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peizhang/Desktop/NYU FRE/2020 Fall/FRE 6073/(Quantinomics)IAQFProject/"/>
    </mc:Choice>
  </mc:AlternateContent>
  <xr:revisionPtr revIDLastSave="0" documentId="13_ncr:1_{34A2AA05-F3DB-B949-A608-8BADB6464F54}" xr6:coauthVersionLast="46" xr6:coauthVersionMax="46" xr10:uidLastSave="{00000000-0000-0000-0000-000000000000}"/>
  <bookViews>
    <workbookView xWindow="0" yWindow="460" windowWidth="28220" windowHeight="18560" activeTab="4" xr2:uid="{6A0909E5-E5D5-5242-8DCF-F5D4E30EBE50}"/>
  </bookViews>
  <sheets>
    <sheet name="Part A Code and Graph" sheetId="4" r:id="rId1"/>
    <sheet name="Part B Code and Graph" sheetId="5" r:id="rId2"/>
    <sheet name="Part C Bull Spread" sheetId="1" r:id="rId3"/>
    <sheet name="Part C Bear Spread" sheetId="3" r:id="rId4"/>
    <sheet name="Part C Butterfly" sheetId="2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9" i="3" l="1"/>
  <c r="E21" i="2"/>
  <c r="E23" i="2" s="1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5" i="2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5" i="3"/>
  <c r="B60" i="1"/>
  <c r="B59" i="1"/>
  <c r="B56" i="1"/>
  <c r="B55" i="1"/>
  <c r="E22" i="1"/>
  <c r="B14" i="1"/>
  <c r="E21" i="1"/>
  <c r="B12" i="1"/>
  <c r="E22" i="3"/>
  <c r="B14" i="3"/>
  <c r="E21" i="3"/>
  <c r="B12" i="3"/>
  <c r="E22" i="2"/>
  <c r="E24" i="2" s="1"/>
  <c r="B50" i="3"/>
  <c r="B17" i="2" l="1"/>
  <c r="B14" i="2"/>
  <c r="K1004" i="3"/>
  <c r="J1004" i="3"/>
  <c r="K1003" i="3"/>
  <c r="J1003" i="3"/>
  <c r="K1002" i="3"/>
  <c r="J1002" i="3"/>
  <c r="K1001" i="3"/>
  <c r="J1001" i="3"/>
  <c r="K1000" i="3"/>
  <c r="J1000" i="3"/>
  <c r="K999" i="3"/>
  <c r="J999" i="3"/>
  <c r="K998" i="3"/>
  <c r="J998" i="3"/>
  <c r="K997" i="3"/>
  <c r="J997" i="3"/>
  <c r="K996" i="3"/>
  <c r="J996" i="3"/>
  <c r="K995" i="3"/>
  <c r="J995" i="3"/>
  <c r="K994" i="3"/>
  <c r="J994" i="3"/>
  <c r="K993" i="3"/>
  <c r="J993" i="3"/>
  <c r="K992" i="3"/>
  <c r="J992" i="3"/>
  <c r="K991" i="3"/>
  <c r="J991" i="3"/>
  <c r="K990" i="3"/>
  <c r="J990" i="3"/>
  <c r="K989" i="3"/>
  <c r="J989" i="3"/>
  <c r="K988" i="3"/>
  <c r="J988" i="3"/>
  <c r="K987" i="3"/>
  <c r="J987" i="3"/>
  <c r="K986" i="3"/>
  <c r="J986" i="3"/>
  <c r="K985" i="3"/>
  <c r="J985" i="3"/>
  <c r="K984" i="3"/>
  <c r="J984" i="3"/>
  <c r="K983" i="3"/>
  <c r="J983" i="3"/>
  <c r="K982" i="3"/>
  <c r="J982" i="3"/>
  <c r="K981" i="3"/>
  <c r="J981" i="3"/>
  <c r="K980" i="3"/>
  <c r="J980" i="3"/>
  <c r="K979" i="3"/>
  <c r="J979" i="3"/>
  <c r="K978" i="3"/>
  <c r="J978" i="3"/>
  <c r="K977" i="3"/>
  <c r="J977" i="3"/>
  <c r="K976" i="3"/>
  <c r="J976" i="3"/>
  <c r="K975" i="3"/>
  <c r="J975" i="3"/>
  <c r="K974" i="3"/>
  <c r="J974" i="3"/>
  <c r="K973" i="3"/>
  <c r="J973" i="3"/>
  <c r="K972" i="3"/>
  <c r="J972" i="3"/>
  <c r="K971" i="3"/>
  <c r="J971" i="3"/>
  <c r="K970" i="3"/>
  <c r="J970" i="3"/>
  <c r="K969" i="3"/>
  <c r="J969" i="3"/>
  <c r="K968" i="3"/>
  <c r="J968" i="3"/>
  <c r="K967" i="3"/>
  <c r="J967" i="3"/>
  <c r="K966" i="3"/>
  <c r="J966" i="3"/>
  <c r="K965" i="3"/>
  <c r="J965" i="3"/>
  <c r="K964" i="3"/>
  <c r="J964" i="3"/>
  <c r="K963" i="3"/>
  <c r="J963" i="3"/>
  <c r="K962" i="3"/>
  <c r="J962" i="3"/>
  <c r="K961" i="3"/>
  <c r="J961" i="3"/>
  <c r="K960" i="3"/>
  <c r="J960" i="3"/>
  <c r="K959" i="3"/>
  <c r="J959" i="3"/>
  <c r="K958" i="3"/>
  <c r="J958" i="3"/>
  <c r="K957" i="3"/>
  <c r="J957" i="3"/>
  <c r="K956" i="3"/>
  <c r="J956" i="3"/>
  <c r="K955" i="3"/>
  <c r="J955" i="3"/>
  <c r="K954" i="3"/>
  <c r="J954" i="3"/>
  <c r="K953" i="3"/>
  <c r="J953" i="3"/>
  <c r="K952" i="3"/>
  <c r="J952" i="3"/>
  <c r="K951" i="3"/>
  <c r="J951" i="3"/>
  <c r="K950" i="3"/>
  <c r="J950" i="3"/>
  <c r="K949" i="3"/>
  <c r="J949" i="3"/>
  <c r="K948" i="3"/>
  <c r="J948" i="3"/>
  <c r="K947" i="3"/>
  <c r="J947" i="3"/>
  <c r="K946" i="3"/>
  <c r="J946" i="3"/>
  <c r="K945" i="3"/>
  <c r="J945" i="3"/>
  <c r="K944" i="3"/>
  <c r="J944" i="3"/>
  <c r="K943" i="3"/>
  <c r="J943" i="3"/>
  <c r="K942" i="3"/>
  <c r="J942" i="3"/>
  <c r="K941" i="3"/>
  <c r="J941" i="3"/>
  <c r="K940" i="3"/>
  <c r="J940" i="3"/>
  <c r="K939" i="3"/>
  <c r="J939" i="3"/>
  <c r="K938" i="3"/>
  <c r="J938" i="3"/>
  <c r="K937" i="3"/>
  <c r="J937" i="3"/>
  <c r="K936" i="3"/>
  <c r="J936" i="3"/>
  <c r="K935" i="3"/>
  <c r="J935" i="3"/>
  <c r="K934" i="3"/>
  <c r="J934" i="3"/>
  <c r="K933" i="3"/>
  <c r="J933" i="3"/>
  <c r="K932" i="3"/>
  <c r="J932" i="3"/>
  <c r="K931" i="3"/>
  <c r="J931" i="3"/>
  <c r="K930" i="3"/>
  <c r="J930" i="3"/>
  <c r="K929" i="3"/>
  <c r="J929" i="3"/>
  <c r="K928" i="3"/>
  <c r="J928" i="3"/>
  <c r="K927" i="3"/>
  <c r="J927" i="3"/>
  <c r="K926" i="3"/>
  <c r="J926" i="3"/>
  <c r="K925" i="3"/>
  <c r="J925" i="3"/>
  <c r="K924" i="3"/>
  <c r="J924" i="3"/>
  <c r="K923" i="3"/>
  <c r="J923" i="3"/>
  <c r="K922" i="3"/>
  <c r="J922" i="3"/>
  <c r="K921" i="3"/>
  <c r="J921" i="3"/>
  <c r="K920" i="3"/>
  <c r="J920" i="3"/>
  <c r="K919" i="3"/>
  <c r="J919" i="3"/>
  <c r="K918" i="3"/>
  <c r="J918" i="3"/>
  <c r="K917" i="3"/>
  <c r="J917" i="3"/>
  <c r="K916" i="3"/>
  <c r="J916" i="3"/>
  <c r="K915" i="3"/>
  <c r="J915" i="3"/>
  <c r="K914" i="3"/>
  <c r="J914" i="3"/>
  <c r="K913" i="3"/>
  <c r="J913" i="3"/>
  <c r="K912" i="3"/>
  <c r="J912" i="3"/>
  <c r="K911" i="3"/>
  <c r="J911" i="3"/>
  <c r="K910" i="3"/>
  <c r="J910" i="3"/>
  <c r="K909" i="3"/>
  <c r="J909" i="3"/>
  <c r="K908" i="3"/>
  <c r="J908" i="3"/>
  <c r="K907" i="3"/>
  <c r="J907" i="3"/>
  <c r="K906" i="3"/>
  <c r="J906" i="3"/>
  <c r="K905" i="3"/>
  <c r="J905" i="3"/>
  <c r="K904" i="3"/>
  <c r="J904" i="3"/>
  <c r="K903" i="3"/>
  <c r="J903" i="3"/>
  <c r="K902" i="3"/>
  <c r="J902" i="3"/>
  <c r="K901" i="3"/>
  <c r="J901" i="3"/>
  <c r="K900" i="3"/>
  <c r="J900" i="3"/>
  <c r="K899" i="3"/>
  <c r="J899" i="3"/>
  <c r="K898" i="3"/>
  <c r="J898" i="3"/>
  <c r="K897" i="3"/>
  <c r="J897" i="3"/>
  <c r="K896" i="3"/>
  <c r="J896" i="3"/>
  <c r="K895" i="3"/>
  <c r="J895" i="3"/>
  <c r="K894" i="3"/>
  <c r="J894" i="3"/>
  <c r="K893" i="3"/>
  <c r="J893" i="3"/>
  <c r="K892" i="3"/>
  <c r="J892" i="3"/>
  <c r="K891" i="3"/>
  <c r="J891" i="3"/>
  <c r="K890" i="3"/>
  <c r="J890" i="3"/>
  <c r="K889" i="3"/>
  <c r="J889" i="3"/>
  <c r="K888" i="3"/>
  <c r="J888" i="3"/>
  <c r="K887" i="3"/>
  <c r="J887" i="3"/>
  <c r="K886" i="3"/>
  <c r="J886" i="3"/>
  <c r="K885" i="3"/>
  <c r="J885" i="3"/>
  <c r="K884" i="3"/>
  <c r="J884" i="3"/>
  <c r="K883" i="3"/>
  <c r="J883" i="3"/>
  <c r="K882" i="3"/>
  <c r="J882" i="3"/>
  <c r="K881" i="3"/>
  <c r="J881" i="3"/>
  <c r="K880" i="3"/>
  <c r="J880" i="3"/>
  <c r="K879" i="3"/>
  <c r="J879" i="3"/>
  <c r="K878" i="3"/>
  <c r="J878" i="3"/>
  <c r="K877" i="3"/>
  <c r="J877" i="3"/>
  <c r="K876" i="3"/>
  <c r="J876" i="3"/>
  <c r="K875" i="3"/>
  <c r="J875" i="3"/>
  <c r="K874" i="3"/>
  <c r="J874" i="3"/>
  <c r="K873" i="3"/>
  <c r="J873" i="3"/>
  <c r="K872" i="3"/>
  <c r="J872" i="3"/>
  <c r="K871" i="3"/>
  <c r="J871" i="3"/>
  <c r="K870" i="3"/>
  <c r="J870" i="3"/>
  <c r="K869" i="3"/>
  <c r="J869" i="3"/>
  <c r="K868" i="3"/>
  <c r="J868" i="3"/>
  <c r="K867" i="3"/>
  <c r="J867" i="3"/>
  <c r="K866" i="3"/>
  <c r="J866" i="3"/>
  <c r="K865" i="3"/>
  <c r="J865" i="3"/>
  <c r="K864" i="3"/>
  <c r="J864" i="3"/>
  <c r="K863" i="3"/>
  <c r="J863" i="3"/>
  <c r="K862" i="3"/>
  <c r="J862" i="3"/>
  <c r="K861" i="3"/>
  <c r="J861" i="3"/>
  <c r="K860" i="3"/>
  <c r="J860" i="3"/>
  <c r="K859" i="3"/>
  <c r="J859" i="3"/>
  <c r="K858" i="3"/>
  <c r="J858" i="3"/>
  <c r="K857" i="3"/>
  <c r="J857" i="3"/>
  <c r="K856" i="3"/>
  <c r="J856" i="3"/>
  <c r="K855" i="3"/>
  <c r="J855" i="3"/>
  <c r="K854" i="3"/>
  <c r="J854" i="3"/>
  <c r="K853" i="3"/>
  <c r="J853" i="3"/>
  <c r="K852" i="3"/>
  <c r="J852" i="3"/>
  <c r="K851" i="3"/>
  <c r="J851" i="3"/>
  <c r="K850" i="3"/>
  <c r="J850" i="3"/>
  <c r="K849" i="3"/>
  <c r="J849" i="3"/>
  <c r="K848" i="3"/>
  <c r="J848" i="3"/>
  <c r="K847" i="3"/>
  <c r="J847" i="3"/>
  <c r="K846" i="3"/>
  <c r="J846" i="3"/>
  <c r="K845" i="3"/>
  <c r="J845" i="3"/>
  <c r="K844" i="3"/>
  <c r="J844" i="3"/>
  <c r="K843" i="3"/>
  <c r="J843" i="3"/>
  <c r="K842" i="3"/>
  <c r="J842" i="3"/>
  <c r="K841" i="3"/>
  <c r="J841" i="3"/>
  <c r="K840" i="3"/>
  <c r="J840" i="3"/>
  <c r="K839" i="3"/>
  <c r="J839" i="3"/>
  <c r="K838" i="3"/>
  <c r="J838" i="3"/>
  <c r="K837" i="3"/>
  <c r="J837" i="3"/>
  <c r="K836" i="3"/>
  <c r="J836" i="3"/>
  <c r="K835" i="3"/>
  <c r="J835" i="3"/>
  <c r="K834" i="3"/>
  <c r="J834" i="3"/>
  <c r="K833" i="3"/>
  <c r="J833" i="3"/>
  <c r="K832" i="3"/>
  <c r="J832" i="3"/>
  <c r="K831" i="3"/>
  <c r="J831" i="3"/>
  <c r="K830" i="3"/>
  <c r="J830" i="3"/>
  <c r="K829" i="3"/>
  <c r="J829" i="3"/>
  <c r="K828" i="3"/>
  <c r="J828" i="3"/>
  <c r="K827" i="3"/>
  <c r="J827" i="3"/>
  <c r="K826" i="3"/>
  <c r="J826" i="3"/>
  <c r="K825" i="3"/>
  <c r="J825" i="3"/>
  <c r="K824" i="3"/>
  <c r="J824" i="3"/>
  <c r="K823" i="3"/>
  <c r="J823" i="3"/>
  <c r="K822" i="3"/>
  <c r="J822" i="3"/>
  <c r="K821" i="3"/>
  <c r="J821" i="3"/>
  <c r="K820" i="3"/>
  <c r="J820" i="3"/>
  <c r="K819" i="3"/>
  <c r="J819" i="3"/>
  <c r="K818" i="3"/>
  <c r="J818" i="3"/>
  <c r="K817" i="3"/>
  <c r="J817" i="3"/>
  <c r="K816" i="3"/>
  <c r="J816" i="3"/>
  <c r="K815" i="3"/>
  <c r="J815" i="3"/>
  <c r="K814" i="3"/>
  <c r="J814" i="3"/>
  <c r="K813" i="3"/>
  <c r="J813" i="3"/>
  <c r="K812" i="3"/>
  <c r="J812" i="3"/>
  <c r="K811" i="3"/>
  <c r="J811" i="3"/>
  <c r="K810" i="3"/>
  <c r="J810" i="3"/>
  <c r="K809" i="3"/>
  <c r="J809" i="3"/>
  <c r="K808" i="3"/>
  <c r="J808" i="3"/>
  <c r="K807" i="3"/>
  <c r="J807" i="3"/>
  <c r="K806" i="3"/>
  <c r="J806" i="3"/>
  <c r="K805" i="3"/>
  <c r="J805" i="3"/>
  <c r="K804" i="3"/>
  <c r="J804" i="3"/>
  <c r="K803" i="3"/>
  <c r="J803" i="3"/>
  <c r="K802" i="3"/>
  <c r="J802" i="3"/>
  <c r="K801" i="3"/>
  <c r="J801" i="3"/>
  <c r="K800" i="3"/>
  <c r="J800" i="3"/>
  <c r="K799" i="3"/>
  <c r="J799" i="3"/>
  <c r="K798" i="3"/>
  <c r="J798" i="3"/>
  <c r="K797" i="3"/>
  <c r="J797" i="3"/>
  <c r="K796" i="3"/>
  <c r="J796" i="3"/>
  <c r="K795" i="3"/>
  <c r="J795" i="3"/>
  <c r="K794" i="3"/>
  <c r="J794" i="3"/>
  <c r="K793" i="3"/>
  <c r="J793" i="3"/>
  <c r="K792" i="3"/>
  <c r="J792" i="3"/>
  <c r="K791" i="3"/>
  <c r="J791" i="3"/>
  <c r="K790" i="3"/>
  <c r="J790" i="3"/>
  <c r="K789" i="3"/>
  <c r="J789" i="3"/>
  <c r="K788" i="3"/>
  <c r="J788" i="3"/>
  <c r="K787" i="3"/>
  <c r="J787" i="3"/>
  <c r="K786" i="3"/>
  <c r="J786" i="3"/>
  <c r="K785" i="3"/>
  <c r="J785" i="3"/>
  <c r="K784" i="3"/>
  <c r="J784" i="3"/>
  <c r="K783" i="3"/>
  <c r="J783" i="3"/>
  <c r="K782" i="3"/>
  <c r="J782" i="3"/>
  <c r="K781" i="3"/>
  <c r="J781" i="3"/>
  <c r="K780" i="3"/>
  <c r="J780" i="3"/>
  <c r="K779" i="3"/>
  <c r="J779" i="3"/>
  <c r="K778" i="3"/>
  <c r="J778" i="3"/>
  <c r="K777" i="3"/>
  <c r="J777" i="3"/>
  <c r="K776" i="3"/>
  <c r="J776" i="3"/>
  <c r="K775" i="3"/>
  <c r="J775" i="3"/>
  <c r="K774" i="3"/>
  <c r="J774" i="3"/>
  <c r="K773" i="3"/>
  <c r="J773" i="3"/>
  <c r="K772" i="3"/>
  <c r="J772" i="3"/>
  <c r="K771" i="3"/>
  <c r="J771" i="3"/>
  <c r="K770" i="3"/>
  <c r="J770" i="3"/>
  <c r="K769" i="3"/>
  <c r="J769" i="3"/>
  <c r="K768" i="3"/>
  <c r="J768" i="3"/>
  <c r="K767" i="3"/>
  <c r="J767" i="3"/>
  <c r="K766" i="3"/>
  <c r="J766" i="3"/>
  <c r="K765" i="3"/>
  <c r="J765" i="3"/>
  <c r="K764" i="3"/>
  <c r="J764" i="3"/>
  <c r="K763" i="3"/>
  <c r="J763" i="3"/>
  <c r="K762" i="3"/>
  <c r="J762" i="3"/>
  <c r="K761" i="3"/>
  <c r="J761" i="3"/>
  <c r="K760" i="3"/>
  <c r="J760" i="3"/>
  <c r="K759" i="3"/>
  <c r="J759" i="3"/>
  <c r="K758" i="3"/>
  <c r="J758" i="3"/>
  <c r="K757" i="3"/>
  <c r="J757" i="3"/>
  <c r="K756" i="3"/>
  <c r="J756" i="3"/>
  <c r="K755" i="3"/>
  <c r="J755" i="3"/>
  <c r="K754" i="3"/>
  <c r="J754" i="3"/>
  <c r="K753" i="3"/>
  <c r="J753" i="3"/>
  <c r="K752" i="3"/>
  <c r="J752" i="3"/>
  <c r="K751" i="3"/>
  <c r="J751" i="3"/>
  <c r="K750" i="3"/>
  <c r="J750" i="3"/>
  <c r="K749" i="3"/>
  <c r="J749" i="3"/>
  <c r="K748" i="3"/>
  <c r="J748" i="3"/>
  <c r="K747" i="3"/>
  <c r="J747" i="3"/>
  <c r="K746" i="3"/>
  <c r="J746" i="3"/>
  <c r="K745" i="3"/>
  <c r="J745" i="3"/>
  <c r="K744" i="3"/>
  <c r="J744" i="3"/>
  <c r="K743" i="3"/>
  <c r="J743" i="3"/>
  <c r="K742" i="3"/>
  <c r="J742" i="3"/>
  <c r="K741" i="3"/>
  <c r="J741" i="3"/>
  <c r="K740" i="3"/>
  <c r="J740" i="3"/>
  <c r="K739" i="3"/>
  <c r="J739" i="3"/>
  <c r="K738" i="3"/>
  <c r="J738" i="3"/>
  <c r="K737" i="3"/>
  <c r="J737" i="3"/>
  <c r="K736" i="3"/>
  <c r="J736" i="3"/>
  <c r="K735" i="3"/>
  <c r="J735" i="3"/>
  <c r="K734" i="3"/>
  <c r="J734" i="3"/>
  <c r="K733" i="3"/>
  <c r="J733" i="3"/>
  <c r="K732" i="3"/>
  <c r="J732" i="3"/>
  <c r="K731" i="3"/>
  <c r="J731" i="3"/>
  <c r="K730" i="3"/>
  <c r="J730" i="3"/>
  <c r="K729" i="3"/>
  <c r="J729" i="3"/>
  <c r="K728" i="3"/>
  <c r="J728" i="3"/>
  <c r="K727" i="3"/>
  <c r="J727" i="3"/>
  <c r="K726" i="3"/>
  <c r="J726" i="3"/>
  <c r="K725" i="3"/>
  <c r="J725" i="3"/>
  <c r="K724" i="3"/>
  <c r="J724" i="3"/>
  <c r="K723" i="3"/>
  <c r="J723" i="3"/>
  <c r="K722" i="3"/>
  <c r="J722" i="3"/>
  <c r="K721" i="3"/>
  <c r="J721" i="3"/>
  <c r="K720" i="3"/>
  <c r="J720" i="3"/>
  <c r="K719" i="3"/>
  <c r="J719" i="3"/>
  <c r="K718" i="3"/>
  <c r="J718" i="3"/>
  <c r="K717" i="3"/>
  <c r="J717" i="3"/>
  <c r="K716" i="3"/>
  <c r="J716" i="3"/>
  <c r="K715" i="3"/>
  <c r="J715" i="3"/>
  <c r="K714" i="3"/>
  <c r="J714" i="3"/>
  <c r="K713" i="3"/>
  <c r="J713" i="3"/>
  <c r="K712" i="3"/>
  <c r="J712" i="3"/>
  <c r="K711" i="3"/>
  <c r="J711" i="3"/>
  <c r="K710" i="3"/>
  <c r="J710" i="3"/>
  <c r="K709" i="3"/>
  <c r="J709" i="3"/>
  <c r="K708" i="3"/>
  <c r="J708" i="3"/>
  <c r="K707" i="3"/>
  <c r="J707" i="3"/>
  <c r="K706" i="3"/>
  <c r="J706" i="3"/>
  <c r="K705" i="3"/>
  <c r="J705" i="3"/>
  <c r="K704" i="3"/>
  <c r="J704" i="3"/>
  <c r="K703" i="3"/>
  <c r="J703" i="3"/>
  <c r="K702" i="3"/>
  <c r="J702" i="3"/>
  <c r="K701" i="3"/>
  <c r="J701" i="3"/>
  <c r="K700" i="3"/>
  <c r="J700" i="3"/>
  <c r="K699" i="3"/>
  <c r="J699" i="3"/>
  <c r="K698" i="3"/>
  <c r="J698" i="3"/>
  <c r="K697" i="3"/>
  <c r="J697" i="3"/>
  <c r="K696" i="3"/>
  <c r="J696" i="3"/>
  <c r="K695" i="3"/>
  <c r="J695" i="3"/>
  <c r="K694" i="3"/>
  <c r="J694" i="3"/>
  <c r="K693" i="3"/>
  <c r="J693" i="3"/>
  <c r="K692" i="3"/>
  <c r="J692" i="3"/>
  <c r="K691" i="3"/>
  <c r="J691" i="3"/>
  <c r="K690" i="3"/>
  <c r="J690" i="3"/>
  <c r="K689" i="3"/>
  <c r="J689" i="3"/>
  <c r="K688" i="3"/>
  <c r="J688" i="3"/>
  <c r="K687" i="3"/>
  <c r="J687" i="3"/>
  <c r="K686" i="3"/>
  <c r="J686" i="3"/>
  <c r="K685" i="3"/>
  <c r="J685" i="3"/>
  <c r="K684" i="3"/>
  <c r="J684" i="3"/>
  <c r="K683" i="3"/>
  <c r="J683" i="3"/>
  <c r="K682" i="3"/>
  <c r="J682" i="3"/>
  <c r="K681" i="3"/>
  <c r="J681" i="3"/>
  <c r="K680" i="3"/>
  <c r="J680" i="3"/>
  <c r="K679" i="3"/>
  <c r="J679" i="3"/>
  <c r="K678" i="3"/>
  <c r="J678" i="3"/>
  <c r="K677" i="3"/>
  <c r="J677" i="3"/>
  <c r="K676" i="3"/>
  <c r="J676" i="3"/>
  <c r="K675" i="3"/>
  <c r="J675" i="3"/>
  <c r="K674" i="3"/>
  <c r="J674" i="3"/>
  <c r="K673" i="3"/>
  <c r="J673" i="3"/>
  <c r="K672" i="3"/>
  <c r="J672" i="3"/>
  <c r="K671" i="3"/>
  <c r="J671" i="3"/>
  <c r="K670" i="3"/>
  <c r="J670" i="3"/>
  <c r="K669" i="3"/>
  <c r="J669" i="3"/>
  <c r="K668" i="3"/>
  <c r="J668" i="3"/>
  <c r="K667" i="3"/>
  <c r="J667" i="3"/>
  <c r="K666" i="3"/>
  <c r="J666" i="3"/>
  <c r="K665" i="3"/>
  <c r="J665" i="3"/>
  <c r="K664" i="3"/>
  <c r="J664" i="3"/>
  <c r="K663" i="3"/>
  <c r="J663" i="3"/>
  <c r="K662" i="3"/>
  <c r="J662" i="3"/>
  <c r="K661" i="3"/>
  <c r="J661" i="3"/>
  <c r="K660" i="3"/>
  <c r="J660" i="3"/>
  <c r="K659" i="3"/>
  <c r="J659" i="3"/>
  <c r="K658" i="3"/>
  <c r="J658" i="3"/>
  <c r="K657" i="3"/>
  <c r="J657" i="3"/>
  <c r="K656" i="3"/>
  <c r="J656" i="3"/>
  <c r="K655" i="3"/>
  <c r="J655" i="3"/>
  <c r="K654" i="3"/>
  <c r="J654" i="3"/>
  <c r="K653" i="3"/>
  <c r="J653" i="3"/>
  <c r="K652" i="3"/>
  <c r="J652" i="3"/>
  <c r="K651" i="3"/>
  <c r="J651" i="3"/>
  <c r="K650" i="3"/>
  <c r="J650" i="3"/>
  <c r="K649" i="3"/>
  <c r="J649" i="3"/>
  <c r="K648" i="3"/>
  <c r="J648" i="3"/>
  <c r="K647" i="3"/>
  <c r="J647" i="3"/>
  <c r="K646" i="3"/>
  <c r="J646" i="3"/>
  <c r="K645" i="3"/>
  <c r="J645" i="3"/>
  <c r="K644" i="3"/>
  <c r="J644" i="3"/>
  <c r="K643" i="3"/>
  <c r="J643" i="3"/>
  <c r="K642" i="3"/>
  <c r="J642" i="3"/>
  <c r="K641" i="3"/>
  <c r="J641" i="3"/>
  <c r="K640" i="3"/>
  <c r="J640" i="3"/>
  <c r="K639" i="3"/>
  <c r="J639" i="3"/>
  <c r="K638" i="3"/>
  <c r="J638" i="3"/>
  <c r="K637" i="3"/>
  <c r="J637" i="3"/>
  <c r="K636" i="3"/>
  <c r="J636" i="3"/>
  <c r="K635" i="3"/>
  <c r="J635" i="3"/>
  <c r="K634" i="3"/>
  <c r="J634" i="3"/>
  <c r="K633" i="3"/>
  <c r="J633" i="3"/>
  <c r="K632" i="3"/>
  <c r="J632" i="3"/>
  <c r="K631" i="3"/>
  <c r="J631" i="3"/>
  <c r="K630" i="3"/>
  <c r="J630" i="3"/>
  <c r="K629" i="3"/>
  <c r="J629" i="3"/>
  <c r="K628" i="3"/>
  <c r="J628" i="3"/>
  <c r="K627" i="3"/>
  <c r="J627" i="3"/>
  <c r="K626" i="3"/>
  <c r="J626" i="3"/>
  <c r="K625" i="3"/>
  <c r="J625" i="3"/>
  <c r="K624" i="3"/>
  <c r="J624" i="3"/>
  <c r="K623" i="3"/>
  <c r="J623" i="3"/>
  <c r="K622" i="3"/>
  <c r="J622" i="3"/>
  <c r="K621" i="3"/>
  <c r="J621" i="3"/>
  <c r="K620" i="3"/>
  <c r="J620" i="3"/>
  <c r="K619" i="3"/>
  <c r="J619" i="3"/>
  <c r="K618" i="3"/>
  <c r="J618" i="3"/>
  <c r="K617" i="3"/>
  <c r="J617" i="3"/>
  <c r="K616" i="3"/>
  <c r="J616" i="3"/>
  <c r="K615" i="3"/>
  <c r="J615" i="3"/>
  <c r="K614" i="3"/>
  <c r="J614" i="3"/>
  <c r="K613" i="3"/>
  <c r="J613" i="3"/>
  <c r="K612" i="3"/>
  <c r="J612" i="3"/>
  <c r="K611" i="3"/>
  <c r="J611" i="3"/>
  <c r="K610" i="3"/>
  <c r="J610" i="3"/>
  <c r="K609" i="3"/>
  <c r="J609" i="3"/>
  <c r="K608" i="3"/>
  <c r="J608" i="3"/>
  <c r="K607" i="3"/>
  <c r="J607" i="3"/>
  <c r="K606" i="3"/>
  <c r="J606" i="3"/>
  <c r="K605" i="3"/>
  <c r="J605" i="3"/>
  <c r="K604" i="3"/>
  <c r="J604" i="3"/>
  <c r="K603" i="3"/>
  <c r="J603" i="3"/>
  <c r="K602" i="3"/>
  <c r="J602" i="3"/>
  <c r="K601" i="3"/>
  <c r="J601" i="3"/>
  <c r="K600" i="3"/>
  <c r="J600" i="3"/>
  <c r="K599" i="3"/>
  <c r="J599" i="3"/>
  <c r="K598" i="3"/>
  <c r="J598" i="3"/>
  <c r="K597" i="3"/>
  <c r="J597" i="3"/>
  <c r="K596" i="3"/>
  <c r="J596" i="3"/>
  <c r="K595" i="3"/>
  <c r="J595" i="3"/>
  <c r="K594" i="3"/>
  <c r="J594" i="3"/>
  <c r="K593" i="3"/>
  <c r="J593" i="3"/>
  <c r="K592" i="3"/>
  <c r="J592" i="3"/>
  <c r="K591" i="3"/>
  <c r="J591" i="3"/>
  <c r="K590" i="3"/>
  <c r="J590" i="3"/>
  <c r="K589" i="3"/>
  <c r="J589" i="3"/>
  <c r="K588" i="3"/>
  <c r="J588" i="3"/>
  <c r="K587" i="3"/>
  <c r="J587" i="3"/>
  <c r="K586" i="3"/>
  <c r="J586" i="3"/>
  <c r="K585" i="3"/>
  <c r="J585" i="3"/>
  <c r="K584" i="3"/>
  <c r="J584" i="3"/>
  <c r="K583" i="3"/>
  <c r="J583" i="3"/>
  <c r="K582" i="3"/>
  <c r="J582" i="3"/>
  <c r="K581" i="3"/>
  <c r="J581" i="3"/>
  <c r="K580" i="3"/>
  <c r="J580" i="3"/>
  <c r="K579" i="3"/>
  <c r="J579" i="3"/>
  <c r="K578" i="3"/>
  <c r="J578" i="3"/>
  <c r="K577" i="3"/>
  <c r="J577" i="3"/>
  <c r="K576" i="3"/>
  <c r="J576" i="3"/>
  <c r="K575" i="3"/>
  <c r="J575" i="3"/>
  <c r="K574" i="3"/>
  <c r="J574" i="3"/>
  <c r="K573" i="3"/>
  <c r="J573" i="3"/>
  <c r="K572" i="3"/>
  <c r="J572" i="3"/>
  <c r="K571" i="3"/>
  <c r="J571" i="3"/>
  <c r="K570" i="3"/>
  <c r="J570" i="3"/>
  <c r="K569" i="3"/>
  <c r="J569" i="3"/>
  <c r="K568" i="3"/>
  <c r="J568" i="3"/>
  <c r="K567" i="3"/>
  <c r="J567" i="3"/>
  <c r="K566" i="3"/>
  <c r="J566" i="3"/>
  <c r="K565" i="3"/>
  <c r="J565" i="3"/>
  <c r="K564" i="3"/>
  <c r="J564" i="3"/>
  <c r="K563" i="3"/>
  <c r="J563" i="3"/>
  <c r="K562" i="3"/>
  <c r="J562" i="3"/>
  <c r="K561" i="3"/>
  <c r="J561" i="3"/>
  <c r="K560" i="3"/>
  <c r="J560" i="3"/>
  <c r="K559" i="3"/>
  <c r="J559" i="3"/>
  <c r="K558" i="3"/>
  <c r="J558" i="3"/>
  <c r="K557" i="3"/>
  <c r="J557" i="3"/>
  <c r="K556" i="3"/>
  <c r="J556" i="3"/>
  <c r="K555" i="3"/>
  <c r="J555" i="3"/>
  <c r="K554" i="3"/>
  <c r="J554" i="3"/>
  <c r="K553" i="3"/>
  <c r="J553" i="3"/>
  <c r="K552" i="3"/>
  <c r="J552" i="3"/>
  <c r="K551" i="3"/>
  <c r="J551" i="3"/>
  <c r="K550" i="3"/>
  <c r="J550" i="3"/>
  <c r="K549" i="3"/>
  <c r="J549" i="3"/>
  <c r="K548" i="3"/>
  <c r="J548" i="3"/>
  <c r="K547" i="3"/>
  <c r="J547" i="3"/>
  <c r="K546" i="3"/>
  <c r="J546" i="3"/>
  <c r="K545" i="3"/>
  <c r="J545" i="3"/>
  <c r="K544" i="3"/>
  <c r="J544" i="3"/>
  <c r="K543" i="3"/>
  <c r="J543" i="3"/>
  <c r="K542" i="3"/>
  <c r="J542" i="3"/>
  <c r="K541" i="3"/>
  <c r="J541" i="3"/>
  <c r="K540" i="3"/>
  <c r="J540" i="3"/>
  <c r="K539" i="3"/>
  <c r="J539" i="3"/>
  <c r="K538" i="3"/>
  <c r="J538" i="3"/>
  <c r="K537" i="3"/>
  <c r="J537" i="3"/>
  <c r="K536" i="3"/>
  <c r="J536" i="3"/>
  <c r="K535" i="3"/>
  <c r="J535" i="3"/>
  <c r="K534" i="3"/>
  <c r="J534" i="3"/>
  <c r="K533" i="3"/>
  <c r="J533" i="3"/>
  <c r="K532" i="3"/>
  <c r="J532" i="3"/>
  <c r="K531" i="3"/>
  <c r="J531" i="3"/>
  <c r="K530" i="3"/>
  <c r="J530" i="3"/>
  <c r="K529" i="3"/>
  <c r="J529" i="3"/>
  <c r="K528" i="3"/>
  <c r="J528" i="3"/>
  <c r="K527" i="3"/>
  <c r="J527" i="3"/>
  <c r="K526" i="3"/>
  <c r="J526" i="3"/>
  <c r="K525" i="3"/>
  <c r="J525" i="3"/>
  <c r="K524" i="3"/>
  <c r="J524" i="3"/>
  <c r="K523" i="3"/>
  <c r="J523" i="3"/>
  <c r="K522" i="3"/>
  <c r="J522" i="3"/>
  <c r="K521" i="3"/>
  <c r="J521" i="3"/>
  <c r="K520" i="3"/>
  <c r="J520" i="3"/>
  <c r="K519" i="3"/>
  <c r="J519" i="3"/>
  <c r="K518" i="3"/>
  <c r="J518" i="3"/>
  <c r="K517" i="3"/>
  <c r="J517" i="3"/>
  <c r="K516" i="3"/>
  <c r="J516" i="3"/>
  <c r="K515" i="3"/>
  <c r="J515" i="3"/>
  <c r="K514" i="3"/>
  <c r="J514" i="3"/>
  <c r="K513" i="3"/>
  <c r="J513" i="3"/>
  <c r="K512" i="3"/>
  <c r="J512" i="3"/>
  <c r="K511" i="3"/>
  <c r="J511" i="3"/>
  <c r="K510" i="3"/>
  <c r="J510" i="3"/>
  <c r="K509" i="3"/>
  <c r="J509" i="3"/>
  <c r="K508" i="3"/>
  <c r="J508" i="3"/>
  <c r="K507" i="3"/>
  <c r="J507" i="3"/>
  <c r="K506" i="3"/>
  <c r="J506" i="3"/>
  <c r="K505" i="3"/>
  <c r="J505" i="3"/>
  <c r="K504" i="3"/>
  <c r="J504" i="3"/>
  <c r="K503" i="3"/>
  <c r="J503" i="3"/>
  <c r="K502" i="3"/>
  <c r="J502" i="3"/>
  <c r="K501" i="3"/>
  <c r="J501" i="3"/>
  <c r="K500" i="3"/>
  <c r="J500" i="3"/>
  <c r="K499" i="3"/>
  <c r="J499" i="3"/>
  <c r="K498" i="3"/>
  <c r="J498" i="3"/>
  <c r="K497" i="3"/>
  <c r="J497" i="3"/>
  <c r="K496" i="3"/>
  <c r="J496" i="3"/>
  <c r="K495" i="3"/>
  <c r="J495" i="3"/>
  <c r="K494" i="3"/>
  <c r="J494" i="3"/>
  <c r="K493" i="3"/>
  <c r="J493" i="3"/>
  <c r="K492" i="3"/>
  <c r="J492" i="3"/>
  <c r="K491" i="3"/>
  <c r="J491" i="3"/>
  <c r="K490" i="3"/>
  <c r="J490" i="3"/>
  <c r="K489" i="3"/>
  <c r="J489" i="3"/>
  <c r="K488" i="3"/>
  <c r="J488" i="3"/>
  <c r="K487" i="3"/>
  <c r="J487" i="3"/>
  <c r="K486" i="3"/>
  <c r="J486" i="3"/>
  <c r="K485" i="3"/>
  <c r="J485" i="3"/>
  <c r="K484" i="3"/>
  <c r="J484" i="3"/>
  <c r="K483" i="3"/>
  <c r="J483" i="3"/>
  <c r="K482" i="3"/>
  <c r="J482" i="3"/>
  <c r="K481" i="3"/>
  <c r="J481" i="3"/>
  <c r="K480" i="3"/>
  <c r="J480" i="3"/>
  <c r="K479" i="3"/>
  <c r="J479" i="3"/>
  <c r="K478" i="3"/>
  <c r="J478" i="3"/>
  <c r="K477" i="3"/>
  <c r="J477" i="3"/>
  <c r="K476" i="3"/>
  <c r="J476" i="3"/>
  <c r="K475" i="3"/>
  <c r="J475" i="3"/>
  <c r="K474" i="3"/>
  <c r="J474" i="3"/>
  <c r="K473" i="3"/>
  <c r="J473" i="3"/>
  <c r="K472" i="3"/>
  <c r="J472" i="3"/>
  <c r="K471" i="3"/>
  <c r="J471" i="3"/>
  <c r="K470" i="3"/>
  <c r="J470" i="3"/>
  <c r="K469" i="3"/>
  <c r="J469" i="3"/>
  <c r="K468" i="3"/>
  <c r="J468" i="3"/>
  <c r="K467" i="3"/>
  <c r="J467" i="3"/>
  <c r="K466" i="3"/>
  <c r="J466" i="3"/>
  <c r="K465" i="3"/>
  <c r="J465" i="3"/>
  <c r="K464" i="3"/>
  <c r="J464" i="3"/>
  <c r="K463" i="3"/>
  <c r="J463" i="3"/>
  <c r="K462" i="3"/>
  <c r="J462" i="3"/>
  <c r="K461" i="3"/>
  <c r="J461" i="3"/>
  <c r="K460" i="3"/>
  <c r="J460" i="3"/>
  <c r="K459" i="3"/>
  <c r="J459" i="3"/>
  <c r="K458" i="3"/>
  <c r="J458" i="3"/>
  <c r="K457" i="3"/>
  <c r="J457" i="3"/>
  <c r="K456" i="3"/>
  <c r="J456" i="3"/>
  <c r="K455" i="3"/>
  <c r="J455" i="3"/>
  <c r="K454" i="3"/>
  <c r="J454" i="3"/>
  <c r="K453" i="3"/>
  <c r="J453" i="3"/>
  <c r="K452" i="3"/>
  <c r="J452" i="3"/>
  <c r="K451" i="3"/>
  <c r="J451" i="3"/>
  <c r="K450" i="3"/>
  <c r="J450" i="3"/>
  <c r="K449" i="3"/>
  <c r="J449" i="3"/>
  <c r="K448" i="3"/>
  <c r="J448" i="3"/>
  <c r="K447" i="3"/>
  <c r="J447" i="3"/>
  <c r="K446" i="3"/>
  <c r="J446" i="3"/>
  <c r="K445" i="3"/>
  <c r="J445" i="3"/>
  <c r="K444" i="3"/>
  <c r="J444" i="3"/>
  <c r="K443" i="3"/>
  <c r="J443" i="3"/>
  <c r="K442" i="3"/>
  <c r="J442" i="3"/>
  <c r="K441" i="3"/>
  <c r="J441" i="3"/>
  <c r="K440" i="3"/>
  <c r="J440" i="3"/>
  <c r="K439" i="3"/>
  <c r="J439" i="3"/>
  <c r="K438" i="3"/>
  <c r="J438" i="3"/>
  <c r="K437" i="3"/>
  <c r="J437" i="3"/>
  <c r="K436" i="3"/>
  <c r="J436" i="3"/>
  <c r="K435" i="3"/>
  <c r="J435" i="3"/>
  <c r="K434" i="3"/>
  <c r="J434" i="3"/>
  <c r="K433" i="3"/>
  <c r="J433" i="3"/>
  <c r="K432" i="3"/>
  <c r="J432" i="3"/>
  <c r="K431" i="3"/>
  <c r="J431" i="3"/>
  <c r="K430" i="3"/>
  <c r="J430" i="3"/>
  <c r="K429" i="3"/>
  <c r="J429" i="3"/>
  <c r="K428" i="3"/>
  <c r="J428" i="3"/>
  <c r="K427" i="3"/>
  <c r="J427" i="3"/>
  <c r="K426" i="3"/>
  <c r="J426" i="3"/>
  <c r="K425" i="3"/>
  <c r="J425" i="3"/>
  <c r="K424" i="3"/>
  <c r="J424" i="3"/>
  <c r="K423" i="3"/>
  <c r="J423" i="3"/>
  <c r="K422" i="3"/>
  <c r="J422" i="3"/>
  <c r="K421" i="3"/>
  <c r="J421" i="3"/>
  <c r="K420" i="3"/>
  <c r="J420" i="3"/>
  <c r="K419" i="3"/>
  <c r="J419" i="3"/>
  <c r="K418" i="3"/>
  <c r="J418" i="3"/>
  <c r="K417" i="3"/>
  <c r="J417" i="3"/>
  <c r="K416" i="3"/>
  <c r="J416" i="3"/>
  <c r="K415" i="3"/>
  <c r="J415" i="3"/>
  <c r="K414" i="3"/>
  <c r="J414" i="3"/>
  <c r="K413" i="3"/>
  <c r="J413" i="3"/>
  <c r="K412" i="3"/>
  <c r="J412" i="3"/>
  <c r="K411" i="3"/>
  <c r="J411" i="3"/>
  <c r="K410" i="3"/>
  <c r="J410" i="3"/>
  <c r="K409" i="3"/>
  <c r="J409" i="3"/>
  <c r="K408" i="3"/>
  <c r="J408" i="3"/>
  <c r="K407" i="3"/>
  <c r="J407" i="3"/>
  <c r="K406" i="3"/>
  <c r="J406" i="3"/>
  <c r="K405" i="3"/>
  <c r="J405" i="3"/>
  <c r="K404" i="3"/>
  <c r="J404" i="3"/>
  <c r="K403" i="3"/>
  <c r="J403" i="3"/>
  <c r="K402" i="3"/>
  <c r="J402" i="3"/>
  <c r="K401" i="3"/>
  <c r="J401" i="3"/>
  <c r="K400" i="3"/>
  <c r="J400" i="3"/>
  <c r="K399" i="3"/>
  <c r="J399" i="3"/>
  <c r="K398" i="3"/>
  <c r="J398" i="3"/>
  <c r="K397" i="3"/>
  <c r="J397" i="3"/>
  <c r="K396" i="3"/>
  <c r="J396" i="3"/>
  <c r="K395" i="3"/>
  <c r="J395" i="3"/>
  <c r="K394" i="3"/>
  <c r="J394" i="3"/>
  <c r="K393" i="3"/>
  <c r="J393" i="3"/>
  <c r="K392" i="3"/>
  <c r="J392" i="3"/>
  <c r="K391" i="3"/>
  <c r="J391" i="3"/>
  <c r="K390" i="3"/>
  <c r="J390" i="3"/>
  <c r="K389" i="3"/>
  <c r="J389" i="3"/>
  <c r="K388" i="3"/>
  <c r="J388" i="3"/>
  <c r="K387" i="3"/>
  <c r="J387" i="3"/>
  <c r="K386" i="3"/>
  <c r="J386" i="3"/>
  <c r="K385" i="3"/>
  <c r="J385" i="3"/>
  <c r="K384" i="3"/>
  <c r="J384" i="3"/>
  <c r="K383" i="3"/>
  <c r="J383" i="3"/>
  <c r="K382" i="3"/>
  <c r="J382" i="3"/>
  <c r="K381" i="3"/>
  <c r="J381" i="3"/>
  <c r="K380" i="3"/>
  <c r="J380" i="3"/>
  <c r="K379" i="3"/>
  <c r="J379" i="3"/>
  <c r="K378" i="3"/>
  <c r="J378" i="3"/>
  <c r="K377" i="3"/>
  <c r="J377" i="3"/>
  <c r="K376" i="3"/>
  <c r="J376" i="3"/>
  <c r="K375" i="3"/>
  <c r="J375" i="3"/>
  <c r="K374" i="3"/>
  <c r="J374" i="3"/>
  <c r="K373" i="3"/>
  <c r="J373" i="3"/>
  <c r="K372" i="3"/>
  <c r="J372" i="3"/>
  <c r="K371" i="3"/>
  <c r="J371" i="3"/>
  <c r="K370" i="3"/>
  <c r="J370" i="3"/>
  <c r="K369" i="3"/>
  <c r="J369" i="3"/>
  <c r="K368" i="3"/>
  <c r="J368" i="3"/>
  <c r="K367" i="3"/>
  <c r="J367" i="3"/>
  <c r="K366" i="3"/>
  <c r="J366" i="3"/>
  <c r="K365" i="3"/>
  <c r="J365" i="3"/>
  <c r="K364" i="3"/>
  <c r="J364" i="3"/>
  <c r="K363" i="3"/>
  <c r="J363" i="3"/>
  <c r="K362" i="3"/>
  <c r="J362" i="3"/>
  <c r="K361" i="3"/>
  <c r="J361" i="3"/>
  <c r="K360" i="3"/>
  <c r="J360" i="3"/>
  <c r="K359" i="3"/>
  <c r="J359" i="3"/>
  <c r="K358" i="3"/>
  <c r="J358" i="3"/>
  <c r="K357" i="3"/>
  <c r="J357" i="3"/>
  <c r="K356" i="3"/>
  <c r="J356" i="3"/>
  <c r="K355" i="3"/>
  <c r="J355" i="3"/>
  <c r="K354" i="3"/>
  <c r="J354" i="3"/>
  <c r="K353" i="3"/>
  <c r="J353" i="3"/>
  <c r="K352" i="3"/>
  <c r="J352" i="3"/>
  <c r="K351" i="3"/>
  <c r="J351" i="3"/>
  <c r="K350" i="3"/>
  <c r="J350" i="3"/>
  <c r="K349" i="3"/>
  <c r="J349" i="3"/>
  <c r="K348" i="3"/>
  <c r="J348" i="3"/>
  <c r="K347" i="3"/>
  <c r="J347" i="3"/>
  <c r="K346" i="3"/>
  <c r="J346" i="3"/>
  <c r="K345" i="3"/>
  <c r="J345" i="3"/>
  <c r="K344" i="3"/>
  <c r="J344" i="3"/>
  <c r="K343" i="3"/>
  <c r="J343" i="3"/>
  <c r="K342" i="3"/>
  <c r="J342" i="3"/>
  <c r="K341" i="3"/>
  <c r="J341" i="3"/>
  <c r="K340" i="3"/>
  <c r="J340" i="3"/>
  <c r="K339" i="3"/>
  <c r="J339" i="3"/>
  <c r="K338" i="3"/>
  <c r="J338" i="3"/>
  <c r="K337" i="3"/>
  <c r="J337" i="3"/>
  <c r="K336" i="3"/>
  <c r="J336" i="3"/>
  <c r="K335" i="3"/>
  <c r="J335" i="3"/>
  <c r="K334" i="3"/>
  <c r="J334" i="3"/>
  <c r="K333" i="3"/>
  <c r="J333" i="3"/>
  <c r="K332" i="3"/>
  <c r="J332" i="3"/>
  <c r="K331" i="3"/>
  <c r="J331" i="3"/>
  <c r="K330" i="3"/>
  <c r="J330" i="3"/>
  <c r="K329" i="3"/>
  <c r="J329" i="3"/>
  <c r="K328" i="3"/>
  <c r="J328" i="3"/>
  <c r="K327" i="3"/>
  <c r="J327" i="3"/>
  <c r="K326" i="3"/>
  <c r="J326" i="3"/>
  <c r="K325" i="3"/>
  <c r="J325" i="3"/>
  <c r="K324" i="3"/>
  <c r="J324" i="3"/>
  <c r="K323" i="3"/>
  <c r="J323" i="3"/>
  <c r="K322" i="3"/>
  <c r="J322" i="3"/>
  <c r="K321" i="3"/>
  <c r="J321" i="3"/>
  <c r="K320" i="3"/>
  <c r="J320" i="3"/>
  <c r="K319" i="3"/>
  <c r="J319" i="3"/>
  <c r="K318" i="3"/>
  <c r="J318" i="3"/>
  <c r="K317" i="3"/>
  <c r="J317" i="3"/>
  <c r="K316" i="3"/>
  <c r="J316" i="3"/>
  <c r="K315" i="3"/>
  <c r="J315" i="3"/>
  <c r="K314" i="3"/>
  <c r="J314" i="3"/>
  <c r="K313" i="3"/>
  <c r="J313" i="3"/>
  <c r="K312" i="3"/>
  <c r="J312" i="3"/>
  <c r="K311" i="3"/>
  <c r="J311" i="3"/>
  <c r="K310" i="3"/>
  <c r="J310" i="3"/>
  <c r="K309" i="3"/>
  <c r="J309" i="3"/>
  <c r="K308" i="3"/>
  <c r="J308" i="3"/>
  <c r="K307" i="3"/>
  <c r="J307" i="3"/>
  <c r="K306" i="3"/>
  <c r="J306" i="3"/>
  <c r="K305" i="3"/>
  <c r="J305" i="3"/>
  <c r="K304" i="3"/>
  <c r="J304" i="3"/>
  <c r="K303" i="3"/>
  <c r="J303" i="3"/>
  <c r="K302" i="3"/>
  <c r="J302" i="3"/>
  <c r="K301" i="3"/>
  <c r="J301" i="3"/>
  <c r="K300" i="3"/>
  <c r="J300" i="3"/>
  <c r="K299" i="3"/>
  <c r="J299" i="3"/>
  <c r="K298" i="3"/>
  <c r="J298" i="3"/>
  <c r="K297" i="3"/>
  <c r="J297" i="3"/>
  <c r="K296" i="3"/>
  <c r="J296" i="3"/>
  <c r="K295" i="3"/>
  <c r="J295" i="3"/>
  <c r="K294" i="3"/>
  <c r="J294" i="3"/>
  <c r="K293" i="3"/>
  <c r="J293" i="3"/>
  <c r="K292" i="3"/>
  <c r="J292" i="3"/>
  <c r="K291" i="3"/>
  <c r="J291" i="3"/>
  <c r="K290" i="3"/>
  <c r="J290" i="3"/>
  <c r="K289" i="3"/>
  <c r="J289" i="3"/>
  <c r="K288" i="3"/>
  <c r="J288" i="3"/>
  <c r="K287" i="3"/>
  <c r="J287" i="3"/>
  <c r="K286" i="3"/>
  <c r="J286" i="3"/>
  <c r="K285" i="3"/>
  <c r="J285" i="3"/>
  <c r="K284" i="3"/>
  <c r="J284" i="3"/>
  <c r="K283" i="3"/>
  <c r="J283" i="3"/>
  <c r="K282" i="3"/>
  <c r="J282" i="3"/>
  <c r="K281" i="3"/>
  <c r="J281" i="3"/>
  <c r="K280" i="3"/>
  <c r="J280" i="3"/>
  <c r="K279" i="3"/>
  <c r="J279" i="3"/>
  <c r="K278" i="3"/>
  <c r="J278" i="3"/>
  <c r="K277" i="3"/>
  <c r="J277" i="3"/>
  <c r="K276" i="3"/>
  <c r="J276" i="3"/>
  <c r="K275" i="3"/>
  <c r="J275" i="3"/>
  <c r="K274" i="3"/>
  <c r="J274" i="3"/>
  <c r="K273" i="3"/>
  <c r="J273" i="3"/>
  <c r="K272" i="3"/>
  <c r="J272" i="3"/>
  <c r="K271" i="3"/>
  <c r="J271" i="3"/>
  <c r="K270" i="3"/>
  <c r="J270" i="3"/>
  <c r="K269" i="3"/>
  <c r="J269" i="3"/>
  <c r="K268" i="3"/>
  <c r="J268" i="3"/>
  <c r="K267" i="3"/>
  <c r="J267" i="3"/>
  <c r="K266" i="3"/>
  <c r="J266" i="3"/>
  <c r="K265" i="3"/>
  <c r="J265" i="3"/>
  <c r="K264" i="3"/>
  <c r="J264" i="3"/>
  <c r="K263" i="3"/>
  <c r="J263" i="3"/>
  <c r="K262" i="3"/>
  <c r="J262" i="3"/>
  <c r="K261" i="3"/>
  <c r="J261" i="3"/>
  <c r="K260" i="3"/>
  <c r="J260" i="3"/>
  <c r="K259" i="3"/>
  <c r="J259" i="3"/>
  <c r="K258" i="3"/>
  <c r="J258" i="3"/>
  <c r="K257" i="3"/>
  <c r="J257" i="3"/>
  <c r="K256" i="3"/>
  <c r="J256" i="3"/>
  <c r="K255" i="3"/>
  <c r="J255" i="3"/>
  <c r="K254" i="3"/>
  <c r="J254" i="3"/>
  <c r="K253" i="3"/>
  <c r="J253" i="3"/>
  <c r="K252" i="3"/>
  <c r="J252" i="3"/>
  <c r="K251" i="3"/>
  <c r="J251" i="3"/>
  <c r="K250" i="3"/>
  <c r="J250" i="3"/>
  <c r="K249" i="3"/>
  <c r="J249" i="3"/>
  <c r="K248" i="3"/>
  <c r="J248" i="3"/>
  <c r="K247" i="3"/>
  <c r="J247" i="3"/>
  <c r="K246" i="3"/>
  <c r="J246" i="3"/>
  <c r="K245" i="3"/>
  <c r="J245" i="3"/>
  <c r="K244" i="3"/>
  <c r="J244" i="3"/>
  <c r="K243" i="3"/>
  <c r="J243" i="3"/>
  <c r="K242" i="3"/>
  <c r="J242" i="3"/>
  <c r="K241" i="3"/>
  <c r="J241" i="3"/>
  <c r="K240" i="3"/>
  <c r="J240" i="3"/>
  <c r="K239" i="3"/>
  <c r="J239" i="3"/>
  <c r="K238" i="3"/>
  <c r="J238" i="3"/>
  <c r="K237" i="3"/>
  <c r="J237" i="3"/>
  <c r="K236" i="3"/>
  <c r="J236" i="3"/>
  <c r="K235" i="3"/>
  <c r="J235" i="3"/>
  <c r="K234" i="3"/>
  <c r="J234" i="3"/>
  <c r="K233" i="3"/>
  <c r="J233" i="3"/>
  <c r="K232" i="3"/>
  <c r="J232" i="3"/>
  <c r="K231" i="3"/>
  <c r="J231" i="3"/>
  <c r="K230" i="3"/>
  <c r="J230" i="3"/>
  <c r="K229" i="3"/>
  <c r="J229" i="3"/>
  <c r="K228" i="3"/>
  <c r="J228" i="3"/>
  <c r="K227" i="3"/>
  <c r="J227" i="3"/>
  <c r="K226" i="3"/>
  <c r="J226" i="3"/>
  <c r="K225" i="3"/>
  <c r="J225" i="3"/>
  <c r="K224" i="3"/>
  <c r="J224" i="3"/>
  <c r="K223" i="3"/>
  <c r="J223" i="3"/>
  <c r="K222" i="3"/>
  <c r="J222" i="3"/>
  <c r="K221" i="3"/>
  <c r="J221" i="3"/>
  <c r="K220" i="3"/>
  <c r="J220" i="3"/>
  <c r="K219" i="3"/>
  <c r="J219" i="3"/>
  <c r="K218" i="3"/>
  <c r="J218" i="3"/>
  <c r="K217" i="3"/>
  <c r="J217" i="3"/>
  <c r="K216" i="3"/>
  <c r="J216" i="3"/>
  <c r="K215" i="3"/>
  <c r="J215" i="3"/>
  <c r="K214" i="3"/>
  <c r="J214" i="3"/>
  <c r="K213" i="3"/>
  <c r="J213" i="3"/>
  <c r="K212" i="3"/>
  <c r="J212" i="3"/>
  <c r="K211" i="3"/>
  <c r="J211" i="3"/>
  <c r="K210" i="3"/>
  <c r="J210" i="3"/>
  <c r="K209" i="3"/>
  <c r="J209" i="3"/>
  <c r="K208" i="3"/>
  <c r="J208" i="3"/>
  <c r="K207" i="3"/>
  <c r="J207" i="3"/>
  <c r="K206" i="3"/>
  <c r="J206" i="3"/>
  <c r="K205" i="3"/>
  <c r="J205" i="3"/>
  <c r="K204" i="3"/>
  <c r="J204" i="3"/>
  <c r="K203" i="3"/>
  <c r="J203" i="3"/>
  <c r="K202" i="3"/>
  <c r="J202" i="3"/>
  <c r="K201" i="3"/>
  <c r="J201" i="3"/>
  <c r="K200" i="3"/>
  <c r="J200" i="3"/>
  <c r="K199" i="3"/>
  <c r="J199" i="3"/>
  <c r="K198" i="3"/>
  <c r="J198" i="3"/>
  <c r="K197" i="3"/>
  <c r="J197" i="3"/>
  <c r="K196" i="3"/>
  <c r="J196" i="3"/>
  <c r="K195" i="3"/>
  <c r="J195" i="3"/>
  <c r="K194" i="3"/>
  <c r="J194" i="3"/>
  <c r="K193" i="3"/>
  <c r="J193" i="3"/>
  <c r="K192" i="3"/>
  <c r="J192" i="3"/>
  <c r="K191" i="3"/>
  <c r="J191" i="3"/>
  <c r="K190" i="3"/>
  <c r="J190" i="3"/>
  <c r="K189" i="3"/>
  <c r="J189" i="3"/>
  <c r="K188" i="3"/>
  <c r="J188" i="3"/>
  <c r="K187" i="3"/>
  <c r="J187" i="3"/>
  <c r="K186" i="3"/>
  <c r="J186" i="3"/>
  <c r="K185" i="3"/>
  <c r="J185" i="3"/>
  <c r="K184" i="3"/>
  <c r="J184" i="3"/>
  <c r="K183" i="3"/>
  <c r="J183" i="3"/>
  <c r="K182" i="3"/>
  <c r="J182" i="3"/>
  <c r="K181" i="3"/>
  <c r="J181" i="3"/>
  <c r="K180" i="3"/>
  <c r="J180" i="3"/>
  <c r="K179" i="3"/>
  <c r="J179" i="3"/>
  <c r="K178" i="3"/>
  <c r="J178" i="3"/>
  <c r="K177" i="3"/>
  <c r="J177" i="3"/>
  <c r="K176" i="3"/>
  <c r="J176" i="3"/>
  <c r="K175" i="3"/>
  <c r="J175" i="3"/>
  <c r="K174" i="3"/>
  <c r="J174" i="3"/>
  <c r="K173" i="3"/>
  <c r="J173" i="3"/>
  <c r="K172" i="3"/>
  <c r="J172" i="3"/>
  <c r="K171" i="3"/>
  <c r="J171" i="3"/>
  <c r="K170" i="3"/>
  <c r="J170" i="3"/>
  <c r="K169" i="3"/>
  <c r="J169" i="3"/>
  <c r="K168" i="3"/>
  <c r="J168" i="3"/>
  <c r="K167" i="3"/>
  <c r="J167" i="3"/>
  <c r="K166" i="3"/>
  <c r="J166" i="3"/>
  <c r="K165" i="3"/>
  <c r="J165" i="3"/>
  <c r="K164" i="3"/>
  <c r="J164" i="3"/>
  <c r="K163" i="3"/>
  <c r="J163" i="3"/>
  <c r="K162" i="3"/>
  <c r="J162" i="3"/>
  <c r="K161" i="3"/>
  <c r="J161" i="3"/>
  <c r="K160" i="3"/>
  <c r="J160" i="3"/>
  <c r="K159" i="3"/>
  <c r="J159" i="3"/>
  <c r="K158" i="3"/>
  <c r="J158" i="3"/>
  <c r="K157" i="3"/>
  <c r="J157" i="3"/>
  <c r="K156" i="3"/>
  <c r="J156" i="3"/>
  <c r="K155" i="3"/>
  <c r="J155" i="3"/>
  <c r="K154" i="3"/>
  <c r="J154" i="3"/>
  <c r="K153" i="3"/>
  <c r="J153" i="3"/>
  <c r="K152" i="3"/>
  <c r="J152" i="3"/>
  <c r="K151" i="3"/>
  <c r="J151" i="3"/>
  <c r="K150" i="3"/>
  <c r="J150" i="3"/>
  <c r="K149" i="3"/>
  <c r="J149" i="3"/>
  <c r="K148" i="3"/>
  <c r="J148" i="3"/>
  <c r="K147" i="3"/>
  <c r="J147" i="3"/>
  <c r="K146" i="3"/>
  <c r="J146" i="3"/>
  <c r="K145" i="3"/>
  <c r="J145" i="3"/>
  <c r="K144" i="3"/>
  <c r="J144" i="3"/>
  <c r="K143" i="3"/>
  <c r="J143" i="3"/>
  <c r="K142" i="3"/>
  <c r="J142" i="3"/>
  <c r="K141" i="3"/>
  <c r="J141" i="3"/>
  <c r="K140" i="3"/>
  <c r="J140" i="3"/>
  <c r="K139" i="3"/>
  <c r="J139" i="3"/>
  <c r="K138" i="3"/>
  <c r="J138" i="3"/>
  <c r="K137" i="3"/>
  <c r="J137" i="3"/>
  <c r="K136" i="3"/>
  <c r="J136" i="3"/>
  <c r="K135" i="3"/>
  <c r="J135" i="3"/>
  <c r="K134" i="3"/>
  <c r="J134" i="3"/>
  <c r="K133" i="3"/>
  <c r="J133" i="3"/>
  <c r="K132" i="3"/>
  <c r="J132" i="3"/>
  <c r="K131" i="3"/>
  <c r="J131" i="3"/>
  <c r="K130" i="3"/>
  <c r="J130" i="3"/>
  <c r="K129" i="3"/>
  <c r="J129" i="3"/>
  <c r="K128" i="3"/>
  <c r="J128" i="3"/>
  <c r="K127" i="3"/>
  <c r="J127" i="3"/>
  <c r="K126" i="3"/>
  <c r="J126" i="3"/>
  <c r="K125" i="3"/>
  <c r="J125" i="3"/>
  <c r="K124" i="3"/>
  <c r="J124" i="3"/>
  <c r="K123" i="3"/>
  <c r="J123" i="3"/>
  <c r="K122" i="3"/>
  <c r="J122" i="3"/>
  <c r="K121" i="3"/>
  <c r="J121" i="3"/>
  <c r="K120" i="3"/>
  <c r="J120" i="3"/>
  <c r="K119" i="3"/>
  <c r="J119" i="3"/>
  <c r="K118" i="3"/>
  <c r="J118" i="3"/>
  <c r="K117" i="3"/>
  <c r="J117" i="3"/>
  <c r="K116" i="3"/>
  <c r="J116" i="3"/>
  <c r="K115" i="3"/>
  <c r="J115" i="3"/>
  <c r="K114" i="3"/>
  <c r="J114" i="3"/>
  <c r="K113" i="3"/>
  <c r="J113" i="3"/>
  <c r="K112" i="3"/>
  <c r="J112" i="3"/>
  <c r="K111" i="3"/>
  <c r="J111" i="3"/>
  <c r="K110" i="3"/>
  <c r="J110" i="3"/>
  <c r="K109" i="3"/>
  <c r="J109" i="3"/>
  <c r="K108" i="3"/>
  <c r="J108" i="3"/>
  <c r="K107" i="3"/>
  <c r="J107" i="3"/>
  <c r="K106" i="3"/>
  <c r="J106" i="3"/>
  <c r="K105" i="3"/>
  <c r="J105" i="3"/>
  <c r="K104" i="3"/>
  <c r="J104" i="3"/>
  <c r="K103" i="3"/>
  <c r="J103" i="3"/>
  <c r="K102" i="3"/>
  <c r="J102" i="3"/>
  <c r="K101" i="3"/>
  <c r="J101" i="3"/>
  <c r="K100" i="3"/>
  <c r="J100" i="3"/>
  <c r="K99" i="3"/>
  <c r="J99" i="3"/>
  <c r="K98" i="3"/>
  <c r="J98" i="3"/>
  <c r="K97" i="3"/>
  <c r="J97" i="3"/>
  <c r="K96" i="3"/>
  <c r="J96" i="3"/>
  <c r="K95" i="3"/>
  <c r="J95" i="3"/>
  <c r="K94" i="3"/>
  <c r="J94" i="3"/>
  <c r="K93" i="3"/>
  <c r="J93" i="3"/>
  <c r="K92" i="3"/>
  <c r="J92" i="3"/>
  <c r="K91" i="3"/>
  <c r="J91" i="3"/>
  <c r="K90" i="3"/>
  <c r="J90" i="3"/>
  <c r="K89" i="3"/>
  <c r="J89" i="3"/>
  <c r="K88" i="3"/>
  <c r="J88" i="3"/>
  <c r="K87" i="3"/>
  <c r="J87" i="3"/>
  <c r="K86" i="3"/>
  <c r="J86" i="3"/>
  <c r="K85" i="3"/>
  <c r="J85" i="3"/>
  <c r="K84" i="3"/>
  <c r="J84" i="3"/>
  <c r="K83" i="3"/>
  <c r="J83" i="3"/>
  <c r="K82" i="3"/>
  <c r="J82" i="3"/>
  <c r="K81" i="3"/>
  <c r="J81" i="3"/>
  <c r="K80" i="3"/>
  <c r="J80" i="3"/>
  <c r="K79" i="3"/>
  <c r="J79" i="3"/>
  <c r="K78" i="3"/>
  <c r="J78" i="3"/>
  <c r="K77" i="3"/>
  <c r="J77" i="3"/>
  <c r="K76" i="3"/>
  <c r="J76" i="3"/>
  <c r="K75" i="3"/>
  <c r="J75" i="3"/>
  <c r="K74" i="3"/>
  <c r="J74" i="3"/>
  <c r="K73" i="3"/>
  <c r="J73" i="3"/>
  <c r="K72" i="3"/>
  <c r="J72" i="3"/>
  <c r="K71" i="3"/>
  <c r="J71" i="3"/>
  <c r="K70" i="3"/>
  <c r="J70" i="3"/>
  <c r="K69" i="3"/>
  <c r="J69" i="3"/>
  <c r="K68" i="3"/>
  <c r="J68" i="3"/>
  <c r="K67" i="3"/>
  <c r="J67" i="3"/>
  <c r="K66" i="3"/>
  <c r="J66" i="3"/>
  <c r="K65" i="3"/>
  <c r="J65" i="3"/>
  <c r="K64" i="3"/>
  <c r="J64" i="3"/>
  <c r="K63" i="3"/>
  <c r="J63" i="3"/>
  <c r="K62" i="3"/>
  <c r="J62" i="3"/>
  <c r="K61" i="3"/>
  <c r="J61" i="3"/>
  <c r="K60" i="3"/>
  <c r="J60" i="3"/>
  <c r="K59" i="3"/>
  <c r="J59" i="3"/>
  <c r="K58" i="3"/>
  <c r="J58" i="3"/>
  <c r="K57" i="3"/>
  <c r="J57" i="3"/>
  <c r="K56" i="3"/>
  <c r="J56" i="3"/>
  <c r="K55" i="3"/>
  <c r="J55" i="3"/>
  <c r="K54" i="3"/>
  <c r="J54" i="3"/>
  <c r="K53" i="3"/>
  <c r="J53" i="3"/>
  <c r="K52" i="3"/>
  <c r="J52" i="3"/>
  <c r="K51" i="3"/>
  <c r="J51" i="3"/>
  <c r="K50" i="3"/>
  <c r="J50" i="3"/>
  <c r="K49" i="3"/>
  <c r="J49" i="3"/>
  <c r="K48" i="3"/>
  <c r="J48" i="3"/>
  <c r="B48" i="3"/>
  <c r="K47" i="3"/>
  <c r="J47" i="3"/>
  <c r="K46" i="3"/>
  <c r="J46" i="3"/>
  <c r="K45" i="3"/>
  <c r="J45" i="3"/>
  <c r="K44" i="3"/>
  <c r="J44" i="3"/>
  <c r="K43" i="3"/>
  <c r="J43" i="3"/>
  <c r="K42" i="3"/>
  <c r="J42" i="3"/>
  <c r="K41" i="3"/>
  <c r="J41" i="3"/>
  <c r="K40" i="3"/>
  <c r="J40" i="3"/>
  <c r="K39" i="3"/>
  <c r="J39" i="3"/>
  <c r="K38" i="3"/>
  <c r="J38" i="3"/>
  <c r="K37" i="3"/>
  <c r="J37" i="3"/>
  <c r="K36" i="3"/>
  <c r="J36" i="3"/>
  <c r="K35" i="3"/>
  <c r="J35" i="3"/>
  <c r="K34" i="3"/>
  <c r="J34" i="3"/>
  <c r="K33" i="3"/>
  <c r="J33" i="3"/>
  <c r="K32" i="3"/>
  <c r="J32" i="3"/>
  <c r="K31" i="3"/>
  <c r="J31" i="3"/>
  <c r="K30" i="3"/>
  <c r="J30" i="3"/>
  <c r="K29" i="3"/>
  <c r="J29" i="3"/>
  <c r="K28" i="3"/>
  <c r="J28" i="3"/>
  <c r="K27" i="3"/>
  <c r="J27" i="3"/>
  <c r="K26" i="3"/>
  <c r="J26" i="3"/>
  <c r="K25" i="3"/>
  <c r="J25" i="3"/>
  <c r="K24" i="3"/>
  <c r="J24" i="3"/>
  <c r="K23" i="3"/>
  <c r="J23" i="3"/>
  <c r="K22" i="3"/>
  <c r="J22" i="3"/>
  <c r="K21" i="3"/>
  <c r="J21" i="3"/>
  <c r="K20" i="3"/>
  <c r="J20" i="3"/>
  <c r="K19" i="3"/>
  <c r="J19" i="3"/>
  <c r="B19" i="3"/>
  <c r="B20" i="3" s="1"/>
  <c r="K18" i="3"/>
  <c r="J18" i="3"/>
  <c r="K17" i="3"/>
  <c r="J17" i="3"/>
  <c r="K16" i="3"/>
  <c r="J16" i="3"/>
  <c r="K15" i="3"/>
  <c r="J15" i="3"/>
  <c r="K14" i="3"/>
  <c r="J14" i="3"/>
  <c r="E14" i="3"/>
  <c r="K13" i="3"/>
  <c r="J13" i="3"/>
  <c r="K12" i="3"/>
  <c r="J12" i="3"/>
  <c r="K11" i="3"/>
  <c r="J11" i="3"/>
  <c r="K10" i="3"/>
  <c r="J10" i="3"/>
  <c r="K9" i="3"/>
  <c r="J9" i="3"/>
  <c r="K8" i="3"/>
  <c r="J8" i="3"/>
  <c r="E8" i="3"/>
  <c r="K7" i="3"/>
  <c r="J7" i="3"/>
  <c r="K6" i="3"/>
  <c r="J6" i="3"/>
  <c r="E6" i="3"/>
  <c r="E13" i="3" s="1"/>
  <c r="K5" i="3"/>
  <c r="J5" i="3"/>
  <c r="E5" i="3"/>
  <c r="E12" i="3" s="1"/>
  <c r="M35" i="3" l="1"/>
  <c r="O35" i="3" s="1"/>
  <c r="M43" i="3"/>
  <c r="O43" i="3" s="1"/>
  <c r="M73" i="3"/>
  <c r="O73" i="3" s="1"/>
  <c r="M77" i="3"/>
  <c r="O77" i="3" s="1"/>
  <c r="M81" i="3"/>
  <c r="O81" i="3" s="1"/>
  <c r="M102" i="3"/>
  <c r="O102" i="3" s="1"/>
  <c r="M106" i="3"/>
  <c r="O106" i="3" s="1"/>
  <c r="M110" i="3"/>
  <c r="O110" i="3" s="1"/>
  <c r="M130" i="3"/>
  <c r="O130" i="3" s="1"/>
  <c r="M134" i="3"/>
  <c r="O134" i="3" s="1"/>
  <c r="M138" i="3"/>
  <c r="O138" i="3" s="1"/>
  <c r="M103" i="3"/>
  <c r="O103" i="3" s="1"/>
  <c r="M105" i="3"/>
  <c r="O105" i="3" s="1"/>
  <c r="M107" i="3"/>
  <c r="O107" i="3" s="1"/>
  <c r="M119" i="3"/>
  <c r="O119" i="3" s="1"/>
  <c r="M121" i="3"/>
  <c r="O121" i="3" s="1"/>
  <c r="E11" i="3"/>
  <c r="E7" i="3"/>
  <c r="M58" i="3"/>
  <c r="O58" i="3" s="1"/>
  <c r="M62" i="3"/>
  <c r="O62" i="3" s="1"/>
  <c r="M66" i="3"/>
  <c r="O66" i="3" s="1"/>
  <c r="M90" i="3"/>
  <c r="O90" i="3" s="1"/>
  <c r="M94" i="3"/>
  <c r="O94" i="3" s="1"/>
  <c r="M98" i="3"/>
  <c r="O98" i="3" s="1"/>
  <c r="E9" i="3"/>
  <c r="E10" i="3"/>
  <c r="M40" i="3" s="1"/>
  <c r="O40" i="3" s="1"/>
  <c r="M17" i="3"/>
  <c r="O17" i="3" s="1"/>
  <c r="M24" i="3"/>
  <c r="O24" i="3" s="1"/>
  <c r="M28" i="3"/>
  <c r="O28" i="3" s="1"/>
  <c r="M34" i="3"/>
  <c r="O34" i="3" s="1"/>
  <c r="M39" i="3"/>
  <c r="O39" i="3" s="1"/>
  <c r="M45" i="3"/>
  <c r="O45" i="3" s="1"/>
  <c r="M71" i="3"/>
  <c r="O71" i="3" s="1"/>
  <c r="M75" i="3"/>
  <c r="O75" i="3" s="1"/>
  <c r="M79" i="3"/>
  <c r="O79" i="3" s="1"/>
  <c r="M83" i="3"/>
  <c r="O83" i="3" s="1"/>
  <c r="M22" i="3"/>
  <c r="O22" i="3" s="1"/>
  <c r="M25" i="3"/>
  <c r="O25" i="3" s="1"/>
  <c r="M29" i="3"/>
  <c r="O29" i="3" s="1"/>
  <c r="M32" i="3"/>
  <c r="O32" i="3" s="1"/>
  <c r="M996" i="3"/>
  <c r="O996" i="3" s="1"/>
  <c r="M992" i="3"/>
  <c r="O992" i="3" s="1"/>
  <c r="M988" i="3"/>
  <c r="O988" i="3" s="1"/>
  <c r="M984" i="3"/>
  <c r="O984" i="3" s="1"/>
  <c r="M958" i="3"/>
  <c r="O958" i="3" s="1"/>
  <c r="M919" i="3"/>
  <c r="O919" i="3" s="1"/>
  <c r="M915" i="3"/>
  <c r="O915" i="3" s="1"/>
  <c r="M911" i="3"/>
  <c r="O911" i="3" s="1"/>
  <c r="M967" i="3"/>
  <c r="O967" i="3" s="1"/>
  <c r="M959" i="3"/>
  <c r="O959" i="3" s="1"/>
  <c r="M1001" i="3"/>
  <c r="O1001" i="3" s="1"/>
  <c r="M997" i="3"/>
  <c r="O997" i="3" s="1"/>
  <c r="M993" i="3"/>
  <c r="O993" i="3" s="1"/>
  <c r="M977" i="3"/>
  <c r="O977" i="3" s="1"/>
  <c r="M973" i="3"/>
  <c r="O973" i="3" s="1"/>
  <c r="M969" i="3"/>
  <c r="O969" i="3" s="1"/>
  <c r="M968" i="3"/>
  <c r="O968" i="3" s="1"/>
  <c r="M961" i="3"/>
  <c r="O961" i="3" s="1"/>
  <c r="M914" i="3"/>
  <c r="O914" i="3" s="1"/>
  <c r="M910" i="3"/>
  <c r="O910" i="3" s="1"/>
  <c r="M906" i="3"/>
  <c r="O906" i="3" s="1"/>
  <c r="M902" i="3"/>
  <c r="O902" i="3" s="1"/>
  <c r="M898" i="3"/>
  <c r="O898" i="3" s="1"/>
  <c r="M894" i="3"/>
  <c r="O894" i="3" s="1"/>
  <c r="M964" i="3"/>
  <c r="O964" i="3" s="1"/>
  <c r="M954" i="3"/>
  <c r="O954" i="3" s="1"/>
  <c r="M950" i="3"/>
  <c r="O950" i="3" s="1"/>
  <c r="M946" i="3"/>
  <c r="O946" i="3" s="1"/>
  <c r="M942" i="3"/>
  <c r="O942" i="3" s="1"/>
  <c r="M938" i="3"/>
  <c r="O938" i="3" s="1"/>
  <c r="M934" i="3"/>
  <c r="O934" i="3" s="1"/>
  <c r="M926" i="3"/>
  <c r="O926" i="3" s="1"/>
  <c r="M922" i="3"/>
  <c r="O922" i="3" s="1"/>
  <c r="M897" i="3"/>
  <c r="O897" i="3" s="1"/>
  <c r="M896" i="3"/>
  <c r="O896" i="3" s="1"/>
  <c r="M892" i="3"/>
  <c r="O892" i="3" s="1"/>
  <c r="M888" i="3"/>
  <c r="O888" i="3" s="1"/>
  <c r="M884" i="3"/>
  <c r="O884" i="3" s="1"/>
  <c r="M876" i="3"/>
  <c r="O876" i="3" s="1"/>
  <c r="M872" i="3"/>
  <c r="O872" i="3" s="1"/>
  <c r="M868" i="3"/>
  <c r="O868" i="3" s="1"/>
  <c r="M864" i="3"/>
  <c r="O864" i="3" s="1"/>
  <c r="M860" i="3"/>
  <c r="O860" i="3" s="1"/>
  <c r="M856" i="3"/>
  <c r="O856" i="3" s="1"/>
  <c r="M999" i="3"/>
  <c r="O999" i="3" s="1"/>
  <c r="M991" i="3"/>
  <c r="O991" i="3" s="1"/>
  <c r="M987" i="3"/>
  <c r="O987" i="3" s="1"/>
  <c r="M983" i="3"/>
  <c r="O983" i="3" s="1"/>
  <c r="M979" i="3"/>
  <c r="O979" i="3" s="1"/>
  <c r="M975" i="3"/>
  <c r="O975" i="3" s="1"/>
  <c r="M971" i="3"/>
  <c r="O971" i="3" s="1"/>
  <c r="M962" i="3"/>
  <c r="O962" i="3" s="1"/>
  <c r="M951" i="3"/>
  <c r="O951" i="3" s="1"/>
  <c r="M947" i="3"/>
  <c r="O947" i="3" s="1"/>
  <c r="M943" i="3"/>
  <c r="O943" i="3" s="1"/>
  <c r="M939" i="3"/>
  <c r="O939" i="3" s="1"/>
  <c r="M935" i="3"/>
  <c r="O935" i="3" s="1"/>
  <c r="M931" i="3"/>
  <c r="O931" i="3" s="1"/>
  <c r="M927" i="3"/>
  <c r="O927" i="3" s="1"/>
  <c r="M965" i="3"/>
  <c r="O965" i="3" s="1"/>
  <c r="M887" i="3"/>
  <c r="O887" i="3" s="1"/>
  <c r="M883" i="3"/>
  <c r="O883" i="3" s="1"/>
  <c r="M899" i="3"/>
  <c r="O899" i="3" s="1"/>
  <c r="M874" i="3"/>
  <c r="O874" i="3" s="1"/>
  <c r="M866" i="3"/>
  <c r="O866" i="3" s="1"/>
  <c r="M858" i="3"/>
  <c r="O858" i="3" s="1"/>
  <c r="M849" i="3"/>
  <c r="O849" i="3" s="1"/>
  <c r="M845" i="3"/>
  <c r="O845" i="3" s="1"/>
  <c r="M841" i="3"/>
  <c r="O841" i="3" s="1"/>
  <c r="M837" i="3"/>
  <c r="O837" i="3" s="1"/>
  <c r="M833" i="3"/>
  <c r="O833" i="3" s="1"/>
  <c r="M829" i="3"/>
  <c r="O829" i="3" s="1"/>
  <c r="M825" i="3"/>
  <c r="O825" i="3" s="1"/>
  <c r="M817" i="3"/>
  <c r="O817" i="3" s="1"/>
  <c r="M813" i="3"/>
  <c r="O813" i="3" s="1"/>
  <c r="M998" i="3"/>
  <c r="O998" i="3" s="1"/>
  <c r="M990" i="3"/>
  <c r="O990" i="3" s="1"/>
  <c r="M982" i="3"/>
  <c r="O982" i="3" s="1"/>
  <c r="M974" i="3"/>
  <c r="O974" i="3" s="1"/>
  <c r="M873" i="3"/>
  <c r="O873" i="3" s="1"/>
  <c r="M857" i="3"/>
  <c r="O857" i="3" s="1"/>
  <c r="M956" i="3"/>
  <c r="O956" i="3" s="1"/>
  <c r="M952" i="3"/>
  <c r="O952" i="3" s="1"/>
  <c r="M948" i="3"/>
  <c r="O948" i="3" s="1"/>
  <c r="M944" i="3"/>
  <c r="O944" i="3" s="1"/>
  <c r="M940" i="3"/>
  <c r="O940" i="3" s="1"/>
  <c r="M936" i="3"/>
  <c r="O936" i="3" s="1"/>
  <c r="M928" i="3"/>
  <c r="O928" i="3" s="1"/>
  <c r="M924" i="3"/>
  <c r="O924" i="3" s="1"/>
  <c r="M920" i="3"/>
  <c r="O920" i="3" s="1"/>
  <c r="M916" i="3"/>
  <c r="O916" i="3" s="1"/>
  <c r="M912" i="3"/>
  <c r="O912" i="3" s="1"/>
  <c r="M908" i="3"/>
  <c r="O908" i="3" s="1"/>
  <c r="M904" i="3"/>
  <c r="O904" i="3" s="1"/>
  <c r="M900" i="3"/>
  <c r="O900" i="3" s="1"/>
  <c r="M895" i="3"/>
  <c r="O895" i="3" s="1"/>
  <c r="M891" i="3"/>
  <c r="O891" i="3" s="1"/>
  <c r="M852" i="3"/>
  <c r="O852" i="3" s="1"/>
  <c r="M848" i="3"/>
  <c r="O848" i="3" s="1"/>
  <c r="M844" i="3"/>
  <c r="O844" i="3" s="1"/>
  <c r="M840" i="3"/>
  <c r="O840" i="3" s="1"/>
  <c r="M836" i="3"/>
  <c r="O836" i="3" s="1"/>
  <c r="M832" i="3"/>
  <c r="O832" i="3" s="1"/>
  <c r="M828" i="3"/>
  <c r="O828" i="3" s="1"/>
  <c r="M824" i="3"/>
  <c r="O824" i="3" s="1"/>
  <c r="M871" i="3"/>
  <c r="O871" i="3" s="1"/>
  <c r="M863" i="3"/>
  <c r="O863" i="3" s="1"/>
  <c r="M963" i="3"/>
  <c r="O963" i="3" s="1"/>
  <c r="M1002" i="3"/>
  <c r="O1002" i="3" s="1"/>
  <c r="M994" i="3"/>
  <c r="O994" i="3" s="1"/>
  <c r="M986" i="3"/>
  <c r="O986" i="3" s="1"/>
  <c r="M978" i="3"/>
  <c r="O978" i="3" s="1"/>
  <c r="M970" i="3"/>
  <c r="O970" i="3" s="1"/>
  <c r="M941" i="3"/>
  <c r="O941" i="3" s="1"/>
  <c r="M925" i="3"/>
  <c r="O925" i="3" s="1"/>
  <c r="M869" i="3"/>
  <c r="O869" i="3" s="1"/>
  <c r="M810" i="3"/>
  <c r="O810" i="3" s="1"/>
  <c r="M806" i="3"/>
  <c r="O806" i="3" s="1"/>
  <c r="M802" i="3"/>
  <c r="O802" i="3" s="1"/>
  <c r="M798" i="3"/>
  <c r="O798" i="3" s="1"/>
  <c r="M794" i="3"/>
  <c r="O794" i="3" s="1"/>
  <c r="M790" i="3"/>
  <c r="O790" i="3" s="1"/>
  <c r="M786" i="3"/>
  <c r="O786" i="3" s="1"/>
  <c r="M782" i="3"/>
  <c r="O782" i="3" s="1"/>
  <c r="M778" i="3"/>
  <c r="O778" i="3" s="1"/>
  <c r="M774" i="3"/>
  <c r="O774" i="3" s="1"/>
  <c r="M770" i="3"/>
  <c r="O770" i="3" s="1"/>
  <c r="M957" i="3"/>
  <c r="O957" i="3" s="1"/>
  <c r="M913" i="3"/>
  <c r="O913" i="3" s="1"/>
  <c r="M905" i="3"/>
  <c r="O905" i="3" s="1"/>
  <c r="M875" i="3"/>
  <c r="O875" i="3" s="1"/>
  <c r="M859" i="3"/>
  <c r="O859" i="3" s="1"/>
  <c r="M953" i="3"/>
  <c r="O953" i="3" s="1"/>
  <c r="M937" i="3"/>
  <c r="O937" i="3" s="1"/>
  <c r="M921" i="3"/>
  <c r="O921" i="3" s="1"/>
  <c r="M809" i="3"/>
  <c r="O809" i="3" s="1"/>
  <c r="M805" i="3"/>
  <c r="O805" i="3" s="1"/>
  <c r="M801" i="3"/>
  <c r="O801" i="3" s="1"/>
  <c r="M797" i="3"/>
  <c r="O797" i="3" s="1"/>
  <c r="M793" i="3"/>
  <c r="O793" i="3" s="1"/>
  <c r="M789" i="3"/>
  <c r="O789" i="3" s="1"/>
  <c r="M785" i="3"/>
  <c r="O785" i="3" s="1"/>
  <c r="M781" i="3"/>
  <c r="O781" i="3" s="1"/>
  <c r="M777" i="3"/>
  <c r="O777" i="3" s="1"/>
  <c r="M773" i="3"/>
  <c r="O773" i="3" s="1"/>
  <c r="M885" i="3"/>
  <c r="O885" i="3" s="1"/>
  <c r="M881" i="3"/>
  <c r="O881" i="3" s="1"/>
  <c r="M879" i="3"/>
  <c r="O879" i="3" s="1"/>
  <c r="M870" i="3"/>
  <c r="O870" i="3" s="1"/>
  <c r="M823" i="3"/>
  <c r="O823" i="3" s="1"/>
  <c r="M822" i="3"/>
  <c r="O822" i="3" s="1"/>
  <c r="M819" i="3"/>
  <c r="O819" i="3" s="1"/>
  <c r="M818" i="3"/>
  <c r="O818" i="3" s="1"/>
  <c r="M815" i="3"/>
  <c r="O815" i="3" s="1"/>
  <c r="M814" i="3"/>
  <c r="O814" i="3" s="1"/>
  <c r="M949" i="3"/>
  <c r="O949" i="3" s="1"/>
  <c r="M933" i="3"/>
  <c r="O933" i="3" s="1"/>
  <c r="M877" i="3"/>
  <c r="O877" i="3" s="1"/>
  <c r="M861" i="3"/>
  <c r="O861" i="3" s="1"/>
  <c r="M820" i="3"/>
  <c r="O820" i="3" s="1"/>
  <c r="M816" i="3"/>
  <c r="O816" i="3" s="1"/>
  <c r="M812" i="3"/>
  <c r="O812" i="3" s="1"/>
  <c r="M808" i="3"/>
  <c r="O808" i="3" s="1"/>
  <c r="M804" i="3"/>
  <c r="O804" i="3" s="1"/>
  <c r="M800" i="3"/>
  <c r="O800" i="3" s="1"/>
  <c r="M796" i="3"/>
  <c r="O796" i="3" s="1"/>
  <c r="M792" i="3"/>
  <c r="O792" i="3" s="1"/>
  <c r="M788" i="3"/>
  <c r="O788" i="3" s="1"/>
  <c r="M784" i="3"/>
  <c r="O784" i="3" s="1"/>
  <c r="M780" i="3"/>
  <c r="O780" i="3" s="1"/>
  <c r="M776" i="3"/>
  <c r="O776" i="3" s="1"/>
  <c r="M945" i="3"/>
  <c r="O945" i="3" s="1"/>
  <c r="M886" i="3"/>
  <c r="O886" i="3" s="1"/>
  <c r="M847" i="3"/>
  <c r="O847" i="3" s="1"/>
  <c r="M831" i="3"/>
  <c r="O831" i="3" s="1"/>
  <c r="M811" i="3"/>
  <c r="O811" i="3" s="1"/>
  <c r="M803" i="3"/>
  <c r="O803" i="3" s="1"/>
  <c r="M795" i="3"/>
  <c r="O795" i="3" s="1"/>
  <c r="M787" i="3"/>
  <c r="O787" i="3" s="1"/>
  <c r="M771" i="3"/>
  <c r="O771" i="3" s="1"/>
  <c r="M929" i="3"/>
  <c r="O929" i="3" s="1"/>
  <c r="M901" i="3"/>
  <c r="O901" i="3" s="1"/>
  <c r="M842" i="3"/>
  <c r="O842" i="3" s="1"/>
  <c r="M826" i="3"/>
  <c r="O826" i="3" s="1"/>
  <c r="M772" i="3"/>
  <c r="O772" i="3" s="1"/>
  <c r="M769" i="3"/>
  <c r="O769" i="3" s="1"/>
  <c r="M764" i="3"/>
  <c r="O764" i="3" s="1"/>
  <c r="M760" i="3"/>
  <c r="O760" i="3" s="1"/>
  <c r="M756" i="3"/>
  <c r="O756" i="3" s="1"/>
  <c r="M752" i="3"/>
  <c r="O752" i="3" s="1"/>
  <c r="M748" i="3"/>
  <c r="O748" i="3" s="1"/>
  <c r="M744" i="3"/>
  <c r="O744" i="3" s="1"/>
  <c r="M740" i="3"/>
  <c r="O740" i="3" s="1"/>
  <c r="M736" i="3"/>
  <c r="O736" i="3" s="1"/>
  <c r="M732" i="3"/>
  <c r="O732" i="3" s="1"/>
  <c r="M728" i="3"/>
  <c r="O728" i="3" s="1"/>
  <c r="M724" i="3"/>
  <c r="O724" i="3" s="1"/>
  <c r="M720" i="3"/>
  <c r="O720" i="3" s="1"/>
  <c r="M716" i="3"/>
  <c r="O716" i="3" s="1"/>
  <c r="M712" i="3"/>
  <c r="O712" i="3" s="1"/>
  <c r="M708" i="3"/>
  <c r="O708" i="3" s="1"/>
  <c r="M704" i="3"/>
  <c r="O704" i="3" s="1"/>
  <c r="M700" i="3"/>
  <c r="O700" i="3" s="1"/>
  <c r="M696" i="3"/>
  <c r="O696" i="3" s="1"/>
  <c r="M692" i="3"/>
  <c r="O692" i="3" s="1"/>
  <c r="M688" i="3"/>
  <c r="O688" i="3" s="1"/>
  <c r="M684" i="3"/>
  <c r="O684" i="3" s="1"/>
  <c r="M680" i="3"/>
  <c r="O680" i="3" s="1"/>
  <c r="M676" i="3"/>
  <c r="O676" i="3" s="1"/>
  <c r="M672" i="3"/>
  <c r="O672" i="3" s="1"/>
  <c r="M668" i="3"/>
  <c r="O668" i="3" s="1"/>
  <c r="M664" i="3"/>
  <c r="O664" i="3" s="1"/>
  <c r="M660" i="3"/>
  <c r="O660" i="3" s="1"/>
  <c r="M656" i="3"/>
  <c r="O656" i="3" s="1"/>
  <c r="M652" i="3"/>
  <c r="O652" i="3" s="1"/>
  <c r="M648" i="3"/>
  <c r="O648" i="3" s="1"/>
  <c r="M644" i="3"/>
  <c r="O644" i="3" s="1"/>
  <c r="M640" i="3"/>
  <c r="O640" i="3" s="1"/>
  <c r="M636" i="3"/>
  <c r="O636" i="3" s="1"/>
  <c r="M851" i="3"/>
  <c r="O851" i="3" s="1"/>
  <c r="M835" i="3"/>
  <c r="O835" i="3" s="1"/>
  <c r="M768" i="3"/>
  <c r="O768" i="3" s="1"/>
  <c r="M917" i="3"/>
  <c r="O917" i="3" s="1"/>
  <c r="M846" i="3"/>
  <c r="O846" i="3" s="1"/>
  <c r="M830" i="3"/>
  <c r="O830" i="3" s="1"/>
  <c r="M767" i="3"/>
  <c r="O767" i="3" s="1"/>
  <c r="M763" i="3"/>
  <c r="O763" i="3" s="1"/>
  <c r="M759" i="3"/>
  <c r="O759" i="3" s="1"/>
  <c r="M755" i="3"/>
  <c r="O755" i="3" s="1"/>
  <c r="M751" i="3"/>
  <c r="O751" i="3" s="1"/>
  <c r="M747" i="3"/>
  <c r="O747" i="3" s="1"/>
  <c r="M743" i="3"/>
  <c r="O743" i="3" s="1"/>
  <c r="M739" i="3"/>
  <c r="O739" i="3" s="1"/>
  <c r="M735" i="3"/>
  <c r="O735" i="3" s="1"/>
  <c r="M731" i="3"/>
  <c r="O731" i="3" s="1"/>
  <c r="M727" i="3"/>
  <c r="O727" i="3" s="1"/>
  <c r="M723" i="3"/>
  <c r="O723" i="3" s="1"/>
  <c r="M719" i="3"/>
  <c r="O719" i="3" s="1"/>
  <c r="M715" i="3"/>
  <c r="O715" i="3" s="1"/>
  <c r="M711" i="3"/>
  <c r="O711" i="3" s="1"/>
  <c r="M707" i="3"/>
  <c r="O707" i="3" s="1"/>
  <c r="M703" i="3"/>
  <c r="O703" i="3" s="1"/>
  <c r="M699" i="3"/>
  <c r="O699" i="3" s="1"/>
  <c r="M695" i="3"/>
  <c r="O695" i="3" s="1"/>
  <c r="M691" i="3"/>
  <c r="O691" i="3" s="1"/>
  <c r="M687" i="3"/>
  <c r="O687" i="3" s="1"/>
  <c r="M683" i="3"/>
  <c r="O683" i="3" s="1"/>
  <c r="M679" i="3"/>
  <c r="O679" i="3" s="1"/>
  <c r="M675" i="3"/>
  <c r="O675" i="3" s="1"/>
  <c r="M671" i="3"/>
  <c r="O671" i="3" s="1"/>
  <c r="M667" i="3"/>
  <c r="O667" i="3" s="1"/>
  <c r="M663" i="3"/>
  <c r="O663" i="3" s="1"/>
  <c r="M659" i="3"/>
  <c r="O659" i="3" s="1"/>
  <c r="M655" i="3"/>
  <c r="O655" i="3" s="1"/>
  <c r="M651" i="3"/>
  <c r="O651" i="3" s="1"/>
  <c r="M647" i="3"/>
  <c r="O647" i="3" s="1"/>
  <c r="M643" i="3"/>
  <c r="O643" i="3" s="1"/>
  <c r="M639" i="3"/>
  <c r="O639" i="3" s="1"/>
  <c r="M635" i="3"/>
  <c r="O635" i="3" s="1"/>
  <c r="M882" i="3"/>
  <c r="O882" i="3" s="1"/>
  <c r="M867" i="3"/>
  <c r="O867" i="3" s="1"/>
  <c r="M862" i="3"/>
  <c r="O862" i="3" s="1"/>
  <c r="M855" i="3"/>
  <c r="O855" i="3" s="1"/>
  <c r="M839" i="3"/>
  <c r="O839" i="3" s="1"/>
  <c r="M807" i="3"/>
  <c r="O807" i="3" s="1"/>
  <c r="M799" i="3"/>
  <c r="O799" i="3" s="1"/>
  <c r="M791" i="3"/>
  <c r="O791" i="3" s="1"/>
  <c r="M783" i="3"/>
  <c r="O783" i="3" s="1"/>
  <c r="M779" i="3"/>
  <c r="O779" i="3" s="1"/>
  <c r="M775" i="3"/>
  <c r="O775" i="3" s="1"/>
  <c r="M893" i="3"/>
  <c r="O893" i="3" s="1"/>
  <c r="M850" i="3"/>
  <c r="O850" i="3" s="1"/>
  <c r="M834" i="3"/>
  <c r="O834" i="3" s="1"/>
  <c r="M766" i="3"/>
  <c r="O766" i="3" s="1"/>
  <c r="M762" i="3"/>
  <c r="O762" i="3" s="1"/>
  <c r="M758" i="3"/>
  <c r="O758" i="3" s="1"/>
  <c r="M754" i="3"/>
  <c r="O754" i="3" s="1"/>
  <c r="M750" i="3"/>
  <c r="O750" i="3" s="1"/>
  <c r="M746" i="3"/>
  <c r="O746" i="3" s="1"/>
  <c r="M909" i="3"/>
  <c r="O909" i="3" s="1"/>
  <c r="M843" i="3"/>
  <c r="O843" i="3" s="1"/>
  <c r="M827" i="3"/>
  <c r="O827" i="3" s="1"/>
  <c r="M889" i="3"/>
  <c r="O889" i="3" s="1"/>
  <c r="M878" i="3"/>
  <c r="O878" i="3" s="1"/>
  <c r="M854" i="3"/>
  <c r="O854" i="3" s="1"/>
  <c r="M838" i="3"/>
  <c r="O838" i="3" s="1"/>
  <c r="M765" i="3"/>
  <c r="O765" i="3" s="1"/>
  <c r="M761" i="3"/>
  <c r="O761" i="3" s="1"/>
  <c r="M757" i="3"/>
  <c r="O757" i="3" s="1"/>
  <c r="M753" i="3"/>
  <c r="O753" i="3" s="1"/>
  <c r="M749" i="3"/>
  <c r="O749" i="3" s="1"/>
  <c r="M745" i="3"/>
  <c r="O745" i="3" s="1"/>
  <c r="M741" i="3"/>
  <c r="O741" i="3" s="1"/>
  <c r="M737" i="3"/>
  <c r="O737" i="3" s="1"/>
  <c r="M733" i="3"/>
  <c r="O733" i="3" s="1"/>
  <c r="M729" i="3"/>
  <c r="O729" i="3" s="1"/>
  <c r="M721" i="3"/>
  <c r="O721" i="3" s="1"/>
  <c r="M713" i="3"/>
  <c r="O713" i="3" s="1"/>
  <c r="M705" i="3"/>
  <c r="O705" i="3" s="1"/>
  <c r="M697" i="3"/>
  <c r="O697" i="3" s="1"/>
  <c r="M689" i="3"/>
  <c r="O689" i="3" s="1"/>
  <c r="M681" i="3"/>
  <c r="O681" i="3" s="1"/>
  <c r="M673" i="3"/>
  <c r="O673" i="3" s="1"/>
  <c r="M665" i="3"/>
  <c r="O665" i="3" s="1"/>
  <c r="M657" i="3"/>
  <c r="O657" i="3" s="1"/>
  <c r="M634" i="3"/>
  <c r="O634" i="3" s="1"/>
  <c r="M633" i="3"/>
  <c r="O633" i="3" s="1"/>
  <c r="M629" i="3"/>
  <c r="O629" i="3" s="1"/>
  <c r="M625" i="3"/>
  <c r="O625" i="3" s="1"/>
  <c r="M621" i="3"/>
  <c r="O621" i="3" s="1"/>
  <c r="M617" i="3"/>
  <c r="O617" i="3" s="1"/>
  <c r="M613" i="3"/>
  <c r="O613" i="3" s="1"/>
  <c r="M609" i="3"/>
  <c r="O609" i="3" s="1"/>
  <c r="M605" i="3"/>
  <c r="O605" i="3" s="1"/>
  <c r="M601" i="3"/>
  <c r="O601" i="3" s="1"/>
  <c r="M597" i="3"/>
  <c r="O597" i="3" s="1"/>
  <c r="M593" i="3"/>
  <c r="O593" i="3" s="1"/>
  <c r="M722" i="3"/>
  <c r="O722" i="3" s="1"/>
  <c r="M714" i="3"/>
  <c r="O714" i="3" s="1"/>
  <c r="M706" i="3"/>
  <c r="O706" i="3" s="1"/>
  <c r="M698" i="3"/>
  <c r="O698" i="3" s="1"/>
  <c r="M690" i="3"/>
  <c r="O690" i="3" s="1"/>
  <c r="M682" i="3"/>
  <c r="O682" i="3" s="1"/>
  <c r="M674" i="3"/>
  <c r="O674" i="3" s="1"/>
  <c r="M666" i="3"/>
  <c r="O666" i="3" s="1"/>
  <c r="M658" i="3"/>
  <c r="O658" i="3" s="1"/>
  <c r="M742" i="3"/>
  <c r="O742" i="3" s="1"/>
  <c r="M738" i="3"/>
  <c r="O738" i="3" s="1"/>
  <c r="M734" i="3"/>
  <c r="O734" i="3" s="1"/>
  <c r="M730" i="3"/>
  <c r="O730" i="3" s="1"/>
  <c r="M632" i="3"/>
  <c r="O632" i="3" s="1"/>
  <c r="M628" i="3"/>
  <c r="O628" i="3" s="1"/>
  <c r="M624" i="3"/>
  <c r="O624" i="3" s="1"/>
  <c r="M620" i="3"/>
  <c r="O620" i="3" s="1"/>
  <c r="M616" i="3"/>
  <c r="O616" i="3" s="1"/>
  <c r="M612" i="3"/>
  <c r="O612" i="3" s="1"/>
  <c r="M608" i="3"/>
  <c r="O608" i="3" s="1"/>
  <c r="M604" i="3"/>
  <c r="O604" i="3" s="1"/>
  <c r="M725" i="3"/>
  <c r="O725" i="3" s="1"/>
  <c r="M717" i="3"/>
  <c r="O717" i="3" s="1"/>
  <c r="M709" i="3"/>
  <c r="O709" i="3" s="1"/>
  <c r="M701" i="3"/>
  <c r="O701" i="3" s="1"/>
  <c r="M693" i="3"/>
  <c r="O693" i="3" s="1"/>
  <c r="M685" i="3"/>
  <c r="O685" i="3" s="1"/>
  <c r="M677" i="3"/>
  <c r="O677" i="3" s="1"/>
  <c r="M669" i="3"/>
  <c r="O669" i="3" s="1"/>
  <c r="M661" i="3"/>
  <c r="O661" i="3" s="1"/>
  <c r="M653" i="3"/>
  <c r="O653" i="3" s="1"/>
  <c r="M649" i="3"/>
  <c r="O649" i="3" s="1"/>
  <c r="M645" i="3"/>
  <c r="O645" i="3" s="1"/>
  <c r="M641" i="3"/>
  <c r="O641" i="3" s="1"/>
  <c r="M637" i="3"/>
  <c r="O637" i="3" s="1"/>
  <c r="M650" i="3"/>
  <c r="O650" i="3" s="1"/>
  <c r="M646" i="3"/>
  <c r="O646" i="3" s="1"/>
  <c r="M642" i="3"/>
  <c r="O642" i="3" s="1"/>
  <c r="M638" i="3"/>
  <c r="O638" i="3" s="1"/>
  <c r="M631" i="3"/>
  <c r="O631" i="3" s="1"/>
  <c r="M627" i="3"/>
  <c r="O627" i="3" s="1"/>
  <c r="M623" i="3"/>
  <c r="O623" i="3" s="1"/>
  <c r="M619" i="3"/>
  <c r="O619" i="3" s="1"/>
  <c r="M615" i="3"/>
  <c r="O615" i="3" s="1"/>
  <c r="M611" i="3"/>
  <c r="O611" i="3" s="1"/>
  <c r="M607" i="3"/>
  <c r="O607" i="3" s="1"/>
  <c r="M603" i="3"/>
  <c r="O603" i="3" s="1"/>
  <c r="M599" i="3"/>
  <c r="O599" i="3" s="1"/>
  <c r="M595" i="3"/>
  <c r="O595" i="3" s="1"/>
  <c r="M591" i="3"/>
  <c r="O591" i="3" s="1"/>
  <c r="M594" i="3"/>
  <c r="O594" i="3" s="1"/>
  <c r="M702" i="3"/>
  <c r="O702" i="3" s="1"/>
  <c r="M670" i="3"/>
  <c r="O670" i="3" s="1"/>
  <c r="M588" i="3"/>
  <c r="O588" i="3" s="1"/>
  <c r="M584" i="3"/>
  <c r="O584" i="3" s="1"/>
  <c r="M580" i="3"/>
  <c r="O580" i="3" s="1"/>
  <c r="M576" i="3"/>
  <c r="O576" i="3" s="1"/>
  <c r="M572" i="3"/>
  <c r="O572" i="3" s="1"/>
  <c r="M568" i="3"/>
  <c r="O568" i="3" s="1"/>
  <c r="M564" i="3"/>
  <c r="O564" i="3" s="1"/>
  <c r="M560" i="3"/>
  <c r="O560" i="3" s="1"/>
  <c r="M556" i="3"/>
  <c r="O556" i="3" s="1"/>
  <c r="M552" i="3"/>
  <c r="O552" i="3" s="1"/>
  <c r="M548" i="3"/>
  <c r="O548" i="3" s="1"/>
  <c r="M544" i="3"/>
  <c r="O544" i="3" s="1"/>
  <c r="M540" i="3"/>
  <c r="O540" i="3" s="1"/>
  <c r="M536" i="3"/>
  <c r="O536" i="3" s="1"/>
  <c r="M532" i="3"/>
  <c r="O532" i="3" s="1"/>
  <c r="M528" i="3"/>
  <c r="O528" i="3" s="1"/>
  <c r="M524" i="3"/>
  <c r="O524" i="3" s="1"/>
  <c r="M520" i="3"/>
  <c r="O520" i="3" s="1"/>
  <c r="M516" i="3"/>
  <c r="O516" i="3" s="1"/>
  <c r="M512" i="3"/>
  <c r="O512" i="3" s="1"/>
  <c r="M508" i="3"/>
  <c r="O508" i="3" s="1"/>
  <c r="M504" i="3"/>
  <c r="O504" i="3" s="1"/>
  <c r="M500" i="3"/>
  <c r="O500" i="3" s="1"/>
  <c r="M496" i="3"/>
  <c r="O496" i="3" s="1"/>
  <c r="M492" i="3"/>
  <c r="O492" i="3" s="1"/>
  <c r="M488" i="3"/>
  <c r="O488" i="3" s="1"/>
  <c r="M484" i="3"/>
  <c r="O484" i="3" s="1"/>
  <c r="M480" i="3"/>
  <c r="O480" i="3" s="1"/>
  <c r="M476" i="3"/>
  <c r="O476" i="3" s="1"/>
  <c r="M472" i="3"/>
  <c r="O472" i="3" s="1"/>
  <c r="M468" i="3"/>
  <c r="O468" i="3" s="1"/>
  <c r="M464" i="3"/>
  <c r="O464" i="3" s="1"/>
  <c r="M460" i="3"/>
  <c r="O460" i="3" s="1"/>
  <c r="M456" i="3"/>
  <c r="O456" i="3" s="1"/>
  <c r="M610" i="3"/>
  <c r="O610" i="3" s="1"/>
  <c r="M596" i="3"/>
  <c r="O596" i="3" s="1"/>
  <c r="M710" i="3"/>
  <c r="O710" i="3" s="1"/>
  <c r="M678" i="3"/>
  <c r="O678" i="3" s="1"/>
  <c r="M630" i="3"/>
  <c r="O630" i="3" s="1"/>
  <c r="M626" i="3"/>
  <c r="O626" i="3" s="1"/>
  <c r="M622" i="3"/>
  <c r="O622" i="3" s="1"/>
  <c r="M618" i="3"/>
  <c r="O618" i="3" s="1"/>
  <c r="M587" i="3"/>
  <c r="O587" i="3" s="1"/>
  <c r="M583" i="3"/>
  <c r="O583" i="3" s="1"/>
  <c r="M579" i="3"/>
  <c r="O579" i="3" s="1"/>
  <c r="M575" i="3"/>
  <c r="O575" i="3" s="1"/>
  <c r="M571" i="3"/>
  <c r="O571" i="3" s="1"/>
  <c r="M567" i="3"/>
  <c r="O567" i="3" s="1"/>
  <c r="M563" i="3"/>
  <c r="O563" i="3" s="1"/>
  <c r="M559" i="3"/>
  <c r="O559" i="3" s="1"/>
  <c r="M555" i="3"/>
  <c r="O555" i="3" s="1"/>
  <c r="M551" i="3"/>
  <c r="O551" i="3" s="1"/>
  <c r="M547" i="3"/>
  <c r="O547" i="3" s="1"/>
  <c r="M543" i="3"/>
  <c r="O543" i="3" s="1"/>
  <c r="M539" i="3"/>
  <c r="O539" i="3" s="1"/>
  <c r="M535" i="3"/>
  <c r="O535" i="3" s="1"/>
  <c r="M531" i="3"/>
  <c r="O531" i="3" s="1"/>
  <c r="M527" i="3"/>
  <c r="O527" i="3" s="1"/>
  <c r="M523" i="3"/>
  <c r="O523" i="3" s="1"/>
  <c r="M519" i="3"/>
  <c r="O519" i="3" s="1"/>
  <c r="M515" i="3"/>
  <c r="O515" i="3" s="1"/>
  <c r="M511" i="3"/>
  <c r="O511" i="3" s="1"/>
  <c r="M507" i="3"/>
  <c r="O507" i="3" s="1"/>
  <c r="M503" i="3"/>
  <c r="O503" i="3" s="1"/>
  <c r="M499" i="3"/>
  <c r="O499" i="3" s="1"/>
  <c r="M495" i="3"/>
  <c r="O495" i="3" s="1"/>
  <c r="M491" i="3"/>
  <c r="O491" i="3" s="1"/>
  <c r="M487" i="3"/>
  <c r="O487" i="3" s="1"/>
  <c r="M483" i="3"/>
  <c r="O483" i="3" s="1"/>
  <c r="M479" i="3"/>
  <c r="O479" i="3" s="1"/>
  <c r="M475" i="3"/>
  <c r="O475" i="3" s="1"/>
  <c r="M471" i="3"/>
  <c r="O471" i="3" s="1"/>
  <c r="M467" i="3"/>
  <c r="O467" i="3" s="1"/>
  <c r="M463" i="3"/>
  <c r="O463" i="3" s="1"/>
  <c r="M459" i="3"/>
  <c r="O459" i="3" s="1"/>
  <c r="M455" i="3"/>
  <c r="O455" i="3" s="1"/>
  <c r="M602" i="3"/>
  <c r="O602" i="3" s="1"/>
  <c r="M598" i="3"/>
  <c r="O598" i="3" s="1"/>
  <c r="M718" i="3"/>
  <c r="O718" i="3" s="1"/>
  <c r="M686" i="3"/>
  <c r="O686" i="3" s="1"/>
  <c r="M654" i="3"/>
  <c r="O654" i="3" s="1"/>
  <c r="M590" i="3"/>
  <c r="O590" i="3" s="1"/>
  <c r="M586" i="3"/>
  <c r="O586" i="3" s="1"/>
  <c r="M582" i="3"/>
  <c r="O582" i="3" s="1"/>
  <c r="M578" i="3"/>
  <c r="O578" i="3" s="1"/>
  <c r="M574" i="3"/>
  <c r="O574" i="3" s="1"/>
  <c r="M570" i="3"/>
  <c r="O570" i="3" s="1"/>
  <c r="M566" i="3"/>
  <c r="O566" i="3" s="1"/>
  <c r="M562" i="3"/>
  <c r="O562" i="3" s="1"/>
  <c r="M558" i="3"/>
  <c r="O558" i="3" s="1"/>
  <c r="M554" i="3"/>
  <c r="O554" i="3" s="1"/>
  <c r="M550" i="3"/>
  <c r="O550" i="3" s="1"/>
  <c r="M546" i="3"/>
  <c r="O546" i="3" s="1"/>
  <c r="M542" i="3"/>
  <c r="O542" i="3" s="1"/>
  <c r="M538" i="3"/>
  <c r="O538" i="3" s="1"/>
  <c r="M534" i="3"/>
  <c r="O534" i="3" s="1"/>
  <c r="M530" i="3"/>
  <c r="O530" i="3" s="1"/>
  <c r="M526" i="3"/>
  <c r="O526" i="3" s="1"/>
  <c r="M522" i="3"/>
  <c r="O522" i="3" s="1"/>
  <c r="M518" i="3"/>
  <c r="O518" i="3" s="1"/>
  <c r="M514" i="3"/>
  <c r="O514" i="3" s="1"/>
  <c r="M510" i="3"/>
  <c r="O510" i="3" s="1"/>
  <c r="M506" i="3"/>
  <c r="O506" i="3" s="1"/>
  <c r="M502" i="3"/>
  <c r="O502" i="3" s="1"/>
  <c r="M498" i="3"/>
  <c r="O498" i="3" s="1"/>
  <c r="M494" i="3"/>
  <c r="O494" i="3" s="1"/>
  <c r="M490" i="3"/>
  <c r="O490" i="3" s="1"/>
  <c r="M486" i="3"/>
  <c r="O486" i="3" s="1"/>
  <c r="M482" i="3"/>
  <c r="O482" i="3" s="1"/>
  <c r="M478" i="3"/>
  <c r="O478" i="3" s="1"/>
  <c r="M474" i="3"/>
  <c r="O474" i="3" s="1"/>
  <c r="M470" i="3"/>
  <c r="O470" i="3" s="1"/>
  <c r="M466" i="3"/>
  <c r="O466" i="3" s="1"/>
  <c r="M462" i="3"/>
  <c r="O462" i="3" s="1"/>
  <c r="M458" i="3"/>
  <c r="O458" i="3" s="1"/>
  <c r="M454" i="3"/>
  <c r="O454" i="3" s="1"/>
  <c r="M614" i="3"/>
  <c r="O614" i="3" s="1"/>
  <c r="M606" i="3"/>
  <c r="O606" i="3" s="1"/>
  <c r="M592" i="3"/>
  <c r="O592" i="3" s="1"/>
  <c r="M726" i="3"/>
  <c r="O726" i="3" s="1"/>
  <c r="M694" i="3"/>
  <c r="O694" i="3" s="1"/>
  <c r="M662" i="3"/>
  <c r="O662" i="3" s="1"/>
  <c r="M600" i="3"/>
  <c r="O600" i="3" s="1"/>
  <c r="M589" i="3"/>
  <c r="O589" i="3" s="1"/>
  <c r="M585" i="3"/>
  <c r="O585" i="3" s="1"/>
  <c r="M581" i="3"/>
  <c r="O581" i="3" s="1"/>
  <c r="M577" i="3"/>
  <c r="O577" i="3" s="1"/>
  <c r="M573" i="3"/>
  <c r="O573" i="3" s="1"/>
  <c r="M451" i="3"/>
  <c r="O451" i="3" s="1"/>
  <c r="M447" i="3"/>
  <c r="O447" i="3" s="1"/>
  <c r="M443" i="3"/>
  <c r="O443" i="3" s="1"/>
  <c r="M439" i="3"/>
  <c r="O439" i="3" s="1"/>
  <c r="M435" i="3"/>
  <c r="O435" i="3" s="1"/>
  <c r="M431" i="3"/>
  <c r="O431" i="3" s="1"/>
  <c r="M427" i="3"/>
  <c r="O427" i="3" s="1"/>
  <c r="M423" i="3"/>
  <c r="O423" i="3" s="1"/>
  <c r="M419" i="3"/>
  <c r="O419" i="3" s="1"/>
  <c r="M415" i="3"/>
  <c r="O415" i="3" s="1"/>
  <c r="M411" i="3"/>
  <c r="O411" i="3" s="1"/>
  <c r="M407" i="3"/>
  <c r="O407" i="3" s="1"/>
  <c r="M403" i="3"/>
  <c r="O403" i="3" s="1"/>
  <c r="M399" i="3"/>
  <c r="O399" i="3" s="1"/>
  <c r="M395" i="3"/>
  <c r="O395" i="3" s="1"/>
  <c r="M391" i="3"/>
  <c r="O391" i="3" s="1"/>
  <c r="M387" i="3"/>
  <c r="O387" i="3" s="1"/>
  <c r="M383" i="3"/>
  <c r="O383" i="3" s="1"/>
  <c r="M379" i="3"/>
  <c r="O379" i="3" s="1"/>
  <c r="M375" i="3"/>
  <c r="O375" i="3" s="1"/>
  <c r="M371" i="3"/>
  <c r="O371" i="3" s="1"/>
  <c r="M367" i="3"/>
  <c r="O367" i="3" s="1"/>
  <c r="M363" i="3"/>
  <c r="O363" i="3" s="1"/>
  <c r="M359" i="3"/>
  <c r="O359" i="3" s="1"/>
  <c r="M355" i="3"/>
  <c r="O355" i="3" s="1"/>
  <c r="M351" i="3"/>
  <c r="O351" i="3" s="1"/>
  <c r="M347" i="3"/>
  <c r="O347" i="3" s="1"/>
  <c r="M343" i="3"/>
  <c r="O343" i="3" s="1"/>
  <c r="M339" i="3"/>
  <c r="O339" i="3" s="1"/>
  <c r="M335" i="3"/>
  <c r="O335" i="3" s="1"/>
  <c r="M331" i="3"/>
  <c r="O331" i="3" s="1"/>
  <c r="M450" i="3"/>
  <c r="O450" i="3" s="1"/>
  <c r="M446" i="3"/>
  <c r="O446" i="3" s="1"/>
  <c r="M442" i="3"/>
  <c r="O442" i="3" s="1"/>
  <c r="M438" i="3"/>
  <c r="O438" i="3" s="1"/>
  <c r="M434" i="3"/>
  <c r="O434" i="3" s="1"/>
  <c r="M430" i="3"/>
  <c r="O430" i="3" s="1"/>
  <c r="M426" i="3"/>
  <c r="O426" i="3" s="1"/>
  <c r="M422" i="3"/>
  <c r="O422" i="3" s="1"/>
  <c r="M418" i="3"/>
  <c r="O418" i="3" s="1"/>
  <c r="M414" i="3"/>
  <c r="O414" i="3" s="1"/>
  <c r="M410" i="3"/>
  <c r="O410" i="3" s="1"/>
  <c r="M406" i="3"/>
  <c r="O406" i="3" s="1"/>
  <c r="M402" i="3"/>
  <c r="O402" i="3" s="1"/>
  <c r="M398" i="3"/>
  <c r="O398" i="3" s="1"/>
  <c r="M394" i="3"/>
  <c r="O394" i="3" s="1"/>
  <c r="M390" i="3"/>
  <c r="O390" i="3" s="1"/>
  <c r="M386" i="3"/>
  <c r="O386" i="3" s="1"/>
  <c r="M382" i="3"/>
  <c r="O382" i="3" s="1"/>
  <c r="M378" i="3"/>
  <c r="O378" i="3" s="1"/>
  <c r="M374" i="3"/>
  <c r="O374" i="3" s="1"/>
  <c r="M370" i="3"/>
  <c r="O370" i="3" s="1"/>
  <c r="M366" i="3"/>
  <c r="O366" i="3" s="1"/>
  <c r="M362" i="3"/>
  <c r="O362" i="3" s="1"/>
  <c r="M358" i="3"/>
  <c r="O358" i="3" s="1"/>
  <c r="M354" i="3"/>
  <c r="O354" i="3" s="1"/>
  <c r="M350" i="3"/>
  <c r="O350" i="3" s="1"/>
  <c r="M346" i="3"/>
  <c r="O346" i="3" s="1"/>
  <c r="M342" i="3"/>
  <c r="O342" i="3" s="1"/>
  <c r="M338" i="3"/>
  <c r="O338" i="3" s="1"/>
  <c r="M334" i="3"/>
  <c r="O334" i="3" s="1"/>
  <c r="M569" i="3"/>
  <c r="O569" i="3" s="1"/>
  <c r="M565" i="3"/>
  <c r="O565" i="3" s="1"/>
  <c r="M561" i="3"/>
  <c r="O561" i="3" s="1"/>
  <c r="M557" i="3"/>
  <c r="O557" i="3" s="1"/>
  <c r="M553" i="3"/>
  <c r="O553" i="3" s="1"/>
  <c r="M549" i="3"/>
  <c r="O549" i="3" s="1"/>
  <c r="M545" i="3"/>
  <c r="O545" i="3" s="1"/>
  <c r="M541" i="3"/>
  <c r="O541" i="3" s="1"/>
  <c r="M537" i="3"/>
  <c r="O537" i="3" s="1"/>
  <c r="M533" i="3"/>
  <c r="O533" i="3" s="1"/>
  <c r="M529" i="3"/>
  <c r="O529" i="3" s="1"/>
  <c r="M525" i="3"/>
  <c r="O525" i="3" s="1"/>
  <c r="M521" i="3"/>
  <c r="O521" i="3" s="1"/>
  <c r="M517" i="3"/>
  <c r="O517" i="3" s="1"/>
  <c r="M513" i="3"/>
  <c r="O513" i="3" s="1"/>
  <c r="M509" i="3"/>
  <c r="O509" i="3" s="1"/>
  <c r="M505" i="3"/>
  <c r="O505" i="3" s="1"/>
  <c r="M501" i="3"/>
  <c r="O501" i="3" s="1"/>
  <c r="M497" i="3"/>
  <c r="O497" i="3" s="1"/>
  <c r="M493" i="3"/>
  <c r="O493" i="3" s="1"/>
  <c r="M489" i="3"/>
  <c r="O489" i="3" s="1"/>
  <c r="M485" i="3"/>
  <c r="O485" i="3" s="1"/>
  <c r="M481" i="3"/>
  <c r="O481" i="3" s="1"/>
  <c r="M477" i="3"/>
  <c r="O477" i="3" s="1"/>
  <c r="M473" i="3"/>
  <c r="O473" i="3" s="1"/>
  <c r="M469" i="3"/>
  <c r="O469" i="3" s="1"/>
  <c r="M465" i="3"/>
  <c r="O465" i="3" s="1"/>
  <c r="M461" i="3"/>
  <c r="O461" i="3" s="1"/>
  <c r="M457" i="3"/>
  <c r="O457" i="3" s="1"/>
  <c r="M453" i="3"/>
  <c r="O453" i="3" s="1"/>
  <c r="M449" i="3"/>
  <c r="O449" i="3" s="1"/>
  <c r="M445" i="3"/>
  <c r="O445" i="3" s="1"/>
  <c r="M441" i="3"/>
  <c r="O441" i="3" s="1"/>
  <c r="M437" i="3"/>
  <c r="O437" i="3" s="1"/>
  <c r="M433" i="3"/>
  <c r="O433" i="3" s="1"/>
  <c r="M429" i="3"/>
  <c r="O429" i="3" s="1"/>
  <c r="M425" i="3"/>
  <c r="O425" i="3" s="1"/>
  <c r="M421" i="3"/>
  <c r="O421" i="3" s="1"/>
  <c r="M417" i="3"/>
  <c r="O417" i="3" s="1"/>
  <c r="M413" i="3"/>
  <c r="O413" i="3" s="1"/>
  <c r="M409" i="3"/>
  <c r="O409" i="3" s="1"/>
  <c r="M405" i="3"/>
  <c r="O405" i="3" s="1"/>
  <c r="M401" i="3"/>
  <c r="O401" i="3" s="1"/>
  <c r="M397" i="3"/>
  <c r="O397" i="3" s="1"/>
  <c r="M393" i="3"/>
  <c r="O393" i="3" s="1"/>
  <c r="M389" i="3"/>
  <c r="O389" i="3" s="1"/>
  <c r="M385" i="3"/>
  <c r="O385" i="3" s="1"/>
  <c r="M381" i="3"/>
  <c r="O381" i="3" s="1"/>
  <c r="M377" i="3"/>
  <c r="O377" i="3" s="1"/>
  <c r="M373" i="3"/>
  <c r="O373" i="3" s="1"/>
  <c r="M369" i="3"/>
  <c r="O369" i="3" s="1"/>
  <c r="M365" i="3"/>
  <c r="O365" i="3" s="1"/>
  <c r="M361" i="3"/>
  <c r="O361" i="3" s="1"/>
  <c r="M357" i="3"/>
  <c r="O357" i="3" s="1"/>
  <c r="M353" i="3"/>
  <c r="O353" i="3" s="1"/>
  <c r="M349" i="3"/>
  <c r="O349" i="3" s="1"/>
  <c r="M345" i="3"/>
  <c r="O345" i="3" s="1"/>
  <c r="M452" i="3"/>
  <c r="O452" i="3" s="1"/>
  <c r="M360" i="3"/>
  <c r="O360" i="3" s="1"/>
  <c r="M356" i="3"/>
  <c r="O356" i="3" s="1"/>
  <c r="M352" i="3"/>
  <c r="O352" i="3" s="1"/>
  <c r="M348" i="3"/>
  <c r="O348" i="3" s="1"/>
  <c r="M344" i="3"/>
  <c r="O344" i="3" s="1"/>
  <c r="M329" i="3"/>
  <c r="O329" i="3" s="1"/>
  <c r="M325" i="3"/>
  <c r="O325" i="3" s="1"/>
  <c r="M321" i="3"/>
  <c r="O321" i="3" s="1"/>
  <c r="M317" i="3"/>
  <c r="O317" i="3" s="1"/>
  <c r="M313" i="3"/>
  <c r="O313" i="3" s="1"/>
  <c r="M309" i="3"/>
  <c r="O309" i="3" s="1"/>
  <c r="M305" i="3"/>
  <c r="O305" i="3" s="1"/>
  <c r="M301" i="3"/>
  <c r="O301" i="3" s="1"/>
  <c r="M297" i="3"/>
  <c r="O297" i="3" s="1"/>
  <c r="M293" i="3"/>
  <c r="O293" i="3" s="1"/>
  <c r="M289" i="3"/>
  <c r="O289" i="3" s="1"/>
  <c r="M285" i="3"/>
  <c r="O285" i="3" s="1"/>
  <c r="M281" i="3"/>
  <c r="O281" i="3" s="1"/>
  <c r="M277" i="3"/>
  <c r="O277" i="3" s="1"/>
  <c r="M273" i="3"/>
  <c r="O273" i="3" s="1"/>
  <c r="M269" i="3"/>
  <c r="O269" i="3" s="1"/>
  <c r="M265" i="3"/>
  <c r="O265" i="3" s="1"/>
  <c r="M261" i="3"/>
  <c r="O261" i="3" s="1"/>
  <c r="M257" i="3"/>
  <c r="O257" i="3" s="1"/>
  <c r="M253" i="3"/>
  <c r="O253" i="3" s="1"/>
  <c r="M249" i="3"/>
  <c r="O249" i="3" s="1"/>
  <c r="M245" i="3"/>
  <c r="O245" i="3" s="1"/>
  <c r="M241" i="3"/>
  <c r="O241" i="3" s="1"/>
  <c r="M237" i="3"/>
  <c r="O237" i="3" s="1"/>
  <c r="M233" i="3"/>
  <c r="O233" i="3" s="1"/>
  <c r="M444" i="3"/>
  <c r="O444" i="3" s="1"/>
  <c r="M440" i="3"/>
  <c r="O440" i="3" s="1"/>
  <c r="M436" i="3"/>
  <c r="O436" i="3" s="1"/>
  <c r="M432" i="3"/>
  <c r="O432" i="3" s="1"/>
  <c r="M428" i="3"/>
  <c r="O428" i="3" s="1"/>
  <c r="M424" i="3"/>
  <c r="O424" i="3" s="1"/>
  <c r="M420" i="3"/>
  <c r="O420" i="3" s="1"/>
  <c r="M416" i="3"/>
  <c r="O416" i="3" s="1"/>
  <c r="M412" i="3"/>
  <c r="O412" i="3" s="1"/>
  <c r="M408" i="3"/>
  <c r="O408" i="3" s="1"/>
  <c r="M404" i="3"/>
  <c r="O404" i="3" s="1"/>
  <c r="M400" i="3"/>
  <c r="O400" i="3" s="1"/>
  <c r="M396" i="3"/>
  <c r="O396" i="3" s="1"/>
  <c r="M392" i="3"/>
  <c r="O392" i="3" s="1"/>
  <c r="M388" i="3"/>
  <c r="O388" i="3" s="1"/>
  <c r="M384" i="3"/>
  <c r="O384" i="3" s="1"/>
  <c r="M380" i="3"/>
  <c r="O380" i="3" s="1"/>
  <c r="M376" i="3"/>
  <c r="O376" i="3" s="1"/>
  <c r="M372" i="3"/>
  <c r="O372" i="3" s="1"/>
  <c r="M368" i="3"/>
  <c r="O368" i="3" s="1"/>
  <c r="M364" i="3"/>
  <c r="O364" i="3" s="1"/>
  <c r="M328" i="3"/>
  <c r="O328" i="3" s="1"/>
  <c r="M324" i="3"/>
  <c r="O324" i="3" s="1"/>
  <c r="M320" i="3"/>
  <c r="O320" i="3" s="1"/>
  <c r="M316" i="3"/>
  <c r="O316" i="3" s="1"/>
  <c r="M312" i="3"/>
  <c r="O312" i="3" s="1"/>
  <c r="M308" i="3"/>
  <c r="O308" i="3" s="1"/>
  <c r="M304" i="3"/>
  <c r="O304" i="3" s="1"/>
  <c r="M300" i="3"/>
  <c r="O300" i="3" s="1"/>
  <c r="M296" i="3"/>
  <c r="O296" i="3" s="1"/>
  <c r="M292" i="3"/>
  <c r="O292" i="3" s="1"/>
  <c r="M288" i="3"/>
  <c r="O288" i="3" s="1"/>
  <c r="M284" i="3"/>
  <c r="O284" i="3" s="1"/>
  <c r="M280" i="3"/>
  <c r="O280" i="3" s="1"/>
  <c r="M276" i="3"/>
  <c r="O276" i="3" s="1"/>
  <c r="M272" i="3"/>
  <c r="O272" i="3" s="1"/>
  <c r="M268" i="3"/>
  <c r="O268" i="3" s="1"/>
  <c r="M264" i="3"/>
  <c r="O264" i="3" s="1"/>
  <c r="M260" i="3"/>
  <c r="O260" i="3" s="1"/>
  <c r="M256" i="3"/>
  <c r="O256" i="3" s="1"/>
  <c r="M252" i="3"/>
  <c r="O252" i="3" s="1"/>
  <c r="M248" i="3"/>
  <c r="O248" i="3" s="1"/>
  <c r="M244" i="3"/>
  <c r="O244" i="3" s="1"/>
  <c r="M240" i="3"/>
  <c r="O240" i="3" s="1"/>
  <c r="M236" i="3"/>
  <c r="O236" i="3" s="1"/>
  <c r="M448" i="3"/>
  <c r="O448" i="3" s="1"/>
  <c r="M327" i="3"/>
  <c r="O327" i="3" s="1"/>
  <c r="M323" i="3"/>
  <c r="O323" i="3" s="1"/>
  <c r="M319" i="3"/>
  <c r="O319" i="3" s="1"/>
  <c r="M315" i="3"/>
  <c r="O315" i="3" s="1"/>
  <c r="M311" i="3"/>
  <c r="O311" i="3" s="1"/>
  <c r="M307" i="3"/>
  <c r="O307" i="3" s="1"/>
  <c r="M303" i="3"/>
  <c r="O303" i="3" s="1"/>
  <c r="M299" i="3"/>
  <c r="O299" i="3" s="1"/>
  <c r="M295" i="3"/>
  <c r="O295" i="3" s="1"/>
  <c r="M291" i="3"/>
  <c r="O291" i="3" s="1"/>
  <c r="M287" i="3"/>
  <c r="O287" i="3" s="1"/>
  <c r="M283" i="3"/>
  <c r="O283" i="3" s="1"/>
  <c r="M279" i="3"/>
  <c r="O279" i="3" s="1"/>
  <c r="M275" i="3"/>
  <c r="O275" i="3" s="1"/>
  <c r="M271" i="3"/>
  <c r="O271" i="3" s="1"/>
  <c r="M267" i="3"/>
  <c r="O267" i="3" s="1"/>
  <c r="M263" i="3"/>
  <c r="O263" i="3" s="1"/>
  <c r="M259" i="3"/>
  <c r="O259" i="3" s="1"/>
  <c r="M255" i="3"/>
  <c r="O255" i="3" s="1"/>
  <c r="M251" i="3"/>
  <c r="O251" i="3" s="1"/>
  <c r="M247" i="3"/>
  <c r="O247" i="3" s="1"/>
  <c r="M243" i="3"/>
  <c r="O243" i="3" s="1"/>
  <c r="M239" i="3"/>
  <c r="O239" i="3" s="1"/>
  <c r="M235" i="3"/>
  <c r="O235" i="3" s="1"/>
  <c r="M341" i="3"/>
  <c r="O341" i="3" s="1"/>
  <c r="M340" i="3"/>
  <c r="O340" i="3" s="1"/>
  <c r="M337" i="3"/>
  <c r="O337" i="3" s="1"/>
  <c r="M336" i="3"/>
  <c r="O336" i="3" s="1"/>
  <c r="M333" i="3"/>
  <c r="O333" i="3" s="1"/>
  <c r="M332" i="3"/>
  <c r="O332" i="3" s="1"/>
  <c r="M330" i="3"/>
  <c r="O330" i="3" s="1"/>
  <c r="M326" i="3"/>
  <c r="O326" i="3" s="1"/>
  <c r="M322" i="3"/>
  <c r="O322" i="3" s="1"/>
  <c r="M318" i="3"/>
  <c r="O318" i="3" s="1"/>
  <c r="M314" i="3"/>
  <c r="O314" i="3" s="1"/>
  <c r="M229" i="3"/>
  <c r="O229" i="3" s="1"/>
  <c r="M225" i="3"/>
  <c r="O225" i="3" s="1"/>
  <c r="M221" i="3"/>
  <c r="O221" i="3" s="1"/>
  <c r="M217" i="3"/>
  <c r="O217" i="3" s="1"/>
  <c r="M213" i="3"/>
  <c r="O213" i="3" s="1"/>
  <c r="M209" i="3"/>
  <c r="O209" i="3" s="1"/>
  <c r="M205" i="3"/>
  <c r="O205" i="3" s="1"/>
  <c r="M201" i="3"/>
  <c r="O201" i="3" s="1"/>
  <c r="M197" i="3"/>
  <c r="O197" i="3" s="1"/>
  <c r="M193" i="3"/>
  <c r="O193" i="3" s="1"/>
  <c r="M189" i="3"/>
  <c r="O189" i="3" s="1"/>
  <c r="M185" i="3"/>
  <c r="O185" i="3" s="1"/>
  <c r="M181" i="3"/>
  <c r="O181" i="3" s="1"/>
  <c r="M177" i="3"/>
  <c r="O177" i="3" s="1"/>
  <c r="M173" i="3"/>
  <c r="O173" i="3" s="1"/>
  <c r="M169" i="3"/>
  <c r="O169" i="3" s="1"/>
  <c r="M165" i="3"/>
  <c r="O165" i="3" s="1"/>
  <c r="M161" i="3"/>
  <c r="O161" i="3" s="1"/>
  <c r="M157" i="3"/>
  <c r="O157" i="3" s="1"/>
  <c r="M153" i="3"/>
  <c r="O153" i="3" s="1"/>
  <c r="M149" i="3"/>
  <c r="O149" i="3" s="1"/>
  <c r="M145" i="3"/>
  <c r="O145" i="3" s="1"/>
  <c r="M141" i="3"/>
  <c r="O141" i="3" s="1"/>
  <c r="M137" i="3"/>
  <c r="O137" i="3" s="1"/>
  <c r="M133" i="3"/>
  <c r="O133" i="3" s="1"/>
  <c r="M129" i="3"/>
  <c r="O129" i="3" s="1"/>
  <c r="M125" i="3"/>
  <c r="O125" i="3" s="1"/>
  <c r="M232" i="3"/>
  <c r="O232" i="3" s="1"/>
  <c r="M228" i="3"/>
  <c r="O228" i="3" s="1"/>
  <c r="M224" i="3"/>
  <c r="O224" i="3" s="1"/>
  <c r="M220" i="3"/>
  <c r="O220" i="3" s="1"/>
  <c r="M216" i="3"/>
  <c r="O216" i="3" s="1"/>
  <c r="M212" i="3"/>
  <c r="O212" i="3" s="1"/>
  <c r="M208" i="3"/>
  <c r="O208" i="3" s="1"/>
  <c r="M204" i="3"/>
  <c r="O204" i="3" s="1"/>
  <c r="M200" i="3"/>
  <c r="O200" i="3" s="1"/>
  <c r="M196" i="3"/>
  <c r="O196" i="3" s="1"/>
  <c r="M192" i="3"/>
  <c r="O192" i="3" s="1"/>
  <c r="M188" i="3"/>
  <c r="O188" i="3" s="1"/>
  <c r="M184" i="3"/>
  <c r="O184" i="3" s="1"/>
  <c r="M180" i="3"/>
  <c r="O180" i="3" s="1"/>
  <c r="M176" i="3"/>
  <c r="O176" i="3" s="1"/>
  <c r="M172" i="3"/>
  <c r="O172" i="3" s="1"/>
  <c r="M168" i="3"/>
  <c r="O168" i="3" s="1"/>
  <c r="M164" i="3"/>
  <c r="O164" i="3" s="1"/>
  <c r="M160" i="3"/>
  <c r="O160" i="3" s="1"/>
  <c r="M156" i="3"/>
  <c r="O156" i="3" s="1"/>
  <c r="M152" i="3"/>
  <c r="O152" i="3" s="1"/>
  <c r="M148" i="3"/>
  <c r="O148" i="3" s="1"/>
  <c r="M144" i="3"/>
  <c r="O144" i="3" s="1"/>
  <c r="M140" i="3"/>
  <c r="O140" i="3" s="1"/>
  <c r="M136" i="3"/>
  <c r="O136" i="3" s="1"/>
  <c r="M132" i="3"/>
  <c r="O132" i="3" s="1"/>
  <c r="M128" i="3"/>
  <c r="O128" i="3" s="1"/>
  <c r="M124" i="3"/>
  <c r="O124" i="3" s="1"/>
  <c r="M120" i="3"/>
  <c r="O120" i="3" s="1"/>
  <c r="M116" i="3"/>
  <c r="O116" i="3" s="1"/>
  <c r="M112" i="3"/>
  <c r="O112" i="3" s="1"/>
  <c r="M108" i="3"/>
  <c r="O108" i="3" s="1"/>
  <c r="M104" i="3"/>
  <c r="O104" i="3" s="1"/>
  <c r="M310" i="3"/>
  <c r="O310" i="3" s="1"/>
  <c r="M306" i="3"/>
  <c r="O306" i="3" s="1"/>
  <c r="M302" i="3"/>
  <c r="O302" i="3" s="1"/>
  <c r="M298" i="3"/>
  <c r="O298" i="3" s="1"/>
  <c r="M294" i="3"/>
  <c r="O294" i="3" s="1"/>
  <c r="M290" i="3"/>
  <c r="O290" i="3" s="1"/>
  <c r="M286" i="3"/>
  <c r="O286" i="3" s="1"/>
  <c r="M282" i="3"/>
  <c r="O282" i="3" s="1"/>
  <c r="M278" i="3"/>
  <c r="O278" i="3" s="1"/>
  <c r="M274" i="3"/>
  <c r="O274" i="3" s="1"/>
  <c r="M270" i="3"/>
  <c r="O270" i="3" s="1"/>
  <c r="M266" i="3"/>
  <c r="O266" i="3" s="1"/>
  <c r="M262" i="3"/>
  <c r="O262" i="3" s="1"/>
  <c r="M258" i="3"/>
  <c r="O258" i="3" s="1"/>
  <c r="M254" i="3"/>
  <c r="O254" i="3" s="1"/>
  <c r="M250" i="3"/>
  <c r="O250" i="3" s="1"/>
  <c r="M246" i="3"/>
  <c r="O246" i="3" s="1"/>
  <c r="M242" i="3"/>
  <c r="O242" i="3" s="1"/>
  <c r="M238" i="3"/>
  <c r="O238" i="3" s="1"/>
  <c r="M234" i="3"/>
  <c r="O234" i="3" s="1"/>
  <c r="M231" i="3"/>
  <c r="O231" i="3" s="1"/>
  <c r="M227" i="3"/>
  <c r="O227" i="3" s="1"/>
  <c r="M223" i="3"/>
  <c r="O223" i="3" s="1"/>
  <c r="M219" i="3"/>
  <c r="O219" i="3" s="1"/>
  <c r="M215" i="3"/>
  <c r="O215" i="3" s="1"/>
  <c r="M211" i="3"/>
  <c r="O211" i="3" s="1"/>
  <c r="M207" i="3"/>
  <c r="O207" i="3" s="1"/>
  <c r="M203" i="3"/>
  <c r="O203" i="3" s="1"/>
  <c r="M199" i="3"/>
  <c r="O199" i="3" s="1"/>
  <c r="M195" i="3"/>
  <c r="O195" i="3" s="1"/>
  <c r="M191" i="3"/>
  <c r="O191" i="3" s="1"/>
  <c r="M187" i="3"/>
  <c r="O187" i="3" s="1"/>
  <c r="M183" i="3"/>
  <c r="O183" i="3" s="1"/>
  <c r="M179" i="3"/>
  <c r="O179" i="3" s="1"/>
  <c r="M175" i="3"/>
  <c r="O175" i="3" s="1"/>
  <c r="M171" i="3"/>
  <c r="O171" i="3" s="1"/>
  <c r="M167" i="3"/>
  <c r="O167" i="3" s="1"/>
  <c r="M163" i="3"/>
  <c r="O163" i="3" s="1"/>
  <c r="M159" i="3"/>
  <c r="O159" i="3" s="1"/>
  <c r="M155" i="3"/>
  <c r="O155" i="3" s="1"/>
  <c r="M151" i="3"/>
  <c r="O151" i="3" s="1"/>
  <c r="M147" i="3"/>
  <c r="O147" i="3" s="1"/>
  <c r="M143" i="3"/>
  <c r="O143" i="3" s="1"/>
  <c r="M139" i="3"/>
  <c r="O139" i="3" s="1"/>
  <c r="M135" i="3"/>
  <c r="O135" i="3" s="1"/>
  <c r="M131" i="3"/>
  <c r="O131" i="3" s="1"/>
  <c r="M127" i="3"/>
  <c r="O127" i="3" s="1"/>
  <c r="M230" i="3"/>
  <c r="O230" i="3" s="1"/>
  <c r="M226" i="3"/>
  <c r="O226" i="3" s="1"/>
  <c r="M222" i="3"/>
  <c r="O222" i="3" s="1"/>
  <c r="M218" i="3"/>
  <c r="O218" i="3" s="1"/>
  <c r="M214" i="3"/>
  <c r="O214" i="3" s="1"/>
  <c r="M210" i="3"/>
  <c r="O210" i="3" s="1"/>
  <c r="M206" i="3"/>
  <c r="O206" i="3" s="1"/>
  <c r="M202" i="3"/>
  <c r="O202" i="3" s="1"/>
  <c r="M198" i="3"/>
  <c r="O198" i="3" s="1"/>
  <c r="M194" i="3"/>
  <c r="O194" i="3" s="1"/>
  <c r="M190" i="3"/>
  <c r="O190" i="3" s="1"/>
  <c r="M186" i="3"/>
  <c r="O186" i="3" s="1"/>
  <c r="M182" i="3"/>
  <c r="O182" i="3" s="1"/>
  <c r="M178" i="3"/>
  <c r="O178" i="3" s="1"/>
  <c r="M174" i="3"/>
  <c r="O174" i="3" s="1"/>
  <c r="M170" i="3"/>
  <c r="O170" i="3" s="1"/>
  <c r="M166" i="3"/>
  <c r="O166" i="3" s="1"/>
  <c r="M162" i="3"/>
  <c r="O162" i="3" s="1"/>
  <c r="M158" i="3"/>
  <c r="O158" i="3" s="1"/>
  <c r="M154" i="3"/>
  <c r="O154" i="3" s="1"/>
  <c r="M150" i="3"/>
  <c r="O150" i="3" s="1"/>
  <c r="M146" i="3"/>
  <c r="O146" i="3" s="1"/>
  <c r="M142" i="3"/>
  <c r="O142" i="3" s="1"/>
  <c r="M18" i="3"/>
  <c r="O18" i="3" s="1"/>
  <c r="M20" i="3"/>
  <c r="O20" i="3" s="1"/>
  <c r="M7" i="3"/>
  <c r="O7" i="3" s="1"/>
  <c r="M42" i="3"/>
  <c r="O42" i="3" s="1"/>
  <c r="M46" i="3"/>
  <c r="O46" i="3" s="1"/>
  <c r="M49" i="3"/>
  <c r="O49" i="3" s="1"/>
  <c r="M56" i="3"/>
  <c r="O56" i="3" s="1"/>
  <c r="M60" i="3"/>
  <c r="O60" i="3" s="1"/>
  <c r="M64" i="3"/>
  <c r="O64" i="3" s="1"/>
  <c r="M68" i="3"/>
  <c r="O68" i="3" s="1"/>
  <c r="M72" i="3"/>
  <c r="O72" i="3" s="1"/>
  <c r="M76" i="3"/>
  <c r="O76" i="3" s="1"/>
  <c r="M80" i="3"/>
  <c r="O80" i="3" s="1"/>
  <c r="M84" i="3"/>
  <c r="O84" i="3" s="1"/>
  <c r="M88" i="3"/>
  <c r="O88" i="3" s="1"/>
  <c r="M92" i="3"/>
  <c r="O92" i="3" s="1"/>
  <c r="M96" i="3"/>
  <c r="O96" i="3" s="1"/>
  <c r="M100" i="3"/>
  <c r="O100" i="3" s="1"/>
  <c r="M14" i="3"/>
  <c r="O14" i="3" s="1"/>
  <c r="M10" i="3"/>
  <c r="O10" i="3" s="1"/>
  <c r="M12" i="3"/>
  <c r="O12" i="3" s="1"/>
  <c r="M15" i="3"/>
  <c r="O15" i="3" s="1"/>
  <c r="M26" i="3"/>
  <c r="O26" i="3" s="1"/>
  <c r="M30" i="3"/>
  <c r="O30" i="3" s="1"/>
  <c r="M53" i="3"/>
  <c r="O53" i="3" s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S40" i="3" l="1"/>
  <c r="S10" i="3"/>
  <c r="S76" i="3"/>
  <c r="S42" i="3"/>
  <c r="S158" i="3"/>
  <c r="S190" i="3"/>
  <c r="S222" i="3"/>
  <c r="S147" i="3"/>
  <c r="S179" i="3"/>
  <c r="S211" i="3"/>
  <c r="S242" i="3"/>
  <c r="S274" i="3"/>
  <c r="S306" i="3"/>
  <c r="S128" i="3"/>
  <c r="S160" i="3"/>
  <c r="S192" i="3"/>
  <c r="S224" i="3"/>
  <c r="S145" i="3"/>
  <c r="S177" i="3"/>
  <c r="S209" i="3"/>
  <c r="S322" i="3"/>
  <c r="S341" i="3"/>
  <c r="S263" i="3"/>
  <c r="S295" i="3"/>
  <c r="S327" i="3"/>
  <c r="S260" i="3"/>
  <c r="S292" i="3"/>
  <c r="S324" i="3"/>
  <c r="S388" i="3"/>
  <c r="S420" i="3"/>
  <c r="S237" i="3"/>
  <c r="S269" i="3"/>
  <c r="S301" i="3"/>
  <c r="S344" i="3"/>
  <c r="S353" i="3"/>
  <c r="S385" i="3"/>
  <c r="S417" i="3"/>
  <c r="S449" i="3"/>
  <c r="S481" i="3"/>
  <c r="S513" i="3"/>
  <c r="S545" i="3"/>
  <c r="S338" i="3"/>
  <c r="S370" i="3"/>
  <c r="S402" i="3"/>
  <c r="S434" i="3"/>
  <c r="S343" i="3"/>
  <c r="S375" i="3"/>
  <c r="S407" i="3"/>
  <c r="S439" i="3"/>
  <c r="S589" i="3"/>
  <c r="S454" i="3"/>
  <c r="S486" i="3"/>
  <c r="S518" i="3"/>
  <c r="S550" i="3"/>
  <c r="S582" i="3"/>
  <c r="S455" i="3"/>
  <c r="S487" i="3"/>
  <c r="S519" i="3"/>
  <c r="S551" i="3"/>
  <c r="S583" i="3"/>
  <c r="S596" i="3"/>
  <c r="S480" i="3"/>
  <c r="S512" i="3"/>
  <c r="S544" i="3"/>
  <c r="S576" i="3"/>
  <c r="S595" i="3"/>
  <c r="S627" i="3"/>
  <c r="S645" i="3"/>
  <c r="S701" i="3"/>
  <c r="S620" i="3"/>
  <c r="S658" i="3"/>
  <c r="S722" i="3"/>
  <c r="S621" i="3"/>
  <c r="S681" i="3"/>
  <c r="S737" i="3"/>
  <c r="S838" i="3"/>
  <c r="S750" i="3"/>
  <c r="S775" i="3"/>
  <c r="S862" i="3"/>
  <c r="S655" i="3"/>
  <c r="S687" i="3"/>
  <c r="S719" i="3"/>
  <c r="S751" i="3"/>
  <c r="S768" i="3"/>
  <c r="S656" i="3"/>
  <c r="S688" i="3"/>
  <c r="S720" i="3"/>
  <c r="S752" i="3"/>
  <c r="S901" i="3"/>
  <c r="S847" i="3"/>
  <c r="S796" i="3"/>
  <c r="S877" i="3"/>
  <c r="S823" i="3"/>
  <c r="S785" i="3"/>
  <c r="S937" i="3"/>
  <c r="S774" i="3"/>
  <c r="S806" i="3"/>
  <c r="S994" i="3"/>
  <c r="S836" i="3"/>
  <c r="S904" i="3"/>
  <c r="S936" i="3"/>
  <c r="S873" i="3"/>
  <c r="S825" i="3"/>
  <c r="S858" i="3"/>
  <c r="S927" i="3"/>
  <c r="S962" i="3"/>
  <c r="S999" i="3"/>
  <c r="S884" i="3"/>
  <c r="S934" i="3"/>
  <c r="S894" i="3"/>
  <c r="S961" i="3"/>
  <c r="S993" i="3"/>
  <c r="S911" i="3"/>
  <c r="S984" i="3"/>
  <c r="S32" i="3"/>
  <c r="S83" i="3"/>
  <c r="S45" i="3"/>
  <c r="S28" i="3"/>
  <c r="S98" i="3"/>
  <c r="S66" i="3"/>
  <c r="S107" i="3"/>
  <c r="S138" i="3"/>
  <c r="S110" i="3"/>
  <c r="S81" i="3"/>
  <c r="S43" i="3"/>
  <c r="S14" i="3"/>
  <c r="S72" i="3"/>
  <c r="S7" i="3"/>
  <c r="S162" i="3"/>
  <c r="S194" i="3"/>
  <c r="S226" i="3"/>
  <c r="S151" i="3"/>
  <c r="S183" i="3"/>
  <c r="S215" i="3"/>
  <c r="S246" i="3"/>
  <c r="S278" i="3"/>
  <c r="S310" i="3"/>
  <c r="S132" i="3"/>
  <c r="S164" i="3"/>
  <c r="S196" i="3"/>
  <c r="S228" i="3"/>
  <c r="S149" i="3"/>
  <c r="S181" i="3"/>
  <c r="S213" i="3"/>
  <c r="S326" i="3"/>
  <c r="S235" i="3"/>
  <c r="S267" i="3"/>
  <c r="S299" i="3"/>
  <c r="S448" i="3"/>
  <c r="S264" i="3"/>
  <c r="S296" i="3"/>
  <c r="S328" i="3"/>
  <c r="S392" i="3"/>
  <c r="S424" i="3"/>
  <c r="S241" i="3"/>
  <c r="S273" i="3"/>
  <c r="S305" i="3"/>
  <c r="S348" i="3"/>
  <c r="S357" i="3"/>
  <c r="S389" i="3"/>
  <c r="S421" i="3"/>
  <c r="S453" i="3"/>
  <c r="S485" i="3"/>
  <c r="S517" i="3"/>
  <c r="S549" i="3"/>
  <c r="S342" i="3"/>
  <c r="S374" i="3"/>
  <c r="S406" i="3"/>
  <c r="S438" i="3"/>
  <c r="S347" i="3"/>
  <c r="S379" i="3"/>
  <c r="S411" i="3"/>
  <c r="S443" i="3"/>
  <c r="S600" i="3"/>
  <c r="S458" i="3"/>
  <c r="S490" i="3"/>
  <c r="S522" i="3"/>
  <c r="S554" i="3"/>
  <c r="S586" i="3"/>
  <c r="S459" i="3"/>
  <c r="S491" i="3"/>
  <c r="S523" i="3"/>
  <c r="S555" i="3"/>
  <c r="S587" i="3"/>
  <c r="S610" i="3"/>
  <c r="S484" i="3"/>
  <c r="S516" i="3"/>
  <c r="S548" i="3"/>
  <c r="S580" i="3"/>
  <c r="S599" i="3"/>
  <c r="S631" i="3"/>
  <c r="S649" i="3"/>
  <c r="S709" i="3"/>
  <c r="S624" i="3"/>
  <c r="S666" i="3"/>
  <c r="S593" i="3"/>
  <c r="S625" i="3"/>
  <c r="S689" i="3"/>
  <c r="S741" i="3"/>
  <c r="S854" i="3"/>
  <c r="S754" i="3"/>
  <c r="S779" i="3"/>
  <c r="S867" i="3"/>
  <c r="S659" i="3"/>
  <c r="S691" i="3"/>
  <c r="S723" i="3"/>
  <c r="S755" i="3"/>
  <c r="S835" i="3"/>
  <c r="S660" i="3"/>
  <c r="S692" i="3"/>
  <c r="S724" i="3"/>
  <c r="S756" i="3"/>
  <c r="S929" i="3"/>
  <c r="S886" i="3"/>
  <c r="S800" i="3"/>
  <c r="S933" i="3"/>
  <c r="S870" i="3"/>
  <c r="S789" i="3"/>
  <c r="S953" i="3"/>
  <c r="S778" i="3"/>
  <c r="S810" i="3"/>
  <c r="S1002" i="3"/>
  <c r="S840" i="3"/>
  <c r="S908" i="3"/>
  <c r="S940" i="3"/>
  <c r="S974" i="3"/>
  <c r="S829" i="3"/>
  <c r="S866" i="3"/>
  <c r="S931" i="3"/>
  <c r="S971" i="3"/>
  <c r="S856" i="3"/>
  <c r="S888" i="3"/>
  <c r="S938" i="3"/>
  <c r="S898" i="3"/>
  <c r="S968" i="3"/>
  <c r="S997" i="3"/>
  <c r="S915" i="3"/>
  <c r="S988" i="3"/>
  <c r="S29" i="3"/>
  <c r="S79" i="3"/>
  <c r="S24" i="3"/>
  <c r="S94" i="3"/>
  <c r="S62" i="3"/>
  <c r="S121" i="3"/>
  <c r="S105" i="3"/>
  <c r="S134" i="3"/>
  <c r="S106" i="3"/>
  <c r="S77" i="3"/>
  <c r="S100" i="3"/>
  <c r="S68" i="3"/>
  <c r="S20" i="3"/>
  <c r="S166" i="3"/>
  <c r="S198" i="3"/>
  <c r="S230" i="3"/>
  <c r="S155" i="3"/>
  <c r="S187" i="3"/>
  <c r="S219" i="3"/>
  <c r="S250" i="3"/>
  <c r="S282" i="3"/>
  <c r="S104" i="3"/>
  <c r="S136" i="3"/>
  <c r="S168" i="3"/>
  <c r="S200" i="3"/>
  <c r="S232" i="3"/>
  <c r="S153" i="3"/>
  <c r="S185" i="3"/>
  <c r="S217" i="3"/>
  <c r="S330" i="3"/>
  <c r="S239" i="3"/>
  <c r="S271" i="3"/>
  <c r="S303" i="3"/>
  <c r="S236" i="3"/>
  <c r="S268" i="3"/>
  <c r="S300" i="3"/>
  <c r="S364" i="3"/>
  <c r="S396" i="3"/>
  <c r="S428" i="3"/>
  <c r="S245" i="3"/>
  <c r="S277" i="3"/>
  <c r="S309" i="3"/>
  <c r="S352" i="3"/>
  <c r="S361" i="3"/>
  <c r="S393" i="3"/>
  <c r="S425" i="3"/>
  <c r="S457" i="3"/>
  <c r="S489" i="3"/>
  <c r="S521" i="3"/>
  <c r="S553" i="3"/>
  <c r="S346" i="3"/>
  <c r="S378" i="3"/>
  <c r="S410" i="3"/>
  <c r="S442" i="3"/>
  <c r="S351" i="3"/>
  <c r="S383" i="3"/>
  <c r="S415" i="3"/>
  <c r="S447" i="3"/>
  <c r="S662" i="3"/>
  <c r="S462" i="3"/>
  <c r="S494" i="3"/>
  <c r="S526" i="3"/>
  <c r="S558" i="3"/>
  <c r="S590" i="3"/>
  <c r="S463" i="3"/>
  <c r="S495" i="3"/>
  <c r="S527" i="3"/>
  <c r="S559" i="3"/>
  <c r="S618" i="3"/>
  <c r="S456" i="3"/>
  <c r="S488" i="3"/>
  <c r="S520" i="3"/>
  <c r="S552" i="3"/>
  <c r="S584" i="3"/>
  <c r="S603" i="3"/>
  <c r="S638" i="3"/>
  <c r="S653" i="3"/>
  <c r="S717" i="3"/>
  <c r="S628" i="3"/>
  <c r="S674" i="3"/>
  <c r="S597" i="3"/>
  <c r="S629" i="3"/>
  <c r="S697" i="3"/>
  <c r="S745" i="3"/>
  <c r="S878" i="3"/>
  <c r="S758" i="3"/>
  <c r="S783" i="3"/>
  <c r="S882" i="3"/>
  <c r="S663" i="3"/>
  <c r="S695" i="3"/>
  <c r="S727" i="3"/>
  <c r="S759" i="3"/>
  <c r="S851" i="3"/>
  <c r="S664" i="3"/>
  <c r="S696" i="3"/>
  <c r="S728" i="3"/>
  <c r="S760" i="3"/>
  <c r="S771" i="3"/>
  <c r="S945" i="3"/>
  <c r="S804" i="3"/>
  <c r="S949" i="3"/>
  <c r="S879" i="3"/>
  <c r="S793" i="3"/>
  <c r="S859" i="3"/>
  <c r="S782" i="3"/>
  <c r="S869" i="3"/>
  <c r="S963" i="3"/>
  <c r="S844" i="3"/>
  <c r="S912" i="3"/>
  <c r="S944" i="3"/>
  <c r="S982" i="3"/>
  <c r="S833" i="3"/>
  <c r="S874" i="3"/>
  <c r="S935" i="3"/>
  <c r="S975" i="3"/>
  <c r="S860" i="3"/>
  <c r="S892" i="3"/>
  <c r="S942" i="3"/>
  <c r="S902" i="3"/>
  <c r="S969" i="3"/>
  <c r="S1001" i="3"/>
  <c r="S919" i="3"/>
  <c r="S992" i="3"/>
  <c r="S25" i="3"/>
  <c r="S75" i="3"/>
  <c r="S39" i="3"/>
  <c r="S17" i="3"/>
  <c r="S90" i="3"/>
  <c r="S58" i="3"/>
  <c r="S119" i="3"/>
  <c r="S103" i="3"/>
  <c r="S130" i="3"/>
  <c r="S102" i="3"/>
  <c r="S73" i="3"/>
  <c r="S35" i="3"/>
  <c r="S53" i="3"/>
  <c r="S96" i="3"/>
  <c r="S64" i="3"/>
  <c r="S18" i="3"/>
  <c r="S170" i="3"/>
  <c r="S202" i="3"/>
  <c r="S127" i="3"/>
  <c r="S159" i="3"/>
  <c r="S191" i="3"/>
  <c r="S223" i="3"/>
  <c r="S254" i="3"/>
  <c r="S286" i="3"/>
  <c r="S108" i="3"/>
  <c r="S140" i="3"/>
  <c r="S172" i="3"/>
  <c r="S204" i="3"/>
  <c r="S125" i="3"/>
  <c r="S157" i="3"/>
  <c r="S189" i="3"/>
  <c r="S221" i="3"/>
  <c r="S332" i="3"/>
  <c r="S243" i="3"/>
  <c r="S275" i="3"/>
  <c r="S307" i="3"/>
  <c r="S240" i="3"/>
  <c r="S272" i="3"/>
  <c r="S304" i="3"/>
  <c r="S368" i="3"/>
  <c r="S400" i="3"/>
  <c r="S432" i="3"/>
  <c r="S249" i="3"/>
  <c r="S281" i="3"/>
  <c r="S313" i="3"/>
  <c r="S356" i="3"/>
  <c r="S365" i="3"/>
  <c r="S397" i="3"/>
  <c r="S429" i="3"/>
  <c r="S461" i="3"/>
  <c r="S493" i="3"/>
  <c r="S525" i="3"/>
  <c r="S557" i="3"/>
  <c r="S350" i="3"/>
  <c r="S382" i="3"/>
  <c r="S414" i="3"/>
  <c r="S446" i="3"/>
  <c r="S355" i="3"/>
  <c r="S387" i="3"/>
  <c r="S419" i="3"/>
  <c r="S451" i="3"/>
  <c r="S694" i="3"/>
  <c r="S466" i="3"/>
  <c r="S498" i="3"/>
  <c r="S530" i="3"/>
  <c r="S562" i="3"/>
  <c r="S654" i="3"/>
  <c r="S467" i="3"/>
  <c r="S499" i="3"/>
  <c r="S531" i="3"/>
  <c r="S563" i="3"/>
  <c r="S622" i="3"/>
  <c r="S460" i="3"/>
  <c r="S492" i="3"/>
  <c r="S524" i="3"/>
  <c r="S556" i="3"/>
  <c r="S588" i="3"/>
  <c r="S607" i="3"/>
  <c r="S642" i="3"/>
  <c r="S661" i="3"/>
  <c r="S725" i="3"/>
  <c r="S632" i="3"/>
  <c r="S682" i="3"/>
  <c r="S601" i="3"/>
  <c r="S633" i="3"/>
  <c r="S705" i="3"/>
  <c r="S749" i="3"/>
  <c r="S889" i="3"/>
  <c r="S762" i="3"/>
  <c r="S791" i="3"/>
  <c r="S635" i="3"/>
  <c r="S667" i="3"/>
  <c r="S699" i="3"/>
  <c r="S731" i="3"/>
  <c r="S763" i="3"/>
  <c r="S636" i="3"/>
  <c r="S668" i="3"/>
  <c r="S700" i="3"/>
  <c r="S732" i="3"/>
  <c r="S764" i="3"/>
  <c r="S787" i="3"/>
  <c r="S776" i="3"/>
  <c r="S808" i="3"/>
  <c r="S814" i="3"/>
  <c r="S881" i="3"/>
  <c r="S797" i="3"/>
  <c r="S875" i="3"/>
  <c r="S786" i="3"/>
  <c r="S925" i="3"/>
  <c r="S863" i="3"/>
  <c r="S848" i="3"/>
  <c r="S916" i="3"/>
  <c r="S948" i="3"/>
  <c r="S990" i="3"/>
  <c r="S837" i="3"/>
  <c r="S899" i="3"/>
  <c r="S939" i="3"/>
  <c r="S979" i="3"/>
  <c r="S864" i="3"/>
  <c r="S896" i="3"/>
  <c r="S946" i="3"/>
  <c r="S906" i="3"/>
  <c r="S973" i="3"/>
  <c r="S959" i="3"/>
  <c r="S958" i="3"/>
  <c r="S996" i="3"/>
  <c r="S22" i="3"/>
  <c r="S71" i="3"/>
  <c r="S34" i="3"/>
  <c r="B41" i="3"/>
  <c r="M11" i="3"/>
  <c r="O11" i="3" s="1"/>
  <c r="M9" i="3"/>
  <c r="O9" i="3" s="1"/>
  <c r="B38" i="3"/>
  <c r="B40" i="3"/>
  <c r="M5" i="3"/>
  <c r="B39" i="3"/>
  <c r="M86" i="3"/>
  <c r="O86" i="3" s="1"/>
  <c r="M44" i="3"/>
  <c r="O44" i="3" s="1"/>
  <c r="M117" i="3"/>
  <c r="O117" i="3" s="1"/>
  <c r="M54" i="3"/>
  <c r="O54" i="3" s="1"/>
  <c r="M126" i="3"/>
  <c r="O126" i="3" s="1"/>
  <c r="M101" i="3"/>
  <c r="O101" i="3" s="1"/>
  <c r="M69" i="3"/>
  <c r="O69" i="3" s="1"/>
  <c r="M33" i="3"/>
  <c r="O33" i="3" s="1"/>
  <c r="S30" i="3"/>
  <c r="S92" i="3"/>
  <c r="S60" i="3"/>
  <c r="S142" i="3"/>
  <c r="S174" i="3"/>
  <c r="S206" i="3"/>
  <c r="S131" i="3"/>
  <c r="S163" i="3"/>
  <c r="S195" i="3"/>
  <c r="S227" i="3"/>
  <c r="S258" i="3"/>
  <c r="S290" i="3"/>
  <c r="S112" i="3"/>
  <c r="S144" i="3"/>
  <c r="S176" i="3"/>
  <c r="S208" i="3"/>
  <c r="S129" i="3"/>
  <c r="S161" i="3"/>
  <c r="S193" i="3"/>
  <c r="S225" i="3"/>
  <c r="S333" i="3"/>
  <c r="S247" i="3"/>
  <c r="S279" i="3"/>
  <c r="S311" i="3"/>
  <c r="S244" i="3"/>
  <c r="S276" i="3"/>
  <c r="S308" i="3"/>
  <c r="S372" i="3"/>
  <c r="S404" i="3"/>
  <c r="S436" i="3"/>
  <c r="S253" i="3"/>
  <c r="S285" i="3"/>
  <c r="S317" i="3"/>
  <c r="S360" i="3"/>
  <c r="S369" i="3"/>
  <c r="S401" i="3"/>
  <c r="S433" i="3"/>
  <c r="S465" i="3"/>
  <c r="S497" i="3"/>
  <c r="S529" i="3"/>
  <c r="S561" i="3"/>
  <c r="S354" i="3"/>
  <c r="S386" i="3"/>
  <c r="S418" i="3"/>
  <c r="S450" i="3"/>
  <c r="S359" i="3"/>
  <c r="S391" i="3"/>
  <c r="S423" i="3"/>
  <c r="S573" i="3"/>
  <c r="S726" i="3"/>
  <c r="S470" i="3"/>
  <c r="S502" i="3"/>
  <c r="S534" i="3"/>
  <c r="S566" i="3"/>
  <c r="S686" i="3"/>
  <c r="S471" i="3"/>
  <c r="S503" i="3"/>
  <c r="S535" i="3"/>
  <c r="S567" i="3"/>
  <c r="S626" i="3"/>
  <c r="S464" i="3"/>
  <c r="S496" i="3"/>
  <c r="S528" i="3"/>
  <c r="S560" i="3"/>
  <c r="S670" i="3"/>
  <c r="S611" i="3"/>
  <c r="S646" i="3"/>
  <c r="S669" i="3"/>
  <c r="S604" i="3"/>
  <c r="S730" i="3"/>
  <c r="S690" i="3"/>
  <c r="S605" i="3"/>
  <c r="S634" i="3"/>
  <c r="S713" i="3"/>
  <c r="S753" i="3"/>
  <c r="S827" i="3"/>
  <c r="S766" i="3"/>
  <c r="S799" i="3"/>
  <c r="S639" i="3"/>
  <c r="S671" i="3"/>
  <c r="S703" i="3"/>
  <c r="S735" i="3"/>
  <c r="S767" i="3"/>
  <c r="S640" i="3"/>
  <c r="S672" i="3"/>
  <c r="S704" i="3"/>
  <c r="S736" i="3"/>
  <c r="S769" i="3"/>
  <c r="S795" i="3"/>
  <c r="S780" i="3"/>
  <c r="S812" i="3"/>
  <c r="S815" i="3"/>
  <c r="S885" i="3"/>
  <c r="S801" i="3"/>
  <c r="S905" i="3"/>
  <c r="S790" i="3"/>
  <c r="S941" i="3"/>
  <c r="S871" i="3"/>
  <c r="S852" i="3"/>
  <c r="S920" i="3"/>
  <c r="S952" i="3"/>
  <c r="S998" i="3"/>
  <c r="S841" i="3"/>
  <c r="S883" i="3"/>
  <c r="S943" i="3"/>
  <c r="S983" i="3"/>
  <c r="S868" i="3"/>
  <c r="S897" i="3"/>
  <c r="S950" i="3"/>
  <c r="S910" i="3"/>
  <c r="S977" i="3"/>
  <c r="S967" i="3"/>
  <c r="M966" i="3"/>
  <c r="O966" i="3" s="1"/>
  <c r="M1000" i="3"/>
  <c r="O1000" i="3" s="1"/>
  <c r="M99" i="3"/>
  <c r="O99" i="3" s="1"/>
  <c r="M67" i="3"/>
  <c r="O67" i="3" s="1"/>
  <c r="M51" i="3"/>
  <c r="O51" i="3" s="1"/>
  <c r="M6" i="3"/>
  <c r="O6" i="3" s="1"/>
  <c r="M82" i="3"/>
  <c r="O82" i="3" s="1"/>
  <c r="M13" i="3"/>
  <c r="O13" i="3" s="1"/>
  <c r="M115" i="3"/>
  <c r="O115" i="3" s="1"/>
  <c r="M50" i="3"/>
  <c r="O50" i="3" s="1"/>
  <c r="M123" i="3"/>
  <c r="O123" i="3" s="1"/>
  <c r="M97" i="3"/>
  <c r="O97" i="3" s="1"/>
  <c r="M65" i="3"/>
  <c r="O65" i="3" s="1"/>
  <c r="M23" i="3"/>
  <c r="O23" i="3" s="1"/>
  <c r="S26" i="3"/>
  <c r="S88" i="3"/>
  <c r="S56" i="3"/>
  <c r="S146" i="3"/>
  <c r="S178" i="3"/>
  <c r="S210" i="3"/>
  <c r="S135" i="3"/>
  <c r="S167" i="3"/>
  <c r="S199" i="3"/>
  <c r="S231" i="3"/>
  <c r="S262" i="3"/>
  <c r="S294" i="3"/>
  <c r="S116" i="3"/>
  <c r="S148" i="3"/>
  <c r="S180" i="3"/>
  <c r="S212" i="3"/>
  <c r="S133" i="3"/>
  <c r="S165" i="3"/>
  <c r="S197" i="3"/>
  <c r="S229" i="3"/>
  <c r="S336" i="3"/>
  <c r="S251" i="3"/>
  <c r="S283" i="3"/>
  <c r="S315" i="3"/>
  <c r="S248" i="3"/>
  <c r="S280" i="3"/>
  <c r="S312" i="3"/>
  <c r="S376" i="3"/>
  <c r="S408" i="3"/>
  <c r="S440" i="3"/>
  <c r="S257" i="3"/>
  <c r="S289" i="3"/>
  <c r="S321" i="3"/>
  <c r="S452" i="3"/>
  <c r="S373" i="3"/>
  <c r="S405" i="3"/>
  <c r="S437" i="3"/>
  <c r="S469" i="3"/>
  <c r="S501" i="3"/>
  <c r="S533" i="3"/>
  <c r="S565" i="3"/>
  <c r="S358" i="3"/>
  <c r="S390" i="3"/>
  <c r="S422" i="3"/>
  <c r="S331" i="3"/>
  <c r="S363" i="3"/>
  <c r="S395" i="3"/>
  <c r="S427" i="3"/>
  <c r="S577" i="3"/>
  <c r="S592" i="3"/>
  <c r="S474" i="3"/>
  <c r="S506" i="3"/>
  <c r="S538" i="3"/>
  <c r="S570" i="3"/>
  <c r="S718" i="3"/>
  <c r="S475" i="3"/>
  <c r="S507" i="3"/>
  <c r="S539" i="3"/>
  <c r="S571" i="3"/>
  <c r="S630" i="3"/>
  <c r="S468" i="3"/>
  <c r="S500" i="3"/>
  <c r="S532" i="3"/>
  <c r="S564" i="3"/>
  <c r="S702" i="3"/>
  <c r="S615" i="3"/>
  <c r="S650" i="3"/>
  <c r="S677" i="3"/>
  <c r="S608" i="3"/>
  <c r="S734" i="3"/>
  <c r="S698" i="3"/>
  <c r="S609" i="3"/>
  <c r="S657" i="3"/>
  <c r="S721" i="3"/>
  <c r="S757" i="3"/>
  <c r="S843" i="3"/>
  <c r="S834" i="3"/>
  <c r="S807" i="3"/>
  <c r="S643" i="3"/>
  <c r="S675" i="3"/>
  <c r="S707" i="3"/>
  <c r="S739" i="3"/>
  <c r="S830" i="3"/>
  <c r="S644" i="3"/>
  <c r="S676" i="3"/>
  <c r="S708" i="3"/>
  <c r="S740" i="3"/>
  <c r="S772" i="3"/>
  <c r="S803" i="3"/>
  <c r="S784" i="3"/>
  <c r="S816" i="3"/>
  <c r="S818" i="3"/>
  <c r="S773" i="3"/>
  <c r="S805" i="3"/>
  <c r="S913" i="3"/>
  <c r="S794" i="3"/>
  <c r="S970" i="3"/>
  <c r="S824" i="3"/>
  <c r="S891" i="3"/>
  <c r="S924" i="3"/>
  <c r="S956" i="3"/>
  <c r="S813" i="3"/>
  <c r="S845" i="3"/>
  <c r="S887" i="3"/>
  <c r="S947" i="3"/>
  <c r="S987" i="3"/>
  <c r="S872" i="3"/>
  <c r="S922" i="3"/>
  <c r="S954" i="3"/>
  <c r="S914" i="3"/>
  <c r="M981" i="3"/>
  <c r="O981" i="3" s="1"/>
  <c r="M1003" i="3"/>
  <c r="O1003" i="3" s="1"/>
  <c r="M972" i="3"/>
  <c r="O972" i="3" s="1"/>
  <c r="M1004" i="3"/>
  <c r="O1004" i="3" s="1"/>
  <c r="M95" i="3"/>
  <c r="O95" i="3" s="1"/>
  <c r="M63" i="3"/>
  <c r="O63" i="3" s="1"/>
  <c r="M48" i="3"/>
  <c r="O48" i="3" s="1"/>
  <c r="M19" i="3"/>
  <c r="O19" i="3" s="1"/>
  <c r="M78" i="3"/>
  <c r="O78" i="3" s="1"/>
  <c r="L1003" i="3"/>
  <c r="N1003" i="3" s="1"/>
  <c r="L999" i="3"/>
  <c r="N999" i="3" s="1"/>
  <c r="L995" i="3"/>
  <c r="N995" i="3" s="1"/>
  <c r="L991" i="3"/>
  <c r="N991" i="3" s="1"/>
  <c r="L987" i="3"/>
  <c r="N987" i="3" s="1"/>
  <c r="L983" i="3"/>
  <c r="N983" i="3" s="1"/>
  <c r="L979" i="3"/>
  <c r="N979" i="3" s="1"/>
  <c r="L975" i="3"/>
  <c r="N975" i="3" s="1"/>
  <c r="L971" i="3"/>
  <c r="N971" i="3" s="1"/>
  <c r="L967" i="3"/>
  <c r="N967" i="3" s="1"/>
  <c r="L963" i="3"/>
  <c r="N963" i="3" s="1"/>
  <c r="L959" i="3"/>
  <c r="N959" i="3" s="1"/>
  <c r="L1002" i="3"/>
  <c r="N1002" i="3" s="1"/>
  <c r="L998" i="3"/>
  <c r="N998" i="3" s="1"/>
  <c r="L994" i="3"/>
  <c r="N994" i="3" s="1"/>
  <c r="L990" i="3"/>
  <c r="N990" i="3" s="1"/>
  <c r="L986" i="3"/>
  <c r="N986" i="3" s="1"/>
  <c r="L982" i="3"/>
  <c r="N982" i="3" s="1"/>
  <c r="L978" i="3"/>
  <c r="N978" i="3" s="1"/>
  <c r="L974" i="3"/>
  <c r="N974" i="3" s="1"/>
  <c r="L970" i="3"/>
  <c r="N970" i="3" s="1"/>
  <c r="L966" i="3"/>
  <c r="N966" i="3" s="1"/>
  <c r="L962" i="3"/>
  <c r="N962" i="3" s="1"/>
  <c r="L958" i="3"/>
  <c r="N958" i="3" s="1"/>
  <c r="L954" i="3"/>
  <c r="N954" i="3" s="1"/>
  <c r="L950" i="3"/>
  <c r="N950" i="3" s="1"/>
  <c r="L946" i="3"/>
  <c r="N946" i="3" s="1"/>
  <c r="L942" i="3"/>
  <c r="N942" i="3" s="1"/>
  <c r="L938" i="3"/>
  <c r="N938" i="3" s="1"/>
  <c r="L934" i="3"/>
  <c r="N934" i="3" s="1"/>
  <c r="L930" i="3"/>
  <c r="N930" i="3" s="1"/>
  <c r="L926" i="3"/>
  <c r="N926" i="3" s="1"/>
  <c r="L922" i="3"/>
  <c r="N922" i="3" s="1"/>
  <c r="L1001" i="3"/>
  <c r="N1001" i="3" s="1"/>
  <c r="L997" i="3"/>
  <c r="N997" i="3" s="1"/>
  <c r="L993" i="3"/>
  <c r="N993" i="3" s="1"/>
  <c r="L989" i="3"/>
  <c r="N989" i="3" s="1"/>
  <c r="L985" i="3"/>
  <c r="N985" i="3" s="1"/>
  <c r="L981" i="3"/>
  <c r="N981" i="3" s="1"/>
  <c r="L977" i="3"/>
  <c r="N977" i="3" s="1"/>
  <c r="L973" i="3"/>
  <c r="N973" i="3" s="1"/>
  <c r="L1004" i="3"/>
  <c r="N1004" i="3" s="1"/>
  <c r="L1000" i="3"/>
  <c r="N1000" i="3" s="1"/>
  <c r="L996" i="3"/>
  <c r="N996" i="3" s="1"/>
  <c r="L992" i="3"/>
  <c r="N992" i="3" s="1"/>
  <c r="L988" i="3"/>
  <c r="N988" i="3" s="1"/>
  <c r="L984" i="3"/>
  <c r="N984" i="3" s="1"/>
  <c r="L980" i="3"/>
  <c r="N980" i="3" s="1"/>
  <c r="L976" i="3"/>
  <c r="N976" i="3" s="1"/>
  <c r="L972" i="3"/>
  <c r="N972" i="3" s="1"/>
  <c r="L968" i="3"/>
  <c r="N968" i="3" s="1"/>
  <c r="L964" i="3"/>
  <c r="N964" i="3" s="1"/>
  <c r="L960" i="3"/>
  <c r="N960" i="3" s="1"/>
  <c r="L956" i="3"/>
  <c r="N956" i="3" s="1"/>
  <c r="L952" i="3"/>
  <c r="N952" i="3" s="1"/>
  <c r="L948" i="3"/>
  <c r="N948" i="3" s="1"/>
  <c r="L944" i="3"/>
  <c r="N944" i="3" s="1"/>
  <c r="L940" i="3"/>
  <c r="N940" i="3" s="1"/>
  <c r="L936" i="3"/>
  <c r="N936" i="3" s="1"/>
  <c r="L932" i="3"/>
  <c r="N932" i="3" s="1"/>
  <c r="L928" i="3"/>
  <c r="N928" i="3" s="1"/>
  <c r="L924" i="3"/>
  <c r="N924" i="3" s="1"/>
  <c r="L965" i="3"/>
  <c r="N965" i="3" s="1"/>
  <c r="L957" i="3"/>
  <c r="N957" i="3" s="1"/>
  <c r="L920" i="3"/>
  <c r="N920" i="3" s="1"/>
  <c r="L916" i="3"/>
  <c r="N916" i="3" s="1"/>
  <c r="L912" i="3"/>
  <c r="N912" i="3" s="1"/>
  <c r="L908" i="3"/>
  <c r="N908" i="3" s="1"/>
  <c r="L904" i="3"/>
  <c r="N904" i="3" s="1"/>
  <c r="L900" i="3"/>
  <c r="N900" i="3" s="1"/>
  <c r="L896" i="3"/>
  <c r="N896" i="3" s="1"/>
  <c r="L892" i="3"/>
  <c r="N892" i="3" s="1"/>
  <c r="L919" i="3"/>
  <c r="N919" i="3" s="1"/>
  <c r="L915" i="3"/>
  <c r="N915" i="3" s="1"/>
  <c r="L911" i="3"/>
  <c r="N911" i="3" s="1"/>
  <c r="L907" i="3"/>
  <c r="N907" i="3" s="1"/>
  <c r="L903" i="3"/>
  <c r="N903" i="3" s="1"/>
  <c r="L899" i="3"/>
  <c r="N899" i="3" s="1"/>
  <c r="L969" i="3"/>
  <c r="N969" i="3" s="1"/>
  <c r="L918" i="3"/>
  <c r="N918" i="3" s="1"/>
  <c r="L914" i="3"/>
  <c r="N914" i="3" s="1"/>
  <c r="L910" i="3"/>
  <c r="N910" i="3" s="1"/>
  <c r="L906" i="3"/>
  <c r="N906" i="3" s="1"/>
  <c r="L902" i="3"/>
  <c r="N902" i="3" s="1"/>
  <c r="L895" i="3"/>
  <c r="N895" i="3" s="1"/>
  <c r="L894" i="3"/>
  <c r="N894" i="3" s="1"/>
  <c r="L893" i="3"/>
  <c r="N893" i="3" s="1"/>
  <c r="L891" i="3"/>
  <c r="N891" i="3" s="1"/>
  <c r="L890" i="3"/>
  <c r="N890" i="3" s="1"/>
  <c r="L889" i="3"/>
  <c r="N889" i="3" s="1"/>
  <c r="L897" i="3"/>
  <c r="N897" i="3" s="1"/>
  <c r="L888" i="3"/>
  <c r="N888" i="3" s="1"/>
  <c r="L884" i="3"/>
  <c r="N884" i="3" s="1"/>
  <c r="L880" i="3"/>
  <c r="N880" i="3" s="1"/>
  <c r="L955" i="3"/>
  <c r="N955" i="3" s="1"/>
  <c r="L951" i="3"/>
  <c r="N951" i="3" s="1"/>
  <c r="L947" i="3"/>
  <c r="N947" i="3" s="1"/>
  <c r="L943" i="3"/>
  <c r="N943" i="3" s="1"/>
  <c r="L939" i="3"/>
  <c r="N939" i="3" s="1"/>
  <c r="L935" i="3"/>
  <c r="N935" i="3" s="1"/>
  <c r="L931" i="3"/>
  <c r="N931" i="3" s="1"/>
  <c r="L927" i="3"/>
  <c r="N927" i="3" s="1"/>
  <c r="L923" i="3"/>
  <c r="N923" i="3" s="1"/>
  <c r="L898" i="3"/>
  <c r="N898" i="3" s="1"/>
  <c r="L887" i="3"/>
  <c r="N887" i="3" s="1"/>
  <c r="L883" i="3"/>
  <c r="N883" i="3" s="1"/>
  <c r="L879" i="3"/>
  <c r="N879" i="3" s="1"/>
  <c r="L886" i="3"/>
  <c r="N886" i="3" s="1"/>
  <c r="L882" i="3"/>
  <c r="N882" i="3" s="1"/>
  <c r="L875" i="3"/>
  <c r="N875" i="3" s="1"/>
  <c r="L867" i="3"/>
  <c r="N867" i="3" s="1"/>
  <c r="L859" i="3"/>
  <c r="N859" i="3" s="1"/>
  <c r="L961" i="3"/>
  <c r="N961" i="3" s="1"/>
  <c r="L874" i="3"/>
  <c r="N874" i="3" s="1"/>
  <c r="L866" i="3"/>
  <c r="N866" i="3" s="1"/>
  <c r="L858" i="3"/>
  <c r="N858" i="3" s="1"/>
  <c r="L853" i="3"/>
  <c r="N853" i="3" s="1"/>
  <c r="L849" i="3"/>
  <c r="N849" i="3" s="1"/>
  <c r="L845" i="3"/>
  <c r="N845" i="3" s="1"/>
  <c r="L841" i="3"/>
  <c r="N841" i="3" s="1"/>
  <c r="L837" i="3"/>
  <c r="N837" i="3" s="1"/>
  <c r="L833" i="3"/>
  <c r="N833" i="3" s="1"/>
  <c r="L829" i="3"/>
  <c r="N829" i="3" s="1"/>
  <c r="L873" i="3"/>
  <c r="N873" i="3" s="1"/>
  <c r="L865" i="3"/>
  <c r="N865" i="3" s="1"/>
  <c r="L857" i="3"/>
  <c r="N857" i="3" s="1"/>
  <c r="L872" i="3"/>
  <c r="N872" i="3" s="1"/>
  <c r="L864" i="3"/>
  <c r="N864" i="3" s="1"/>
  <c r="L856" i="3"/>
  <c r="N856" i="3" s="1"/>
  <c r="L852" i="3"/>
  <c r="N852" i="3" s="1"/>
  <c r="L848" i="3"/>
  <c r="N848" i="3" s="1"/>
  <c r="L844" i="3"/>
  <c r="N844" i="3" s="1"/>
  <c r="L840" i="3"/>
  <c r="N840" i="3" s="1"/>
  <c r="L836" i="3"/>
  <c r="N836" i="3" s="1"/>
  <c r="L832" i="3"/>
  <c r="N832" i="3" s="1"/>
  <c r="L828" i="3"/>
  <c r="N828" i="3" s="1"/>
  <c r="L824" i="3"/>
  <c r="N824" i="3" s="1"/>
  <c r="L820" i="3"/>
  <c r="N820" i="3" s="1"/>
  <c r="L816" i="3"/>
  <c r="N816" i="3" s="1"/>
  <c r="L878" i="3"/>
  <c r="N878" i="3" s="1"/>
  <c r="L862" i="3"/>
  <c r="N862" i="3" s="1"/>
  <c r="L855" i="3"/>
  <c r="N855" i="3" s="1"/>
  <c r="L851" i="3"/>
  <c r="N851" i="3" s="1"/>
  <c r="L847" i="3"/>
  <c r="N847" i="3" s="1"/>
  <c r="L843" i="3"/>
  <c r="N843" i="3" s="1"/>
  <c r="L839" i="3"/>
  <c r="N839" i="3" s="1"/>
  <c r="L835" i="3"/>
  <c r="N835" i="3" s="1"/>
  <c r="L831" i="3"/>
  <c r="N831" i="3" s="1"/>
  <c r="L827" i="3"/>
  <c r="N827" i="3" s="1"/>
  <c r="L941" i="3"/>
  <c r="N941" i="3" s="1"/>
  <c r="L925" i="3"/>
  <c r="N925" i="3" s="1"/>
  <c r="L869" i="3"/>
  <c r="N869" i="3" s="1"/>
  <c r="L810" i="3"/>
  <c r="N810" i="3" s="1"/>
  <c r="L806" i="3"/>
  <c r="N806" i="3" s="1"/>
  <c r="L802" i="3"/>
  <c r="N802" i="3" s="1"/>
  <c r="L798" i="3"/>
  <c r="N798" i="3" s="1"/>
  <c r="L794" i="3"/>
  <c r="N794" i="3" s="1"/>
  <c r="L790" i="3"/>
  <c r="N790" i="3" s="1"/>
  <c r="L786" i="3"/>
  <c r="N786" i="3" s="1"/>
  <c r="L913" i="3"/>
  <c r="N913" i="3" s="1"/>
  <c r="L905" i="3"/>
  <c r="N905" i="3" s="1"/>
  <c r="L953" i="3"/>
  <c r="N953" i="3" s="1"/>
  <c r="L937" i="3"/>
  <c r="N937" i="3" s="1"/>
  <c r="L921" i="3"/>
  <c r="N921" i="3" s="1"/>
  <c r="L876" i="3"/>
  <c r="N876" i="3" s="1"/>
  <c r="L863" i="3"/>
  <c r="N863" i="3" s="1"/>
  <c r="L860" i="3"/>
  <c r="N860" i="3" s="1"/>
  <c r="L809" i="3"/>
  <c r="N809" i="3" s="1"/>
  <c r="L805" i="3"/>
  <c r="N805" i="3" s="1"/>
  <c r="L801" i="3"/>
  <c r="N801" i="3" s="1"/>
  <c r="L797" i="3"/>
  <c r="N797" i="3" s="1"/>
  <c r="L793" i="3"/>
  <c r="N793" i="3" s="1"/>
  <c r="L789" i="3"/>
  <c r="N789" i="3" s="1"/>
  <c r="L785" i="3"/>
  <c r="N785" i="3" s="1"/>
  <c r="L781" i="3"/>
  <c r="N781" i="3" s="1"/>
  <c r="L777" i="3"/>
  <c r="N777" i="3" s="1"/>
  <c r="L773" i="3"/>
  <c r="N773" i="3" s="1"/>
  <c r="L885" i="3"/>
  <c r="N885" i="3" s="1"/>
  <c r="L881" i="3"/>
  <c r="N881" i="3" s="1"/>
  <c r="L870" i="3"/>
  <c r="N870" i="3" s="1"/>
  <c r="L823" i="3"/>
  <c r="N823" i="3" s="1"/>
  <c r="L822" i="3"/>
  <c r="N822" i="3" s="1"/>
  <c r="L821" i="3"/>
  <c r="N821" i="3" s="1"/>
  <c r="L819" i="3"/>
  <c r="N819" i="3" s="1"/>
  <c r="L818" i="3"/>
  <c r="N818" i="3" s="1"/>
  <c r="L817" i="3"/>
  <c r="N817" i="3" s="1"/>
  <c r="L815" i="3"/>
  <c r="N815" i="3" s="1"/>
  <c r="L814" i="3"/>
  <c r="N814" i="3" s="1"/>
  <c r="L813" i="3"/>
  <c r="N813" i="3" s="1"/>
  <c r="L933" i="3"/>
  <c r="N933" i="3" s="1"/>
  <c r="L854" i="3"/>
  <c r="N854" i="3" s="1"/>
  <c r="L838" i="3"/>
  <c r="N838" i="3" s="1"/>
  <c r="L808" i="3"/>
  <c r="N808" i="3" s="1"/>
  <c r="L800" i="3"/>
  <c r="N800" i="3" s="1"/>
  <c r="L792" i="3"/>
  <c r="N792" i="3" s="1"/>
  <c r="L784" i="3"/>
  <c r="N784" i="3" s="1"/>
  <c r="L765" i="3"/>
  <c r="N765" i="3" s="1"/>
  <c r="L761" i="3"/>
  <c r="N761" i="3" s="1"/>
  <c r="L757" i="3"/>
  <c r="N757" i="3" s="1"/>
  <c r="L753" i="3"/>
  <c r="N753" i="3" s="1"/>
  <c r="L749" i="3"/>
  <c r="N749" i="3" s="1"/>
  <c r="L745" i="3"/>
  <c r="N745" i="3" s="1"/>
  <c r="L741" i="3"/>
  <c r="N741" i="3" s="1"/>
  <c r="L737" i="3"/>
  <c r="N737" i="3" s="1"/>
  <c r="L733" i="3"/>
  <c r="N733" i="3" s="1"/>
  <c r="L729" i="3"/>
  <c r="N729" i="3" s="1"/>
  <c r="L725" i="3"/>
  <c r="N725" i="3" s="1"/>
  <c r="L721" i="3"/>
  <c r="N721" i="3" s="1"/>
  <c r="L717" i="3"/>
  <c r="N717" i="3" s="1"/>
  <c r="L713" i="3"/>
  <c r="N713" i="3" s="1"/>
  <c r="L709" i="3"/>
  <c r="N709" i="3" s="1"/>
  <c r="L705" i="3"/>
  <c r="N705" i="3" s="1"/>
  <c r="L701" i="3"/>
  <c r="N701" i="3" s="1"/>
  <c r="L697" i="3"/>
  <c r="N697" i="3" s="1"/>
  <c r="L693" i="3"/>
  <c r="N693" i="3" s="1"/>
  <c r="L689" i="3"/>
  <c r="N689" i="3" s="1"/>
  <c r="L685" i="3"/>
  <c r="N685" i="3" s="1"/>
  <c r="L681" i="3"/>
  <c r="N681" i="3" s="1"/>
  <c r="L677" i="3"/>
  <c r="N677" i="3" s="1"/>
  <c r="L673" i="3"/>
  <c r="N673" i="3" s="1"/>
  <c r="L669" i="3"/>
  <c r="N669" i="3" s="1"/>
  <c r="L665" i="3"/>
  <c r="N665" i="3" s="1"/>
  <c r="L661" i="3"/>
  <c r="N661" i="3" s="1"/>
  <c r="L657" i="3"/>
  <c r="N657" i="3" s="1"/>
  <c r="L653" i="3"/>
  <c r="N653" i="3" s="1"/>
  <c r="L649" i="3"/>
  <c r="N649" i="3" s="1"/>
  <c r="L645" i="3"/>
  <c r="N645" i="3" s="1"/>
  <c r="L641" i="3"/>
  <c r="N641" i="3" s="1"/>
  <c r="L637" i="3"/>
  <c r="N637" i="3" s="1"/>
  <c r="L868" i="3"/>
  <c r="N868" i="3" s="1"/>
  <c r="L811" i="3"/>
  <c r="N811" i="3" s="1"/>
  <c r="L803" i="3"/>
  <c r="N803" i="3" s="1"/>
  <c r="L795" i="3"/>
  <c r="N795" i="3" s="1"/>
  <c r="L787" i="3"/>
  <c r="N787" i="3" s="1"/>
  <c r="L771" i="3"/>
  <c r="N771" i="3" s="1"/>
  <c r="L770" i="3"/>
  <c r="N770" i="3" s="1"/>
  <c r="L929" i="3"/>
  <c r="N929" i="3" s="1"/>
  <c r="L901" i="3"/>
  <c r="N901" i="3" s="1"/>
  <c r="L877" i="3"/>
  <c r="N877" i="3" s="1"/>
  <c r="L842" i="3"/>
  <c r="N842" i="3" s="1"/>
  <c r="L826" i="3"/>
  <c r="N826" i="3" s="1"/>
  <c r="L772" i="3"/>
  <c r="N772" i="3" s="1"/>
  <c r="L769" i="3"/>
  <c r="N769" i="3" s="1"/>
  <c r="L764" i="3"/>
  <c r="N764" i="3" s="1"/>
  <c r="L760" i="3"/>
  <c r="N760" i="3" s="1"/>
  <c r="L756" i="3"/>
  <c r="N756" i="3" s="1"/>
  <c r="L752" i="3"/>
  <c r="N752" i="3" s="1"/>
  <c r="L748" i="3"/>
  <c r="N748" i="3" s="1"/>
  <c r="L744" i="3"/>
  <c r="N744" i="3" s="1"/>
  <c r="L740" i="3"/>
  <c r="N740" i="3" s="1"/>
  <c r="L736" i="3"/>
  <c r="N736" i="3" s="1"/>
  <c r="L732" i="3"/>
  <c r="N732" i="3" s="1"/>
  <c r="L728" i="3"/>
  <c r="N728" i="3" s="1"/>
  <c r="L724" i="3"/>
  <c r="N724" i="3" s="1"/>
  <c r="L720" i="3"/>
  <c r="N720" i="3" s="1"/>
  <c r="L716" i="3"/>
  <c r="N716" i="3" s="1"/>
  <c r="L712" i="3"/>
  <c r="N712" i="3" s="1"/>
  <c r="L708" i="3"/>
  <c r="N708" i="3" s="1"/>
  <c r="L704" i="3"/>
  <c r="N704" i="3" s="1"/>
  <c r="L700" i="3"/>
  <c r="N700" i="3" s="1"/>
  <c r="L696" i="3"/>
  <c r="N696" i="3" s="1"/>
  <c r="L692" i="3"/>
  <c r="N692" i="3" s="1"/>
  <c r="L688" i="3"/>
  <c r="N688" i="3" s="1"/>
  <c r="L684" i="3"/>
  <c r="N684" i="3" s="1"/>
  <c r="L680" i="3"/>
  <c r="N680" i="3" s="1"/>
  <c r="L676" i="3"/>
  <c r="N676" i="3" s="1"/>
  <c r="L672" i="3"/>
  <c r="N672" i="3" s="1"/>
  <c r="L668" i="3"/>
  <c r="N668" i="3" s="1"/>
  <c r="L664" i="3"/>
  <c r="N664" i="3" s="1"/>
  <c r="L660" i="3"/>
  <c r="N660" i="3" s="1"/>
  <c r="L656" i="3"/>
  <c r="N656" i="3" s="1"/>
  <c r="L652" i="3"/>
  <c r="N652" i="3" s="1"/>
  <c r="L648" i="3"/>
  <c r="N648" i="3" s="1"/>
  <c r="L644" i="3"/>
  <c r="N644" i="3" s="1"/>
  <c r="L640" i="3"/>
  <c r="N640" i="3" s="1"/>
  <c r="L636" i="3"/>
  <c r="N636" i="3" s="1"/>
  <c r="L782" i="3"/>
  <c r="N782" i="3" s="1"/>
  <c r="L778" i="3"/>
  <c r="N778" i="3" s="1"/>
  <c r="L768" i="3"/>
  <c r="N768" i="3" s="1"/>
  <c r="L917" i="3"/>
  <c r="N917" i="3" s="1"/>
  <c r="L846" i="3"/>
  <c r="N846" i="3" s="1"/>
  <c r="L830" i="3"/>
  <c r="N830" i="3" s="1"/>
  <c r="L812" i="3"/>
  <c r="N812" i="3" s="1"/>
  <c r="L804" i="3"/>
  <c r="N804" i="3" s="1"/>
  <c r="L796" i="3"/>
  <c r="N796" i="3" s="1"/>
  <c r="L788" i="3"/>
  <c r="N788" i="3" s="1"/>
  <c r="L774" i="3"/>
  <c r="N774" i="3" s="1"/>
  <c r="L767" i="3"/>
  <c r="N767" i="3" s="1"/>
  <c r="L763" i="3"/>
  <c r="N763" i="3" s="1"/>
  <c r="L759" i="3"/>
  <c r="N759" i="3" s="1"/>
  <c r="L755" i="3"/>
  <c r="N755" i="3" s="1"/>
  <c r="L751" i="3"/>
  <c r="N751" i="3" s="1"/>
  <c r="L747" i="3"/>
  <c r="N747" i="3" s="1"/>
  <c r="L743" i="3"/>
  <c r="N743" i="3" s="1"/>
  <c r="L739" i="3"/>
  <c r="N739" i="3" s="1"/>
  <c r="L735" i="3"/>
  <c r="N735" i="3" s="1"/>
  <c r="L731" i="3"/>
  <c r="N731" i="3" s="1"/>
  <c r="L727" i="3"/>
  <c r="N727" i="3" s="1"/>
  <c r="L723" i="3"/>
  <c r="N723" i="3" s="1"/>
  <c r="L719" i="3"/>
  <c r="N719" i="3" s="1"/>
  <c r="L715" i="3"/>
  <c r="N715" i="3" s="1"/>
  <c r="L711" i="3"/>
  <c r="N711" i="3" s="1"/>
  <c r="L707" i="3"/>
  <c r="N707" i="3" s="1"/>
  <c r="L703" i="3"/>
  <c r="N703" i="3" s="1"/>
  <c r="L699" i="3"/>
  <c r="N699" i="3" s="1"/>
  <c r="L695" i="3"/>
  <c r="N695" i="3" s="1"/>
  <c r="L691" i="3"/>
  <c r="N691" i="3" s="1"/>
  <c r="L687" i="3"/>
  <c r="N687" i="3" s="1"/>
  <c r="L683" i="3"/>
  <c r="N683" i="3" s="1"/>
  <c r="L679" i="3"/>
  <c r="N679" i="3" s="1"/>
  <c r="L675" i="3"/>
  <c r="N675" i="3" s="1"/>
  <c r="L671" i="3"/>
  <c r="N671" i="3" s="1"/>
  <c r="L667" i="3"/>
  <c r="N667" i="3" s="1"/>
  <c r="L663" i="3"/>
  <c r="N663" i="3" s="1"/>
  <c r="L659" i="3"/>
  <c r="N659" i="3" s="1"/>
  <c r="L655" i="3"/>
  <c r="N655" i="3" s="1"/>
  <c r="L825" i="3"/>
  <c r="N825" i="3" s="1"/>
  <c r="L807" i="3"/>
  <c r="N807" i="3" s="1"/>
  <c r="L799" i="3"/>
  <c r="N799" i="3" s="1"/>
  <c r="L791" i="3"/>
  <c r="N791" i="3" s="1"/>
  <c r="L783" i="3"/>
  <c r="N783" i="3" s="1"/>
  <c r="L779" i="3"/>
  <c r="N779" i="3" s="1"/>
  <c r="L775" i="3"/>
  <c r="N775" i="3" s="1"/>
  <c r="L949" i="3"/>
  <c r="N949" i="3" s="1"/>
  <c r="L850" i="3"/>
  <c r="N850" i="3" s="1"/>
  <c r="L834" i="3"/>
  <c r="N834" i="3" s="1"/>
  <c r="L766" i="3"/>
  <c r="N766" i="3" s="1"/>
  <c r="L762" i="3"/>
  <c r="N762" i="3" s="1"/>
  <c r="L758" i="3"/>
  <c r="N758" i="3" s="1"/>
  <c r="L945" i="3"/>
  <c r="N945" i="3" s="1"/>
  <c r="L909" i="3"/>
  <c r="N909" i="3" s="1"/>
  <c r="L871" i="3"/>
  <c r="N871" i="3" s="1"/>
  <c r="L861" i="3"/>
  <c r="N861" i="3" s="1"/>
  <c r="L780" i="3"/>
  <c r="N780" i="3" s="1"/>
  <c r="L776" i="3"/>
  <c r="N776" i="3" s="1"/>
  <c r="L651" i="3"/>
  <c r="N651" i="3" s="1"/>
  <c r="L647" i="3"/>
  <c r="N647" i="3" s="1"/>
  <c r="L643" i="3"/>
  <c r="N643" i="3" s="1"/>
  <c r="L639" i="3"/>
  <c r="N639" i="3" s="1"/>
  <c r="L630" i="3"/>
  <c r="N630" i="3" s="1"/>
  <c r="L626" i="3"/>
  <c r="N626" i="3" s="1"/>
  <c r="L622" i="3"/>
  <c r="N622" i="3" s="1"/>
  <c r="L618" i="3"/>
  <c r="N618" i="3" s="1"/>
  <c r="L614" i="3"/>
  <c r="N614" i="3" s="1"/>
  <c r="L610" i="3"/>
  <c r="N610" i="3" s="1"/>
  <c r="L606" i="3"/>
  <c r="N606" i="3" s="1"/>
  <c r="L602" i="3"/>
  <c r="N602" i="3" s="1"/>
  <c r="L635" i="3"/>
  <c r="N635" i="3" s="1"/>
  <c r="L634" i="3"/>
  <c r="N634" i="3" s="1"/>
  <c r="L633" i="3"/>
  <c r="N633" i="3" s="1"/>
  <c r="L629" i="3"/>
  <c r="N629" i="3" s="1"/>
  <c r="L625" i="3"/>
  <c r="N625" i="3" s="1"/>
  <c r="L621" i="3"/>
  <c r="N621" i="3" s="1"/>
  <c r="L617" i="3"/>
  <c r="N617" i="3" s="1"/>
  <c r="L613" i="3"/>
  <c r="N613" i="3" s="1"/>
  <c r="L609" i="3"/>
  <c r="N609" i="3" s="1"/>
  <c r="L605" i="3"/>
  <c r="N605" i="3" s="1"/>
  <c r="L601" i="3"/>
  <c r="N601" i="3" s="1"/>
  <c r="L597" i="3"/>
  <c r="N597" i="3" s="1"/>
  <c r="L593" i="3"/>
  <c r="N593" i="3" s="1"/>
  <c r="L750" i="3"/>
  <c r="N750" i="3" s="1"/>
  <c r="L722" i="3"/>
  <c r="N722" i="3" s="1"/>
  <c r="L714" i="3"/>
  <c r="N714" i="3" s="1"/>
  <c r="L706" i="3"/>
  <c r="N706" i="3" s="1"/>
  <c r="L698" i="3"/>
  <c r="N698" i="3" s="1"/>
  <c r="L690" i="3"/>
  <c r="N690" i="3" s="1"/>
  <c r="L682" i="3"/>
  <c r="N682" i="3" s="1"/>
  <c r="L674" i="3"/>
  <c r="N674" i="3" s="1"/>
  <c r="L666" i="3"/>
  <c r="N666" i="3" s="1"/>
  <c r="L658" i="3"/>
  <c r="N658" i="3" s="1"/>
  <c r="L742" i="3"/>
  <c r="N742" i="3" s="1"/>
  <c r="L738" i="3"/>
  <c r="N738" i="3" s="1"/>
  <c r="L734" i="3"/>
  <c r="N734" i="3" s="1"/>
  <c r="L730" i="3"/>
  <c r="N730" i="3" s="1"/>
  <c r="L632" i="3"/>
  <c r="N632" i="3" s="1"/>
  <c r="L628" i="3"/>
  <c r="N628" i="3" s="1"/>
  <c r="L624" i="3"/>
  <c r="N624" i="3" s="1"/>
  <c r="L620" i="3"/>
  <c r="N620" i="3" s="1"/>
  <c r="L726" i="3"/>
  <c r="N726" i="3" s="1"/>
  <c r="L694" i="3"/>
  <c r="N694" i="3" s="1"/>
  <c r="L662" i="3"/>
  <c r="N662" i="3" s="1"/>
  <c r="L612" i="3"/>
  <c r="N612" i="3" s="1"/>
  <c r="L604" i="3"/>
  <c r="N604" i="3" s="1"/>
  <c r="L600" i="3"/>
  <c r="N600" i="3" s="1"/>
  <c r="L589" i="3"/>
  <c r="N589" i="3" s="1"/>
  <c r="L585" i="3"/>
  <c r="N585" i="3" s="1"/>
  <c r="L581" i="3"/>
  <c r="N581" i="3" s="1"/>
  <c r="L577" i="3"/>
  <c r="N577" i="3" s="1"/>
  <c r="L573" i="3"/>
  <c r="N573" i="3" s="1"/>
  <c r="L569" i="3"/>
  <c r="N569" i="3" s="1"/>
  <c r="L565" i="3"/>
  <c r="N565" i="3" s="1"/>
  <c r="L561" i="3"/>
  <c r="N561" i="3" s="1"/>
  <c r="L557" i="3"/>
  <c r="N557" i="3" s="1"/>
  <c r="L553" i="3"/>
  <c r="N553" i="3" s="1"/>
  <c r="L549" i="3"/>
  <c r="N549" i="3" s="1"/>
  <c r="L545" i="3"/>
  <c r="N545" i="3" s="1"/>
  <c r="L541" i="3"/>
  <c r="N541" i="3" s="1"/>
  <c r="L537" i="3"/>
  <c r="N537" i="3" s="1"/>
  <c r="L533" i="3"/>
  <c r="N533" i="3" s="1"/>
  <c r="L529" i="3"/>
  <c r="N529" i="3" s="1"/>
  <c r="L525" i="3"/>
  <c r="N525" i="3" s="1"/>
  <c r="L521" i="3"/>
  <c r="N521" i="3" s="1"/>
  <c r="L517" i="3"/>
  <c r="N517" i="3" s="1"/>
  <c r="L513" i="3"/>
  <c r="N513" i="3" s="1"/>
  <c r="L509" i="3"/>
  <c r="N509" i="3" s="1"/>
  <c r="L505" i="3"/>
  <c r="N505" i="3" s="1"/>
  <c r="L501" i="3"/>
  <c r="N501" i="3" s="1"/>
  <c r="L497" i="3"/>
  <c r="N497" i="3" s="1"/>
  <c r="L493" i="3"/>
  <c r="N493" i="3" s="1"/>
  <c r="L489" i="3"/>
  <c r="N489" i="3" s="1"/>
  <c r="L485" i="3"/>
  <c r="N485" i="3" s="1"/>
  <c r="L481" i="3"/>
  <c r="N481" i="3" s="1"/>
  <c r="L477" i="3"/>
  <c r="N477" i="3" s="1"/>
  <c r="L473" i="3"/>
  <c r="N473" i="3" s="1"/>
  <c r="L469" i="3"/>
  <c r="N469" i="3" s="1"/>
  <c r="L465" i="3"/>
  <c r="N465" i="3" s="1"/>
  <c r="L461" i="3"/>
  <c r="N461" i="3" s="1"/>
  <c r="L457" i="3"/>
  <c r="N457" i="3" s="1"/>
  <c r="L615" i="3"/>
  <c r="N615" i="3" s="1"/>
  <c r="L607" i="3"/>
  <c r="N607" i="3" s="1"/>
  <c r="L594" i="3"/>
  <c r="N594" i="3" s="1"/>
  <c r="L702" i="3"/>
  <c r="N702" i="3" s="1"/>
  <c r="L670" i="3"/>
  <c r="N670" i="3" s="1"/>
  <c r="L650" i="3"/>
  <c r="N650" i="3" s="1"/>
  <c r="L642" i="3"/>
  <c r="N642" i="3" s="1"/>
  <c r="L595" i="3"/>
  <c r="N595" i="3" s="1"/>
  <c r="L588" i="3"/>
  <c r="N588" i="3" s="1"/>
  <c r="L584" i="3"/>
  <c r="N584" i="3" s="1"/>
  <c r="L580" i="3"/>
  <c r="N580" i="3" s="1"/>
  <c r="L576" i="3"/>
  <c r="N576" i="3" s="1"/>
  <c r="L572" i="3"/>
  <c r="N572" i="3" s="1"/>
  <c r="L568" i="3"/>
  <c r="N568" i="3" s="1"/>
  <c r="L564" i="3"/>
  <c r="N564" i="3" s="1"/>
  <c r="L560" i="3"/>
  <c r="N560" i="3" s="1"/>
  <c r="L556" i="3"/>
  <c r="N556" i="3" s="1"/>
  <c r="L552" i="3"/>
  <c r="N552" i="3" s="1"/>
  <c r="L548" i="3"/>
  <c r="N548" i="3" s="1"/>
  <c r="L544" i="3"/>
  <c r="N544" i="3" s="1"/>
  <c r="L540" i="3"/>
  <c r="N540" i="3" s="1"/>
  <c r="L536" i="3"/>
  <c r="N536" i="3" s="1"/>
  <c r="L532" i="3"/>
  <c r="N532" i="3" s="1"/>
  <c r="L528" i="3"/>
  <c r="N528" i="3" s="1"/>
  <c r="L524" i="3"/>
  <c r="N524" i="3" s="1"/>
  <c r="L520" i="3"/>
  <c r="N520" i="3" s="1"/>
  <c r="L516" i="3"/>
  <c r="N516" i="3" s="1"/>
  <c r="L512" i="3"/>
  <c r="N512" i="3" s="1"/>
  <c r="L508" i="3"/>
  <c r="N508" i="3" s="1"/>
  <c r="L504" i="3"/>
  <c r="N504" i="3" s="1"/>
  <c r="L500" i="3"/>
  <c r="N500" i="3" s="1"/>
  <c r="L496" i="3"/>
  <c r="N496" i="3" s="1"/>
  <c r="L492" i="3"/>
  <c r="N492" i="3" s="1"/>
  <c r="L488" i="3"/>
  <c r="N488" i="3" s="1"/>
  <c r="L484" i="3"/>
  <c r="N484" i="3" s="1"/>
  <c r="L480" i="3"/>
  <c r="N480" i="3" s="1"/>
  <c r="L476" i="3"/>
  <c r="N476" i="3" s="1"/>
  <c r="L472" i="3"/>
  <c r="N472" i="3" s="1"/>
  <c r="L468" i="3"/>
  <c r="N468" i="3" s="1"/>
  <c r="L464" i="3"/>
  <c r="N464" i="3" s="1"/>
  <c r="L460" i="3"/>
  <c r="N460" i="3" s="1"/>
  <c r="L456" i="3"/>
  <c r="N456" i="3" s="1"/>
  <c r="L596" i="3"/>
  <c r="N596" i="3" s="1"/>
  <c r="L710" i="3"/>
  <c r="N710" i="3" s="1"/>
  <c r="L678" i="3"/>
  <c r="N678" i="3" s="1"/>
  <c r="L616" i="3"/>
  <c r="N616" i="3" s="1"/>
  <c r="L608" i="3"/>
  <c r="N608" i="3" s="1"/>
  <c r="L587" i="3"/>
  <c r="N587" i="3" s="1"/>
  <c r="L583" i="3"/>
  <c r="N583" i="3" s="1"/>
  <c r="L579" i="3"/>
  <c r="N579" i="3" s="1"/>
  <c r="L575" i="3"/>
  <c r="N575" i="3" s="1"/>
  <c r="L571" i="3"/>
  <c r="N571" i="3" s="1"/>
  <c r="L567" i="3"/>
  <c r="N567" i="3" s="1"/>
  <c r="L563" i="3"/>
  <c r="N563" i="3" s="1"/>
  <c r="L559" i="3"/>
  <c r="N559" i="3" s="1"/>
  <c r="L555" i="3"/>
  <c r="N555" i="3" s="1"/>
  <c r="L551" i="3"/>
  <c r="N551" i="3" s="1"/>
  <c r="L547" i="3"/>
  <c r="N547" i="3" s="1"/>
  <c r="L543" i="3"/>
  <c r="N543" i="3" s="1"/>
  <c r="L539" i="3"/>
  <c r="N539" i="3" s="1"/>
  <c r="L535" i="3"/>
  <c r="N535" i="3" s="1"/>
  <c r="L531" i="3"/>
  <c r="N531" i="3" s="1"/>
  <c r="L527" i="3"/>
  <c r="N527" i="3" s="1"/>
  <c r="L523" i="3"/>
  <c r="N523" i="3" s="1"/>
  <c r="L519" i="3"/>
  <c r="N519" i="3" s="1"/>
  <c r="L515" i="3"/>
  <c r="N515" i="3" s="1"/>
  <c r="L511" i="3"/>
  <c r="N511" i="3" s="1"/>
  <c r="L507" i="3"/>
  <c r="N507" i="3" s="1"/>
  <c r="L503" i="3"/>
  <c r="N503" i="3" s="1"/>
  <c r="L499" i="3"/>
  <c r="N499" i="3" s="1"/>
  <c r="L495" i="3"/>
  <c r="N495" i="3" s="1"/>
  <c r="L491" i="3"/>
  <c r="N491" i="3" s="1"/>
  <c r="L487" i="3"/>
  <c r="N487" i="3" s="1"/>
  <c r="L483" i="3"/>
  <c r="N483" i="3" s="1"/>
  <c r="L479" i="3"/>
  <c r="N479" i="3" s="1"/>
  <c r="L475" i="3"/>
  <c r="N475" i="3" s="1"/>
  <c r="L471" i="3"/>
  <c r="N471" i="3" s="1"/>
  <c r="L467" i="3"/>
  <c r="N467" i="3" s="1"/>
  <c r="L463" i="3"/>
  <c r="N463" i="3" s="1"/>
  <c r="L459" i="3"/>
  <c r="N459" i="3" s="1"/>
  <c r="L455" i="3"/>
  <c r="N455" i="3" s="1"/>
  <c r="L754" i="3"/>
  <c r="N754" i="3" s="1"/>
  <c r="L611" i="3"/>
  <c r="N611" i="3" s="1"/>
  <c r="L598" i="3"/>
  <c r="N598" i="3" s="1"/>
  <c r="L718" i="3"/>
  <c r="N718" i="3" s="1"/>
  <c r="L686" i="3"/>
  <c r="N686" i="3" s="1"/>
  <c r="L654" i="3"/>
  <c r="N654" i="3" s="1"/>
  <c r="L646" i="3"/>
  <c r="N646" i="3" s="1"/>
  <c r="L638" i="3"/>
  <c r="N638" i="3" s="1"/>
  <c r="L603" i="3"/>
  <c r="N603" i="3" s="1"/>
  <c r="L599" i="3"/>
  <c r="N599" i="3" s="1"/>
  <c r="L591" i="3"/>
  <c r="N591" i="3" s="1"/>
  <c r="L590" i="3"/>
  <c r="N590" i="3" s="1"/>
  <c r="L586" i="3"/>
  <c r="N586" i="3" s="1"/>
  <c r="L582" i="3"/>
  <c r="N582" i="3" s="1"/>
  <c r="L578" i="3"/>
  <c r="N578" i="3" s="1"/>
  <c r="L746" i="3"/>
  <c r="N746" i="3" s="1"/>
  <c r="L631" i="3"/>
  <c r="N631" i="3" s="1"/>
  <c r="L627" i="3"/>
  <c r="N627" i="3" s="1"/>
  <c r="L623" i="3"/>
  <c r="N623" i="3" s="1"/>
  <c r="L619" i="3"/>
  <c r="N619" i="3" s="1"/>
  <c r="L592" i="3"/>
  <c r="N592" i="3" s="1"/>
  <c r="L452" i="3"/>
  <c r="N452" i="3" s="1"/>
  <c r="L448" i="3"/>
  <c r="N448" i="3" s="1"/>
  <c r="L444" i="3"/>
  <c r="N444" i="3" s="1"/>
  <c r="L440" i="3"/>
  <c r="N440" i="3" s="1"/>
  <c r="L436" i="3"/>
  <c r="N436" i="3" s="1"/>
  <c r="L432" i="3"/>
  <c r="N432" i="3" s="1"/>
  <c r="L428" i="3"/>
  <c r="N428" i="3" s="1"/>
  <c r="L424" i="3"/>
  <c r="N424" i="3" s="1"/>
  <c r="L420" i="3"/>
  <c r="N420" i="3" s="1"/>
  <c r="L416" i="3"/>
  <c r="N416" i="3" s="1"/>
  <c r="L412" i="3"/>
  <c r="N412" i="3" s="1"/>
  <c r="L408" i="3"/>
  <c r="N408" i="3" s="1"/>
  <c r="L404" i="3"/>
  <c r="N404" i="3" s="1"/>
  <c r="L400" i="3"/>
  <c r="N400" i="3" s="1"/>
  <c r="L396" i="3"/>
  <c r="N396" i="3" s="1"/>
  <c r="L392" i="3"/>
  <c r="N392" i="3" s="1"/>
  <c r="L388" i="3"/>
  <c r="N388" i="3" s="1"/>
  <c r="L384" i="3"/>
  <c r="N384" i="3" s="1"/>
  <c r="L380" i="3"/>
  <c r="N380" i="3" s="1"/>
  <c r="L376" i="3"/>
  <c r="N376" i="3" s="1"/>
  <c r="L372" i="3"/>
  <c r="N372" i="3" s="1"/>
  <c r="L368" i="3"/>
  <c r="N368" i="3" s="1"/>
  <c r="L364" i="3"/>
  <c r="N364" i="3" s="1"/>
  <c r="L360" i="3"/>
  <c r="N360" i="3" s="1"/>
  <c r="L356" i="3"/>
  <c r="N356" i="3" s="1"/>
  <c r="L352" i="3"/>
  <c r="N352" i="3" s="1"/>
  <c r="L348" i="3"/>
  <c r="N348" i="3" s="1"/>
  <c r="L344" i="3"/>
  <c r="N344" i="3" s="1"/>
  <c r="L570" i="3"/>
  <c r="N570" i="3" s="1"/>
  <c r="L566" i="3"/>
  <c r="N566" i="3" s="1"/>
  <c r="L562" i="3"/>
  <c r="N562" i="3" s="1"/>
  <c r="L558" i="3"/>
  <c r="N558" i="3" s="1"/>
  <c r="L554" i="3"/>
  <c r="N554" i="3" s="1"/>
  <c r="L550" i="3"/>
  <c r="N550" i="3" s="1"/>
  <c r="L546" i="3"/>
  <c r="N546" i="3" s="1"/>
  <c r="L542" i="3"/>
  <c r="N542" i="3" s="1"/>
  <c r="L538" i="3"/>
  <c r="N538" i="3" s="1"/>
  <c r="L534" i="3"/>
  <c r="N534" i="3" s="1"/>
  <c r="L530" i="3"/>
  <c r="N530" i="3" s="1"/>
  <c r="L526" i="3"/>
  <c r="N526" i="3" s="1"/>
  <c r="L522" i="3"/>
  <c r="N522" i="3" s="1"/>
  <c r="L518" i="3"/>
  <c r="N518" i="3" s="1"/>
  <c r="L514" i="3"/>
  <c r="N514" i="3" s="1"/>
  <c r="L510" i="3"/>
  <c r="N510" i="3" s="1"/>
  <c r="L506" i="3"/>
  <c r="N506" i="3" s="1"/>
  <c r="L502" i="3"/>
  <c r="N502" i="3" s="1"/>
  <c r="L498" i="3"/>
  <c r="N498" i="3" s="1"/>
  <c r="L494" i="3"/>
  <c r="N494" i="3" s="1"/>
  <c r="L490" i="3"/>
  <c r="N490" i="3" s="1"/>
  <c r="L486" i="3"/>
  <c r="N486" i="3" s="1"/>
  <c r="L482" i="3"/>
  <c r="N482" i="3" s="1"/>
  <c r="L478" i="3"/>
  <c r="N478" i="3" s="1"/>
  <c r="L474" i="3"/>
  <c r="N474" i="3" s="1"/>
  <c r="L470" i="3"/>
  <c r="N470" i="3" s="1"/>
  <c r="L466" i="3"/>
  <c r="N466" i="3" s="1"/>
  <c r="L462" i="3"/>
  <c r="N462" i="3" s="1"/>
  <c r="L458" i="3"/>
  <c r="N458" i="3" s="1"/>
  <c r="L451" i="3"/>
  <c r="N451" i="3" s="1"/>
  <c r="L447" i="3"/>
  <c r="N447" i="3" s="1"/>
  <c r="L443" i="3"/>
  <c r="N443" i="3" s="1"/>
  <c r="L439" i="3"/>
  <c r="N439" i="3" s="1"/>
  <c r="L435" i="3"/>
  <c r="N435" i="3" s="1"/>
  <c r="L431" i="3"/>
  <c r="N431" i="3" s="1"/>
  <c r="L427" i="3"/>
  <c r="N427" i="3" s="1"/>
  <c r="L423" i="3"/>
  <c r="N423" i="3" s="1"/>
  <c r="L419" i="3"/>
  <c r="N419" i="3" s="1"/>
  <c r="L415" i="3"/>
  <c r="N415" i="3" s="1"/>
  <c r="L411" i="3"/>
  <c r="N411" i="3" s="1"/>
  <c r="L407" i="3"/>
  <c r="N407" i="3" s="1"/>
  <c r="L403" i="3"/>
  <c r="N403" i="3" s="1"/>
  <c r="L399" i="3"/>
  <c r="N399" i="3" s="1"/>
  <c r="L395" i="3"/>
  <c r="N395" i="3" s="1"/>
  <c r="L391" i="3"/>
  <c r="N391" i="3" s="1"/>
  <c r="L387" i="3"/>
  <c r="N387" i="3" s="1"/>
  <c r="L383" i="3"/>
  <c r="N383" i="3" s="1"/>
  <c r="L379" i="3"/>
  <c r="N379" i="3" s="1"/>
  <c r="L375" i="3"/>
  <c r="N375" i="3" s="1"/>
  <c r="L371" i="3"/>
  <c r="N371" i="3" s="1"/>
  <c r="L367" i="3"/>
  <c r="N367" i="3" s="1"/>
  <c r="L363" i="3"/>
  <c r="N363" i="3" s="1"/>
  <c r="L454" i="3"/>
  <c r="N454" i="3" s="1"/>
  <c r="L450" i="3"/>
  <c r="N450" i="3" s="1"/>
  <c r="L446" i="3"/>
  <c r="N446" i="3" s="1"/>
  <c r="L442" i="3"/>
  <c r="N442" i="3" s="1"/>
  <c r="L438" i="3"/>
  <c r="N438" i="3" s="1"/>
  <c r="L434" i="3"/>
  <c r="N434" i="3" s="1"/>
  <c r="L430" i="3"/>
  <c r="N430" i="3" s="1"/>
  <c r="L426" i="3"/>
  <c r="N426" i="3" s="1"/>
  <c r="L422" i="3"/>
  <c r="N422" i="3" s="1"/>
  <c r="L418" i="3"/>
  <c r="N418" i="3" s="1"/>
  <c r="L414" i="3"/>
  <c r="N414" i="3" s="1"/>
  <c r="L410" i="3"/>
  <c r="N410" i="3" s="1"/>
  <c r="L406" i="3"/>
  <c r="N406" i="3" s="1"/>
  <c r="L402" i="3"/>
  <c r="N402" i="3" s="1"/>
  <c r="L398" i="3"/>
  <c r="N398" i="3" s="1"/>
  <c r="L394" i="3"/>
  <c r="N394" i="3" s="1"/>
  <c r="L390" i="3"/>
  <c r="N390" i="3" s="1"/>
  <c r="L386" i="3"/>
  <c r="N386" i="3" s="1"/>
  <c r="L382" i="3"/>
  <c r="N382" i="3" s="1"/>
  <c r="L378" i="3"/>
  <c r="N378" i="3" s="1"/>
  <c r="L374" i="3"/>
  <c r="N374" i="3" s="1"/>
  <c r="L370" i="3"/>
  <c r="N370" i="3" s="1"/>
  <c r="L366" i="3"/>
  <c r="N366" i="3" s="1"/>
  <c r="L574" i="3"/>
  <c r="N574" i="3" s="1"/>
  <c r="L453" i="3"/>
  <c r="N453" i="3" s="1"/>
  <c r="L449" i="3"/>
  <c r="N449" i="3" s="1"/>
  <c r="L330" i="3"/>
  <c r="N330" i="3" s="1"/>
  <c r="L326" i="3"/>
  <c r="N326" i="3" s="1"/>
  <c r="L322" i="3"/>
  <c r="N322" i="3" s="1"/>
  <c r="L318" i="3"/>
  <c r="N318" i="3" s="1"/>
  <c r="L314" i="3"/>
  <c r="N314" i="3" s="1"/>
  <c r="L310" i="3"/>
  <c r="N310" i="3" s="1"/>
  <c r="L306" i="3"/>
  <c r="N306" i="3" s="1"/>
  <c r="L302" i="3"/>
  <c r="N302" i="3" s="1"/>
  <c r="L298" i="3"/>
  <c r="N298" i="3" s="1"/>
  <c r="L294" i="3"/>
  <c r="N294" i="3" s="1"/>
  <c r="L290" i="3"/>
  <c r="N290" i="3" s="1"/>
  <c r="L286" i="3"/>
  <c r="N286" i="3" s="1"/>
  <c r="L282" i="3"/>
  <c r="N282" i="3" s="1"/>
  <c r="L278" i="3"/>
  <c r="N278" i="3" s="1"/>
  <c r="L274" i="3"/>
  <c r="N274" i="3" s="1"/>
  <c r="L270" i="3"/>
  <c r="N270" i="3" s="1"/>
  <c r="L266" i="3"/>
  <c r="N266" i="3" s="1"/>
  <c r="L262" i="3"/>
  <c r="N262" i="3" s="1"/>
  <c r="L258" i="3"/>
  <c r="N258" i="3" s="1"/>
  <c r="L254" i="3"/>
  <c r="N254" i="3" s="1"/>
  <c r="L250" i="3"/>
  <c r="N250" i="3" s="1"/>
  <c r="L246" i="3"/>
  <c r="N246" i="3" s="1"/>
  <c r="L242" i="3"/>
  <c r="N242" i="3" s="1"/>
  <c r="L238" i="3"/>
  <c r="N238" i="3" s="1"/>
  <c r="L234" i="3"/>
  <c r="N234" i="3" s="1"/>
  <c r="L329" i="3"/>
  <c r="N329" i="3" s="1"/>
  <c r="L325" i="3"/>
  <c r="N325" i="3" s="1"/>
  <c r="L321" i="3"/>
  <c r="N321" i="3" s="1"/>
  <c r="L317" i="3"/>
  <c r="N317" i="3" s="1"/>
  <c r="L313" i="3"/>
  <c r="N313" i="3" s="1"/>
  <c r="L309" i="3"/>
  <c r="N309" i="3" s="1"/>
  <c r="L305" i="3"/>
  <c r="N305" i="3" s="1"/>
  <c r="L301" i="3"/>
  <c r="N301" i="3" s="1"/>
  <c r="L297" i="3"/>
  <c r="N297" i="3" s="1"/>
  <c r="L293" i="3"/>
  <c r="N293" i="3" s="1"/>
  <c r="L289" i="3"/>
  <c r="N289" i="3" s="1"/>
  <c r="L285" i="3"/>
  <c r="N285" i="3" s="1"/>
  <c r="L281" i="3"/>
  <c r="N281" i="3" s="1"/>
  <c r="L277" i="3"/>
  <c r="N277" i="3" s="1"/>
  <c r="L273" i="3"/>
  <c r="N273" i="3" s="1"/>
  <c r="L269" i="3"/>
  <c r="N269" i="3" s="1"/>
  <c r="L265" i="3"/>
  <c r="N265" i="3" s="1"/>
  <c r="L261" i="3"/>
  <c r="N261" i="3" s="1"/>
  <c r="L257" i="3"/>
  <c r="N257" i="3" s="1"/>
  <c r="L253" i="3"/>
  <c r="N253" i="3" s="1"/>
  <c r="L249" i="3"/>
  <c r="N249" i="3" s="1"/>
  <c r="L245" i="3"/>
  <c r="N245" i="3" s="1"/>
  <c r="L241" i="3"/>
  <c r="N241" i="3" s="1"/>
  <c r="L237" i="3"/>
  <c r="N237" i="3" s="1"/>
  <c r="L361" i="3"/>
  <c r="N361" i="3" s="1"/>
  <c r="L357" i="3"/>
  <c r="N357" i="3" s="1"/>
  <c r="L353" i="3"/>
  <c r="N353" i="3" s="1"/>
  <c r="L349" i="3"/>
  <c r="N349" i="3" s="1"/>
  <c r="L345" i="3"/>
  <c r="N345" i="3" s="1"/>
  <c r="L328" i="3"/>
  <c r="N328" i="3" s="1"/>
  <c r="L324" i="3"/>
  <c r="N324" i="3" s="1"/>
  <c r="L320" i="3"/>
  <c r="N320" i="3" s="1"/>
  <c r="L316" i="3"/>
  <c r="N316" i="3" s="1"/>
  <c r="L312" i="3"/>
  <c r="N312" i="3" s="1"/>
  <c r="L308" i="3"/>
  <c r="N308" i="3" s="1"/>
  <c r="L304" i="3"/>
  <c r="N304" i="3" s="1"/>
  <c r="L300" i="3"/>
  <c r="N300" i="3" s="1"/>
  <c r="L296" i="3"/>
  <c r="N296" i="3" s="1"/>
  <c r="L292" i="3"/>
  <c r="N292" i="3" s="1"/>
  <c r="L288" i="3"/>
  <c r="N288" i="3" s="1"/>
  <c r="L284" i="3"/>
  <c r="N284" i="3" s="1"/>
  <c r="L280" i="3"/>
  <c r="N280" i="3" s="1"/>
  <c r="L276" i="3"/>
  <c r="N276" i="3" s="1"/>
  <c r="L272" i="3"/>
  <c r="N272" i="3" s="1"/>
  <c r="L268" i="3"/>
  <c r="N268" i="3" s="1"/>
  <c r="L264" i="3"/>
  <c r="N264" i="3" s="1"/>
  <c r="L260" i="3"/>
  <c r="N260" i="3" s="1"/>
  <c r="L256" i="3"/>
  <c r="N256" i="3" s="1"/>
  <c r="L252" i="3"/>
  <c r="N252" i="3" s="1"/>
  <c r="L248" i="3"/>
  <c r="N248" i="3" s="1"/>
  <c r="L244" i="3"/>
  <c r="N244" i="3" s="1"/>
  <c r="L240" i="3"/>
  <c r="N240" i="3" s="1"/>
  <c r="L236" i="3"/>
  <c r="N236" i="3" s="1"/>
  <c r="L362" i="3"/>
  <c r="N362" i="3" s="1"/>
  <c r="L358" i="3"/>
  <c r="N358" i="3" s="1"/>
  <c r="L354" i="3"/>
  <c r="N354" i="3" s="1"/>
  <c r="L350" i="3"/>
  <c r="N350" i="3" s="1"/>
  <c r="L346" i="3"/>
  <c r="N346" i="3" s="1"/>
  <c r="L327" i="3"/>
  <c r="N327" i="3" s="1"/>
  <c r="L323" i="3"/>
  <c r="N323" i="3" s="1"/>
  <c r="L319" i="3"/>
  <c r="N319" i="3" s="1"/>
  <c r="L315" i="3"/>
  <c r="N315" i="3" s="1"/>
  <c r="L311" i="3"/>
  <c r="N311" i="3" s="1"/>
  <c r="L445" i="3"/>
  <c r="N445" i="3" s="1"/>
  <c r="L441" i="3"/>
  <c r="N441" i="3" s="1"/>
  <c r="L437" i="3"/>
  <c r="N437" i="3" s="1"/>
  <c r="L433" i="3"/>
  <c r="N433" i="3" s="1"/>
  <c r="L429" i="3"/>
  <c r="N429" i="3" s="1"/>
  <c r="L425" i="3"/>
  <c r="N425" i="3" s="1"/>
  <c r="L421" i="3"/>
  <c r="N421" i="3" s="1"/>
  <c r="L417" i="3"/>
  <c r="N417" i="3" s="1"/>
  <c r="L413" i="3"/>
  <c r="N413" i="3" s="1"/>
  <c r="L409" i="3"/>
  <c r="N409" i="3" s="1"/>
  <c r="L405" i="3"/>
  <c r="N405" i="3" s="1"/>
  <c r="L401" i="3"/>
  <c r="N401" i="3" s="1"/>
  <c r="L397" i="3"/>
  <c r="N397" i="3" s="1"/>
  <c r="L393" i="3"/>
  <c r="N393" i="3" s="1"/>
  <c r="L389" i="3"/>
  <c r="N389" i="3" s="1"/>
  <c r="L385" i="3"/>
  <c r="N385" i="3" s="1"/>
  <c r="L381" i="3"/>
  <c r="N381" i="3" s="1"/>
  <c r="L377" i="3"/>
  <c r="N377" i="3" s="1"/>
  <c r="L373" i="3"/>
  <c r="N373" i="3" s="1"/>
  <c r="L369" i="3"/>
  <c r="N369" i="3" s="1"/>
  <c r="L365" i="3"/>
  <c r="N365" i="3" s="1"/>
  <c r="L359" i="3"/>
  <c r="N359" i="3" s="1"/>
  <c r="L355" i="3"/>
  <c r="N355" i="3" s="1"/>
  <c r="L351" i="3"/>
  <c r="N351" i="3" s="1"/>
  <c r="L347" i="3"/>
  <c r="N347" i="3" s="1"/>
  <c r="L343" i="3"/>
  <c r="N343" i="3" s="1"/>
  <c r="L342" i="3"/>
  <c r="N342" i="3" s="1"/>
  <c r="L341" i="3"/>
  <c r="N341" i="3" s="1"/>
  <c r="L340" i="3"/>
  <c r="N340" i="3" s="1"/>
  <c r="L339" i="3"/>
  <c r="N339" i="3" s="1"/>
  <c r="L338" i="3"/>
  <c r="N338" i="3" s="1"/>
  <c r="L337" i="3"/>
  <c r="N337" i="3" s="1"/>
  <c r="L336" i="3"/>
  <c r="N336" i="3" s="1"/>
  <c r="L335" i="3"/>
  <c r="N335" i="3" s="1"/>
  <c r="L334" i="3"/>
  <c r="N334" i="3" s="1"/>
  <c r="L333" i="3"/>
  <c r="N333" i="3" s="1"/>
  <c r="L332" i="3"/>
  <c r="N332" i="3" s="1"/>
  <c r="L331" i="3"/>
  <c r="N331" i="3" s="1"/>
  <c r="L230" i="3"/>
  <c r="N230" i="3" s="1"/>
  <c r="L226" i="3"/>
  <c r="N226" i="3" s="1"/>
  <c r="L222" i="3"/>
  <c r="N222" i="3" s="1"/>
  <c r="L218" i="3"/>
  <c r="N218" i="3" s="1"/>
  <c r="L214" i="3"/>
  <c r="N214" i="3" s="1"/>
  <c r="L210" i="3"/>
  <c r="N210" i="3" s="1"/>
  <c r="L206" i="3"/>
  <c r="N206" i="3" s="1"/>
  <c r="L202" i="3"/>
  <c r="N202" i="3" s="1"/>
  <c r="L198" i="3"/>
  <c r="N198" i="3" s="1"/>
  <c r="L194" i="3"/>
  <c r="N194" i="3" s="1"/>
  <c r="L190" i="3"/>
  <c r="N190" i="3" s="1"/>
  <c r="L186" i="3"/>
  <c r="N186" i="3" s="1"/>
  <c r="L182" i="3"/>
  <c r="N182" i="3" s="1"/>
  <c r="L178" i="3"/>
  <c r="N178" i="3" s="1"/>
  <c r="L174" i="3"/>
  <c r="N174" i="3" s="1"/>
  <c r="L170" i="3"/>
  <c r="N170" i="3" s="1"/>
  <c r="L166" i="3"/>
  <c r="N166" i="3" s="1"/>
  <c r="L162" i="3"/>
  <c r="N162" i="3" s="1"/>
  <c r="L158" i="3"/>
  <c r="N158" i="3" s="1"/>
  <c r="L154" i="3"/>
  <c r="N154" i="3" s="1"/>
  <c r="L150" i="3"/>
  <c r="N150" i="3" s="1"/>
  <c r="L146" i="3"/>
  <c r="N146" i="3" s="1"/>
  <c r="L142" i="3"/>
  <c r="N142" i="3" s="1"/>
  <c r="L138" i="3"/>
  <c r="N138" i="3" s="1"/>
  <c r="L134" i="3"/>
  <c r="N134" i="3" s="1"/>
  <c r="L130" i="3"/>
  <c r="N130" i="3" s="1"/>
  <c r="L126" i="3"/>
  <c r="N126" i="3" s="1"/>
  <c r="L122" i="3"/>
  <c r="N122" i="3" s="1"/>
  <c r="L118" i="3"/>
  <c r="N118" i="3" s="1"/>
  <c r="L114" i="3"/>
  <c r="N114" i="3" s="1"/>
  <c r="L110" i="3"/>
  <c r="N110" i="3" s="1"/>
  <c r="L106" i="3"/>
  <c r="N106" i="3" s="1"/>
  <c r="L102" i="3"/>
  <c r="N102" i="3" s="1"/>
  <c r="L307" i="3"/>
  <c r="N307" i="3" s="1"/>
  <c r="L303" i="3"/>
  <c r="N303" i="3" s="1"/>
  <c r="L299" i="3"/>
  <c r="N299" i="3" s="1"/>
  <c r="L295" i="3"/>
  <c r="N295" i="3" s="1"/>
  <c r="L291" i="3"/>
  <c r="N291" i="3" s="1"/>
  <c r="L287" i="3"/>
  <c r="N287" i="3" s="1"/>
  <c r="L283" i="3"/>
  <c r="N283" i="3" s="1"/>
  <c r="L279" i="3"/>
  <c r="N279" i="3" s="1"/>
  <c r="L275" i="3"/>
  <c r="N275" i="3" s="1"/>
  <c r="L271" i="3"/>
  <c r="N271" i="3" s="1"/>
  <c r="L267" i="3"/>
  <c r="N267" i="3" s="1"/>
  <c r="L263" i="3"/>
  <c r="N263" i="3" s="1"/>
  <c r="L259" i="3"/>
  <c r="N259" i="3" s="1"/>
  <c r="L255" i="3"/>
  <c r="N255" i="3" s="1"/>
  <c r="L251" i="3"/>
  <c r="N251" i="3" s="1"/>
  <c r="L247" i="3"/>
  <c r="N247" i="3" s="1"/>
  <c r="L243" i="3"/>
  <c r="N243" i="3" s="1"/>
  <c r="L239" i="3"/>
  <c r="N239" i="3" s="1"/>
  <c r="L235" i="3"/>
  <c r="N235" i="3" s="1"/>
  <c r="L229" i="3"/>
  <c r="N229" i="3" s="1"/>
  <c r="L225" i="3"/>
  <c r="N225" i="3" s="1"/>
  <c r="L221" i="3"/>
  <c r="N221" i="3" s="1"/>
  <c r="L217" i="3"/>
  <c r="N217" i="3" s="1"/>
  <c r="L213" i="3"/>
  <c r="N213" i="3" s="1"/>
  <c r="L209" i="3"/>
  <c r="N209" i="3" s="1"/>
  <c r="L205" i="3"/>
  <c r="N205" i="3" s="1"/>
  <c r="L201" i="3"/>
  <c r="N201" i="3" s="1"/>
  <c r="L197" i="3"/>
  <c r="N197" i="3" s="1"/>
  <c r="L193" i="3"/>
  <c r="N193" i="3" s="1"/>
  <c r="L189" i="3"/>
  <c r="N189" i="3" s="1"/>
  <c r="L185" i="3"/>
  <c r="N185" i="3" s="1"/>
  <c r="L181" i="3"/>
  <c r="N181" i="3" s="1"/>
  <c r="L177" i="3"/>
  <c r="N177" i="3" s="1"/>
  <c r="L173" i="3"/>
  <c r="N173" i="3" s="1"/>
  <c r="L169" i="3"/>
  <c r="N169" i="3" s="1"/>
  <c r="L165" i="3"/>
  <c r="N165" i="3" s="1"/>
  <c r="L161" i="3"/>
  <c r="N161" i="3" s="1"/>
  <c r="L157" i="3"/>
  <c r="N157" i="3" s="1"/>
  <c r="L153" i="3"/>
  <c r="N153" i="3" s="1"/>
  <c r="L149" i="3"/>
  <c r="N149" i="3" s="1"/>
  <c r="L145" i="3"/>
  <c r="N145" i="3" s="1"/>
  <c r="L141" i="3"/>
  <c r="N141" i="3" s="1"/>
  <c r="L137" i="3"/>
  <c r="N137" i="3" s="1"/>
  <c r="L133" i="3"/>
  <c r="N133" i="3" s="1"/>
  <c r="L129" i="3"/>
  <c r="N129" i="3" s="1"/>
  <c r="L233" i="3"/>
  <c r="N233" i="3" s="1"/>
  <c r="L232" i="3"/>
  <c r="N232" i="3" s="1"/>
  <c r="L228" i="3"/>
  <c r="N228" i="3" s="1"/>
  <c r="L224" i="3"/>
  <c r="N224" i="3" s="1"/>
  <c r="L220" i="3"/>
  <c r="N220" i="3" s="1"/>
  <c r="L216" i="3"/>
  <c r="N216" i="3" s="1"/>
  <c r="L212" i="3"/>
  <c r="N212" i="3" s="1"/>
  <c r="L208" i="3"/>
  <c r="N208" i="3" s="1"/>
  <c r="L204" i="3"/>
  <c r="N204" i="3" s="1"/>
  <c r="L200" i="3"/>
  <c r="N200" i="3" s="1"/>
  <c r="L196" i="3"/>
  <c r="N196" i="3" s="1"/>
  <c r="L192" i="3"/>
  <c r="N192" i="3" s="1"/>
  <c r="L188" i="3"/>
  <c r="N188" i="3" s="1"/>
  <c r="L184" i="3"/>
  <c r="N184" i="3" s="1"/>
  <c r="L180" i="3"/>
  <c r="N180" i="3" s="1"/>
  <c r="L176" i="3"/>
  <c r="N176" i="3" s="1"/>
  <c r="L172" i="3"/>
  <c r="N172" i="3" s="1"/>
  <c r="L168" i="3"/>
  <c r="N168" i="3" s="1"/>
  <c r="L164" i="3"/>
  <c r="N164" i="3" s="1"/>
  <c r="L160" i="3"/>
  <c r="N160" i="3" s="1"/>
  <c r="L156" i="3"/>
  <c r="N156" i="3" s="1"/>
  <c r="L152" i="3"/>
  <c r="N152" i="3" s="1"/>
  <c r="L148" i="3"/>
  <c r="N148" i="3" s="1"/>
  <c r="L144" i="3"/>
  <c r="N144" i="3" s="1"/>
  <c r="L231" i="3"/>
  <c r="N231" i="3" s="1"/>
  <c r="L227" i="3"/>
  <c r="N227" i="3" s="1"/>
  <c r="L223" i="3"/>
  <c r="N223" i="3" s="1"/>
  <c r="L219" i="3"/>
  <c r="N219" i="3" s="1"/>
  <c r="L215" i="3"/>
  <c r="N215" i="3" s="1"/>
  <c r="L211" i="3"/>
  <c r="N211" i="3" s="1"/>
  <c r="L207" i="3"/>
  <c r="N207" i="3" s="1"/>
  <c r="L203" i="3"/>
  <c r="N203" i="3" s="1"/>
  <c r="L199" i="3"/>
  <c r="N199" i="3" s="1"/>
  <c r="L195" i="3"/>
  <c r="N195" i="3" s="1"/>
  <c r="L191" i="3"/>
  <c r="N191" i="3" s="1"/>
  <c r="L187" i="3"/>
  <c r="N187" i="3" s="1"/>
  <c r="L183" i="3"/>
  <c r="N183" i="3" s="1"/>
  <c r="L179" i="3"/>
  <c r="N179" i="3" s="1"/>
  <c r="L175" i="3"/>
  <c r="N175" i="3" s="1"/>
  <c r="L171" i="3"/>
  <c r="N171" i="3" s="1"/>
  <c r="L167" i="3"/>
  <c r="N167" i="3" s="1"/>
  <c r="L163" i="3"/>
  <c r="N163" i="3" s="1"/>
  <c r="L159" i="3"/>
  <c r="N159" i="3" s="1"/>
  <c r="L155" i="3"/>
  <c r="N155" i="3" s="1"/>
  <c r="L151" i="3"/>
  <c r="N151" i="3" s="1"/>
  <c r="L147" i="3"/>
  <c r="N147" i="3" s="1"/>
  <c r="L143" i="3"/>
  <c r="N143" i="3" s="1"/>
  <c r="L139" i="3"/>
  <c r="N139" i="3" s="1"/>
  <c r="L135" i="3"/>
  <c r="N135" i="3" s="1"/>
  <c r="L131" i="3"/>
  <c r="N131" i="3" s="1"/>
  <c r="L127" i="3"/>
  <c r="N127" i="3" s="1"/>
  <c r="L140" i="3"/>
  <c r="N140" i="3" s="1"/>
  <c r="L123" i="3"/>
  <c r="N123" i="3" s="1"/>
  <c r="L101" i="3"/>
  <c r="N101" i="3" s="1"/>
  <c r="L97" i="3"/>
  <c r="N97" i="3" s="1"/>
  <c r="L93" i="3"/>
  <c r="N93" i="3" s="1"/>
  <c r="L89" i="3"/>
  <c r="N89" i="3" s="1"/>
  <c r="L85" i="3"/>
  <c r="N85" i="3" s="1"/>
  <c r="L81" i="3"/>
  <c r="N81" i="3" s="1"/>
  <c r="L77" i="3"/>
  <c r="N77" i="3" s="1"/>
  <c r="L73" i="3"/>
  <c r="N73" i="3" s="1"/>
  <c r="L69" i="3"/>
  <c r="N69" i="3" s="1"/>
  <c r="L65" i="3"/>
  <c r="N65" i="3" s="1"/>
  <c r="L61" i="3"/>
  <c r="N61" i="3" s="1"/>
  <c r="L57" i="3"/>
  <c r="N57" i="3" s="1"/>
  <c r="L47" i="3"/>
  <c r="N47" i="3" s="1"/>
  <c r="L43" i="3"/>
  <c r="N43" i="3" s="1"/>
  <c r="L40" i="3"/>
  <c r="N40" i="3" s="1"/>
  <c r="L35" i="3"/>
  <c r="N35" i="3" s="1"/>
  <c r="L33" i="3"/>
  <c r="N33" i="3" s="1"/>
  <c r="L23" i="3"/>
  <c r="N23" i="3" s="1"/>
  <c r="L5" i="3"/>
  <c r="L7" i="3"/>
  <c r="N7" i="3" s="1"/>
  <c r="L18" i="3"/>
  <c r="N18" i="3" s="1"/>
  <c r="L14" i="3"/>
  <c r="N14" i="3" s="1"/>
  <c r="L124" i="3"/>
  <c r="N124" i="3" s="1"/>
  <c r="L53" i="3"/>
  <c r="N53" i="3" s="1"/>
  <c r="L30" i="3"/>
  <c r="N30" i="3" s="1"/>
  <c r="L26" i="3"/>
  <c r="N26" i="3" s="1"/>
  <c r="L15" i="3"/>
  <c r="N15" i="3" s="1"/>
  <c r="L12" i="3"/>
  <c r="N12" i="3" s="1"/>
  <c r="L10" i="3"/>
  <c r="N10" i="3" s="1"/>
  <c r="L20" i="3"/>
  <c r="N20" i="3" s="1"/>
  <c r="L100" i="3"/>
  <c r="N100" i="3" s="1"/>
  <c r="L96" i="3"/>
  <c r="N96" i="3" s="1"/>
  <c r="L92" i="3"/>
  <c r="N92" i="3" s="1"/>
  <c r="L88" i="3"/>
  <c r="N88" i="3" s="1"/>
  <c r="L84" i="3"/>
  <c r="N84" i="3" s="1"/>
  <c r="L80" i="3"/>
  <c r="N80" i="3" s="1"/>
  <c r="L76" i="3"/>
  <c r="N76" i="3" s="1"/>
  <c r="L72" i="3"/>
  <c r="N72" i="3" s="1"/>
  <c r="L68" i="3"/>
  <c r="N68" i="3" s="1"/>
  <c r="L64" i="3"/>
  <c r="N64" i="3" s="1"/>
  <c r="L60" i="3"/>
  <c r="N60" i="3" s="1"/>
  <c r="L56" i="3"/>
  <c r="N56" i="3" s="1"/>
  <c r="L49" i="3"/>
  <c r="N49" i="3" s="1"/>
  <c r="L46" i="3"/>
  <c r="N46" i="3" s="1"/>
  <c r="L42" i="3"/>
  <c r="N42" i="3" s="1"/>
  <c r="L52" i="3"/>
  <c r="N52" i="3" s="1"/>
  <c r="L37" i="3"/>
  <c r="N37" i="3" s="1"/>
  <c r="L32" i="3"/>
  <c r="N32" i="3" s="1"/>
  <c r="L29" i="3"/>
  <c r="N29" i="3" s="1"/>
  <c r="L25" i="3"/>
  <c r="N25" i="3" s="1"/>
  <c r="L22" i="3"/>
  <c r="N22" i="3" s="1"/>
  <c r="L125" i="3"/>
  <c r="N125" i="3" s="1"/>
  <c r="L99" i="3"/>
  <c r="N99" i="3" s="1"/>
  <c r="L95" i="3"/>
  <c r="N95" i="3" s="1"/>
  <c r="L91" i="3"/>
  <c r="N91" i="3" s="1"/>
  <c r="L87" i="3"/>
  <c r="N87" i="3" s="1"/>
  <c r="L83" i="3"/>
  <c r="N83" i="3" s="1"/>
  <c r="L79" i="3"/>
  <c r="N79" i="3" s="1"/>
  <c r="L75" i="3"/>
  <c r="N75" i="3" s="1"/>
  <c r="L71" i="3"/>
  <c r="N71" i="3" s="1"/>
  <c r="L67" i="3"/>
  <c r="N67" i="3" s="1"/>
  <c r="L63" i="3"/>
  <c r="N63" i="3" s="1"/>
  <c r="L59" i="3"/>
  <c r="N59" i="3" s="1"/>
  <c r="L55" i="3"/>
  <c r="N55" i="3" s="1"/>
  <c r="L45" i="3"/>
  <c r="N45" i="3" s="1"/>
  <c r="L39" i="3"/>
  <c r="N39" i="3" s="1"/>
  <c r="L34" i="3"/>
  <c r="N34" i="3" s="1"/>
  <c r="L11" i="3"/>
  <c r="N11" i="3" s="1"/>
  <c r="L9" i="3"/>
  <c r="N9" i="3" s="1"/>
  <c r="L19" i="3"/>
  <c r="N19" i="3" s="1"/>
  <c r="L16" i="3"/>
  <c r="N16" i="3" s="1"/>
  <c r="L51" i="3"/>
  <c r="N51" i="3" s="1"/>
  <c r="L48" i="3"/>
  <c r="N48" i="3" s="1"/>
  <c r="L41" i="3"/>
  <c r="N41" i="3" s="1"/>
  <c r="L36" i="3"/>
  <c r="N36" i="3" s="1"/>
  <c r="L28" i="3"/>
  <c r="N28" i="3" s="1"/>
  <c r="L24" i="3"/>
  <c r="N24" i="3" s="1"/>
  <c r="L17" i="3"/>
  <c r="N17" i="3" s="1"/>
  <c r="L6" i="3"/>
  <c r="N6" i="3" s="1"/>
  <c r="L13" i="3"/>
  <c r="N13" i="3" s="1"/>
  <c r="L21" i="3"/>
  <c r="N21" i="3" s="1"/>
  <c r="L8" i="3"/>
  <c r="N8" i="3" s="1"/>
  <c r="L98" i="3"/>
  <c r="N98" i="3" s="1"/>
  <c r="L94" i="3"/>
  <c r="N94" i="3" s="1"/>
  <c r="L90" i="3"/>
  <c r="N90" i="3" s="1"/>
  <c r="L86" i="3"/>
  <c r="N86" i="3" s="1"/>
  <c r="L82" i="3"/>
  <c r="N82" i="3" s="1"/>
  <c r="L78" i="3"/>
  <c r="N78" i="3" s="1"/>
  <c r="L74" i="3"/>
  <c r="N74" i="3" s="1"/>
  <c r="L70" i="3"/>
  <c r="N70" i="3" s="1"/>
  <c r="L66" i="3"/>
  <c r="N66" i="3" s="1"/>
  <c r="L62" i="3"/>
  <c r="N62" i="3" s="1"/>
  <c r="L58" i="3"/>
  <c r="N58" i="3" s="1"/>
  <c r="L44" i="3"/>
  <c r="N44" i="3" s="1"/>
  <c r="L136" i="3"/>
  <c r="N136" i="3" s="1"/>
  <c r="L132" i="3"/>
  <c r="N132" i="3" s="1"/>
  <c r="L128" i="3"/>
  <c r="N128" i="3" s="1"/>
  <c r="L121" i="3"/>
  <c r="N121" i="3" s="1"/>
  <c r="L120" i="3"/>
  <c r="N120" i="3" s="1"/>
  <c r="L119" i="3"/>
  <c r="N119" i="3" s="1"/>
  <c r="L117" i="3"/>
  <c r="N117" i="3" s="1"/>
  <c r="L116" i="3"/>
  <c r="N116" i="3" s="1"/>
  <c r="L115" i="3"/>
  <c r="N115" i="3" s="1"/>
  <c r="L113" i="3"/>
  <c r="N113" i="3" s="1"/>
  <c r="L112" i="3"/>
  <c r="N112" i="3" s="1"/>
  <c r="L111" i="3"/>
  <c r="N111" i="3" s="1"/>
  <c r="L109" i="3"/>
  <c r="N109" i="3" s="1"/>
  <c r="L108" i="3"/>
  <c r="N108" i="3" s="1"/>
  <c r="L107" i="3"/>
  <c r="N107" i="3" s="1"/>
  <c r="L105" i="3"/>
  <c r="N105" i="3" s="1"/>
  <c r="L104" i="3"/>
  <c r="N104" i="3" s="1"/>
  <c r="L103" i="3"/>
  <c r="N103" i="3" s="1"/>
  <c r="L54" i="3"/>
  <c r="N54" i="3" s="1"/>
  <c r="L50" i="3"/>
  <c r="N50" i="3" s="1"/>
  <c r="L38" i="3"/>
  <c r="N38" i="3" s="1"/>
  <c r="L31" i="3"/>
  <c r="N31" i="3" s="1"/>
  <c r="L27" i="3"/>
  <c r="N27" i="3" s="1"/>
  <c r="M113" i="3"/>
  <c r="O113" i="3" s="1"/>
  <c r="M38" i="3"/>
  <c r="O38" i="3" s="1"/>
  <c r="M122" i="3"/>
  <c r="O122" i="3" s="1"/>
  <c r="M93" i="3"/>
  <c r="O93" i="3" s="1"/>
  <c r="M61" i="3"/>
  <c r="O61" i="3" s="1"/>
  <c r="S15" i="3"/>
  <c r="S84" i="3"/>
  <c r="S49" i="3"/>
  <c r="S150" i="3"/>
  <c r="S182" i="3"/>
  <c r="S214" i="3"/>
  <c r="S139" i="3"/>
  <c r="S171" i="3"/>
  <c r="S203" i="3"/>
  <c r="S234" i="3"/>
  <c r="S266" i="3"/>
  <c r="S298" i="3"/>
  <c r="S120" i="3"/>
  <c r="S152" i="3"/>
  <c r="S184" i="3"/>
  <c r="S216" i="3"/>
  <c r="S137" i="3"/>
  <c r="S169" i="3"/>
  <c r="S201" i="3"/>
  <c r="S314" i="3"/>
  <c r="S337" i="3"/>
  <c r="S255" i="3"/>
  <c r="S287" i="3"/>
  <c r="S319" i="3"/>
  <c r="S252" i="3"/>
  <c r="S284" i="3"/>
  <c r="S316" i="3"/>
  <c r="S380" i="3"/>
  <c r="S412" i="3"/>
  <c r="S444" i="3"/>
  <c r="S261" i="3"/>
  <c r="S293" i="3"/>
  <c r="S325" i="3"/>
  <c r="S345" i="3"/>
  <c r="S377" i="3"/>
  <c r="S409" i="3"/>
  <c r="S441" i="3"/>
  <c r="S473" i="3"/>
  <c r="S505" i="3"/>
  <c r="S537" i="3"/>
  <c r="S569" i="3"/>
  <c r="S362" i="3"/>
  <c r="S394" i="3"/>
  <c r="S426" i="3"/>
  <c r="S335" i="3"/>
  <c r="S367" i="3"/>
  <c r="S399" i="3"/>
  <c r="S431" i="3"/>
  <c r="S581" i="3"/>
  <c r="S606" i="3"/>
  <c r="S478" i="3"/>
  <c r="S510" i="3"/>
  <c r="S542" i="3"/>
  <c r="S574" i="3"/>
  <c r="S598" i="3"/>
  <c r="S479" i="3"/>
  <c r="S511" i="3"/>
  <c r="S543" i="3"/>
  <c r="S575" i="3"/>
  <c r="S678" i="3"/>
  <c r="S472" i="3"/>
  <c r="S504" i="3"/>
  <c r="S536" i="3"/>
  <c r="S568" i="3"/>
  <c r="S594" i="3"/>
  <c r="S619" i="3"/>
  <c r="S637" i="3"/>
  <c r="S685" i="3"/>
  <c r="S612" i="3"/>
  <c r="S738" i="3"/>
  <c r="S706" i="3"/>
  <c r="S613" i="3"/>
  <c r="S665" i="3"/>
  <c r="S729" i="3"/>
  <c r="S761" i="3"/>
  <c r="S909" i="3"/>
  <c r="S850" i="3"/>
  <c r="S839" i="3"/>
  <c r="S647" i="3"/>
  <c r="S679" i="3"/>
  <c r="S711" i="3"/>
  <c r="S743" i="3"/>
  <c r="S846" i="3"/>
  <c r="S648" i="3"/>
  <c r="S680" i="3"/>
  <c r="S712" i="3"/>
  <c r="S744" i="3"/>
  <c r="S826" i="3"/>
  <c r="S811" i="3"/>
  <c r="S788" i="3"/>
  <c r="S820" i="3"/>
  <c r="S819" i="3"/>
  <c r="S777" i="3"/>
  <c r="S809" i="3"/>
  <c r="S957" i="3"/>
  <c r="S798" i="3"/>
  <c r="S978" i="3"/>
  <c r="S828" i="3"/>
  <c r="S895" i="3"/>
  <c r="S928" i="3"/>
  <c r="S857" i="3"/>
  <c r="S817" i="3"/>
  <c r="S849" i="3"/>
  <c r="S965" i="3"/>
  <c r="S951" i="3"/>
  <c r="S991" i="3"/>
  <c r="S876" i="3"/>
  <c r="S926" i="3"/>
  <c r="S964" i="3"/>
  <c r="M918" i="3"/>
  <c r="O918" i="3" s="1"/>
  <c r="M985" i="3"/>
  <c r="O985" i="3" s="1"/>
  <c r="M903" i="3"/>
  <c r="O903" i="3" s="1"/>
  <c r="M976" i="3"/>
  <c r="O976" i="3" s="1"/>
  <c r="M91" i="3"/>
  <c r="O91" i="3" s="1"/>
  <c r="M59" i="3"/>
  <c r="O59" i="3" s="1"/>
  <c r="M41" i="3"/>
  <c r="O41" i="3" s="1"/>
  <c r="M16" i="3"/>
  <c r="O16" i="3" s="1"/>
  <c r="M74" i="3"/>
  <c r="O74" i="3" s="1"/>
  <c r="M21" i="3"/>
  <c r="O21" i="3" s="1"/>
  <c r="M111" i="3"/>
  <c r="O111" i="3" s="1"/>
  <c r="M31" i="3"/>
  <c r="O31" i="3" s="1"/>
  <c r="M118" i="3"/>
  <c r="O118" i="3" s="1"/>
  <c r="M89" i="3"/>
  <c r="O89" i="3" s="1"/>
  <c r="M57" i="3"/>
  <c r="O57" i="3" s="1"/>
  <c r="S12" i="3"/>
  <c r="S80" i="3"/>
  <c r="S46" i="3"/>
  <c r="S154" i="3"/>
  <c r="S186" i="3"/>
  <c r="S218" i="3"/>
  <c r="S143" i="3"/>
  <c r="S175" i="3"/>
  <c r="S207" i="3"/>
  <c r="S238" i="3"/>
  <c r="S270" i="3"/>
  <c r="S302" i="3"/>
  <c r="S124" i="3"/>
  <c r="S156" i="3"/>
  <c r="S188" i="3"/>
  <c r="S220" i="3"/>
  <c r="S141" i="3"/>
  <c r="S173" i="3"/>
  <c r="S205" i="3"/>
  <c r="S318" i="3"/>
  <c r="S340" i="3"/>
  <c r="S259" i="3"/>
  <c r="S291" i="3"/>
  <c r="S323" i="3"/>
  <c r="S256" i="3"/>
  <c r="S288" i="3"/>
  <c r="S320" i="3"/>
  <c r="S384" i="3"/>
  <c r="S416" i="3"/>
  <c r="S233" i="3"/>
  <c r="S265" i="3"/>
  <c r="S297" i="3"/>
  <c r="S329" i="3"/>
  <c r="S349" i="3"/>
  <c r="S381" i="3"/>
  <c r="S413" i="3"/>
  <c r="S445" i="3"/>
  <c r="S477" i="3"/>
  <c r="S509" i="3"/>
  <c r="S541" i="3"/>
  <c r="S334" i="3"/>
  <c r="S366" i="3"/>
  <c r="S398" i="3"/>
  <c r="S430" i="3"/>
  <c r="S339" i="3"/>
  <c r="S371" i="3"/>
  <c r="S403" i="3"/>
  <c r="S435" i="3"/>
  <c r="S585" i="3"/>
  <c r="S614" i="3"/>
  <c r="S482" i="3"/>
  <c r="S514" i="3"/>
  <c r="S546" i="3"/>
  <c r="S578" i="3"/>
  <c r="S602" i="3"/>
  <c r="S483" i="3"/>
  <c r="S515" i="3"/>
  <c r="S547" i="3"/>
  <c r="S579" i="3"/>
  <c r="S710" i="3"/>
  <c r="S476" i="3"/>
  <c r="S508" i="3"/>
  <c r="S540" i="3"/>
  <c r="S572" i="3"/>
  <c r="S591" i="3"/>
  <c r="S623" i="3"/>
  <c r="S641" i="3"/>
  <c r="S693" i="3"/>
  <c r="S616" i="3"/>
  <c r="S742" i="3"/>
  <c r="S714" i="3"/>
  <c r="S617" i="3"/>
  <c r="S673" i="3"/>
  <c r="S733" i="3"/>
  <c r="S765" i="3"/>
  <c r="S746" i="3"/>
  <c r="S893" i="3"/>
  <c r="S855" i="3"/>
  <c r="S651" i="3"/>
  <c r="S683" i="3"/>
  <c r="S715" i="3"/>
  <c r="S747" i="3"/>
  <c r="S917" i="3"/>
  <c r="S652" i="3"/>
  <c r="S684" i="3"/>
  <c r="S716" i="3"/>
  <c r="S748" i="3"/>
  <c r="S842" i="3"/>
  <c r="S831" i="3"/>
  <c r="S792" i="3"/>
  <c r="S861" i="3"/>
  <c r="S822" i="3"/>
  <c r="S781" i="3"/>
  <c r="S921" i="3"/>
  <c r="S770" i="3"/>
  <c r="S802" i="3"/>
  <c r="S986" i="3"/>
  <c r="S832" i="3"/>
  <c r="S900" i="3"/>
  <c r="M932" i="3"/>
  <c r="O932" i="3" s="1"/>
  <c r="M865" i="3"/>
  <c r="O865" i="3" s="1"/>
  <c r="M821" i="3"/>
  <c r="O821" i="3" s="1"/>
  <c r="M853" i="3"/>
  <c r="O853" i="3" s="1"/>
  <c r="M923" i="3"/>
  <c r="O923" i="3" s="1"/>
  <c r="M955" i="3"/>
  <c r="O955" i="3" s="1"/>
  <c r="M995" i="3"/>
  <c r="O995" i="3" s="1"/>
  <c r="M880" i="3"/>
  <c r="O880" i="3" s="1"/>
  <c r="M930" i="3"/>
  <c r="O930" i="3" s="1"/>
  <c r="M890" i="3"/>
  <c r="O890" i="3" s="1"/>
  <c r="M960" i="3"/>
  <c r="O960" i="3" s="1"/>
  <c r="M989" i="3"/>
  <c r="O989" i="3" s="1"/>
  <c r="M907" i="3"/>
  <c r="O907" i="3" s="1"/>
  <c r="M980" i="3"/>
  <c r="O980" i="3" s="1"/>
  <c r="M37" i="3"/>
  <c r="O37" i="3" s="1"/>
  <c r="M87" i="3"/>
  <c r="O87" i="3" s="1"/>
  <c r="M55" i="3"/>
  <c r="O55" i="3" s="1"/>
  <c r="M36" i="3"/>
  <c r="O36" i="3" s="1"/>
  <c r="B34" i="3"/>
  <c r="B35" i="3"/>
  <c r="B33" i="3"/>
  <c r="B32" i="3"/>
  <c r="M70" i="3"/>
  <c r="O70" i="3" s="1"/>
  <c r="M8" i="3"/>
  <c r="O8" i="3" s="1"/>
  <c r="M109" i="3"/>
  <c r="O109" i="3" s="1"/>
  <c r="M27" i="3"/>
  <c r="O27" i="3" s="1"/>
  <c r="M114" i="3"/>
  <c r="O114" i="3" s="1"/>
  <c r="M85" i="3"/>
  <c r="O85" i="3" s="1"/>
  <c r="M47" i="3"/>
  <c r="O47" i="3" s="1"/>
  <c r="M52" i="3"/>
  <c r="O52" i="3" s="1"/>
  <c r="B19" i="2"/>
  <c r="B20" i="2" s="1"/>
  <c r="J6" i="2"/>
  <c r="J7" i="2"/>
  <c r="K7" i="2" s="1"/>
  <c r="M7" i="2" s="1"/>
  <c r="J8" i="2"/>
  <c r="J9" i="2"/>
  <c r="J10" i="2"/>
  <c r="K10" i="2" s="1"/>
  <c r="M10" i="2" s="1"/>
  <c r="J11" i="2"/>
  <c r="K11" i="2" s="1"/>
  <c r="M11" i="2" s="1"/>
  <c r="J12" i="2"/>
  <c r="K12" i="2" s="1"/>
  <c r="M12" i="2" s="1"/>
  <c r="J13" i="2"/>
  <c r="J14" i="2"/>
  <c r="J15" i="2"/>
  <c r="K15" i="2" s="1"/>
  <c r="M15" i="2" s="1"/>
  <c r="J16" i="2"/>
  <c r="J17" i="2"/>
  <c r="J18" i="2"/>
  <c r="K18" i="2" s="1"/>
  <c r="M18" i="2" s="1"/>
  <c r="J19" i="2"/>
  <c r="K19" i="2" s="1"/>
  <c r="M19" i="2" s="1"/>
  <c r="J20" i="2"/>
  <c r="K20" i="2" s="1"/>
  <c r="M20" i="2" s="1"/>
  <c r="J21" i="2"/>
  <c r="J22" i="2"/>
  <c r="J23" i="2"/>
  <c r="K23" i="2" s="1"/>
  <c r="M23" i="2" s="1"/>
  <c r="J24" i="2"/>
  <c r="J25" i="2"/>
  <c r="J26" i="2"/>
  <c r="J27" i="2"/>
  <c r="K27" i="2" s="1"/>
  <c r="M27" i="2" s="1"/>
  <c r="J28" i="2"/>
  <c r="K28" i="2" s="1"/>
  <c r="M28" i="2" s="1"/>
  <c r="J29" i="2"/>
  <c r="J30" i="2"/>
  <c r="J31" i="2"/>
  <c r="K31" i="2" s="1"/>
  <c r="M31" i="2" s="1"/>
  <c r="J32" i="2"/>
  <c r="J33" i="2"/>
  <c r="J34" i="2"/>
  <c r="K34" i="2" s="1"/>
  <c r="M34" i="2" s="1"/>
  <c r="J35" i="2"/>
  <c r="K35" i="2" s="1"/>
  <c r="M35" i="2" s="1"/>
  <c r="J36" i="2"/>
  <c r="K36" i="2" s="1"/>
  <c r="M36" i="2" s="1"/>
  <c r="J37" i="2"/>
  <c r="J38" i="2"/>
  <c r="J39" i="2"/>
  <c r="K39" i="2" s="1"/>
  <c r="M39" i="2" s="1"/>
  <c r="J40" i="2"/>
  <c r="J41" i="2"/>
  <c r="J42" i="2"/>
  <c r="K42" i="2" s="1"/>
  <c r="M42" i="2" s="1"/>
  <c r="J43" i="2"/>
  <c r="K43" i="2" s="1"/>
  <c r="M43" i="2" s="1"/>
  <c r="J44" i="2"/>
  <c r="K44" i="2" s="1"/>
  <c r="M44" i="2" s="1"/>
  <c r="J45" i="2"/>
  <c r="J46" i="2"/>
  <c r="J47" i="2"/>
  <c r="J48" i="2"/>
  <c r="J49" i="2"/>
  <c r="J50" i="2"/>
  <c r="J51" i="2"/>
  <c r="K51" i="2" s="1"/>
  <c r="M51" i="2" s="1"/>
  <c r="J52" i="2"/>
  <c r="K52" i="2" s="1"/>
  <c r="M52" i="2" s="1"/>
  <c r="J53" i="2"/>
  <c r="J54" i="2"/>
  <c r="J55" i="2"/>
  <c r="K55" i="2" s="1"/>
  <c r="M55" i="2" s="1"/>
  <c r="J56" i="2"/>
  <c r="J57" i="2"/>
  <c r="J58" i="2"/>
  <c r="K58" i="2" s="1"/>
  <c r="M58" i="2" s="1"/>
  <c r="J59" i="2"/>
  <c r="K59" i="2" s="1"/>
  <c r="M59" i="2" s="1"/>
  <c r="J60" i="2"/>
  <c r="K60" i="2" s="1"/>
  <c r="M60" i="2" s="1"/>
  <c r="J61" i="2"/>
  <c r="J62" i="2"/>
  <c r="J63" i="2"/>
  <c r="K63" i="2" s="1"/>
  <c r="M63" i="2" s="1"/>
  <c r="J64" i="2"/>
  <c r="J65" i="2"/>
  <c r="J66" i="2"/>
  <c r="K66" i="2" s="1"/>
  <c r="M66" i="2" s="1"/>
  <c r="J67" i="2"/>
  <c r="K67" i="2" s="1"/>
  <c r="M67" i="2" s="1"/>
  <c r="J68" i="2"/>
  <c r="K68" i="2" s="1"/>
  <c r="M68" i="2" s="1"/>
  <c r="J69" i="2"/>
  <c r="J70" i="2"/>
  <c r="J71" i="2"/>
  <c r="J72" i="2"/>
  <c r="J73" i="2"/>
  <c r="J74" i="2"/>
  <c r="J75" i="2"/>
  <c r="K75" i="2" s="1"/>
  <c r="M75" i="2" s="1"/>
  <c r="J76" i="2"/>
  <c r="K76" i="2" s="1"/>
  <c r="M76" i="2" s="1"/>
  <c r="J77" i="2"/>
  <c r="J78" i="2"/>
  <c r="J79" i="2"/>
  <c r="K79" i="2" s="1"/>
  <c r="M79" i="2" s="1"/>
  <c r="J80" i="2"/>
  <c r="J81" i="2"/>
  <c r="J82" i="2"/>
  <c r="K82" i="2" s="1"/>
  <c r="M82" i="2" s="1"/>
  <c r="J83" i="2"/>
  <c r="K83" i="2" s="1"/>
  <c r="M83" i="2" s="1"/>
  <c r="J84" i="2"/>
  <c r="K84" i="2" s="1"/>
  <c r="M84" i="2" s="1"/>
  <c r="J85" i="2"/>
  <c r="J86" i="2"/>
  <c r="J87" i="2"/>
  <c r="K87" i="2" s="1"/>
  <c r="M87" i="2" s="1"/>
  <c r="J88" i="2"/>
  <c r="J89" i="2"/>
  <c r="J90" i="2"/>
  <c r="K90" i="2" s="1"/>
  <c r="M90" i="2" s="1"/>
  <c r="J91" i="2"/>
  <c r="K91" i="2" s="1"/>
  <c r="M91" i="2" s="1"/>
  <c r="J92" i="2"/>
  <c r="K92" i="2" s="1"/>
  <c r="M92" i="2" s="1"/>
  <c r="J93" i="2"/>
  <c r="J94" i="2"/>
  <c r="J95" i="2"/>
  <c r="K95" i="2" s="1"/>
  <c r="M95" i="2" s="1"/>
  <c r="J96" i="2"/>
  <c r="J97" i="2"/>
  <c r="K97" i="2" s="1"/>
  <c r="M97" i="2" s="1"/>
  <c r="J98" i="2"/>
  <c r="K98" i="2" s="1"/>
  <c r="M98" i="2" s="1"/>
  <c r="J99" i="2"/>
  <c r="K99" i="2" s="1"/>
  <c r="M99" i="2" s="1"/>
  <c r="J100" i="2"/>
  <c r="K100" i="2" s="1"/>
  <c r="M100" i="2" s="1"/>
  <c r="J101" i="2"/>
  <c r="J102" i="2"/>
  <c r="J103" i="2"/>
  <c r="J104" i="2"/>
  <c r="J105" i="2"/>
  <c r="K105" i="2" s="1"/>
  <c r="M105" i="2" s="1"/>
  <c r="J106" i="2"/>
  <c r="K106" i="2" s="1"/>
  <c r="M106" i="2" s="1"/>
  <c r="J107" i="2"/>
  <c r="K107" i="2" s="1"/>
  <c r="M107" i="2" s="1"/>
  <c r="J108" i="2"/>
  <c r="K108" i="2" s="1"/>
  <c r="M108" i="2" s="1"/>
  <c r="J109" i="2"/>
  <c r="J110" i="2"/>
  <c r="J111" i="2"/>
  <c r="K111" i="2" s="1"/>
  <c r="M111" i="2" s="1"/>
  <c r="J112" i="2"/>
  <c r="J113" i="2"/>
  <c r="J114" i="2"/>
  <c r="J115" i="2"/>
  <c r="K115" i="2" s="1"/>
  <c r="M115" i="2" s="1"/>
  <c r="J116" i="2"/>
  <c r="K116" i="2" s="1"/>
  <c r="M116" i="2" s="1"/>
  <c r="J117" i="2"/>
  <c r="J118" i="2"/>
  <c r="J119" i="2"/>
  <c r="K119" i="2" s="1"/>
  <c r="M119" i="2" s="1"/>
  <c r="J120" i="2"/>
  <c r="J121" i="2"/>
  <c r="K121" i="2" s="1"/>
  <c r="M121" i="2" s="1"/>
  <c r="J122" i="2"/>
  <c r="K122" i="2" s="1"/>
  <c r="M122" i="2" s="1"/>
  <c r="J123" i="2"/>
  <c r="K123" i="2" s="1"/>
  <c r="M123" i="2" s="1"/>
  <c r="J124" i="2"/>
  <c r="K124" i="2" s="1"/>
  <c r="M124" i="2" s="1"/>
  <c r="J125" i="2"/>
  <c r="J126" i="2"/>
  <c r="J127" i="2"/>
  <c r="K127" i="2" s="1"/>
  <c r="M127" i="2" s="1"/>
  <c r="J128" i="2"/>
  <c r="J129" i="2"/>
  <c r="K129" i="2" s="1"/>
  <c r="M129" i="2" s="1"/>
  <c r="J130" i="2"/>
  <c r="J131" i="2"/>
  <c r="K131" i="2" s="1"/>
  <c r="M131" i="2" s="1"/>
  <c r="J132" i="2"/>
  <c r="K132" i="2" s="1"/>
  <c r="M132" i="2" s="1"/>
  <c r="J133" i="2"/>
  <c r="J134" i="2"/>
  <c r="J135" i="2"/>
  <c r="K135" i="2" s="1"/>
  <c r="M135" i="2" s="1"/>
  <c r="J136" i="2"/>
  <c r="J137" i="2"/>
  <c r="K137" i="2" s="1"/>
  <c r="M137" i="2" s="1"/>
  <c r="J138" i="2"/>
  <c r="K138" i="2" s="1"/>
  <c r="M138" i="2" s="1"/>
  <c r="J139" i="2"/>
  <c r="K139" i="2" s="1"/>
  <c r="M139" i="2" s="1"/>
  <c r="J140" i="2"/>
  <c r="K140" i="2" s="1"/>
  <c r="M140" i="2" s="1"/>
  <c r="J141" i="2"/>
  <c r="J142" i="2"/>
  <c r="J143" i="2"/>
  <c r="K143" i="2" s="1"/>
  <c r="M143" i="2" s="1"/>
  <c r="J144" i="2"/>
  <c r="J145" i="2"/>
  <c r="J146" i="2"/>
  <c r="K146" i="2" s="1"/>
  <c r="M146" i="2" s="1"/>
  <c r="J147" i="2"/>
  <c r="K147" i="2" s="1"/>
  <c r="M147" i="2" s="1"/>
  <c r="J148" i="2"/>
  <c r="K148" i="2" s="1"/>
  <c r="M148" i="2" s="1"/>
  <c r="J149" i="2"/>
  <c r="J150" i="2"/>
  <c r="J151" i="2"/>
  <c r="K151" i="2" s="1"/>
  <c r="M151" i="2" s="1"/>
  <c r="J152" i="2"/>
  <c r="J153" i="2"/>
  <c r="J154" i="2"/>
  <c r="K154" i="2" s="1"/>
  <c r="M154" i="2" s="1"/>
  <c r="J155" i="2"/>
  <c r="K155" i="2" s="1"/>
  <c r="M155" i="2" s="1"/>
  <c r="J156" i="2"/>
  <c r="K156" i="2" s="1"/>
  <c r="M156" i="2" s="1"/>
  <c r="J157" i="2"/>
  <c r="J158" i="2"/>
  <c r="J159" i="2"/>
  <c r="K159" i="2" s="1"/>
  <c r="M159" i="2" s="1"/>
  <c r="J160" i="2"/>
  <c r="J161" i="2"/>
  <c r="J162" i="2"/>
  <c r="K162" i="2" s="1"/>
  <c r="M162" i="2" s="1"/>
  <c r="J163" i="2"/>
  <c r="K163" i="2" s="1"/>
  <c r="M163" i="2" s="1"/>
  <c r="J164" i="2"/>
  <c r="K164" i="2" s="1"/>
  <c r="M164" i="2" s="1"/>
  <c r="J165" i="2"/>
  <c r="J166" i="2"/>
  <c r="J167" i="2"/>
  <c r="K167" i="2" s="1"/>
  <c r="M167" i="2" s="1"/>
  <c r="J168" i="2"/>
  <c r="J169" i="2"/>
  <c r="K169" i="2" s="1"/>
  <c r="M169" i="2" s="1"/>
  <c r="J170" i="2"/>
  <c r="K170" i="2" s="1"/>
  <c r="M170" i="2" s="1"/>
  <c r="J171" i="2"/>
  <c r="K171" i="2" s="1"/>
  <c r="M171" i="2" s="1"/>
  <c r="J172" i="2"/>
  <c r="K172" i="2" s="1"/>
  <c r="M172" i="2" s="1"/>
  <c r="J173" i="2"/>
  <c r="J174" i="2"/>
  <c r="J175" i="2"/>
  <c r="K175" i="2" s="1"/>
  <c r="M175" i="2" s="1"/>
  <c r="J176" i="2"/>
  <c r="J177" i="2"/>
  <c r="J178" i="2"/>
  <c r="K178" i="2" s="1"/>
  <c r="M178" i="2" s="1"/>
  <c r="J179" i="2"/>
  <c r="K179" i="2" s="1"/>
  <c r="M179" i="2" s="1"/>
  <c r="J180" i="2"/>
  <c r="K180" i="2" s="1"/>
  <c r="M180" i="2" s="1"/>
  <c r="J181" i="2"/>
  <c r="J182" i="2"/>
  <c r="J183" i="2"/>
  <c r="K183" i="2" s="1"/>
  <c r="M183" i="2" s="1"/>
  <c r="J184" i="2"/>
  <c r="J185" i="2"/>
  <c r="K185" i="2" s="1"/>
  <c r="M185" i="2" s="1"/>
  <c r="J186" i="2"/>
  <c r="J187" i="2"/>
  <c r="K187" i="2" s="1"/>
  <c r="M187" i="2" s="1"/>
  <c r="J188" i="2"/>
  <c r="K188" i="2" s="1"/>
  <c r="M188" i="2" s="1"/>
  <c r="J189" i="2"/>
  <c r="J190" i="2"/>
  <c r="J191" i="2"/>
  <c r="K191" i="2" s="1"/>
  <c r="M191" i="2" s="1"/>
  <c r="J192" i="2"/>
  <c r="J193" i="2"/>
  <c r="K193" i="2" s="1"/>
  <c r="M193" i="2" s="1"/>
  <c r="J194" i="2"/>
  <c r="K194" i="2" s="1"/>
  <c r="M194" i="2" s="1"/>
  <c r="J195" i="2"/>
  <c r="K195" i="2" s="1"/>
  <c r="M195" i="2" s="1"/>
  <c r="J196" i="2"/>
  <c r="K196" i="2" s="1"/>
  <c r="M196" i="2" s="1"/>
  <c r="J197" i="2"/>
  <c r="J198" i="2"/>
  <c r="J199" i="2"/>
  <c r="K199" i="2" s="1"/>
  <c r="M199" i="2" s="1"/>
  <c r="J200" i="2"/>
  <c r="J201" i="2"/>
  <c r="K201" i="2" s="1"/>
  <c r="M201" i="2" s="1"/>
  <c r="J202" i="2"/>
  <c r="J203" i="2"/>
  <c r="K203" i="2" s="1"/>
  <c r="M203" i="2" s="1"/>
  <c r="J204" i="2"/>
  <c r="K204" i="2" s="1"/>
  <c r="M204" i="2" s="1"/>
  <c r="J205" i="2"/>
  <c r="J206" i="2"/>
  <c r="J207" i="2"/>
  <c r="K207" i="2" s="1"/>
  <c r="M207" i="2" s="1"/>
  <c r="J208" i="2"/>
  <c r="J209" i="2"/>
  <c r="J210" i="2"/>
  <c r="K210" i="2" s="1"/>
  <c r="M210" i="2" s="1"/>
  <c r="J211" i="2"/>
  <c r="K211" i="2" s="1"/>
  <c r="M211" i="2" s="1"/>
  <c r="J212" i="2"/>
  <c r="K212" i="2" s="1"/>
  <c r="M212" i="2" s="1"/>
  <c r="J213" i="2"/>
  <c r="J214" i="2"/>
  <c r="J215" i="2"/>
  <c r="K215" i="2" s="1"/>
  <c r="M215" i="2" s="1"/>
  <c r="J216" i="2"/>
  <c r="J217" i="2"/>
  <c r="J218" i="2"/>
  <c r="K218" i="2" s="1"/>
  <c r="M218" i="2" s="1"/>
  <c r="J219" i="2"/>
  <c r="K219" i="2" s="1"/>
  <c r="M219" i="2" s="1"/>
  <c r="J220" i="2"/>
  <c r="K220" i="2" s="1"/>
  <c r="M220" i="2" s="1"/>
  <c r="J221" i="2"/>
  <c r="J222" i="2"/>
  <c r="J223" i="2"/>
  <c r="K223" i="2" s="1"/>
  <c r="M223" i="2" s="1"/>
  <c r="J224" i="2"/>
  <c r="J225" i="2"/>
  <c r="J226" i="2"/>
  <c r="K226" i="2" s="1"/>
  <c r="M226" i="2" s="1"/>
  <c r="J227" i="2"/>
  <c r="K227" i="2" s="1"/>
  <c r="M227" i="2" s="1"/>
  <c r="J228" i="2"/>
  <c r="K228" i="2" s="1"/>
  <c r="M228" i="2" s="1"/>
  <c r="J229" i="2"/>
  <c r="J230" i="2"/>
  <c r="J231" i="2"/>
  <c r="K231" i="2" s="1"/>
  <c r="M231" i="2" s="1"/>
  <c r="J232" i="2"/>
  <c r="J233" i="2"/>
  <c r="K233" i="2" s="1"/>
  <c r="M233" i="2" s="1"/>
  <c r="J234" i="2"/>
  <c r="K234" i="2" s="1"/>
  <c r="M234" i="2" s="1"/>
  <c r="J235" i="2"/>
  <c r="K235" i="2" s="1"/>
  <c r="M235" i="2" s="1"/>
  <c r="J236" i="2"/>
  <c r="K236" i="2" s="1"/>
  <c r="M236" i="2" s="1"/>
  <c r="J237" i="2"/>
  <c r="J238" i="2"/>
  <c r="J239" i="2"/>
  <c r="K239" i="2" s="1"/>
  <c r="M239" i="2" s="1"/>
  <c r="J240" i="2"/>
  <c r="J241" i="2"/>
  <c r="J242" i="2"/>
  <c r="J243" i="2"/>
  <c r="K243" i="2" s="1"/>
  <c r="M243" i="2" s="1"/>
  <c r="J244" i="2"/>
  <c r="K244" i="2" s="1"/>
  <c r="M244" i="2" s="1"/>
  <c r="J245" i="2"/>
  <c r="J246" i="2"/>
  <c r="J247" i="2"/>
  <c r="K247" i="2" s="1"/>
  <c r="M247" i="2" s="1"/>
  <c r="J248" i="2"/>
  <c r="J249" i="2"/>
  <c r="K249" i="2" s="1"/>
  <c r="M249" i="2" s="1"/>
  <c r="J250" i="2"/>
  <c r="K250" i="2" s="1"/>
  <c r="M250" i="2" s="1"/>
  <c r="J251" i="2"/>
  <c r="K251" i="2" s="1"/>
  <c r="M251" i="2" s="1"/>
  <c r="J252" i="2"/>
  <c r="K252" i="2" s="1"/>
  <c r="M252" i="2" s="1"/>
  <c r="J253" i="2"/>
  <c r="J254" i="2"/>
  <c r="J255" i="2"/>
  <c r="K255" i="2" s="1"/>
  <c r="M255" i="2" s="1"/>
  <c r="J256" i="2"/>
  <c r="J257" i="2"/>
  <c r="K257" i="2" s="1"/>
  <c r="M257" i="2" s="1"/>
  <c r="J258" i="2"/>
  <c r="J259" i="2"/>
  <c r="K259" i="2" s="1"/>
  <c r="M259" i="2" s="1"/>
  <c r="J260" i="2"/>
  <c r="K260" i="2" s="1"/>
  <c r="M260" i="2" s="1"/>
  <c r="J261" i="2"/>
  <c r="J262" i="2"/>
  <c r="J263" i="2"/>
  <c r="K263" i="2" s="1"/>
  <c r="M263" i="2" s="1"/>
  <c r="J264" i="2"/>
  <c r="J265" i="2"/>
  <c r="K265" i="2" s="1"/>
  <c r="M265" i="2" s="1"/>
  <c r="J266" i="2"/>
  <c r="K266" i="2" s="1"/>
  <c r="M266" i="2" s="1"/>
  <c r="J267" i="2"/>
  <c r="K267" i="2" s="1"/>
  <c r="M267" i="2" s="1"/>
  <c r="J268" i="2"/>
  <c r="K268" i="2" s="1"/>
  <c r="M268" i="2" s="1"/>
  <c r="J269" i="2"/>
  <c r="J270" i="2"/>
  <c r="J271" i="2"/>
  <c r="K271" i="2" s="1"/>
  <c r="M271" i="2" s="1"/>
  <c r="J272" i="2"/>
  <c r="J273" i="2"/>
  <c r="J274" i="2"/>
  <c r="K274" i="2" s="1"/>
  <c r="M274" i="2" s="1"/>
  <c r="J275" i="2"/>
  <c r="K275" i="2" s="1"/>
  <c r="M275" i="2" s="1"/>
  <c r="J276" i="2"/>
  <c r="K276" i="2" s="1"/>
  <c r="M276" i="2" s="1"/>
  <c r="J277" i="2"/>
  <c r="J278" i="2"/>
  <c r="J279" i="2"/>
  <c r="K279" i="2" s="1"/>
  <c r="M279" i="2" s="1"/>
  <c r="J280" i="2"/>
  <c r="J281" i="2"/>
  <c r="J282" i="2"/>
  <c r="K282" i="2" s="1"/>
  <c r="M282" i="2" s="1"/>
  <c r="J283" i="2"/>
  <c r="K283" i="2" s="1"/>
  <c r="M283" i="2" s="1"/>
  <c r="J284" i="2"/>
  <c r="K284" i="2" s="1"/>
  <c r="M284" i="2" s="1"/>
  <c r="J285" i="2"/>
  <c r="J286" i="2"/>
  <c r="J287" i="2"/>
  <c r="K287" i="2" s="1"/>
  <c r="M287" i="2" s="1"/>
  <c r="J288" i="2"/>
  <c r="J289" i="2"/>
  <c r="J290" i="2"/>
  <c r="K290" i="2" s="1"/>
  <c r="M290" i="2" s="1"/>
  <c r="J291" i="2"/>
  <c r="K291" i="2" s="1"/>
  <c r="M291" i="2" s="1"/>
  <c r="J292" i="2"/>
  <c r="K292" i="2" s="1"/>
  <c r="M292" i="2" s="1"/>
  <c r="J293" i="2"/>
  <c r="J294" i="2"/>
  <c r="J295" i="2"/>
  <c r="K295" i="2" s="1"/>
  <c r="M295" i="2" s="1"/>
  <c r="J296" i="2"/>
  <c r="J297" i="2"/>
  <c r="K297" i="2" s="1"/>
  <c r="M297" i="2" s="1"/>
  <c r="J298" i="2"/>
  <c r="K298" i="2" s="1"/>
  <c r="M298" i="2" s="1"/>
  <c r="J299" i="2"/>
  <c r="K299" i="2" s="1"/>
  <c r="M299" i="2" s="1"/>
  <c r="J300" i="2"/>
  <c r="K300" i="2" s="1"/>
  <c r="M300" i="2" s="1"/>
  <c r="J301" i="2"/>
  <c r="J302" i="2"/>
  <c r="J303" i="2"/>
  <c r="K303" i="2" s="1"/>
  <c r="M303" i="2" s="1"/>
  <c r="J304" i="2"/>
  <c r="J305" i="2"/>
  <c r="J306" i="2"/>
  <c r="K306" i="2" s="1"/>
  <c r="M306" i="2" s="1"/>
  <c r="J307" i="2"/>
  <c r="K307" i="2" s="1"/>
  <c r="M307" i="2" s="1"/>
  <c r="J308" i="2"/>
  <c r="K308" i="2" s="1"/>
  <c r="M308" i="2" s="1"/>
  <c r="J309" i="2"/>
  <c r="J310" i="2"/>
  <c r="J311" i="2"/>
  <c r="K311" i="2" s="1"/>
  <c r="M311" i="2" s="1"/>
  <c r="J312" i="2"/>
  <c r="J313" i="2"/>
  <c r="K313" i="2" s="1"/>
  <c r="M313" i="2" s="1"/>
  <c r="J314" i="2"/>
  <c r="J315" i="2"/>
  <c r="K315" i="2" s="1"/>
  <c r="M315" i="2" s="1"/>
  <c r="J316" i="2"/>
  <c r="K316" i="2" s="1"/>
  <c r="M316" i="2" s="1"/>
  <c r="J317" i="2"/>
  <c r="J318" i="2"/>
  <c r="J319" i="2"/>
  <c r="K319" i="2" s="1"/>
  <c r="M319" i="2" s="1"/>
  <c r="J320" i="2"/>
  <c r="J321" i="2"/>
  <c r="K321" i="2" s="1"/>
  <c r="M321" i="2" s="1"/>
  <c r="J322" i="2"/>
  <c r="K322" i="2" s="1"/>
  <c r="M322" i="2" s="1"/>
  <c r="J323" i="2"/>
  <c r="K323" i="2" s="1"/>
  <c r="M323" i="2" s="1"/>
  <c r="J324" i="2"/>
  <c r="K324" i="2" s="1"/>
  <c r="M324" i="2" s="1"/>
  <c r="J325" i="2"/>
  <c r="J326" i="2"/>
  <c r="J327" i="2"/>
  <c r="K327" i="2" s="1"/>
  <c r="M327" i="2" s="1"/>
  <c r="J328" i="2"/>
  <c r="J329" i="2"/>
  <c r="K329" i="2" s="1"/>
  <c r="M329" i="2" s="1"/>
  <c r="J330" i="2"/>
  <c r="J331" i="2"/>
  <c r="K331" i="2" s="1"/>
  <c r="M331" i="2" s="1"/>
  <c r="J332" i="2"/>
  <c r="K332" i="2" s="1"/>
  <c r="M332" i="2" s="1"/>
  <c r="J333" i="2"/>
  <c r="J334" i="2"/>
  <c r="J335" i="2"/>
  <c r="K335" i="2" s="1"/>
  <c r="M335" i="2" s="1"/>
  <c r="J336" i="2"/>
  <c r="J337" i="2"/>
  <c r="J338" i="2"/>
  <c r="K338" i="2" s="1"/>
  <c r="M338" i="2" s="1"/>
  <c r="J339" i="2"/>
  <c r="K339" i="2" s="1"/>
  <c r="M339" i="2" s="1"/>
  <c r="J340" i="2"/>
  <c r="K340" i="2" s="1"/>
  <c r="M340" i="2" s="1"/>
  <c r="J341" i="2"/>
  <c r="J342" i="2"/>
  <c r="J343" i="2"/>
  <c r="K343" i="2" s="1"/>
  <c r="M343" i="2" s="1"/>
  <c r="J344" i="2"/>
  <c r="J345" i="2"/>
  <c r="J346" i="2"/>
  <c r="K346" i="2" s="1"/>
  <c r="M346" i="2" s="1"/>
  <c r="J347" i="2"/>
  <c r="K347" i="2" s="1"/>
  <c r="M347" i="2" s="1"/>
  <c r="J348" i="2"/>
  <c r="K348" i="2" s="1"/>
  <c r="M348" i="2" s="1"/>
  <c r="J349" i="2"/>
  <c r="J350" i="2"/>
  <c r="J351" i="2"/>
  <c r="K351" i="2" s="1"/>
  <c r="M351" i="2" s="1"/>
  <c r="J352" i="2"/>
  <c r="J353" i="2"/>
  <c r="J354" i="2"/>
  <c r="K354" i="2" s="1"/>
  <c r="M354" i="2" s="1"/>
  <c r="J355" i="2"/>
  <c r="K355" i="2" s="1"/>
  <c r="M355" i="2" s="1"/>
  <c r="J356" i="2"/>
  <c r="K356" i="2" s="1"/>
  <c r="M356" i="2" s="1"/>
  <c r="J357" i="2"/>
  <c r="J358" i="2"/>
  <c r="J359" i="2"/>
  <c r="K359" i="2" s="1"/>
  <c r="M359" i="2" s="1"/>
  <c r="J360" i="2"/>
  <c r="J361" i="2"/>
  <c r="K361" i="2" s="1"/>
  <c r="M361" i="2" s="1"/>
  <c r="J362" i="2"/>
  <c r="K362" i="2" s="1"/>
  <c r="M362" i="2" s="1"/>
  <c r="J363" i="2"/>
  <c r="K363" i="2" s="1"/>
  <c r="M363" i="2" s="1"/>
  <c r="J364" i="2"/>
  <c r="K364" i="2" s="1"/>
  <c r="M364" i="2" s="1"/>
  <c r="J365" i="2"/>
  <c r="J366" i="2"/>
  <c r="J367" i="2"/>
  <c r="K367" i="2" s="1"/>
  <c r="M367" i="2" s="1"/>
  <c r="J368" i="2"/>
  <c r="J369" i="2"/>
  <c r="J370" i="2"/>
  <c r="J371" i="2"/>
  <c r="K371" i="2" s="1"/>
  <c r="M371" i="2" s="1"/>
  <c r="J372" i="2"/>
  <c r="K372" i="2" s="1"/>
  <c r="M372" i="2" s="1"/>
  <c r="J373" i="2"/>
  <c r="J374" i="2"/>
  <c r="J375" i="2"/>
  <c r="K375" i="2" s="1"/>
  <c r="M375" i="2" s="1"/>
  <c r="J376" i="2"/>
  <c r="J377" i="2"/>
  <c r="K377" i="2" s="1"/>
  <c r="M377" i="2" s="1"/>
  <c r="J378" i="2"/>
  <c r="K378" i="2" s="1"/>
  <c r="M378" i="2" s="1"/>
  <c r="J379" i="2"/>
  <c r="K379" i="2" s="1"/>
  <c r="M379" i="2" s="1"/>
  <c r="J380" i="2"/>
  <c r="K380" i="2" s="1"/>
  <c r="M380" i="2" s="1"/>
  <c r="J381" i="2"/>
  <c r="J382" i="2"/>
  <c r="J383" i="2"/>
  <c r="K383" i="2" s="1"/>
  <c r="M383" i="2" s="1"/>
  <c r="J384" i="2"/>
  <c r="J385" i="2"/>
  <c r="K385" i="2" s="1"/>
  <c r="M385" i="2" s="1"/>
  <c r="J386" i="2"/>
  <c r="J387" i="2"/>
  <c r="K387" i="2" s="1"/>
  <c r="M387" i="2" s="1"/>
  <c r="J388" i="2"/>
  <c r="K388" i="2" s="1"/>
  <c r="M388" i="2" s="1"/>
  <c r="J389" i="2"/>
  <c r="J390" i="2"/>
  <c r="J391" i="2"/>
  <c r="K391" i="2" s="1"/>
  <c r="M391" i="2" s="1"/>
  <c r="J392" i="2"/>
  <c r="J393" i="2"/>
  <c r="K393" i="2" s="1"/>
  <c r="M393" i="2" s="1"/>
  <c r="J394" i="2"/>
  <c r="K394" i="2" s="1"/>
  <c r="M394" i="2" s="1"/>
  <c r="J395" i="2"/>
  <c r="K395" i="2" s="1"/>
  <c r="M395" i="2" s="1"/>
  <c r="J396" i="2"/>
  <c r="K396" i="2" s="1"/>
  <c r="M396" i="2" s="1"/>
  <c r="J397" i="2"/>
  <c r="J398" i="2"/>
  <c r="J399" i="2"/>
  <c r="K399" i="2" s="1"/>
  <c r="M399" i="2" s="1"/>
  <c r="J400" i="2"/>
  <c r="J401" i="2"/>
  <c r="J402" i="2"/>
  <c r="J403" i="2"/>
  <c r="K403" i="2" s="1"/>
  <c r="M403" i="2" s="1"/>
  <c r="J404" i="2"/>
  <c r="K404" i="2" s="1"/>
  <c r="M404" i="2" s="1"/>
  <c r="J405" i="2"/>
  <c r="J406" i="2"/>
  <c r="J407" i="2"/>
  <c r="K407" i="2" s="1"/>
  <c r="M407" i="2" s="1"/>
  <c r="J408" i="2"/>
  <c r="J409" i="2"/>
  <c r="J410" i="2"/>
  <c r="K410" i="2" s="1"/>
  <c r="M410" i="2" s="1"/>
  <c r="J411" i="2"/>
  <c r="K411" i="2" s="1"/>
  <c r="M411" i="2" s="1"/>
  <c r="J412" i="2"/>
  <c r="K412" i="2" s="1"/>
  <c r="M412" i="2" s="1"/>
  <c r="J413" i="2"/>
  <c r="J414" i="2"/>
  <c r="J415" i="2"/>
  <c r="K415" i="2" s="1"/>
  <c r="M415" i="2" s="1"/>
  <c r="J416" i="2"/>
  <c r="J417" i="2"/>
  <c r="J418" i="2"/>
  <c r="K418" i="2" s="1"/>
  <c r="M418" i="2" s="1"/>
  <c r="J419" i="2"/>
  <c r="K419" i="2" s="1"/>
  <c r="M419" i="2" s="1"/>
  <c r="J420" i="2"/>
  <c r="K420" i="2" s="1"/>
  <c r="M420" i="2" s="1"/>
  <c r="J421" i="2"/>
  <c r="J422" i="2"/>
  <c r="J423" i="2"/>
  <c r="K423" i="2" s="1"/>
  <c r="M423" i="2" s="1"/>
  <c r="J424" i="2"/>
  <c r="J425" i="2"/>
  <c r="K425" i="2" s="1"/>
  <c r="M425" i="2" s="1"/>
  <c r="J426" i="2"/>
  <c r="K426" i="2" s="1"/>
  <c r="M426" i="2" s="1"/>
  <c r="J427" i="2"/>
  <c r="K427" i="2" s="1"/>
  <c r="M427" i="2" s="1"/>
  <c r="J428" i="2"/>
  <c r="K428" i="2" s="1"/>
  <c r="M428" i="2" s="1"/>
  <c r="J429" i="2"/>
  <c r="J430" i="2"/>
  <c r="J431" i="2"/>
  <c r="K431" i="2" s="1"/>
  <c r="M431" i="2" s="1"/>
  <c r="J432" i="2"/>
  <c r="J433" i="2"/>
  <c r="J434" i="2"/>
  <c r="K434" i="2" s="1"/>
  <c r="M434" i="2" s="1"/>
  <c r="J435" i="2"/>
  <c r="K435" i="2" s="1"/>
  <c r="M435" i="2" s="1"/>
  <c r="J436" i="2"/>
  <c r="K436" i="2" s="1"/>
  <c r="M436" i="2" s="1"/>
  <c r="J437" i="2"/>
  <c r="J438" i="2"/>
  <c r="J439" i="2"/>
  <c r="K439" i="2" s="1"/>
  <c r="M439" i="2" s="1"/>
  <c r="J440" i="2"/>
  <c r="J441" i="2"/>
  <c r="K441" i="2" s="1"/>
  <c r="M441" i="2" s="1"/>
  <c r="J442" i="2"/>
  <c r="J443" i="2"/>
  <c r="K443" i="2" s="1"/>
  <c r="M443" i="2" s="1"/>
  <c r="J444" i="2"/>
  <c r="K444" i="2" s="1"/>
  <c r="M444" i="2" s="1"/>
  <c r="J445" i="2"/>
  <c r="J446" i="2"/>
  <c r="J447" i="2"/>
  <c r="K447" i="2" s="1"/>
  <c r="M447" i="2" s="1"/>
  <c r="J448" i="2"/>
  <c r="J449" i="2"/>
  <c r="K449" i="2" s="1"/>
  <c r="M449" i="2" s="1"/>
  <c r="J450" i="2"/>
  <c r="K450" i="2" s="1"/>
  <c r="M450" i="2" s="1"/>
  <c r="J451" i="2"/>
  <c r="K451" i="2" s="1"/>
  <c r="M451" i="2" s="1"/>
  <c r="J452" i="2"/>
  <c r="K452" i="2" s="1"/>
  <c r="M452" i="2" s="1"/>
  <c r="J453" i="2"/>
  <c r="J454" i="2"/>
  <c r="J455" i="2"/>
  <c r="K455" i="2" s="1"/>
  <c r="M455" i="2" s="1"/>
  <c r="J456" i="2"/>
  <c r="J457" i="2"/>
  <c r="K457" i="2" s="1"/>
  <c r="M457" i="2" s="1"/>
  <c r="J458" i="2"/>
  <c r="J459" i="2"/>
  <c r="K459" i="2" s="1"/>
  <c r="M459" i="2" s="1"/>
  <c r="J460" i="2"/>
  <c r="K460" i="2" s="1"/>
  <c r="M460" i="2" s="1"/>
  <c r="J461" i="2"/>
  <c r="J462" i="2"/>
  <c r="J463" i="2"/>
  <c r="K463" i="2" s="1"/>
  <c r="M463" i="2" s="1"/>
  <c r="J464" i="2"/>
  <c r="J465" i="2"/>
  <c r="J466" i="2"/>
  <c r="K466" i="2" s="1"/>
  <c r="M466" i="2" s="1"/>
  <c r="J467" i="2"/>
  <c r="K467" i="2" s="1"/>
  <c r="M467" i="2" s="1"/>
  <c r="J468" i="2"/>
  <c r="K468" i="2" s="1"/>
  <c r="M468" i="2" s="1"/>
  <c r="J469" i="2"/>
  <c r="J470" i="2"/>
  <c r="J471" i="2"/>
  <c r="K471" i="2" s="1"/>
  <c r="M471" i="2" s="1"/>
  <c r="J472" i="2"/>
  <c r="J473" i="2"/>
  <c r="J474" i="2"/>
  <c r="K474" i="2" s="1"/>
  <c r="M474" i="2" s="1"/>
  <c r="J475" i="2"/>
  <c r="K475" i="2" s="1"/>
  <c r="M475" i="2" s="1"/>
  <c r="J476" i="2"/>
  <c r="K476" i="2" s="1"/>
  <c r="M476" i="2" s="1"/>
  <c r="J477" i="2"/>
  <c r="J478" i="2"/>
  <c r="J479" i="2"/>
  <c r="K479" i="2" s="1"/>
  <c r="M479" i="2" s="1"/>
  <c r="J480" i="2"/>
  <c r="J481" i="2"/>
  <c r="J482" i="2"/>
  <c r="K482" i="2" s="1"/>
  <c r="M482" i="2" s="1"/>
  <c r="J483" i="2"/>
  <c r="K483" i="2" s="1"/>
  <c r="M483" i="2" s="1"/>
  <c r="J484" i="2"/>
  <c r="K484" i="2" s="1"/>
  <c r="M484" i="2" s="1"/>
  <c r="J485" i="2"/>
  <c r="J486" i="2"/>
  <c r="J487" i="2"/>
  <c r="K487" i="2" s="1"/>
  <c r="M487" i="2" s="1"/>
  <c r="J488" i="2"/>
  <c r="J489" i="2"/>
  <c r="K489" i="2" s="1"/>
  <c r="M489" i="2" s="1"/>
  <c r="J490" i="2"/>
  <c r="K490" i="2" s="1"/>
  <c r="M490" i="2" s="1"/>
  <c r="J491" i="2"/>
  <c r="K491" i="2" s="1"/>
  <c r="M491" i="2" s="1"/>
  <c r="J492" i="2"/>
  <c r="K492" i="2" s="1"/>
  <c r="M492" i="2" s="1"/>
  <c r="J493" i="2"/>
  <c r="J494" i="2"/>
  <c r="J495" i="2"/>
  <c r="K495" i="2" s="1"/>
  <c r="M495" i="2" s="1"/>
  <c r="J496" i="2"/>
  <c r="J497" i="2"/>
  <c r="J498" i="2"/>
  <c r="J499" i="2"/>
  <c r="K499" i="2" s="1"/>
  <c r="M499" i="2" s="1"/>
  <c r="J500" i="2"/>
  <c r="K500" i="2" s="1"/>
  <c r="M500" i="2" s="1"/>
  <c r="J501" i="2"/>
  <c r="J502" i="2"/>
  <c r="J503" i="2"/>
  <c r="K503" i="2" s="1"/>
  <c r="M503" i="2" s="1"/>
  <c r="J504" i="2"/>
  <c r="J505" i="2"/>
  <c r="K505" i="2" s="1"/>
  <c r="M505" i="2" s="1"/>
  <c r="J506" i="2"/>
  <c r="K506" i="2" s="1"/>
  <c r="M506" i="2" s="1"/>
  <c r="J507" i="2"/>
  <c r="K507" i="2" s="1"/>
  <c r="M507" i="2" s="1"/>
  <c r="J508" i="2"/>
  <c r="K508" i="2" s="1"/>
  <c r="M508" i="2" s="1"/>
  <c r="J509" i="2"/>
  <c r="J510" i="2"/>
  <c r="J511" i="2"/>
  <c r="K511" i="2" s="1"/>
  <c r="M511" i="2" s="1"/>
  <c r="J512" i="2"/>
  <c r="J513" i="2"/>
  <c r="J514" i="2"/>
  <c r="J515" i="2"/>
  <c r="K515" i="2" s="1"/>
  <c r="M515" i="2" s="1"/>
  <c r="J516" i="2"/>
  <c r="K516" i="2" s="1"/>
  <c r="M516" i="2" s="1"/>
  <c r="J517" i="2"/>
  <c r="J518" i="2"/>
  <c r="J519" i="2"/>
  <c r="K519" i="2" s="1"/>
  <c r="M519" i="2" s="1"/>
  <c r="J520" i="2"/>
  <c r="J521" i="2"/>
  <c r="K521" i="2" s="1"/>
  <c r="M521" i="2" s="1"/>
  <c r="J522" i="2"/>
  <c r="K522" i="2" s="1"/>
  <c r="M522" i="2" s="1"/>
  <c r="J523" i="2"/>
  <c r="K523" i="2" s="1"/>
  <c r="M523" i="2" s="1"/>
  <c r="J524" i="2"/>
  <c r="K524" i="2" s="1"/>
  <c r="M524" i="2" s="1"/>
  <c r="J525" i="2"/>
  <c r="J526" i="2"/>
  <c r="J527" i="2"/>
  <c r="K527" i="2" s="1"/>
  <c r="M527" i="2" s="1"/>
  <c r="J528" i="2"/>
  <c r="J529" i="2"/>
  <c r="J530" i="2"/>
  <c r="K530" i="2" s="1"/>
  <c r="M530" i="2" s="1"/>
  <c r="J531" i="2"/>
  <c r="K531" i="2" s="1"/>
  <c r="M531" i="2" s="1"/>
  <c r="J532" i="2"/>
  <c r="K532" i="2" s="1"/>
  <c r="M532" i="2" s="1"/>
  <c r="J533" i="2"/>
  <c r="J534" i="2"/>
  <c r="J535" i="2"/>
  <c r="K535" i="2" s="1"/>
  <c r="M535" i="2" s="1"/>
  <c r="J536" i="2"/>
  <c r="J537" i="2"/>
  <c r="J538" i="2"/>
  <c r="K538" i="2" s="1"/>
  <c r="M538" i="2" s="1"/>
  <c r="J539" i="2"/>
  <c r="K539" i="2" s="1"/>
  <c r="M539" i="2" s="1"/>
  <c r="J540" i="2"/>
  <c r="K540" i="2" s="1"/>
  <c r="M540" i="2" s="1"/>
  <c r="J541" i="2"/>
  <c r="J542" i="2"/>
  <c r="J543" i="2"/>
  <c r="K543" i="2" s="1"/>
  <c r="M543" i="2" s="1"/>
  <c r="J544" i="2"/>
  <c r="J545" i="2"/>
  <c r="K545" i="2" s="1"/>
  <c r="M545" i="2" s="1"/>
  <c r="J546" i="2"/>
  <c r="K546" i="2" s="1"/>
  <c r="M546" i="2" s="1"/>
  <c r="J547" i="2"/>
  <c r="K547" i="2" s="1"/>
  <c r="M547" i="2" s="1"/>
  <c r="J548" i="2"/>
  <c r="K548" i="2" s="1"/>
  <c r="M548" i="2" s="1"/>
  <c r="J549" i="2"/>
  <c r="J550" i="2"/>
  <c r="J551" i="2"/>
  <c r="K551" i="2" s="1"/>
  <c r="M551" i="2" s="1"/>
  <c r="J552" i="2"/>
  <c r="J553" i="2"/>
  <c r="K553" i="2" s="1"/>
  <c r="M553" i="2" s="1"/>
  <c r="J554" i="2"/>
  <c r="K554" i="2" s="1"/>
  <c r="M554" i="2" s="1"/>
  <c r="J555" i="2"/>
  <c r="K555" i="2" s="1"/>
  <c r="M555" i="2" s="1"/>
  <c r="J556" i="2"/>
  <c r="K556" i="2" s="1"/>
  <c r="M556" i="2" s="1"/>
  <c r="J557" i="2"/>
  <c r="J558" i="2"/>
  <c r="J559" i="2"/>
  <c r="K559" i="2" s="1"/>
  <c r="M559" i="2" s="1"/>
  <c r="J560" i="2"/>
  <c r="J561" i="2"/>
  <c r="K561" i="2" s="1"/>
  <c r="M561" i="2" s="1"/>
  <c r="J562" i="2"/>
  <c r="K562" i="2" s="1"/>
  <c r="M562" i="2" s="1"/>
  <c r="J563" i="2"/>
  <c r="K563" i="2" s="1"/>
  <c r="M563" i="2" s="1"/>
  <c r="J564" i="2"/>
  <c r="K564" i="2" s="1"/>
  <c r="M564" i="2" s="1"/>
  <c r="J565" i="2"/>
  <c r="J566" i="2"/>
  <c r="J567" i="2"/>
  <c r="K567" i="2" s="1"/>
  <c r="M567" i="2" s="1"/>
  <c r="J568" i="2"/>
  <c r="J569" i="2"/>
  <c r="K569" i="2" s="1"/>
  <c r="M569" i="2" s="1"/>
  <c r="J570" i="2"/>
  <c r="K570" i="2" s="1"/>
  <c r="M570" i="2" s="1"/>
  <c r="J571" i="2"/>
  <c r="K571" i="2" s="1"/>
  <c r="M571" i="2" s="1"/>
  <c r="J572" i="2"/>
  <c r="K572" i="2" s="1"/>
  <c r="M572" i="2" s="1"/>
  <c r="J573" i="2"/>
  <c r="J574" i="2"/>
  <c r="J575" i="2"/>
  <c r="K575" i="2" s="1"/>
  <c r="M575" i="2" s="1"/>
  <c r="J576" i="2"/>
  <c r="J577" i="2"/>
  <c r="J578" i="2"/>
  <c r="K578" i="2" s="1"/>
  <c r="M578" i="2" s="1"/>
  <c r="J579" i="2"/>
  <c r="K579" i="2" s="1"/>
  <c r="M579" i="2" s="1"/>
  <c r="J580" i="2"/>
  <c r="K580" i="2" s="1"/>
  <c r="M580" i="2" s="1"/>
  <c r="J581" i="2"/>
  <c r="J582" i="2"/>
  <c r="J583" i="2"/>
  <c r="K583" i="2" s="1"/>
  <c r="M583" i="2" s="1"/>
  <c r="J584" i="2"/>
  <c r="J585" i="2"/>
  <c r="K585" i="2" s="1"/>
  <c r="M585" i="2" s="1"/>
  <c r="J586" i="2"/>
  <c r="J587" i="2"/>
  <c r="K587" i="2" s="1"/>
  <c r="M587" i="2" s="1"/>
  <c r="J588" i="2"/>
  <c r="K588" i="2" s="1"/>
  <c r="M588" i="2" s="1"/>
  <c r="J589" i="2"/>
  <c r="J590" i="2"/>
  <c r="J591" i="2"/>
  <c r="K591" i="2" s="1"/>
  <c r="M591" i="2" s="1"/>
  <c r="J592" i="2"/>
  <c r="J593" i="2"/>
  <c r="K593" i="2" s="1"/>
  <c r="M593" i="2" s="1"/>
  <c r="J594" i="2"/>
  <c r="K594" i="2" s="1"/>
  <c r="M594" i="2" s="1"/>
  <c r="J595" i="2"/>
  <c r="K595" i="2" s="1"/>
  <c r="M595" i="2" s="1"/>
  <c r="J596" i="2"/>
  <c r="K596" i="2" s="1"/>
  <c r="M596" i="2" s="1"/>
  <c r="J597" i="2"/>
  <c r="J598" i="2"/>
  <c r="J599" i="2"/>
  <c r="K599" i="2" s="1"/>
  <c r="M599" i="2" s="1"/>
  <c r="J600" i="2"/>
  <c r="J601" i="2"/>
  <c r="K601" i="2" s="1"/>
  <c r="M601" i="2" s="1"/>
  <c r="J602" i="2"/>
  <c r="J603" i="2"/>
  <c r="K603" i="2" s="1"/>
  <c r="M603" i="2" s="1"/>
  <c r="J604" i="2"/>
  <c r="K604" i="2" s="1"/>
  <c r="M604" i="2" s="1"/>
  <c r="J605" i="2"/>
  <c r="J606" i="2"/>
  <c r="J607" i="2"/>
  <c r="K607" i="2" s="1"/>
  <c r="M607" i="2" s="1"/>
  <c r="J608" i="2"/>
  <c r="J609" i="2"/>
  <c r="K609" i="2" s="1"/>
  <c r="M609" i="2" s="1"/>
  <c r="J610" i="2"/>
  <c r="K610" i="2" s="1"/>
  <c r="M610" i="2" s="1"/>
  <c r="J611" i="2"/>
  <c r="K611" i="2" s="1"/>
  <c r="M611" i="2" s="1"/>
  <c r="J612" i="2"/>
  <c r="K612" i="2" s="1"/>
  <c r="M612" i="2" s="1"/>
  <c r="J613" i="2"/>
  <c r="J614" i="2"/>
  <c r="J615" i="2"/>
  <c r="K615" i="2" s="1"/>
  <c r="M615" i="2" s="1"/>
  <c r="J616" i="2"/>
  <c r="J617" i="2"/>
  <c r="K617" i="2" s="1"/>
  <c r="M617" i="2" s="1"/>
  <c r="J618" i="2"/>
  <c r="J619" i="2"/>
  <c r="K619" i="2" s="1"/>
  <c r="M619" i="2" s="1"/>
  <c r="J620" i="2"/>
  <c r="K620" i="2" s="1"/>
  <c r="M620" i="2" s="1"/>
  <c r="J621" i="2"/>
  <c r="J622" i="2"/>
  <c r="J623" i="2"/>
  <c r="K623" i="2" s="1"/>
  <c r="M623" i="2" s="1"/>
  <c r="J624" i="2"/>
  <c r="J625" i="2"/>
  <c r="K625" i="2" s="1"/>
  <c r="M625" i="2" s="1"/>
  <c r="J626" i="2"/>
  <c r="K626" i="2" s="1"/>
  <c r="M626" i="2" s="1"/>
  <c r="J627" i="2"/>
  <c r="K627" i="2" s="1"/>
  <c r="M627" i="2" s="1"/>
  <c r="J628" i="2"/>
  <c r="K628" i="2" s="1"/>
  <c r="M628" i="2" s="1"/>
  <c r="J629" i="2"/>
  <c r="J630" i="2"/>
  <c r="J631" i="2"/>
  <c r="K631" i="2" s="1"/>
  <c r="M631" i="2" s="1"/>
  <c r="J632" i="2"/>
  <c r="J633" i="2"/>
  <c r="K633" i="2" s="1"/>
  <c r="M633" i="2" s="1"/>
  <c r="J634" i="2"/>
  <c r="J635" i="2"/>
  <c r="K635" i="2" s="1"/>
  <c r="M635" i="2" s="1"/>
  <c r="J636" i="2"/>
  <c r="K636" i="2" s="1"/>
  <c r="M636" i="2" s="1"/>
  <c r="J637" i="2"/>
  <c r="J638" i="2"/>
  <c r="J639" i="2"/>
  <c r="K639" i="2" s="1"/>
  <c r="M639" i="2" s="1"/>
  <c r="J640" i="2"/>
  <c r="J641" i="2"/>
  <c r="J642" i="2"/>
  <c r="K642" i="2" s="1"/>
  <c r="M642" i="2" s="1"/>
  <c r="J643" i="2"/>
  <c r="K643" i="2" s="1"/>
  <c r="M643" i="2" s="1"/>
  <c r="J644" i="2"/>
  <c r="K644" i="2" s="1"/>
  <c r="M644" i="2" s="1"/>
  <c r="J645" i="2"/>
  <c r="J646" i="2"/>
  <c r="J647" i="2"/>
  <c r="K647" i="2" s="1"/>
  <c r="M647" i="2" s="1"/>
  <c r="J648" i="2"/>
  <c r="J649" i="2"/>
  <c r="K649" i="2" s="1"/>
  <c r="M649" i="2" s="1"/>
  <c r="J650" i="2"/>
  <c r="J651" i="2"/>
  <c r="K651" i="2" s="1"/>
  <c r="M651" i="2" s="1"/>
  <c r="J652" i="2"/>
  <c r="K652" i="2" s="1"/>
  <c r="M652" i="2" s="1"/>
  <c r="J653" i="2"/>
  <c r="J654" i="2"/>
  <c r="J655" i="2"/>
  <c r="K655" i="2" s="1"/>
  <c r="M655" i="2" s="1"/>
  <c r="J656" i="2"/>
  <c r="J657" i="2"/>
  <c r="K657" i="2" s="1"/>
  <c r="M657" i="2" s="1"/>
  <c r="J658" i="2"/>
  <c r="K658" i="2" s="1"/>
  <c r="M658" i="2" s="1"/>
  <c r="J659" i="2"/>
  <c r="K659" i="2" s="1"/>
  <c r="M659" i="2" s="1"/>
  <c r="J660" i="2"/>
  <c r="K660" i="2" s="1"/>
  <c r="M660" i="2" s="1"/>
  <c r="J661" i="2"/>
  <c r="J662" i="2"/>
  <c r="J663" i="2"/>
  <c r="K663" i="2" s="1"/>
  <c r="M663" i="2" s="1"/>
  <c r="J664" i="2"/>
  <c r="J665" i="2"/>
  <c r="K665" i="2" s="1"/>
  <c r="M665" i="2" s="1"/>
  <c r="J666" i="2"/>
  <c r="J667" i="2"/>
  <c r="K667" i="2" s="1"/>
  <c r="M667" i="2" s="1"/>
  <c r="J668" i="2"/>
  <c r="K668" i="2" s="1"/>
  <c r="M668" i="2" s="1"/>
  <c r="J669" i="2"/>
  <c r="J670" i="2"/>
  <c r="J671" i="2"/>
  <c r="K671" i="2" s="1"/>
  <c r="M671" i="2" s="1"/>
  <c r="J672" i="2"/>
  <c r="J673" i="2"/>
  <c r="J674" i="2"/>
  <c r="K674" i="2" s="1"/>
  <c r="M674" i="2" s="1"/>
  <c r="J675" i="2"/>
  <c r="K675" i="2" s="1"/>
  <c r="M675" i="2" s="1"/>
  <c r="J676" i="2"/>
  <c r="K676" i="2" s="1"/>
  <c r="M676" i="2" s="1"/>
  <c r="J677" i="2"/>
  <c r="J678" i="2"/>
  <c r="J679" i="2"/>
  <c r="K679" i="2" s="1"/>
  <c r="M679" i="2" s="1"/>
  <c r="J680" i="2"/>
  <c r="J681" i="2"/>
  <c r="K681" i="2" s="1"/>
  <c r="M681" i="2" s="1"/>
  <c r="J682" i="2"/>
  <c r="K682" i="2" s="1"/>
  <c r="M682" i="2" s="1"/>
  <c r="J683" i="2"/>
  <c r="K683" i="2" s="1"/>
  <c r="M683" i="2" s="1"/>
  <c r="J684" i="2"/>
  <c r="K684" i="2" s="1"/>
  <c r="M684" i="2" s="1"/>
  <c r="J685" i="2"/>
  <c r="J686" i="2"/>
  <c r="J687" i="2"/>
  <c r="K687" i="2" s="1"/>
  <c r="M687" i="2" s="1"/>
  <c r="J688" i="2"/>
  <c r="J689" i="2"/>
  <c r="K689" i="2" s="1"/>
  <c r="M689" i="2" s="1"/>
  <c r="J690" i="2"/>
  <c r="K690" i="2" s="1"/>
  <c r="M690" i="2" s="1"/>
  <c r="J691" i="2"/>
  <c r="K691" i="2" s="1"/>
  <c r="M691" i="2" s="1"/>
  <c r="J692" i="2"/>
  <c r="K692" i="2" s="1"/>
  <c r="M692" i="2" s="1"/>
  <c r="J693" i="2"/>
  <c r="J694" i="2"/>
  <c r="J695" i="2"/>
  <c r="K695" i="2" s="1"/>
  <c r="M695" i="2" s="1"/>
  <c r="J696" i="2"/>
  <c r="J697" i="2"/>
  <c r="K697" i="2" s="1"/>
  <c r="M697" i="2" s="1"/>
  <c r="J698" i="2"/>
  <c r="K698" i="2" s="1"/>
  <c r="M698" i="2" s="1"/>
  <c r="J699" i="2"/>
  <c r="K699" i="2" s="1"/>
  <c r="M699" i="2" s="1"/>
  <c r="J700" i="2"/>
  <c r="K700" i="2" s="1"/>
  <c r="M700" i="2" s="1"/>
  <c r="J701" i="2"/>
  <c r="J702" i="2"/>
  <c r="J703" i="2"/>
  <c r="K703" i="2" s="1"/>
  <c r="M703" i="2" s="1"/>
  <c r="J704" i="2"/>
  <c r="J705" i="2"/>
  <c r="K705" i="2" s="1"/>
  <c r="M705" i="2" s="1"/>
  <c r="J706" i="2"/>
  <c r="K706" i="2" s="1"/>
  <c r="M706" i="2" s="1"/>
  <c r="J707" i="2"/>
  <c r="K707" i="2" s="1"/>
  <c r="M707" i="2" s="1"/>
  <c r="J708" i="2"/>
  <c r="K708" i="2" s="1"/>
  <c r="M708" i="2" s="1"/>
  <c r="J709" i="2"/>
  <c r="J710" i="2"/>
  <c r="J711" i="2"/>
  <c r="K711" i="2" s="1"/>
  <c r="M711" i="2" s="1"/>
  <c r="J712" i="2"/>
  <c r="J713" i="2"/>
  <c r="K713" i="2" s="1"/>
  <c r="M713" i="2" s="1"/>
  <c r="J714" i="2"/>
  <c r="K714" i="2" s="1"/>
  <c r="M714" i="2" s="1"/>
  <c r="J715" i="2"/>
  <c r="K715" i="2" s="1"/>
  <c r="M715" i="2" s="1"/>
  <c r="J716" i="2"/>
  <c r="K716" i="2" s="1"/>
  <c r="M716" i="2" s="1"/>
  <c r="J717" i="2"/>
  <c r="J718" i="2"/>
  <c r="J719" i="2"/>
  <c r="K719" i="2" s="1"/>
  <c r="M719" i="2" s="1"/>
  <c r="J720" i="2"/>
  <c r="J721" i="2"/>
  <c r="J722" i="2"/>
  <c r="K722" i="2" s="1"/>
  <c r="M722" i="2" s="1"/>
  <c r="J723" i="2"/>
  <c r="K723" i="2" s="1"/>
  <c r="M723" i="2" s="1"/>
  <c r="J724" i="2"/>
  <c r="K724" i="2" s="1"/>
  <c r="M724" i="2" s="1"/>
  <c r="J725" i="2"/>
  <c r="J726" i="2"/>
  <c r="J727" i="2"/>
  <c r="K727" i="2" s="1"/>
  <c r="M727" i="2" s="1"/>
  <c r="J728" i="2"/>
  <c r="J729" i="2"/>
  <c r="K729" i="2" s="1"/>
  <c r="M729" i="2" s="1"/>
  <c r="J730" i="2"/>
  <c r="K730" i="2" s="1"/>
  <c r="M730" i="2" s="1"/>
  <c r="J731" i="2"/>
  <c r="K731" i="2" s="1"/>
  <c r="M731" i="2" s="1"/>
  <c r="J732" i="2"/>
  <c r="K732" i="2" s="1"/>
  <c r="M732" i="2" s="1"/>
  <c r="J733" i="2"/>
  <c r="J734" i="2"/>
  <c r="J735" i="2"/>
  <c r="K735" i="2" s="1"/>
  <c r="M735" i="2" s="1"/>
  <c r="J736" i="2"/>
  <c r="J737" i="2"/>
  <c r="K737" i="2" s="1"/>
  <c r="M737" i="2" s="1"/>
  <c r="J738" i="2"/>
  <c r="K738" i="2" s="1"/>
  <c r="M738" i="2" s="1"/>
  <c r="J739" i="2"/>
  <c r="K739" i="2" s="1"/>
  <c r="M739" i="2" s="1"/>
  <c r="J740" i="2"/>
  <c r="K740" i="2" s="1"/>
  <c r="M740" i="2" s="1"/>
  <c r="J741" i="2"/>
  <c r="J742" i="2"/>
  <c r="J743" i="2"/>
  <c r="K743" i="2" s="1"/>
  <c r="M743" i="2" s="1"/>
  <c r="J744" i="2"/>
  <c r="J745" i="2"/>
  <c r="K745" i="2" s="1"/>
  <c r="M745" i="2" s="1"/>
  <c r="J746" i="2"/>
  <c r="K746" i="2" s="1"/>
  <c r="M746" i="2" s="1"/>
  <c r="J747" i="2"/>
  <c r="K747" i="2" s="1"/>
  <c r="M747" i="2" s="1"/>
  <c r="J748" i="2"/>
  <c r="K748" i="2" s="1"/>
  <c r="M748" i="2" s="1"/>
  <c r="J749" i="2"/>
  <c r="J750" i="2"/>
  <c r="J751" i="2"/>
  <c r="K751" i="2" s="1"/>
  <c r="M751" i="2" s="1"/>
  <c r="J752" i="2"/>
  <c r="J753" i="2"/>
  <c r="K753" i="2" s="1"/>
  <c r="M753" i="2" s="1"/>
  <c r="J754" i="2"/>
  <c r="K754" i="2" s="1"/>
  <c r="M754" i="2" s="1"/>
  <c r="J755" i="2"/>
  <c r="K755" i="2" s="1"/>
  <c r="M755" i="2" s="1"/>
  <c r="J756" i="2"/>
  <c r="K756" i="2" s="1"/>
  <c r="M756" i="2" s="1"/>
  <c r="J757" i="2"/>
  <c r="J758" i="2"/>
  <c r="J759" i="2"/>
  <c r="K759" i="2" s="1"/>
  <c r="M759" i="2" s="1"/>
  <c r="J760" i="2"/>
  <c r="J761" i="2"/>
  <c r="K761" i="2" s="1"/>
  <c r="M761" i="2" s="1"/>
  <c r="J762" i="2"/>
  <c r="K762" i="2" s="1"/>
  <c r="M762" i="2" s="1"/>
  <c r="J763" i="2"/>
  <c r="K763" i="2" s="1"/>
  <c r="M763" i="2" s="1"/>
  <c r="J764" i="2"/>
  <c r="K764" i="2" s="1"/>
  <c r="M764" i="2" s="1"/>
  <c r="J765" i="2"/>
  <c r="J766" i="2"/>
  <c r="J767" i="2"/>
  <c r="K767" i="2" s="1"/>
  <c r="M767" i="2" s="1"/>
  <c r="J768" i="2"/>
  <c r="J769" i="2"/>
  <c r="K769" i="2" s="1"/>
  <c r="M769" i="2" s="1"/>
  <c r="J770" i="2"/>
  <c r="K770" i="2" s="1"/>
  <c r="M770" i="2" s="1"/>
  <c r="J771" i="2"/>
  <c r="K771" i="2" s="1"/>
  <c r="M771" i="2" s="1"/>
  <c r="J772" i="2"/>
  <c r="K772" i="2" s="1"/>
  <c r="M772" i="2" s="1"/>
  <c r="J773" i="2"/>
  <c r="J774" i="2"/>
  <c r="J775" i="2"/>
  <c r="K775" i="2" s="1"/>
  <c r="M775" i="2" s="1"/>
  <c r="J776" i="2"/>
  <c r="J777" i="2"/>
  <c r="K777" i="2" s="1"/>
  <c r="M777" i="2" s="1"/>
  <c r="J778" i="2"/>
  <c r="K778" i="2" s="1"/>
  <c r="M778" i="2" s="1"/>
  <c r="J779" i="2"/>
  <c r="K779" i="2" s="1"/>
  <c r="M779" i="2" s="1"/>
  <c r="J780" i="2"/>
  <c r="K780" i="2" s="1"/>
  <c r="M780" i="2" s="1"/>
  <c r="J781" i="2"/>
  <c r="J782" i="2"/>
  <c r="J783" i="2"/>
  <c r="K783" i="2" s="1"/>
  <c r="M783" i="2" s="1"/>
  <c r="J784" i="2"/>
  <c r="J785" i="2"/>
  <c r="K785" i="2" s="1"/>
  <c r="M785" i="2" s="1"/>
  <c r="J786" i="2"/>
  <c r="K786" i="2" s="1"/>
  <c r="M786" i="2" s="1"/>
  <c r="J787" i="2"/>
  <c r="K787" i="2" s="1"/>
  <c r="M787" i="2" s="1"/>
  <c r="J788" i="2"/>
  <c r="K788" i="2" s="1"/>
  <c r="M788" i="2" s="1"/>
  <c r="J789" i="2"/>
  <c r="J790" i="2"/>
  <c r="J791" i="2"/>
  <c r="K791" i="2" s="1"/>
  <c r="M791" i="2" s="1"/>
  <c r="J792" i="2"/>
  <c r="J793" i="2"/>
  <c r="K793" i="2" s="1"/>
  <c r="M793" i="2" s="1"/>
  <c r="J794" i="2"/>
  <c r="K794" i="2" s="1"/>
  <c r="M794" i="2" s="1"/>
  <c r="J795" i="2"/>
  <c r="K795" i="2" s="1"/>
  <c r="M795" i="2" s="1"/>
  <c r="J796" i="2"/>
  <c r="K796" i="2" s="1"/>
  <c r="M796" i="2" s="1"/>
  <c r="J797" i="2"/>
  <c r="J798" i="2"/>
  <c r="J799" i="2"/>
  <c r="K799" i="2" s="1"/>
  <c r="M799" i="2" s="1"/>
  <c r="J800" i="2"/>
  <c r="J801" i="2"/>
  <c r="K801" i="2" s="1"/>
  <c r="M801" i="2" s="1"/>
  <c r="J802" i="2"/>
  <c r="K802" i="2" s="1"/>
  <c r="M802" i="2" s="1"/>
  <c r="J803" i="2"/>
  <c r="K803" i="2" s="1"/>
  <c r="M803" i="2" s="1"/>
  <c r="J804" i="2"/>
  <c r="K804" i="2" s="1"/>
  <c r="M804" i="2" s="1"/>
  <c r="J805" i="2"/>
  <c r="J806" i="2"/>
  <c r="J807" i="2"/>
  <c r="K807" i="2" s="1"/>
  <c r="M807" i="2" s="1"/>
  <c r="J808" i="2"/>
  <c r="J809" i="2"/>
  <c r="K809" i="2" s="1"/>
  <c r="M809" i="2" s="1"/>
  <c r="J810" i="2"/>
  <c r="K810" i="2" s="1"/>
  <c r="M810" i="2" s="1"/>
  <c r="J811" i="2"/>
  <c r="K811" i="2" s="1"/>
  <c r="M811" i="2" s="1"/>
  <c r="J812" i="2"/>
  <c r="K812" i="2" s="1"/>
  <c r="M812" i="2" s="1"/>
  <c r="J813" i="2"/>
  <c r="J814" i="2"/>
  <c r="J815" i="2"/>
  <c r="K815" i="2" s="1"/>
  <c r="M815" i="2" s="1"/>
  <c r="J816" i="2"/>
  <c r="J817" i="2"/>
  <c r="K817" i="2" s="1"/>
  <c r="M817" i="2" s="1"/>
  <c r="J818" i="2"/>
  <c r="K818" i="2" s="1"/>
  <c r="M818" i="2" s="1"/>
  <c r="J819" i="2"/>
  <c r="K819" i="2" s="1"/>
  <c r="M819" i="2" s="1"/>
  <c r="J820" i="2"/>
  <c r="K820" i="2" s="1"/>
  <c r="M820" i="2" s="1"/>
  <c r="J821" i="2"/>
  <c r="J822" i="2"/>
  <c r="J823" i="2"/>
  <c r="K823" i="2" s="1"/>
  <c r="M823" i="2" s="1"/>
  <c r="J824" i="2"/>
  <c r="J825" i="2"/>
  <c r="K825" i="2" s="1"/>
  <c r="M825" i="2" s="1"/>
  <c r="J826" i="2"/>
  <c r="K826" i="2" s="1"/>
  <c r="M826" i="2" s="1"/>
  <c r="J827" i="2"/>
  <c r="K827" i="2" s="1"/>
  <c r="M827" i="2" s="1"/>
  <c r="J828" i="2"/>
  <c r="K828" i="2" s="1"/>
  <c r="M828" i="2" s="1"/>
  <c r="J829" i="2"/>
  <c r="J830" i="2"/>
  <c r="J831" i="2"/>
  <c r="K831" i="2" s="1"/>
  <c r="M831" i="2" s="1"/>
  <c r="J832" i="2"/>
  <c r="J833" i="2"/>
  <c r="K833" i="2" s="1"/>
  <c r="M833" i="2" s="1"/>
  <c r="J834" i="2"/>
  <c r="K834" i="2" s="1"/>
  <c r="M834" i="2" s="1"/>
  <c r="J835" i="2"/>
  <c r="K835" i="2" s="1"/>
  <c r="M835" i="2" s="1"/>
  <c r="J836" i="2"/>
  <c r="K836" i="2" s="1"/>
  <c r="M836" i="2" s="1"/>
  <c r="J837" i="2"/>
  <c r="J838" i="2"/>
  <c r="J839" i="2"/>
  <c r="K839" i="2" s="1"/>
  <c r="M839" i="2" s="1"/>
  <c r="J840" i="2"/>
  <c r="J841" i="2"/>
  <c r="K841" i="2" s="1"/>
  <c r="M841" i="2" s="1"/>
  <c r="J842" i="2"/>
  <c r="K842" i="2" s="1"/>
  <c r="M842" i="2" s="1"/>
  <c r="J843" i="2"/>
  <c r="K843" i="2" s="1"/>
  <c r="M843" i="2" s="1"/>
  <c r="J844" i="2"/>
  <c r="K844" i="2" s="1"/>
  <c r="M844" i="2" s="1"/>
  <c r="J845" i="2"/>
  <c r="J846" i="2"/>
  <c r="J847" i="2"/>
  <c r="K847" i="2" s="1"/>
  <c r="M847" i="2" s="1"/>
  <c r="J848" i="2"/>
  <c r="J849" i="2"/>
  <c r="K849" i="2" s="1"/>
  <c r="M849" i="2" s="1"/>
  <c r="J850" i="2"/>
  <c r="K850" i="2" s="1"/>
  <c r="M850" i="2" s="1"/>
  <c r="J851" i="2"/>
  <c r="K851" i="2" s="1"/>
  <c r="M851" i="2" s="1"/>
  <c r="J852" i="2"/>
  <c r="K852" i="2" s="1"/>
  <c r="M852" i="2" s="1"/>
  <c r="J853" i="2"/>
  <c r="J854" i="2"/>
  <c r="J855" i="2"/>
  <c r="K855" i="2" s="1"/>
  <c r="M855" i="2" s="1"/>
  <c r="J856" i="2"/>
  <c r="J857" i="2"/>
  <c r="K857" i="2" s="1"/>
  <c r="M857" i="2" s="1"/>
  <c r="J858" i="2"/>
  <c r="K858" i="2" s="1"/>
  <c r="M858" i="2" s="1"/>
  <c r="J859" i="2"/>
  <c r="K859" i="2" s="1"/>
  <c r="M859" i="2" s="1"/>
  <c r="J860" i="2"/>
  <c r="K860" i="2" s="1"/>
  <c r="M860" i="2" s="1"/>
  <c r="J861" i="2"/>
  <c r="J862" i="2"/>
  <c r="J863" i="2"/>
  <c r="K863" i="2" s="1"/>
  <c r="M863" i="2" s="1"/>
  <c r="J864" i="2"/>
  <c r="J865" i="2"/>
  <c r="K865" i="2" s="1"/>
  <c r="M865" i="2" s="1"/>
  <c r="J866" i="2"/>
  <c r="K866" i="2" s="1"/>
  <c r="M866" i="2" s="1"/>
  <c r="J867" i="2"/>
  <c r="K867" i="2" s="1"/>
  <c r="M867" i="2" s="1"/>
  <c r="J868" i="2"/>
  <c r="K868" i="2" s="1"/>
  <c r="M868" i="2" s="1"/>
  <c r="J869" i="2"/>
  <c r="J870" i="2"/>
  <c r="J871" i="2"/>
  <c r="K871" i="2" s="1"/>
  <c r="M871" i="2" s="1"/>
  <c r="J872" i="2"/>
  <c r="J873" i="2"/>
  <c r="K873" i="2" s="1"/>
  <c r="M873" i="2" s="1"/>
  <c r="J874" i="2"/>
  <c r="K874" i="2" s="1"/>
  <c r="M874" i="2" s="1"/>
  <c r="J875" i="2"/>
  <c r="K875" i="2" s="1"/>
  <c r="M875" i="2" s="1"/>
  <c r="J876" i="2"/>
  <c r="K876" i="2" s="1"/>
  <c r="M876" i="2" s="1"/>
  <c r="J877" i="2"/>
  <c r="J878" i="2"/>
  <c r="J879" i="2"/>
  <c r="K879" i="2" s="1"/>
  <c r="M879" i="2" s="1"/>
  <c r="J880" i="2"/>
  <c r="J881" i="2"/>
  <c r="K881" i="2" s="1"/>
  <c r="M881" i="2" s="1"/>
  <c r="J882" i="2"/>
  <c r="K882" i="2" s="1"/>
  <c r="M882" i="2" s="1"/>
  <c r="J883" i="2"/>
  <c r="K883" i="2" s="1"/>
  <c r="M883" i="2" s="1"/>
  <c r="J884" i="2"/>
  <c r="K884" i="2" s="1"/>
  <c r="M884" i="2" s="1"/>
  <c r="J885" i="2"/>
  <c r="J886" i="2"/>
  <c r="J887" i="2"/>
  <c r="K887" i="2" s="1"/>
  <c r="M887" i="2" s="1"/>
  <c r="J888" i="2"/>
  <c r="J889" i="2"/>
  <c r="K889" i="2" s="1"/>
  <c r="M889" i="2" s="1"/>
  <c r="J890" i="2"/>
  <c r="K890" i="2" s="1"/>
  <c r="M890" i="2" s="1"/>
  <c r="J891" i="2"/>
  <c r="K891" i="2" s="1"/>
  <c r="M891" i="2" s="1"/>
  <c r="J892" i="2"/>
  <c r="K892" i="2" s="1"/>
  <c r="M892" i="2" s="1"/>
  <c r="J893" i="2"/>
  <c r="J894" i="2"/>
  <c r="J895" i="2"/>
  <c r="K895" i="2" s="1"/>
  <c r="M895" i="2" s="1"/>
  <c r="J896" i="2"/>
  <c r="J897" i="2"/>
  <c r="K897" i="2" s="1"/>
  <c r="M897" i="2" s="1"/>
  <c r="J898" i="2"/>
  <c r="K898" i="2" s="1"/>
  <c r="M898" i="2" s="1"/>
  <c r="J899" i="2"/>
  <c r="K899" i="2" s="1"/>
  <c r="M899" i="2" s="1"/>
  <c r="J900" i="2"/>
  <c r="K900" i="2" s="1"/>
  <c r="M900" i="2" s="1"/>
  <c r="J901" i="2"/>
  <c r="J902" i="2"/>
  <c r="J903" i="2"/>
  <c r="K903" i="2" s="1"/>
  <c r="M903" i="2" s="1"/>
  <c r="J904" i="2"/>
  <c r="J905" i="2"/>
  <c r="K905" i="2" s="1"/>
  <c r="M905" i="2" s="1"/>
  <c r="J906" i="2"/>
  <c r="K906" i="2" s="1"/>
  <c r="M906" i="2" s="1"/>
  <c r="J907" i="2"/>
  <c r="K907" i="2" s="1"/>
  <c r="M907" i="2" s="1"/>
  <c r="J908" i="2"/>
  <c r="K908" i="2" s="1"/>
  <c r="M908" i="2" s="1"/>
  <c r="J909" i="2"/>
  <c r="J910" i="2"/>
  <c r="J911" i="2"/>
  <c r="K911" i="2" s="1"/>
  <c r="M911" i="2" s="1"/>
  <c r="J912" i="2"/>
  <c r="J913" i="2"/>
  <c r="K913" i="2" s="1"/>
  <c r="M913" i="2" s="1"/>
  <c r="J914" i="2"/>
  <c r="K914" i="2" s="1"/>
  <c r="M914" i="2" s="1"/>
  <c r="J915" i="2"/>
  <c r="K915" i="2" s="1"/>
  <c r="M915" i="2" s="1"/>
  <c r="J916" i="2"/>
  <c r="K916" i="2" s="1"/>
  <c r="M916" i="2" s="1"/>
  <c r="J917" i="2"/>
  <c r="J918" i="2"/>
  <c r="J919" i="2"/>
  <c r="K919" i="2" s="1"/>
  <c r="M919" i="2" s="1"/>
  <c r="J920" i="2"/>
  <c r="J921" i="2"/>
  <c r="K921" i="2" s="1"/>
  <c r="M921" i="2" s="1"/>
  <c r="J922" i="2"/>
  <c r="K922" i="2" s="1"/>
  <c r="M922" i="2" s="1"/>
  <c r="J923" i="2"/>
  <c r="K923" i="2" s="1"/>
  <c r="M923" i="2" s="1"/>
  <c r="J924" i="2"/>
  <c r="K924" i="2" s="1"/>
  <c r="M924" i="2" s="1"/>
  <c r="J925" i="2"/>
  <c r="J926" i="2"/>
  <c r="J927" i="2"/>
  <c r="K927" i="2" s="1"/>
  <c r="M927" i="2" s="1"/>
  <c r="J928" i="2"/>
  <c r="J929" i="2"/>
  <c r="K929" i="2" s="1"/>
  <c r="M929" i="2" s="1"/>
  <c r="J930" i="2"/>
  <c r="K930" i="2" s="1"/>
  <c r="M930" i="2" s="1"/>
  <c r="J931" i="2"/>
  <c r="K931" i="2" s="1"/>
  <c r="M931" i="2" s="1"/>
  <c r="J932" i="2"/>
  <c r="K932" i="2" s="1"/>
  <c r="M932" i="2" s="1"/>
  <c r="J933" i="2"/>
  <c r="J934" i="2"/>
  <c r="J935" i="2"/>
  <c r="K935" i="2" s="1"/>
  <c r="M935" i="2" s="1"/>
  <c r="J936" i="2"/>
  <c r="J937" i="2"/>
  <c r="K937" i="2" s="1"/>
  <c r="M937" i="2" s="1"/>
  <c r="J938" i="2"/>
  <c r="K938" i="2" s="1"/>
  <c r="M938" i="2" s="1"/>
  <c r="J939" i="2"/>
  <c r="K939" i="2" s="1"/>
  <c r="M939" i="2" s="1"/>
  <c r="J940" i="2"/>
  <c r="K940" i="2" s="1"/>
  <c r="M940" i="2" s="1"/>
  <c r="J941" i="2"/>
  <c r="J942" i="2"/>
  <c r="J943" i="2"/>
  <c r="K943" i="2" s="1"/>
  <c r="M943" i="2" s="1"/>
  <c r="J944" i="2"/>
  <c r="J945" i="2"/>
  <c r="K945" i="2" s="1"/>
  <c r="M945" i="2" s="1"/>
  <c r="J946" i="2"/>
  <c r="K946" i="2" s="1"/>
  <c r="M946" i="2" s="1"/>
  <c r="J947" i="2"/>
  <c r="K947" i="2" s="1"/>
  <c r="M947" i="2" s="1"/>
  <c r="J948" i="2"/>
  <c r="K948" i="2" s="1"/>
  <c r="M948" i="2" s="1"/>
  <c r="J949" i="2"/>
  <c r="J950" i="2"/>
  <c r="J951" i="2"/>
  <c r="K951" i="2" s="1"/>
  <c r="M951" i="2" s="1"/>
  <c r="J952" i="2"/>
  <c r="J953" i="2"/>
  <c r="K953" i="2" s="1"/>
  <c r="M953" i="2" s="1"/>
  <c r="J954" i="2"/>
  <c r="K954" i="2" s="1"/>
  <c r="M954" i="2" s="1"/>
  <c r="J955" i="2"/>
  <c r="K955" i="2" s="1"/>
  <c r="M955" i="2" s="1"/>
  <c r="J956" i="2"/>
  <c r="K956" i="2" s="1"/>
  <c r="M956" i="2" s="1"/>
  <c r="J957" i="2"/>
  <c r="J958" i="2"/>
  <c r="J959" i="2"/>
  <c r="K959" i="2" s="1"/>
  <c r="M959" i="2" s="1"/>
  <c r="J960" i="2"/>
  <c r="J961" i="2"/>
  <c r="K961" i="2" s="1"/>
  <c r="M961" i="2" s="1"/>
  <c r="J962" i="2"/>
  <c r="K962" i="2" s="1"/>
  <c r="M962" i="2" s="1"/>
  <c r="J963" i="2"/>
  <c r="K963" i="2" s="1"/>
  <c r="M963" i="2" s="1"/>
  <c r="J964" i="2"/>
  <c r="K964" i="2" s="1"/>
  <c r="M964" i="2" s="1"/>
  <c r="J965" i="2"/>
  <c r="J966" i="2"/>
  <c r="J967" i="2"/>
  <c r="K967" i="2" s="1"/>
  <c r="M967" i="2" s="1"/>
  <c r="J968" i="2"/>
  <c r="J969" i="2"/>
  <c r="K969" i="2" s="1"/>
  <c r="M969" i="2" s="1"/>
  <c r="J970" i="2"/>
  <c r="K970" i="2" s="1"/>
  <c r="M970" i="2" s="1"/>
  <c r="J971" i="2"/>
  <c r="K971" i="2" s="1"/>
  <c r="M971" i="2" s="1"/>
  <c r="J972" i="2"/>
  <c r="K972" i="2" s="1"/>
  <c r="M972" i="2" s="1"/>
  <c r="J973" i="2"/>
  <c r="J974" i="2"/>
  <c r="J975" i="2"/>
  <c r="K975" i="2" s="1"/>
  <c r="M975" i="2" s="1"/>
  <c r="J976" i="2"/>
  <c r="J977" i="2"/>
  <c r="K977" i="2" s="1"/>
  <c r="M977" i="2" s="1"/>
  <c r="J978" i="2"/>
  <c r="K978" i="2" s="1"/>
  <c r="M978" i="2" s="1"/>
  <c r="J979" i="2"/>
  <c r="K979" i="2" s="1"/>
  <c r="M979" i="2" s="1"/>
  <c r="J980" i="2"/>
  <c r="K980" i="2" s="1"/>
  <c r="M980" i="2" s="1"/>
  <c r="J981" i="2"/>
  <c r="J982" i="2"/>
  <c r="J983" i="2"/>
  <c r="K983" i="2" s="1"/>
  <c r="M983" i="2" s="1"/>
  <c r="J984" i="2"/>
  <c r="J985" i="2"/>
  <c r="K985" i="2" s="1"/>
  <c r="M985" i="2" s="1"/>
  <c r="J986" i="2"/>
  <c r="K986" i="2" s="1"/>
  <c r="M986" i="2" s="1"/>
  <c r="J987" i="2"/>
  <c r="K987" i="2" s="1"/>
  <c r="M987" i="2" s="1"/>
  <c r="J988" i="2"/>
  <c r="K988" i="2" s="1"/>
  <c r="M988" i="2" s="1"/>
  <c r="J989" i="2"/>
  <c r="J990" i="2"/>
  <c r="J991" i="2"/>
  <c r="K991" i="2" s="1"/>
  <c r="M991" i="2" s="1"/>
  <c r="J992" i="2"/>
  <c r="J993" i="2"/>
  <c r="K993" i="2" s="1"/>
  <c r="M993" i="2" s="1"/>
  <c r="J994" i="2"/>
  <c r="K994" i="2" s="1"/>
  <c r="M994" i="2" s="1"/>
  <c r="J995" i="2"/>
  <c r="K995" i="2" s="1"/>
  <c r="M995" i="2" s="1"/>
  <c r="J996" i="2"/>
  <c r="K996" i="2" s="1"/>
  <c r="M996" i="2" s="1"/>
  <c r="J997" i="2"/>
  <c r="J998" i="2"/>
  <c r="J999" i="2"/>
  <c r="K999" i="2" s="1"/>
  <c r="M999" i="2" s="1"/>
  <c r="J1000" i="2"/>
  <c r="J1001" i="2"/>
  <c r="K1001" i="2" s="1"/>
  <c r="M1001" i="2" s="1"/>
  <c r="J1002" i="2"/>
  <c r="K1002" i="2" s="1"/>
  <c r="M1002" i="2" s="1"/>
  <c r="J1003" i="2"/>
  <c r="K1003" i="2" s="1"/>
  <c r="M1003" i="2" s="1"/>
  <c r="J1004" i="2"/>
  <c r="K1004" i="2" s="1"/>
  <c r="M1004" i="2" s="1"/>
  <c r="K6" i="2"/>
  <c r="M6" i="2" s="1"/>
  <c r="K8" i="2"/>
  <c r="M8" i="2" s="1"/>
  <c r="K9" i="2"/>
  <c r="M9" i="2" s="1"/>
  <c r="K13" i="2"/>
  <c r="M13" i="2" s="1"/>
  <c r="K14" i="2"/>
  <c r="M14" i="2" s="1"/>
  <c r="K16" i="2"/>
  <c r="M16" i="2" s="1"/>
  <c r="K17" i="2"/>
  <c r="M17" i="2" s="1"/>
  <c r="K21" i="2"/>
  <c r="M21" i="2" s="1"/>
  <c r="K22" i="2"/>
  <c r="M22" i="2" s="1"/>
  <c r="K24" i="2"/>
  <c r="M24" i="2" s="1"/>
  <c r="K25" i="2"/>
  <c r="M25" i="2" s="1"/>
  <c r="K26" i="2"/>
  <c r="M26" i="2" s="1"/>
  <c r="K29" i="2"/>
  <c r="M29" i="2" s="1"/>
  <c r="K30" i="2"/>
  <c r="M30" i="2" s="1"/>
  <c r="K32" i="2"/>
  <c r="M32" i="2" s="1"/>
  <c r="K33" i="2"/>
  <c r="M33" i="2" s="1"/>
  <c r="K37" i="2"/>
  <c r="M37" i="2" s="1"/>
  <c r="K38" i="2"/>
  <c r="M38" i="2" s="1"/>
  <c r="K40" i="2"/>
  <c r="M40" i="2" s="1"/>
  <c r="K41" i="2"/>
  <c r="M41" i="2" s="1"/>
  <c r="K45" i="2"/>
  <c r="M45" i="2" s="1"/>
  <c r="K46" i="2"/>
  <c r="M46" i="2" s="1"/>
  <c r="K47" i="2"/>
  <c r="M47" i="2" s="1"/>
  <c r="K48" i="2"/>
  <c r="M48" i="2" s="1"/>
  <c r="K49" i="2"/>
  <c r="M49" i="2" s="1"/>
  <c r="K50" i="2"/>
  <c r="M50" i="2" s="1"/>
  <c r="K53" i="2"/>
  <c r="M53" i="2" s="1"/>
  <c r="K54" i="2"/>
  <c r="M54" i="2" s="1"/>
  <c r="K56" i="2"/>
  <c r="M56" i="2" s="1"/>
  <c r="K57" i="2"/>
  <c r="M57" i="2" s="1"/>
  <c r="K61" i="2"/>
  <c r="M61" i="2" s="1"/>
  <c r="K62" i="2"/>
  <c r="M62" i="2" s="1"/>
  <c r="K64" i="2"/>
  <c r="M64" i="2" s="1"/>
  <c r="K65" i="2"/>
  <c r="M65" i="2" s="1"/>
  <c r="K69" i="2"/>
  <c r="M69" i="2" s="1"/>
  <c r="K70" i="2"/>
  <c r="M70" i="2" s="1"/>
  <c r="K71" i="2"/>
  <c r="M71" i="2" s="1"/>
  <c r="K72" i="2"/>
  <c r="M72" i="2" s="1"/>
  <c r="K73" i="2"/>
  <c r="M73" i="2" s="1"/>
  <c r="K74" i="2"/>
  <c r="M74" i="2" s="1"/>
  <c r="K77" i="2"/>
  <c r="M77" i="2" s="1"/>
  <c r="K78" i="2"/>
  <c r="M78" i="2" s="1"/>
  <c r="K80" i="2"/>
  <c r="M80" i="2" s="1"/>
  <c r="K81" i="2"/>
  <c r="M81" i="2" s="1"/>
  <c r="K85" i="2"/>
  <c r="M85" i="2" s="1"/>
  <c r="K86" i="2"/>
  <c r="M86" i="2" s="1"/>
  <c r="K88" i="2"/>
  <c r="M88" i="2" s="1"/>
  <c r="K89" i="2"/>
  <c r="M89" i="2" s="1"/>
  <c r="K93" i="2"/>
  <c r="M93" i="2" s="1"/>
  <c r="K94" i="2"/>
  <c r="M94" i="2" s="1"/>
  <c r="K96" i="2"/>
  <c r="M96" i="2" s="1"/>
  <c r="K101" i="2"/>
  <c r="M101" i="2" s="1"/>
  <c r="K102" i="2"/>
  <c r="M102" i="2" s="1"/>
  <c r="K103" i="2"/>
  <c r="M103" i="2" s="1"/>
  <c r="K104" i="2"/>
  <c r="M104" i="2" s="1"/>
  <c r="K109" i="2"/>
  <c r="M109" i="2" s="1"/>
  <c r="K110" i="2"/>
  <c r="M110" i="2" s="1"/>
  <c r="K112" i="2"/>
  <c r="M112" i="2" s="1"/>
  <c r="K113" i="2"/>
  <c r="M113" i="2" s="1"/>
  <c r="K114" i="2"/>
  <c r="M114" i="2" s="1"/>
  <c r="K117" i="2"/>
  <c r="M117" i="2" s="1"/>
  <c r="K118" i="2"/>
  <c r="M118" i="2" s="1"/>
  <c r="K120" i="2"/>
  <c r="M120" i="2" s="1"/>
  <c r="K125" i="2"/>
  <c r="M125" i="2" s="1"/>
  <c r="K126" i="2"/>
  <c r="M126" i="2" s="1"/>
  <c r="K128" i="2"/>
  <c r="M128" i="2" s="1"/>
  <c r="K130" i="2"/>
  <c r="M130" i="2" s="1"/>
  <c r="K133" i="2"/>
  <c r="M133" i="2" s="1"/>
  <c r="K134" i="2"/>
  <c r="M134" i="2" s="1"/>
  <c r="K136" i="2"/>
  <c r="M136" i="2" s="1"/>
  <c r="K141" i="2"/>
  <c r="M141" i="2" s="1"/>
  <c r="K142" i="2"/>
  <c r="M142" i="2" s="1"/>
  <c r="K144" i="2"/>
  <c r="M144" i="2" s="1"/>
  <c r="K145" i="2"/>
  <c r="M145" i="2" s="1"/>
  <c r="K149" i="2"/>
  <c r="M149" i="2" s="1"/>
  <c r="K150" i="2"/>
  <c r="M150" i="2" s="1"/>
  <c r="K152" i="2"/>
  <c r="M152" i="2" s="1"/>
  <c r="K153" i="2"/>
  <c r="M153" i="2" s="1"/>
  <c r="K157" i="2"/>
  <c r="M157" i="2" s="1"/>
  <c r="K158" i="2"/>
  <c r="M158" i="2" s="1"/>
  <c r="K160" i="2"/>
  <c r="M160" i="2" s="1"/>
  <c r="K161" i="2"/>
  <c r="M161" i="2" s="1"/>
  <c r="K165" i="2"/>
  <c r="M165" i="2" s="1"/>
  <c r="K166" i="2"/>
  <c r="M166" i="2" s="1"/>
  <c r="K168" i="2"/>
  <c r="M168" i="2" s="1"/>
  <c r="K173" i="2"/>
  <c r="M173" i="2" s="1"/>
  <c r="K174" i="2"/>
  <c r="M174" i="2" s="1"/>
  <c r="K176" i="2"/>
  <c r="M176" i="2" s="1"/>
  <c r="K177" i="2"/>
  <c r="M177" i="2" s="1"/>
  <c r="K181" i="2"/>
  <c r="M181" i="2" s="1"/>
  <c r="K182" i="2"/>
  <c r="M182" i="2" s="1"/>
  <c r="K184" i="2"/>
  <c r="M184" i="2" s="1"/>
  <c r="K186" i="2"/>
  <c r="M186" i="2" s="1"/>
  <c r="K189" i="2"/>
  <c r="M189" i="2" s="1"/>
  <c r="K190" i="2"/>
  <c r="M190" i="2" s="1"/>
  <c r="K192" i="2"/>
  <c r="M192" i="2" s="1"/>
  <c r="K197" i="2"/>
  <c r="M197" i="2" s="1"/>
  <c r="K198" i="2"/>
  <c r="M198" i="2" s="1"/>
  <c r="K200" i="2"/>
  <c r="M200" i="2" s="1"/>
  <c r="K202" i="2"/>
  <c r="M202" i="2" s="1"/>
  <c r="K205" i="2"/>
  <c r="M205" i="2" s="1"/>
  <c r="K206" i="2"/>
  <c r="M206" i="2" s="1"/>
  <c r="K208" i="2"/>
  <c r="M208" i="2" s="1"/>
  <c r="K209" i="2"/>
  <c r="M209" i="2" s="1"/>
  <c r="K213" i="2"/>
  <c r="M213" i="2" s="1"/>
  <c r="K214" i="2"/>
  <c r="M214" i="2" s="1"/>
  <c r="K216" i="2"/>
  <c r="M216" i="2" s="1"/>
  <c r="K217" i="2"/>
  <c r="M217" i="2" s="1"/>
  <c r="K221" i="2"/>
  <c r="M221" i="2" s="1"/>
  <c r="K222" i="2"/>
  <c r="M222" i="2" s="1"/>
  <c r="K224" i="2"/>
  <c r="M224" i="2" s="1"/>
  <c r="K225" i="2"/>
  <c r="M225" i="2" s="1"/>
  <c r="K229" i="2"/>
  <c r="M229" i="2" s="1"/>
  <c r="K230" i="2"/>
  <c r="M230" i="2" s="1"/>
  <c r="K232" i="2"/>
  <c r="M232" i="2" s="1"/>
  <c r="K237" i="2"/>
  <c r="M237" i="2" s="1"/>
  <c r="K238" i="2"/>
  <c r="M238" i="2" s="1"/>
  <c r="K240" i="2"/>
  <c r="M240" i="2" s="1"/>
  <c r="K241" i="2"/>
  <c r="M241" i="2" s="1"/>
  <c r="K242" i="2"/>
  <c r="M242" i="2" s="1"/>
  <c r="K245" i="2"/>
  <c r="M245" i="2" s="1"/>
  <c r="K246" i="2"/>
  <c r="M246" i="2" s="1"/>
  <c r="K248" i="2"/>
  <c r="M248" i="2" s="1"/>
  <c r="K253" i="2"/>
  <c r="M253" i="2" s="1"/>
  <c r="K254" i="2"/>
  <c r="M254" i="2" s="1"/>
  <c r="K256" i="2"/>
  <c r="M256" i="2" s="1"/>
  <c r="K258" i="2"/>
  <c r="M258" i="2" s="1"/>
  <c r="K261" i="2"/>
  <c r="M261" i="2" s="1"/>
  <c r="K262" i="2"/>
  <c r="M262" i="2" s="1"/>
  <c r="K264" i="2"/>
  <c r="M264" i="2" s="1"/>
  <c r="K269" i="2"/>
  <c r="M269" i="2" s="1"/>
  <c r="K270" i="2"/>
  <c r="M270" i="2" s="1"/>
  <c r="K272" i="2"/>
  <c r="M272" i="2" s="1"/>
  <c r="K273" i="2"/>
  <c r="M273" i="2" s="1"/>
  <c r="K277" i="2"/>
  <c r="M277" i="2" s="1"/>
  <c r="K278" i="2"/>
  <c r="M278" i="2" s="1"/>
  <c r="K280" i="2"/>
  <c r="M280" i="2" s="1"/>
  <c r="K281" i="2"/>
  <c r="M281" i="2" s="1"/>
  <c r="K285" i="2"/>
  <c r="M285" i="2" s="1"/>
  <c r="K286" i="2"/>
  <c r="M286" i="2" s="1"/>
  <c r="K288" i="2"/>
  <c r="M288" i="2" s="1"/>
  <c r="K289" i="2"/>
  <c r="M289" i="2" s="1"/>
  <c r="K293" i="2"/>
  <c r="M293" i="2" s="1"/>
  <c r="K294" i="2"/>
  <c r="M294" i="2" s="1"/>
  <c r="K296" i="2"/>
  <c r="M296" i="2" s="1"/>
  <c r="K301" i="2"/>
  <c r="M301" i="2" s="1"/>
  <c r="K302" i="2"/>
  <c r="M302" i="2" s="1"/>
  <c r="K304" i="2"/>
  <c r="M304" i="2" s="1"/>
  <c r="K305" i="2"/>
  <c r="M305" i="2" s="1"/>
  <c r="K309" i="2"/>
  <c r="M309" i="2" s="1"/>
  <c r="K310" i="2"/>
  <c r="M310" i="2" s="1"/>
  <c r="K312" i="2"/>
  <c r="M312" i="2" s="1"/>
  <c r="K314" i="2"/>
  <c r="M314" i="2" s="1"/>
  <c r="K317" i="2"/>
  <c r="M317" i="2" s="1"/>
  <c r="K318" i="2"/>
  <c r="M318" i="2" s="1"/>
  <c r="K320" i="2"/>
  <c r="M320" i="2" s="1"/>
  <c r="K325" i="2"/>
  <c r="M325" i="2" s="1"/>
  <c r="K326" i="2"/>
  <c r="M326" i="2" s="1"/>
  <c r="K328" i="2"/>
  <c r="M328" i="2" s="1"/>
  <c r="K330" i="2"/>
  <c r="M330" i="2" s="1"/>
  <c r="K333" i="2"/>
  <c r="M333" i="2" s="1"/>
  <c r="K334" i="2"/>
  <c r="M334" i="2" s="1"/>
  <c r="K336" i="2"/>
  <c r="M336" i="2" s="1"/>
  <c r="K337" i="2"/>
  <c r="M337" i="2" s="1"/>
  <c r="K341" i="2"/>
  <c r="M341" i="2" s="1"/>
  <c r="K342" i="2"/>
  <c r="M342" i="2" s="1"/>
  <c r="K344" i="2"/>
  <c r="M344" i="2" s="1"/>
  <c r="K345" i="2"/>
  <c r="M345" i="2" s="1"/>
  <c r="K349" i="2"/>
  <c r="M349" i="2" s="1"/>
  <c r="K350" i="2"/>
  <c r="M350" i="2" s="1"/>
  <c r="K352" i="2"/>
  <c r="M352" i="2" s="1"/>
  <c r="K353" i="2"/>
  <c r="M353" i="2" s="1"/>
  <c r="K357" i="2"/>
  <c r="M357" i="2" s="1"/>
  <c r="K358" i="2"/>
  <c r="M358" i="2" s="1"/>
  <c r="K360" i="2"/>
  <c r="M360" i="2" s="1"/>
  <c r="K365" i="2"/>
  <c r="M365" i="2" s="1"/>
  <c r="K366" i="2"/>
  <c r="M366" i="2" s="1"/>
  <c r="K368" i="2"/>
  <c r="M368" i="2" s="1"/>
  <c r="K369" i="2"/>
  <c r="M369" i="2" s="1"/>
  <c r="K370" i="2"/>
  <c r="M370" i="2" s="1"/>
  <c r="K373" i="2"/>
  <c r="M373" i="2" s="1"/>
  <c r="K374" i="2"/>
  <c r="M374" i="2" s="1"/>
  <c r="K376" i="2"/>
  <c r="M376" i="2" s="1"/>
  <c r="K381" i="2"/>
  <c r="M381" i="2" s="1"/>
  <c r="K382" i="2"/>
  <c r="M382" i="2" s="1"/>
  <c r="K384" i="2"/>
  <c r="M384" i="2" s="1"/>
  <c r="K386" i="2"/>
  <c r="M386" i="2" s="1"/>
  <c r="K389" i="2"/>
  <c r="M389" i="2" s="1"/>
  <c r="K390" i="2"/>
  <c r="M390" i="2" s="1"/>
  <c r="K392" i="2"/>
  <c r="M392" i="2" s="1"/>
  <c r="K397" i="2"/>
  <c r="M397" i="2" s="1"/>
  <c r="K398" i="2"/>
  <c r="M398" i="2" s="1"/>
  <c r="K400" i="2"/>
  <c r="M400" i="2" s="1"/>
  <c r="K401" i="2"/>
  <c r="M401" i="2" s="1"/>
  <c r="K402" i="2"/>
  <c r="M402" i="2" s="1"/>
  <c r="K405" i="2"/>
  <c r="M405" i="2" s="1"/>
  <c r="K406" i="2"/>
  <c r="M406" i="2" s="1"/>
  <c r="K408" i="2"/>
  <c r="M408" i="2" s="1"/>
  <c r="K409" i="2"/>
  <c r="M409" i="2" s="1"/>
  <c r="K413" i="2"/>
  <c r="M413" i="2" s="1"/>
  <c r="K414" i="2"/>
  <c r="M414" i="2" s="1"/>
  <c r="K416" i="2"/>
  <c r="M416" i="2" s="1"/>
  <c r="K417" i="2"/>
  <c r="M417" i="2" s="1"/>
  <c r="K421" i="2"/>
  <c r="M421" i="2" s="1"/>
  <c r="K422" i="2"/>
  <c r="M422" i="2" s="1"/>
  <c r="K424" i="2"/>
  <c r="M424" i="2" s="1"/>
  <c r="K429" i="2"/>
  <c r="M429" i="2" s="1"/>
  <c r="K430" i="2"/>
  <c r="M430" i="2" s="1"/>
  <c r="K432" i="2"/>
  <c r="M432" i="2" s="1"/>
  <c r="K433" i="2"/>
  <c r="M433" i="2" s="1"/>
  <c r="K437" i="2"/>
  <c r="M437" i="2" s="1"/>
  <c r="K438" i="2"/>
  <c r="M438" i="2" s="1"/>
  <c r="K440" i="2"/>
  <c r="M440" i="2" s="1"/>
  <c r="K442" i="2"/>
  <c r="M442" i="2" s="1"/>
  <c r="K445" i="2"/>
  <c r="M445" i="2" s="1"/>
  <c r="K446" i="2"/>
  <c r="M446" i="2" s="1"/>
  <c r="K448" i="2"/>
  <c r="M448" i="2" s="1"/>
  <c r="K453" i="2"/>
  <c r="M453" i="2" s="1"/>
  <c r="K454" i="2"/>
  <c r="M454" i="2" s="1"/>
  <c r="K456" i="2"/>
  <c r="M456" i="2" s="1"/>
  <c r="K458" i="2"/>
  <c r="M458" i="2" s="1"/>
  <c r="K461" i="2"/>
  <c r="M461" i="2" s="1"/>
  <c r="K462" i="2"/>
  <c r="M462" i="2" s="1"/>
  <c r="K464" i="2"/>
  <c r="M464" i="2" s="1"/>
  <c r="K465" i="2"/>
  <c r="M465" i="2" s="1"/>
  <c r="K469" i="2"/>
  <c r="M469" i="2" s="1"/>
  <c r="K470" i="2"/>
  <c r="M470" i="2" s="1"/>
  <c r="K472" i="2"/>
  <c r="M472" i="2" s="1"/>
  <c r="K473" i="2"/>
  <c r="M473" i="2" s="1"/>
  <c r="K477" i="2"/>
  <c r="M477" i="2" s="1"/>
  <c r="K478" i="2"/>
  <c r="M478" i="2" s="1"/>
  <c r="K480" i="2"/>
  <c r="M480" i="2" s="1"/>
  <c r="K481" i="2"/>
  <c r="M481" i="2" s="1"/>
  <c r="K485" i="2"/>
  <c r="M485" i="2" s="1"/>
  <c r="K486" i="2"/>
  <c r="M486" i="2" s="1"/>
  <c r="K488" i="2"/>
  <c r="M488" i="2" s="1"/>
  <c r="K493" i="2"/>
  <c r="M493" i="2" s="1"/>
  <c r="K494" i="2"/>
  <c r="M494" i="2" s="1"/>
  <c r="K496" i="2"/>
  <c r="M496" i="2" s="1"/>
  <c r="K497" i="2"/>
  <c r="M497" i="2" s="1"/>
  <c r="K498" i="2"/>
  <c r="M498" i="2" s="1"/>
  <c r="K501" i="2"/>
  <c r="M501" i="2" s="1"/>
  <c r="K502" i="2"/>
  <c r="M502" i="2" s="1"/>
  <c r="K504" i="2"/>
  <c r="M504" i="2" s="1"/>
  <c r="K509" i="2"/>
  <c r="M509" i="2" s="1"/>
  <c r="K510" i="2"/>
  <c r="M510" i="2" s="1"/>
  <c r="K512" i="2"/>
  <c r="M512" i="2" s="1"/>
  <c r="K513" i="2"/>
  <c r="M513" i="2" s="1"/>
  <c r="K514" i="2"/>
  <c r="M514" i="2" s="1"/>
  <c r="K517" i="2"/>
  <c r="M517" i="2" s="1"/>
  <c r="K518" i="2"/>
  <c r="M518" i="2" s="1"/>
  <c r="K520" i="2"/>
  <c r="M520" i="2" s="1"/>
  <c r="K525" i="2"/>
  <c r="M525" i="2" s="1"/>
  <c r="K526" i="2"/>
  <c r="M526" i="2" s="1"/>
  <c r="K528" i="2"/>
  <c r="M528" i="2" s="1"/>
  <c r="K529" i="2"/>
  <c r="M529" i="2" s="1"/>
  <c r="K533" i="2"/>
  <c r="M533" i="2" s="1"/>
  <c r="K534" i="2"/>
  <c r="M534" i="2" s="1"/>
  <c r="K536" i="2"/>
  <c r="M536" i="2" s="1"/>
  <c r="K537" i="2"/>
  <c r="M537" i="2" s="1"/>
  <c r="K541" i="2"/>
  <c r="M541" i="2" s="1"/>
  <c r="K542" i="2"/>
  <c r="M542" i="2" s="1"/>
  <c r="K544" i="2"/>
  <c r="M544" i="2" s="1"/>
  <c r="K549" i="2"/>
  <c r="M549" i="2" s="1"/>
  <c r="K550" i="2"/>
  <c r="M550" i="2" s="1"/>
  <c r="K552" i="2"/>
  <c r="M552" i="2" s="1"/>
  <c r="K557" i="2"/>
  <c r="M557" i="2" s="1"/>
  <c r="K558" i="2"/>
  <c r="M558" i="2" s="1"/>
  <c r="K560" i="2"/>
  <c r="M560" i="2" s="1"/>
  <c r="K565" i="2"/>
  <c r="M565" i="2" s="1"/>
  <c r="K566" i="2"/>
  <c r="M566" i="2" s="1"/>
  <c r="K568" i="2"/>
  <c r="M568" i="2" s="1"/>
  <c r="K573" i="2"/>
  <c r="M573" i="2" s="1"/>
  <c r="K574" i="2"/>
  <c r="M574" i="2" s="1"/>
  <c r="K576" i="2"/>
  <c r="M576" i="2" s="1"/>
  <c r="K577" i="2"/>
  <c r="M577" i="2" s="1"/>
  <c r="K581" i="2"/>
  <c r="M581" i="2" s="1"/>
  <c r="K582" i="2"/>
  <c r="M582" i="2" s="1"/>
  <c r="K584" i="2"/>
  <c r="M584" i="2" s="1"/>
  <c r="K586" i="2"/>
  <c r="M586" i="2" s="1"/>
  <c r="K589" i="2"/>
  <c r="M589" i="2" s="1"/>
  <c r="K590" i="2"/>
  <c r="M590" i="2" s="1"/>
  <c r="K592" i="2"/>
  <c r="M592" i="2" s="1"/>
  <c r="K597" i="2"/>
  <c r="M597" i="2" s="1"/>
  <c r="K598" i="2"/>
  <c r="M598" i="2" s="1"/>
  <c r="K600" i="2"/>
  <c r="M600" i="2" s="1"/>
  <c r="K602" i="2"/>
  <c r="M602" i="2" s="1"/>
  <c r="K605" i="2"/>
  <c r="M605" i="2" s="1"/>
  <c r="K606" i="2"/>
  <c r="M606" i="2" s="1"/>
  <c r="K608" i="2"/>
  <c r="M608" i="2" s="1"/>
  <c r="K613" i="2"/>
  <c r="M613" i="2" s="1"/>
  <c r="K614" i="2"/>
  <c r="M614" i="2" s="1"/>
  <c r="K616" i="2"/>
  <c r="M616" i="2" s="1"/>
  <c r="K618" i="2"/>
  <c r="M618" i="2" s="1"/>
  <c r="K621" i="2"/>
  <c r="M621" i="2" s="1"/>
  <c r="K622" i="2"/>
  <c r="M622" i="2" s="1"/>
  <c r="K624" i="2"/>
  <c r="M624" i="2" s="1"/>
  <c r="K629" i="2"/>
  <c r="M629" i="2" s="1"/>
  <c r="K630" i="2"/>
  <c r="M630" i="2" s="1"/>
  <c r="K632" i="2"/>
  <c r="M632" i="2" s="1"/>
  <c r="K634" i="2"/>
  <c r="M634" i="2" s="1"/>
  <c r="K637" i="2"/>
  <c r="M637" i="2" s="1"/>
  <c r="K638" i="2"/>
  <c r="M638" i="2" s="1"/>
  <c r="K640" i="2"/>
  <c r="M640" i="2" s="1"/>
  <c r="K641" i="2"/>
  <c r="M641" i="2" s="1"/>
  <c r="K645" i="2"/>
  <c r="M645" i="2" s="1"/>
  <c r="K646" i="2"/>
  <c r="M646" i="2" s="1"/>
  <c r="K648" i="2"/>
  <c r="M648" i="2" s="1"/>
  <c r="K650" i="2"/>
  <c r="M650" i="2" s="1"/>
  <c r="K653" i="2"/>
  <c r="M653" i="2" s="1"/>
  <c r="K654" i="2"/>
  <c r="M654" i="2" s="1"/>
  <c r="K656" i="2"/>
  <c r="M656" i="2" s="1"/>
  <c r="K661" i="2"/>
  <c r="M661" i="2" s="1"/>
  <c r="K662" i="2"/>
  <c r="M662" i="2" s="1"/>
  <c r="K664" i="2"/>
  <c r="M664" i="2" s="1"/>
  <c r="K666" i="2"/>
  <c r="M666" i="2" s="1"/>
  <c r="K669" i="2"/>
  <c r="M669" i="2" s="1"/>
  <c r="K670" i="2"/>
  <c r="M670" i="2" s="1"/>
  <c r="K672" i="2"/>
  <c r="M672" i="2" s="1"/>
  <c r="K673" i="2"/>
  <c r="M673" i="2" s="1"/>
  <c r="K677" i="2"/>
  <c r="M677" i="2" s="1"/>
  <c r="K678" i="2"/>
  <c r="M678" i="2" s="1"/>
  <c r="K680" i="2"/>
  <c r="M680" i="2" s="1"/>
  <c r="K685" i="2"/>
  <c r="M685" i="2" s="1"/>
  <c r="K686" i="2"/>
  <c r="M686" i="2" s="1"/>
  <c r="K688" i="2"/>
  <c r="M688" i="2" s="1"/>
  <c r="K693" i="2"/>
  <c r="M693" i="2" s="1"/>
  <c r="K694" i="2"/>
  <c r="M694" i="2" s="1"/>
  <c r="K696" i="2"/>
  <c r="M696" i="2" s="1"/>
  <c r="K701" i="2"/>
  <c r="M701" i="2" s="1"/>
  <c r="K702" i="2"/>
  <c r="M702" i="2" s="1"/>
  <c r="K704" i="2"/>
  <c r="M704" i="2" s="1"/>
  <c r="K709" i="2"/>
  <c r="M709" i="2" s="1"/>
  <c r="K710" i="2"/>
  <c r="M710" i="2" s="1"/>
  <c r="K712" i="2"/>
  <c r="M712" i="2" s="1"/>
  <c r="K717" i="2"/>
  <c r="M717" i="2" s="1"/>
  <c r="K718" i="2"/>
  <c r="M718" i="2" s="1"/>
  <c r="K720" i="2"/>
  <c r="M720" i="2" s="1"/>
  <c r="K721" i="2"/>
  <c r="M721" i="2" s="1"/>
  <c r="K725" i="2"/>
  <c r="M725" i="2" s="1"/>
  <c r="K726" i="2"/>
  <c r="M726" i="2" s="1"/>
  <c r="K728" i="2"/>
  <c r="M728" i="2" s="1"/>
  <c r="K733" i="2"/>
  <c r="M733" i="2" s="1"/>
  <c r="K734" i="2"/>
  <c r="M734" i="2" s="1"/>
  <c r="K736" i="2"/>
  <c r="M736" i="2" s="1"/>
  <c r="K741" i="2"/>
  <c r="M741" i="2" s="1"/>
  <c r="K742" i="2"/>
  <c r="M742" i="2" s="1"/>
  <c r="K744" i="2"/>
  <c r="M744" i="2" s="1"/>
  <c r="K749" i="2"/>
  <c r="M749" i="2" s="1"/>
  <c r="K750" i="2"/>
  <c r="M750" i="2" s="1"/>
  <c r="K752" i="2"/>
  <c r="M752" i="2" s="1"/>
  <c r="K757" i="2"/>
  <c r="M757" i="2" s="1"/>
  <c r="K758" i="2"/>
  <c r="M758" i="2" s="1"/>
  <c r="K760" i="2"/>
  <c r="M760" i="2" s="1"/>
  <c r="K765" i="2"/>
  <c r="M765" i="2" s="1"/>
  <c r="K766" i="2"/>
  <c r="M766" i="2" s="1"/>
  <c r="K768" i="2"/>
  <c r="M768" i="2" s="1"/>
  <c r="K773" i="2"/>
  <c r="M773" i="2" s="1"/>
  <c r="K774" i="2"/>
  <c r="M774" i="2" s="1"/>
  <c r="K776" i="2"/>
  <c r="M776" i="2" s="1"/>
  <c r="K781" i="2"/>
  <c r="M781" i="2" s="1"/>
  <c r="K782" i="2"/>
  <c r="M782" i="2" s="1"/>
  <c r="K784" i="2"/>
  <c r="M784" i="2" s="1"/>
  <c r="K789" i="2"/>
  <c r="M789" i="2" s="1"/>
  <c r="K790" i="2"/>
  <c r="M790" i="2" s="1"/>
  <c r="K792" i="2"/>
  <c r="M792" i="2" s="1"/>
  <c r="K797" i="2"/>
  <c r="M797" i="2" s="1"/>
  <c r="K798" i="2"/>
  <c r="M798" i="2" s="1"/>
  <c r="K800" i="2"/>
  <c r="M800" i="2" s="1"/>
  <c r="K805" i="2"/>
  <c r="M805" i="2" s="1"/>
  <c r="K806" i="2"/>
  <c r="M806" i="2" s="1"/>
  <c r="K808" i="2"/>
  <c r="M808" i="2" s="1"/>
  <c r="K813" i="2"/>
  <c r="M813" i="2" s="1"/>
  <c r="K814" i="2"/>
  <c r="M814" i="2" s="1"/>
  <c r="K816" i="2"/>
  <c r="M816" i="2" s="1"/>
  <c r="K821" i="2"/>
  <c r="M821" i="2" s="1"/>
  <c r="K822" i="2"/>
  <c r="M822" i="2" s="1"/>
  <c r="K824" i="2"/>
  <c r="M824" i="2" s="1"/>
  <c r="K829" i="2"/>
  <c r="M829" i="2" s="1"/>
  <c r="K830" i="2"/>
  <c r="M830" i="2" s="1"/>
  <c r="K832" i="2"/>
  <c r="M832" i="2" s="1"/>
  <c r="K837" i="2"/>
  <c r="M837" i="2" s="1"/>
  <c r="K838" i="2"/>
  <c r="M838" i="2" s="1"/>
  <c r="K840" i="2"/>
  <c r="M840" i="2" s="1"/>
  <c r="K845" i="2"/>
  <c r="M845" i="2" s="1"/>
  <c r="K846" i="2"/>
  <c r="M846" i="2" s="1"/>
  <c r="K848" i="2"/>
  <c r="M848" i="2" s="1"/>
  <c r="K853" i="2"/>
  <c r="M853" i="2" s="1"/>
  <c r="K854" i="2"/>
  <c r="M854" i="2" s="1"/>
  <c r="K856" i="2"/>
  <c r="M856" i="2" s="1"/>
  <c r="K861" i="2"/>
  <c r="M861" i="2" s="1"/>
  <c r="K862" i="2"/>
  <c r="M862" i="2" s="1"/>
  <c r="K864" i="2"/>
  <c r="M864" i="2" s="1"/>
  <c r="K869" i="2"/>
  <c r="M869" i="2" s="1"/>
  <c r="K870" i="2"/>
  <c r="M870" i="2" s="1"/>
  <c r="K872" i="2"/>
  <c r="M872" i="2" s="1"/>
  <c r="K877" i="2"/>
  <c r="M877" i="2" s="1"/>
  <c r="K878" i="2"/>
  <c r="M878" i="2" s="1"/>
  <c r="K880" i="2"/>
  <c r="M880" i="2" s="1"/>
  <c r="K885" i="2"/>
  <c r="M885" i="2" s="1"/>
  <c r="K886" i="2"/>
  <c r="M886" i="2" s="1"/>
  <c r="K888" i="2"/>
  <c r="M888" i="2" s="1"/>
  <c r="K893" i="2"/>
  <c r="M893" i="2" s="1"/>
  <c r="K894" i="2"/>
  <c r="M894" i="2" s="1"/>
  <c r="K896" i="2"/>
  <c r="M896" i="2" s="1"/>
  <c r="K901" i="2"/>
  <c r="M901" i="2" s="1"/>
  <c r="K902" i="2"/>
  <c r="M902" i="2" s="1"/>
  <c r="K904" i="2"/>
  <c r="M904" i="2" s="1"/>
  <c r="K909" i="2"/>
  <c r="M909" i="2" s="1"/>
  <c r="K910" i="2"/>
  <c r="M910" i="2" s="1"/>
  <c r="K912" i="2"/>
  <c r="M912" i="2" s="1"/>
  <c r="K917" i="2"/>
  <c r="M917" i="2" s="1"/>
  <c r="K918" i="2"/>
  <c r="M918" i="2" s="1"/>
  <c r="K920" i="2"/>
  <c r="M920" i="2" s="1"/>
  <c r="K925" i="2"/>
  <c r="M925" i="2" s="1"/>
  <c r="K926" i="2"/>
  <c r="M926" i="2" s="1"/>
  <c r="K928" i="2"/>
  <c r="M928" i="2" s="1"/>
  <c r="K933" i="2"/>
  <c r="M933" i="2" s="1"/>
  <c r="K934" i="2"/>
  <c r="M934" i="2" s="1"/>
  <c r="K936" i="2"/>
  <c r="M936" i="2" s="1"/>
  <c r="K941" i="2"/>
  <c r="M941" i="2" s="1"/>
  <c r="K942" i="2"/>
  <c r="M942" i="2" s="1"/>
  <c r="K944" i="2"/>
  <c r="M944" i="2" s="1"/>
  <c r="K949" i="2"/>
  <c r="M949" i="2" s="1"/>
  <c r="K950" i="2"/>
  <c r="M950" i="2" s="1"/>
  <c r="K952" i="2"/>
  <c r="M952" i="2" s="1"/>
  <c r="K957" i="2"/>
  <c r="M957" i="2" s="1"/>
  <c r="K958" i="2"/>
  <c r="M958" i="2" s="1"/>
  <c r="K960" i="2"/>
  <c r="M960" i="2" s="1"/>
  <c r="K965" i="2"/>
  <c r="M965" i="2" s="1"/>
  <c r="K966" i="2"/>
  <c r="M966" i="2" s="1"/>
  <c r="K968" i="2"/>
  <c r="M968" i="2" s="1"/>
  <c r="K973" i="2"/>
  <c r="M973" i="2" s="1"/>
  <c r="K974" i="2"/>
  <c r="M974" i="2" s="1"/>
  <c r="K976" i="2"/>
  <c r="M976" i="2" s="1"/>
  <c r="K981" i="2"/>
  <c r="M981" i="2" s="1"/>
  <c r="K982" i="2"/>
  <c r="M982" i="2" s="1"/>
  <c r="K984" i="2"/>
  <c r="M984" i="2" s="1"/>
  <c r="K989" i="2"/>
  <c r="M989" i="2" s="1"/>
  <c r="K990" i="2"/>
  <c r="M990" i="2" s="1"/>
  <c r="K992" i="2"/>
  <c r="M992" i="2" s="1"/>
  <c r="K997" i="2"/>
  <c r="M997" i="2" s="1"/>
  <c r="K998" i="2"/>
  <c r="M998" i="2" s="1"/>
  <c r="K1000" i="2"/>
  <c r="M1000" i="2" s="1"/>
  <c r="L8" i="2"/>
  <c r="L59" i="2"/>
  <c r="L112" i="2"/>
  <c r="L115" i="2"/>
  <c r="L123" i="2"/>
  <c r="L179" i="2"/>
  <c r="L251" i="2"/>
  <c r="L307" i="2"/>
  <c r="L379" i="2"/>
  <c r="L435" i="2"/>
  <c r="L481" i="2"/>
  <c r="D34" i="3" l="1"/>
  <c r="O5" i="3"/>
  <c r="B22" i="3" s="1"/>
  <c r="N5" i="3"/>
  <c r="D40" i="3"/>
  <c r="D32" i="3"/>
  <c r="D36" i="3" s="1"/>
  <c r="S85" i="3"/>
  <c r="S989" i="3"/>
  <c r="S853" i="3"/>
  <c r="S74" i="3"/>
  <c r="S918" i="3"/>
  <c r="Q27" i="3"/>
  <c r="Q105" i="3"/>
  <c r="Q116" i="3"/>
  <c r="Q82" i="3"/>
  <c r="Q6" i="3"/>
  <c r="Q16" i="3"/>
  <c r="Q59" i="3"/>
  <c r="Q91" i="3"/>
  <c r="Q37" i="3"/>
  <c r="Q68" i="3"/>
  <c r="Q100" i="3"/>
  <c r="Q124" i="3"/>
  <c r="Q40" i="3"/>
  <c r="Q77" i="3"/>
  <c r="Q140" i="3"/>
  <c r="Q155" i="3"/>
  <c r="Q187" i="3"/>
  <c r="Q219" i="3"/>
  <c r="Q160" i="3"/>
  <c r="Q192" i="3"/>
  <c r="Q224" i="3"/>
  <c r="Q145" i="3"/>
  <c r="Q177" i="3"/>
  <c r="Q209" i="3"/>
  <c r="Q243" i="3"/>
  <c r="Q275" i="3"/>
  <c r="Q307" i="3"/>
  <c r="Q130" i="3"/>
  <c r="Q162" i="3"/>
  <c r="Q194" i="3"/>
  <c r="Q226" i="3"/>
  <c r="Q337" i="3"/>
  <c r="Q351" i="3"/>
  <c r="Q385" i="3"/>
  <c r="Q417" i="3"/>
  <c r="Q311" i="3"/>
  <c r="Q358" i="3"/>
  <c r="Q260" i="3"/>
  <c r="Q292" i="3"/>
  <c r="Q324" i="3"/>
  <c r="Q241" i="3"/>
  <c r="Q273" i="3"/>
  <c r="Q305" i="3"/>
  <c r="Q238" i="3"/>
  <c r="Q270" i="3"/>
  <c r="Q302" i="3"/>
  <c r="Q449" i="3"/>
  <c r="Q386" i="3"/>
  <c r="Q418" i="3"/>
  <c r="Q450" i="3"/>
  <c r="Q387" i="3"/>
  <c r="Q419" i="3"/>
  <c r="Q451" i="3"/>
  <c r="Q486" i="3"/>
  <c r="Q518" i="3"/>
  <c r="Q550" i="3"/>
  <c r="Q352" i="3"/>
  <c r="Q384" i="3"/>
  <c r="Q416" i="3"/>
  <c r="Q448" i="3"/>
  <c r="Q578" i="3"/>
  <c r="Q646" i="3"/>
  <c r="Q459" i="3"/>
  <c r="Q491" i="3"/>
  <c r="Q523" i="3"/>
  <c r="Q555" i="3"/>
  <c r="Q587" i="3"/>
  <c r="Q464" i="3"/>
  <c r="Q496" i="3"/>
  <c r="Q528" i="3"/>
  <c r="Q560" i="3"/>
  <c r="Q595" i="3"/>
  <c r="Q457" i="3"/>
  <c r="Q489" i="3"/>
  <c r="Q521" i="3"/>
  <c r="Q553" i="3"/>
  <c r="Q585" i="3"/>
  <c r="Q620" i="3"/>
  <c r="Q658" i="3"/>
  <c r="Q722" i="3"/>
  <c r="Q617" i="3"/>
  <c r="Q606" i="3"/>
  <c r="Q643" i="3"/>
  <c r="Q945" i="3"/>
  <c r="Q779" i="3"/>
  <c r="Q663" i="3"/>
  <c r="Q695" i="3"/>
  <c r="Q727" i="3"/>
  <c r="Q759" i="3"/>
  <c r="Q830" i="3"/>
  <c r="Q644" i="3"/>
  <c r="Q676" i="3"/>
  <c r="Q708" i="3"/>
  <c r="Q740" i="3"/>
  <c r="Q772" i="3"/>
  <c r="Q787" i="3"/>
  <c r="Q649" i="3"/>
  <c r="Q681" i="3"/>
  <c r="Q713" i="3"/>
  <c r="Q745" i="3"/>
  <c r="Q800" i="3"/>
  <c r="Q817" i="3"/>
  <c r="Q885" i="3"/>
  <c r="Q801" i="3"/>
  <c r="Q953" i="3"/>
  <c r="Q806" i="3"/>
  <c r="Q839" i="3"/>
  <c r="Q820" i="3"/>
  <c r="Q852" i="3"/>
  <c r="Q833" i="3"/>
  <c r="Q874" i="3"/>
  <c r="Q883" i="3"/>
  <c r="Q943" i="3"/>
  <c r="Q889" i="3"/>
  <c r="Q910" i="3"/>
  <c r="Q915" i="3"/>
  <c r="Q916" i="3"/>
  <c r="Q940" i="3"/>
  <c r="Q972" i="3"/>
  <c r="Q1004" i="3"/>
  <c r="Q1001" i="3"/>
  <c r="Q950" i="3"/>
  <c r="Q982" i="3"/>
  <c r="Q967" i="3"/>
  <c r="Q999" i="3"/>
  <c r="S972" i="3"/>
  <c r="S65" i="3"/>
  <c r="S51" i="3"/>
  <c r="S126" i="3"/>
  <c r="S114" i="3"/>
  <c r="S960" i="3"/>
  <c r="S821" i="3"/>
  <c r="S16" i="3"/>
  <c r="Q31" i="3"/>
  <c r="Q107" i="3"/>
  <c r="Q117" i="3"/>
  <c r="Q44" i="3"/>
  <c r="Q86" i="3"/>
  <c r="Q17" i="3"/>
  <c r="Q19" i="3"/>
  <c r="Q63" i="3"/>
  <c r="Q95" i="3"/>
  <c r="Q52" i="3"/>
  <c r="Q72" i="3"/>
  <c r="Q20" i="3"/>
  <c r="Q14" i="3"/>
  <c r="Q43" i="3"/>
  <c r="Q81" i="3"/>
  <c r="Q127" i="3"/>
  <c r="Q159" i="3"/>
  <c r="Q191" i="3"/>
  <c r="Q223" i="3"/>
  <c r="Q164" i="3"/>
  <c r="Q196" i="3"/>
  <c r="Q228" i="3"/>
  <c r="Q149" i="3"/>
  <c r="Q181" i="3"/>
  <c r="Q213" i="3"/>
  <c r="Q247" i="3"/>
  <c r="Q279" i="3"/>
  <c r="Q102" i="3"/>
  <c r="Q134" i="3"/>
  <c r="Q166" i="3"/>
  <c r="Q198" i="3"/>
  <c r="Q230" i="3"/>
  <c r="Q338" i="3"/>
  <c r="Q355" i="3"/>
  <c r="Q389" i="3"/>
  <c r="Q421" i="3"/>
  <c r="Q315" i="3"/>
  <c r="Q362" i="3"/>
  <c r="Q264" i="3"/>
  <c r="Q296" i="3"/>
  <c r="Q328" i="3"/>
  <c r="Q245" i="3"/>
  <c r="Q277" i="3"/>
  <c r="Q309" i="3"/>
  <c r="Q242" i="3"/>
  <c r="Q274" i="3"/>
  <c r="Q306" i="3"/>
  <c r="Q453" i="3"/>
  <c r="Q390" i="3"/>
  <c r="Q422" i="3"/>
  <c r="Q454" i="3"/>
  <c r="Q391" i="3"/>
  <c r="Q423" i="3"/>
  <c r="Q458" i="3"/>
  <c r="Q490" i="3"/>
  <c r="Q522" i="3"/>
  <c r="Q554" i="3"/>
  <c r="Q356" i="3"/>
  <c r="Q388" i="3"/>
  <c r="Q420" i="3"/>
  <c r="Q452" i="3"/>
  <c r="Q582" i="3"/>
  <c r="Q654" i="3"/>
  <c r="Q463" i="3"/>
  <c r="Q495" i="3"/>
  <c r="Q527" i="3"/>
  <c r="Q559" i="3"/>
  <c r="Q608" i="3"/>
  <c r="Q468" i="3"/>
  <c r="Q500" i="3"/>
  <c r="Q532" i="3"/>
  <c r="Q564" i="3"/>
  <c r="Q642" i="3"/>
  <c r="Q461" i="3"/>
  <c r="Q493" i="3"/>
  <c r="Q525" i="3"/>
  <c r="Q557" i="3"/>
  <c r="Q589" i="3"/>
  <c r="Q624" i="3"/>
  <c r="Q666" i="3"/>
  <c r="Q750" i="3"/>
  <c r="Q621" i="3"/>
  <c r="Q610" i="3"/>
  <c r="Q647" i="3"/>
  <c r="Q758" i="3"/>
  <c r="Q783" i="3"/>
  <c r="Q667" i="3"/>
  <c r="Q699" i="3"/>
  <c r="Q731" i="3"/>
  <c r="Q763" i="3"/>
  <c r="Q846" i="3"/>
  <c r="Q648" i="3"/>
  <c r="Q680" i="3"/>
  <c r="Q712" i="3"/>
  <c r="Q744" i="3"/>
  <c r="Q826" i="3"/>
  <c r="Q795" i="3"/>
  <c r="Q653" i="3"/>
  <c r="Q685" i="3"/>
  <c r="Q717" i="3"/>
  <c r="Q749" i="3"/>
  <c r="Q808" i="3"/>
  <c r="Q818" i="3"/>
  <c r="Q773" i="3"/>
  <c r="Q805" i="3"/>
  <c r="Q905" i="3"/>
  <c r="Q810" i="3"/>
  <c r="Q843" i="3"/>
  <c r="Q824" i="3"/>
  <c r="Q856" i="3"/>
  <c r="Q837" i="3"/>
  <c r="Q961" i="3"/>
  <c r="Q887" i="3"/>
  <c r="Q947" i="3"/>
  <c r="Q890" i="3"/>
  <c r="Q914" i="3"/>
  <c r="Q919" i="3"/>
  <c r="Q920" i="3"/>
  <c r="Q944" i="3"/>
  <c r="Q976" i="3"/>
  <c r="Q973" i="3"/>
  <c r="Q922" i="3"/>
  <c r="Q954" i="3"/>
  <c r="Q986" i="3"/>
  <c r="Q971" i="3"/>
  <c r="Q1003" i="3"/>
  <c r="S1003" i="3"/>
  <c r="S97" i="3"/>
  <c r="S67" i="3"/>
  <c r="S54" i="3"/>
  <c r="S9" i="3"/>
  <c r="S27" i="3"/>
  <c r="S36" i="3"/>
  <c r="S890" i="3"/>
  <c r="S865" i="3"/>
  <c r="S57" i="3"/>
  <c r="S41" i="3"/>
  <c r="Q108" i="3"/>
  <c r="Q119" i="3"/>
  <c r="Q58" i="3"/>
  <c r="Q90" i="3"/>
  <c r="Q24" i="3"/>
  <c r="Q9" i="3"/>
  <c r="Q67" i="3"/>
  <c r="Q99" i="3"/>
  <c r="Q42" i="3"/>
  <c r="Q76" i="3"/>
  <c r="Q10" i="3"/>
  <c r="Q18" i="3"/>
  <c r="Q47" i="3"/>
  <c r="Q85" i="3"/>
  <c r="Q131" i="3"/>
  <c r="Q163" i="3"/>
  <c r="Q195" i="3"/>
  <c r="Q227" i="3"/>
  <c r="Q168" i="3"/>
  <c r="Q200" i="3"/>
  <c r="Q232" i="3"/>
  <c r="Q153" i="3"/>
  <c r="Q185" i="3"/>
  <c r="Q217" i="3"/>
  <c r="Q251" i="3"/>
  <c r="Q283" i="3"/>
  <c r="Q106" i="3"/>
  <c r="Q138" i="3"/>
  <c r="Q170" i="3"/>
  <c r="Q202" i="3"/>
  <c r="Q331" i="3"/>
  <c r="Q339" i="3"/>
  <c r="Q359" i="3"/>
  <c r="Q393" i="3"/>
  <c r="Q425" i="3"/>
  <c r="Q319" i="3"/>
  <c r="Q236" i="3"/>
  <c r="Q268" i="3"/>
  <c r="Q300" i="3"/>
  <c r="Q345" i="3"/>
  <c r="Q249" i="3"/>
  <c r="Q281" i="3"/>
  <c r="Q313" i="3"/>
  <c r="Q246" i="3"/>
  <c r="Q278" i="3"/>
  <c r="Q310" i="3"/>
  <c r="Q574" i="3"/>
  <c r="Q394" i="3"/>
  <c r="Q426" i="3"/>
  <c r="Q363" i="3"/>
  <c r="Q395" i="3"/>
  <c r="Q427" i="3"/>
  <c r="Q462" i="3"/>
  <c r="Q494" i="3"/>
  <c r="Q526" i="3"/>
  <c r="Q558" i="3"/>
  <c r="Q360" i="3"/>
  <c r="Q392" i="3"/>
  <c r="Q424" i="3"/>
  <c r="Q592" i="3"/>
  <c r="Q586" i="3"/>
  <c r="Q686" i="3"/>
  <c r="Q467" i="3"/>
  <c r="Q499" i="3"/>
  <c r="Q531" i="3"/>
  <c r="Q563" i="3"/>
  <c r="Q616" i="3"/>
  <c r="Q472" i="3"/>
  <c r="Q504" i="3"/>
  <c r="Q536" i="3"/>
  <c r="Q568" i="3"/>
  <c r="Q650" i="3"/>
  <c r="Q465" i="3"/>
  <c r="Q497" i="3"/>
  <c r="Q529" i="3"/>
  <c r="Q561" i="3"/>
  <c r="Q600" i="3"/>
  <c r="Q628" i="3"/>
  <c r="Q674" i="3"/>
  <c r="Q593" i="3"/>
  <c r="Q625" i="3"/>
  <c r="Q614" i="3"/>
  <c r="Q651" i="3"/>
  <c r="Q762" i="3"/>
  <c r="Q791" i="3"/>
  <c r="Q671" i="3"/>
  <c r="Q703" i="3"/>
  <c r="Q735" i="3"/>
  <c r="Q767" i="3"/>
  <c r="Q917" i="3"/>
  <c r="Q652" i="3"/>
  <c r="Q684" i="3"/>
  <c r="Q716" i="3"/>
  <c r="Q748" i="3"/>
  <c r="Q842" i="3"/>
  <c r="Q803" i="3"/>
  <c r="Q657" i="3"/>
  <c r="Q689" i="3"/>
  <c r="Q721" i="3"/>
  <c r="Q753" i="3"/>
  <c r="Q838" i="3"/>
  <c r="Q819" i="3"/>
  <c r="Q777" i="3"/>
  <c r="Q809" i="3"/>
  <c r="Q913" i="3"/>
  <c r="Q869" i="3"/>
  <c r="Q847" i="3"/>
  <c r="Q828" i="3"/>
  <c r="Q864" i="3"/>
  <c r="Q841" i="3"/>
  <c r="Q859" i="3"/>
  <c r="Q898" i="3"/>
  <c r="Q951" i="3"/>
  <c r="Q891" i="3"/>
  <c r="Q918" i="3"/>
  <c r="Q892" i="3"/>
  <c r="Q957" i="3"/>
  <c r="Q948" i="3"/>
  <c r="Q980" i="3"/>
  <c r="Q977" i="3"/>
  <c r="Q926" i="3"/>
  <c r="Q958" i="3"/>
  <c r="Q990" i="3"/>
  <c r="Q975" i="3"/>
  <c r="S78" i="3"/>
  <c r="S981" i="3"/>
  <c r="S123" i="3"/>
  <c r="S99" i="3"/>
  <c r="S117" i="3"/>
  <c r="S11" i="3"/>
  <c r="S109" i="3"/>
  <c r="S55" i="3"/>
  <c r="S930" i="3"/>
  <c r="S932" i="3"/>
  <c r="S89" i="3"/>
  <c r="S59" i="3"/>
  <c r="S61" i="3"/>
  <c r="Q38" i="3"/>
  <c r="Q109" i="3"/>
  <c r="Q120" i="3"/>
  <c r="Q62" i="3"/>
  <c r="Q94" i="3"/>
  <c r="Q28" i="3"/>
  <c r="Q11" i="3"/>
  <c r="Q71" i="3"/>
  <c r="Q125" i="3"/>
  <c r="Q46" i="3"/>
  <c r="Q80" i="3"/>
  <c r="Q12" i="3"/>
  <c r="Q7" i="3"/>
  <c r="Q57" i="3"/>
  <c r="Q89" i="3"/>
  <c r="Q135" i="3"/>
  <c r="Q167" i="3"/>
  <c r="Q199" i="3"/>
  <c r="Q231" i="3"/>
  <c r="Q172" i="3"/>
  <c r="Q204" i="3"/>
  <c r="Q233" i="3"/>
  <c r="Q157" i="3"/>
  <c r="Q189" i="3"/>
  <c r="Q221" i="3"/>
  <c r="Q255" i="3"/>
  <c r="Q287" i="3"/>
  <c r="Q110" i="3"/>
  <c r="Q142" i="3"/>
  <c r="Q174" i="3"/>
  <c r="Q206" i="3"/>
  <c r="Q332" i="3"/>
  <c r="Q340" i="3"/>
  <c r="Q365" i="3"/>
  <c r="Q397" i="3"/>
  <c r="Q429" i="3"/>
  <c r="Q323" i="3"/>
  <c r="Q240" i="3"/>
  <c r="Q272" i="3"/>
  <c r="Q304" i="3"/>
  <c r="Q349" i="3"/>
  <c r="Q253" i="3"/>
  <c r="Q285" i="3"/>
  <c r="Q317" i="3"/>
  <c r="Q250" i="3"/>
  <c r="Q282" i="3"/>
  <c r="Q314" i="3"/>
  <c r="Q366" i="3"/>
  <c r="Q398" i="3"/>
  <c r="Q430" i="3"/>
  <c r="Q367" i="3"/>
  <c r="Q399" i="3"/>
  <c r="Q431" i="3"/>
  <c r="Q466" i="3"/>
  <c r="Q498" i="3"/>
  <c r="Q530" i="3"/>
  <c r="Q562" i="3"/>
  <c r="Q364" i="3"/>
  <c r="Q396" i="3"/>
  <c r="Q428" i="3"/>
  <c r="Q619" i="3"/>
  <c r="Q590" i="3"/>
  <c r="Q718" i="3"/>
  <c r="Q471" i="3"/>
  <c r="Q503" i="3"/>
  <c r="Q535" i="3"/>
  <c r="Q567" i="3"/>
  <c r="Q678" i="3"/>
  <c r="Q476" i="3"/>
  <c r="Q508" i="3"/>
  <c r="Q540" i="3"/>
  <c r="Q572" i="3"/>
  <c r="Q670" i="3"/>
  <c r="Q469" i="3"/>
  <c r="Q501" i="3"/>
  <c r="Q533" i="3"/>
  <c r="Q565" i="3"/>
  <c r="Q604" i="3"/>
  <c r="Q632" i="3"/>
  <c r="Q682" i="3"/>
  <c r="Q597" i="3"/>
  <c r="Q629" i="3"/>
  <c r="Q618" i="3"/>
  <c r="Q776" i="3"/>
  <c r="Q766" i="3"/>
  <c r="Q799" i="3"/>
  <c r="Q675" i="3"/>
  <c r="Q707" i="3"/>
  <c r="Q739" i="3"/>
  <c r="Q774" i="3"/>
  <c r="Q768" i="3"/>
  <c r="Q656" i="3"/>
  <c r="Q688" i="3"/>
  <c r="Q720" i="3"/>
  <c r="Q752" i="3"/>
  <c r="Q877" i="3"/>
  <c r="Q811" i="3"/>
  <c r="Q661" i="3"/>
  <c r="Q693" i="3"/>
  <c r="Q725" i="3"/>
  <c r="Q757" i="3"/>
  <c r="Q854" i="3"/>
  <c r="Q821" i="3"/>
  <c r="Q781" i="3"/>
  <c r="Q860" i="3"/>
  <c r="Q786" i="3"/>
  <c r="Q925" i="3"/>
  <c r="Q851" i="3"/>
  <c r="Q832" i="3"/>
  <c r="Q872" i="3"/>
  <c r="Q845" i="3"/>
  <c r="Q867" i="3"/>
  <c r="Q923" i="3"/>
  <c r="Q955" i="3"/>
  <c r="Q893" i="3"/>
  <c r="Q969" i="3"/>
  <c r="Q896" i="3"/>
  <c r="Q965" i="3"/>
  <c r="Q952" i="3"/>
  <c r="Q984" i="3"/>
  <c r="Q981" i="3"/>
  <c r="Q930" i="3"/>
  <c r="Q962" i="3"/>
  <c r="Q994" i="3"/>
  <c r="Q979" i="3"/>
  <c r="S19" i="3"/>
  <c r="S50" i="3"/>
  <c r="S1000" i="3"/>
  <c r="S44" i="3"/>
  <c r="S8" i="3"/>
  <c r="S87" i="3"/>
  <c r="S880" i="3"/>
  <c r="S118" i="3"/>
  <c r="S91" i="3"/>
  <c r="S93" i="3"/>
  <c r="Q50" i="3"/>
  <c r="Q111" i="3"/>
  <c r="Q121" i="3"/>
  <c r="Q66" i="3"/>
  <c r="Q98" i="3"/>
  <c r="Q36" i="3"/>
  <c r="Q34" i="3"/>
  <c r="Q75" i="3"/>
  <c r="Q22" i="3"/>
  <c r="Q49" i="3"/>
  <c r="Q84" i="3"/>
  <c r="Q15" i="3"/>
  <c r="Q5" i="3"/>
  <c r="Q61" i="3"/>
  <c r="Q93" i="3"/>
  <c r="Q139" i="3"/>
  <c r="Q171" i="3"/>
  <c r="Q203" i="3"/>
  <c r="Q144" i="3"/>
  <c r="Q176" i="3"/>
  <c r="Q208" i="3"/>
  <c r="Q129" i="3"/>
  <c r="Q161" i="3"/>
  <c r="Q193" i="3"/>
  <c r="Q225" i="3"/>
  <c r="Q259" i="3"/>
  <c r="Q291" i="3"/>
  <c r="Q114" i="3"/>
  <c r="Q146" i="3"/>
  <c r="Q178" i="3"/>
  <c r="Q210" i="3"/>
  <c r="Q333" i="3"/>
  <c r="Q341" i="3"/>
  <c r="Q369" i="3"/>
  <c r="Q401" i="3"/>
  <c r="Q433" i="3"/>
  <c r="Q327" i="3"/>
  <c r="Q244" i="3"/>
  <c r="Q276" i="3"/>
  <c r="Q308" i="3"/>
  <c r="Q353" i="3"/>
  <c r="Q257" i="3"/>
  <c r="Q289" i="3"/>
  <c r="Q321" i="3"/>
  <c r="Q254" i="3"/>
  <c r="Q286" i="3"/>
  <c r="Q318" i="3"/>
  <c r="Q370" i="3"/>
  <c r="Q402" i="3"/>
  <c r="Q434" i="3"/>
  <c r="Q371" i="3"/>
  <c r="Q403" i="3"/>
  <c r="Q435" i="3"/>
  <c r="Q470" i="3"/>
  <c r="Q502" i="3"/>
  <c r="Q534" i="3"/>
  <c r="Q566" i="3"/>
  <c r="Q368" i="3"/>
  <c r="Q400" i="3"/>
  <c r="Q432" i="3"/>
  <c r="Q623" i="3"/>
  <c r="Q591" i="3"/>
  <c r="Q598" i="3"/>
  <c r="Q475" i="3"/>
  <c r="Q507" i="3"/>
  <c r="Q539" i="3"/>
  <c r="Q571" i="3"/>
  <c r="Q710" i="3"/>
  <c r="Q480" i="3"/>
  <c r="Q512" i="3"/>
  <c r="Q544" i="3"/>
  <c r="Q576" i="3"/>
  <c r="Q702" i="3"/>
  <c r="Q473" i="3"/>
  <c r="Q505" i="3"/>
  <c r="Q537" i="3"/>
  <c r="Q569" i="3"/>
  <c r="Q612" i="3"/>
  <c r="Q730" i="3"/>
  <c r="Q690" i="3"/>
  <c r="Q601" i="3"/>
  <c r="Q633" i="3"/>
  <c r="Q622" i="3"/>
  <c r="Q780" i="3"/>
  <c r="Q834" i="3"/>
  <c r="Q807" i="3"/>
  <c r="Q679" i="3"/>
  <c r="Q711" i="3"/>
  <c r="Q743" i="3"/>
  <c r="Q788" i="3"/>
  <c r="Q778" i="3"/>
  <c r="Q660" i="3"/>
  <c r="Q692" i="3"/>
  <c r="Q724" i="3"/>
  <c r="Q756" i="3"/>
  <c r="Q901" i="3"/>
  <c r="Q868" i="3"/>
  <c r="Q665" i="3"/>
  <c r="Q697" i="3"/>
  <c r="Q729" i="3"/>
  <c r="Q761" i="3"/>
  <c r="Q933" i="3"/>
  <c r="Q822" i="3"/>
  <c r="Q785" i="3"/>
  <c r="Q863" i="3"/>
  <c r="Q790" i="3"/>
  <c r="Q941" i="3"/>
  <c r="Q855" i="3"/>
  <c r="Q836" i="3"/>
  <c r="Q857" i="3"/>
  <c r="Q849" i="3"/>
  <c r="Q875" i="3"/>
  <c r="Q927" i="3"/>
  <c r="Q880" i="3"/>
  <c r="Q894" i="3"/>
  <c r="Q899" i="3"/>
  <c r="Q900" i="3"/>
  <c r="Q924" i="3"/>
  <c r="Q956" i="3"/>
  <c r="Q988" i="3"/>
  <c r="Q985" i="3"/>
  <c r="Q934" i="3"/>
  <c r="Q966" i="3"/>
  <c r="Q998" i="3"/>
  <c r="Q983" i="3"/>
  <c r="S48" i="3"/>
  <c r="S115" i="3"/>
  <c r="S966" i="3"/>
  <c r="S86" i="3"/>
  <c r="S70" i="3"/>
  <c r="S37" i="3"/>
  <c r="S995" i="3"/>
  <c r="S31" i="3"/>
  <c r="S976" i="3"/>
  <c r="S122" i="3"/>
  <c r="Q54" i="3"/>
  <c r="Q112" i="3"/>
  <c r="Q128" i="3"/>
  <c r="Q70" i="3"/>
  <c r="Q8" i="3"/>
  <c r="Q41" i="3"/>
  <c r="Q39" i="3"/>
  <c r="Q79" i="3"/>
  <c r="Q25" i="3"/>
  <c r="Q56" i="3"/>
  <c r="Q88" i="3"/>
  <c r="Q26" i="3"/>
  <c r="Q23" i="3"/>
  <c r="Q65" i="3"/>
  <c r="Q97" i="3"/>
  <c r="Q143" i="3"/>
  <c r="Q175" i="3"/>
  <c r="Q207" i="3"/>
  <c r="Q148" i="3"/>
  <c r="Q180" i="3"/>
  <c r="Q212" i="3"/>
  <c r="Q133" i="3"/>
  <c r="Q165" i="3"/>
  <c r="Q197" i="3"/>
  <c r="Q229" i="3"/>
  <c r="Q263" i="3"/>
  <c r="Q295" i="3"/>
  <c r="Q118" i="3"/>
  <c r="Q150" i="3"/>
  <c r="Q182" i="3"/>
  <c r="Q214" i="3"/>
  <c r="Q334" i="3"/>
  <c r="Q342" i="3"/>
  <c r="Q373" i="3"/>
  <c r="Q405" i="3"/>
  <c r="Q437" i="3"/>
  <c r="Q346" i="3"/>
  <c r="Q248" i="3"/>
  <c r="Q280" i="3"/>
  <c r="Q312" i="3"/>
  <c r="Q357" i="3"/>
  <c r="Q261" i="3"/>
  <c r="Q293" i="3"/>
  <c r="Q325" i="3"/>
  <c r="Q258" i="3"/>
  <c r="Q290" i="3"/>
  <c r="Q322" i="3"/>
  <c r="Q374" i="3"/>
  <c r="Q406" i="3"/>
  <c r="Q438" i="3"/>
  <c r="Q375" i="3"/>
  <c r="Q407" i="3"/>
  <c r="Q439" i="3"/>
  <c r="Q474" i="3"/>
  <c r="Q506" i="3"/>
  <c r="Q538" i="3"/>
  <c r="Q570" i="3"/>
  <c r="Q372" i="3"/>
  <c r="Q404" i="3"/>
  <c r="Q436" i="3"/>
  <c r="Q627" i="3"/>
  <c r="Q599" i="3"/>
  <c r="Q611" i="3"/>
  <c r="Q479" i="3"/>
  <c r="Q511" i="3"/>
  <c r="Q543" i="3"/>
  <c r="Q575" i="3"/>
  <c r="Q596" i="3"/>
  <c r="Q484" i="3"/>
  <c r="Q516" i="3"/>
  <c r="Q548" i="3"/>
  <c r="Q580" i="3"/>
  <c r="Q594" i="3"/>
  <c r="Q477" i="3"/>
  <c r="Q509" i="3"/>
  <c r="Q541" i="3"/>
  <c r="Q573" i="3"/>
  <c r="Q662" i="3"/>
  <c r="Q734" i="3"/>
  <c r="Q698" i="3"/>
  <c r="Q605" i="3"/>
  <c r="Q634" i="3"/>
  <c r="Q626" i="3"/>
  <c r="Q861" i="3"/>
  <c r="Q850" i="3"/>
  <c r="Q825" i="3"/>
  <c r="Q683" i="3"/>
  <c r="Q715" i="3"/>
  <c r="Q747" i="3"/>
  <c r="Q796" i="3"/>
  <c r="Q782" i="3"/>
  <c r="Q664" i="3"/>
  <c r="Q696" i="3"/>
  <c r="Q728" i="3"/>
  <c r="Q760" i="3"/>
  <c r="Q929" i="3"/>
  <c r="Q637" i="3"/>
  <c r="Q669" i="3"/>
  <c r="Q701" i="3"/>
  <c r="Q733" i="3"/>
  <c r="Q765" i="3"/>
  <c r="Q813" i="3"/>
  <c r="Q823" i="3"/>
  <c r="Q789" i="3"/>
  <c r="Q876" i="3"/>
  <c r="Q794" i="3"/>
  <c r="Q827" i="3"/>
  <c r="Q862" i="3"/>
  <c r="Q840" i="3"/>
  <c r="Q865" i="3"/>
  <c r="Q853" i="3"/>
  <c r="Q882" i="3"/>
  <c r="Q931" i="3"/>
  <c r="Q884" i="3"/>
  <c r="Q895" i="3"/>
  <c r="Q903" i="3"/>
  <c r="Q904" i="3"/>
  <c r="Q928" i="3"/>
  <c r="Q960" i="3"/>
  <c r="Q992" i="3"/>
  <c r="Q989" i="3"/>
  <c r="Q938" i="3"/>
  <c r="Q970" i="3"/>
  <c r="Q1002" i="3"/>
  <c r="Q987" i="3"/>
  <c r="S63" i="3"/>
  <c r="S13" i="3"/>
  <c r="S33" i="3"/>
  <c r="D38" i="3"/>
  <c r="S52" i="3"/>
  <c r="S980" i="3"/>
  <c r="S955" i="3"/>
  <c r="S111" i="3"/>
  <c r="S903" i="3"/>
  <c r="S38" i="3"/>
  <c r="Q103" i="3"/>
  <c r="Q113" i="3"/>
  <c r="Q132" i="3"/>
  <c r="Q74" i="3"/>
  <c r="Q21" i="3"/>
  <c r="Q48" i="3"/>
  <c r="Q45" i="3"/>
  <c r="Q83" i="3"/>
  <c r="Q29" i="3"/>
  <c r="Q60" i="3"/>
  <c r="Q92" i="3"/>
  <c r="Q30" i="3"/>
  <c r="Q33" i="3"/>
  <c r="Q69" i="3"/>
  <c r="Q101" i="3"/>
  <c r="Q147" i="3"/>
  <c r="Q179" i="3"/>
  <c r="Q211" i="3"/>
  <c r="Q152" i="3"/>
  <c r="Q184" i="3"/>
  <c r="Q216" i="3"/>
  <c r="Q137" i="3"/>
  <c r="Q169" i="3"/>
  <c r="Q201" i="3"/>
  <c r="Q235" i="3"/>
  <c r="Q267" i="3"/>
  <c r="Q299" i="3"/>
  <c r="Q122" i="3"/>
  <c r="Q154" i="3"/>
  <c r="Q186" i="3"/>
  <c r="Q218" i="3"/>
  <c r="Q335" i="3"/>
  <c r="Q343" i="3"/>
  <c r="Q377" i="3"/>
  <c r="Q409" i="3"/>
  <c r="Q441" i="3"/>
  <c r="Q350" i="3"/>
  <c r="Q252" i="3"/>
  <c r="Q284" i="3"/>
  <c r="Q316" i="3"/>
  <c r="Q361" i="3"/>
  <c r="Q265" i="3"/>
  <c r="Q297" i="3"/>
  <c r="Q329" i="3"/>
  <c r="Q262" i="3"/>
  <c r="Q294" i="3"/>
  <c r="Q326" i="3"/>
  <c r="Q378" i="3"/>
  <c r="Q410" i="3"/>
  <c r="Q442" i="3"/>
  <c r="Q379" i="3"/>
  <c r="Q411" i="3"/>
  <c r="Q443" i="3"/>
  <c r="Q478" i="3"/>
  <c r="Q510" i="3"/>
  <c r="Q542" i="3"/>
  <c r="Q344" i="3"/>
  <c r="Q376" i="3"/>
  <c r="Q408" i="3"/>
  <c r="Q440" i="3"/>
  <c r="Q631" i="3"/>
  <c r="Q603" i="3"/>
  <c r="Q754" i="3"/>
  <c r="Q483" i="3"/>
  <c r="Q515" i="3"/>
  <c r="Q547" i="3"/>
  <c r="Q579" i="3"/>
  <c r="Q456" i="3"/>
  <c r="Q488" i="3"/>
  <c r="Q520" i="3"/>
  <c r="Q552" i="3"/>
  <c r="Q584" i="3"/>
  <c r="Q607" i="3"/>
  <c r="Q481" i="3"/>
  <c r="Q513" i="3"/>
  <c r="Q545" i="3"/>
  <c r="Q577" i="3"/>
  <c r="Q694" i="3"/>
  <c r="Q738" i="3"/>
  <c r="Q706" i="3"/>
  <c r="Q609" i="3"/>
  <c r="Q635" i="3"/>
  <c r="Q630" i="3"/>
  <c r="Q871" i="3"/>
  <c r="Q949" i="3"/>
  <c r="Q655" i="3"/>
  <c r="Q687" i="3"/>
  <c r="Q719" i="3"/>
  <c r="Q751" i="3"/>
  <c r="Q804" i="3"/>
  <c r="Q636" i="3"/>
  <c r="Q668" i="3"/>
  <c r="Q700" i="3"/>
  <c r="Q732" i="3"/>
  <c r="Q764" i="3"/>
  <c r="Q770" i="3"/>
  <c r="Q641" i="3"/>
  <c r="Q673" i="3"/>
  <c r="Q705" i="3"/>
  <c r="Q737" i="3"/>
  <c r="Q784" i="3"/>
  <c r="Q814" i="3"/>
  <c r="Q870" i="3"/>
  <c r="Q793" i="3"/>
  <c r="Q921" i="3"/>
  <c r="Q798" i="3"/>
  <c r="Q831" i="3"/>
  <c r="Q878" i="3"/>
  <c r="Q844" i="3"/>
  <c r="Q873" i="3"/>
  <c r="Q858" i="3"/>
  <c r="Q886" i="3"/>
  <c r="Q935" i="3"/>
  <c r="Q888" i="3"/>
  <c r="Q902" i="3"/>
  <c r="Q907" i="3"/>
  <c r="Q908" i="3"/>
  <c r="Q932" i="3"/>
  <c r="Q964" i="3"/>
  <c r="Q996" i="3"/>
  <c r="Q993" i="3"/>
  <c r="Q942" i="3"/>
  <c r="Q974" i="3"/>
  <c r="Q959" i="3"/>
  <c r="Q991" i="3"/>
  <c r="S95" i="3"/>
  <c r="S82" i="3"/>
  <c r="S69" i="3"/>
  <c r="S5" i="3"/>
  <c r="S47" i="3"/>
  <c r="S907" i="3"/>
  <c r="S923" i="3"/>
  <c r="S21" i="3"/>
  <c r="S985" i="3"/>
  <c r="S113" i="3"/>
  <c r="Q104" i="3"/>
  <c r="Q115" i="3"/>
  <c r="Q136" i="3"/>
  <c r="Q78" i="3"/>
  <c r="Q13" i="3"/>
  <c r="Q51" i="3"/>
  <c r="Q55" i="3"/>
  <c r="Q87" i="3"/>
  <c r="Q32" i="3"/>
  <c r="Q64" i="3"/>
  <c r="Q96" i="3"/>
  <c r="Q53" i="3"/>
  <c r="Q35" i="3"/>
  <c r="Q73" i="3"/>
  <c r="Q123" i="3"/>
  <c r="Q151" i="3"/>
  <c r="Q183" i="3"/>
  <c r="Q215" i="3"/>
  <c r="Q156" i="3"/>
  <c r="Q188" i="3"/>
  <c r="Q220" i="3"/>
  <c r="Q141" i="3"/>
  <c r="Q173" i="3"/>
  <c r="Q205" i="3"/>
  <c r="Q239" i="3"/>
  <c r="Q271" i="3"/>
  <c r="Q303" i="3"/>
  <c r="Q126" i="3"/>
  <c r="Q158" i="3"/>
  <c r="Q190" i="3"/>
  <c r="Q222" i="3"/>
  <c r="Q336" i="3"/>
  <c r="Q347" i="3"/>
  <c r="Q381" i="3"/>
  <c r="Q413" i="3"/>
  <c r="Q445" i="3"/>
  <c r="Q354" i="3"/>
  <c r="Q256" i="3"/>
  <c r="Q288" i="3"/>
  <c r="Q320" i="3"/>
  <c r="Q237" i="3"/>
  <c r="Q269" i="3"/>
  <c r="Q301" i="3"/>
  <c r="Q234" i="3"/>
  <c r="Q266" i="3"/>
  <c r="Q298" i="3"/>
  <c r="Q330" i="3"/>
  <c r="Q382" i="3"/>
  <c r="Q414" i="3"/>
  <c r="Q446" i="3"/>
  <c r="Q383" i="3"/>
  <c r="Q415" i="3"/>
  <c r="Q447" i="3"/>
  <c r="Q482" i="3"/>
  <c r="Q514" i="3"/>
  <c r="Q546" i="3"/>
  <c r="Q348" i="3"/>
  <c r="Q380" i="3"/>
  <c r="Q412" i="3"/>
  <c r="Q444" i="3"/>
  <c r="Q746" i="3"/>
  <c r="Q638" i="3"/>
  <c r="Q455" i="3"/>
  <c r="Q487" i="3"/>
  <c r="Q519" i="3"/>
  <c r="Q551" i="3"/>
  <c r="Q583" i="3"/>
  <c r="Q460" i="3"/>
  <c r="Q492" i="3"/>
  <c r="Q524" i="3"/>
  <c r="Q556" i="3"/>
  <c r="Q588" i="3"/>
  <c r="Q615" i="3"/>
  <c r="Q485" i="3"/>
  <c r="Q517" i="3"/>
  <c r="Q549" i="3"/>
  <c r="Q581" i="3"/>
  <c r="Q726" i="3"/>
  <c r="Q742" i="3"/>
  <c r="Q714" i="3"/>
  <c r="Q613" i="3"/>
  <c r="Q602" i="3"/>
  <c r="Q639" i="3"/>
  <c r="Q909" i="3"/>
  <c r="Q775" i="3"/>
  <c r="Q659" i="3"/>
  <c r="Q691" i="3"/>
  <c r="Q723" i="3"/>
  <c r="Q755" i="3"/>
  <c r="Q812" i="3"/>
  <c r="Q640" i="3"/>
  <c r="Q672" i="3"/>
  <c r="Q704" i="3"/>
  <c r="Q736" i="3"/>
  <c r="Q769" i="3"/>
  <c r="Q771" i="3"/>
  <c r="Q645" i="3"/>
  <c r="Q677" i="3"/>
  <c r="Q709" i="3"/>
  <c r="Q741" i="3"/>
  <c r="Q792" i="3"/>
  <c r="Q815" i="3"/>
  <c r="Q881" i="3"/>
  <c r="Q797" i="3"/>
  <c r="Q937" i="3"/>
  <c r="Q802" i="3"/>
  <c r="Q835" i="3"/>
  <c r="Q816" i="3"/>
  <c r="Q848" i="3"/>
  <c r="Q829" i="3"/>
  <c r="Q866" i="3"/>
  <c r="Q879" i="3"/>
  <c r="Q939" i="3"/>
  <c r="Q897" i="3"/>
  <c r="Q906" i="3"/>
  <c r="Q911" i="3"/>
  <c r="Q912" i="3"/>
  <c r="Q936" i="3"/>
  <c r="Q968" i="3"/>
  <c r="Q1000" i="3"/>
  <c r="Q997" i="3"/>
  <c r="Q946" i="3"/>
  <c r="Q978" i="3"/>
  <c r="Q963" i="3"/>
  <c r="Q995" i="3"/>
  <c r="S1004" i="3"/>
  <c r="S23" i="3"/>
  <c r="S6" i="3"/>
  <c r="S101" i="3"/>
  <c r="L243" i="2"/>
  <c r="L72" i="2"/>
  <c r="L45" i="2"/>
  <c r="L85" i="2"/>
  <c r="L240" i="2"/>
  <c r="L33" i="2"/>
  <c r="L21" i="2"/>
  <c r="L80" i="2"/>
  <c r="L221" i="2"/>
  <c r="L32" i="2"/>
  <c r="L48" i="2"/>
  <c r="L64" i="2"/>
  <c r="L73" i="2"/>
  <c r="L429" i="2"/>
  <c r="L545" i="2"/>
  <c r="L848" i="2"/>
  <c r="L104" i="2"/>
  <c r="L597" i="2"/>
  <c r="R597" i="2" s="1"/>
  <c r="L181" i="2"/>
  <c r="R181" i="2" s="1"/>
  <c r="L656" i="2"/>
  <c r="L507" i="2"/>
  <c r="L301" i="2"/>
  <c r="L304" i="2"/>
  <c r="L499" i="2"/>
  <c r="L253" i="2"/>
  <c r="L117" i="2"/>
  <c r="R117" i="2" s="1"/>
  <c r="T377" i="2"/>
  <c r="L377" i="2"/>
  <c r="L313" i="2"/>
  <c r="L257" i="2"/>
  <c r="L185" i="2"/>
  <c r="R185" i="2" s="1"/>
  <c r="T121" i="2"/>
  <c r="L121" i="2"/>
  <c r="L329" i="2"/>
  <c r="L584" i="2"/>
  <c r="L149" i="2"/>
  <c r="L533" i="2"/>
  <c r="L949" i="2"/>
  <c r="R949" i="2" s="1"/>
  <c r="L885" i="2"/>
  <c r="R885" i="2" s="1"/>
  <c r="L209" i="2"/>
  <c r="L312" i="2"/>
  <c r="L216" i="2"/>
  <c r="L409" i="2"/>
  <c r="L298" i="2"/>
  <c r="L184" i="2"/>
  <c r="L293" i="2"/>
  <c r="R293" i="2" s="1"/>
  <c r="L357" i="2"/>
  <c r="R357" i="2" s="1"/>
  <c r="L768" i="2"/>
  <c r="L281" i="2"/>
  <c r="L256" i="2"/>
  <c r="L242" i="2"/>
  <c r="L465" i="2"/>
  <c r="L269" i="2"/>
  <c r="L229" i="2"/>
  <c r="R229" i="2" s="1"/>
  <c r="L153" i="2"/>
  <c r="R153" i="2" s="1"/>
  <c r="L239" i="2"/>
  <c r="L561" i="2"/>
  <c r="L693" i="2"/>
  <c r="L557" i="2"/>
  <c r="L449" i="2"/>
  <c r="L629" i="2"/>
  <c r="R629" i="2" s="1"/>
  <c r="L513" i="2"/>
  <c r="R513" i="2" s="1"/>
  <c r="L392" i="2"/>
  <c r="L592" i="2"/>
  <c r="L585" i="2"/>
  <c r="L385" i="2"/>
  <c r="L157" i="2"/>
  <c r="L106" i="2"/>
  <c r="L58" i="2"/>
  <c r="R58" i="2" s="1"/>
  <c r="L448" i="2"/>
  <c r="R448" i="2" s="1"/>
  <c r="L841" i="2"/>
  <c r="L618" i="2"/>
  <c r="L376" i="2"/>
  <c r="L665" i="2"/>
  <c r="L816" i="2"/>
  <c r="L341" i="2"/>
  <c r="L248" i="2"/>
  <c r="R248" i="2" s="1"/>
  <c r="L720" i="2"/>
  <c r="R720" i="2" s="1"/>
  <c r="L408" i="2"/>
  <c r="L647" i="2"/>
  <c r="L336" i="2"/>
  <c r="L688" i="2"/>
  <c r="L677" i="2"/>
  <c r="L445" i="2"/>
  <c r="R445" i="2" s="1"/>
  <c r="L437" i="2"/>
  <c r="R437" i="2" s="1"/>
  <c r="L241" i="2"/>
  <c r="L193" i="2"/>
  <c r="L145" i="2"/>
  <c r="L669" i="2"/>
  <c r="L729" i="2"/>
  <c r="L421" i="2"/>
  <c r="L373" i="2"/>
  <c r="R373" i="2" s="1"/>
  <c r="L725" i="2"/>
  <c r="R725" i="2" s="1"/>
  <c r="L493" i="2"/>
  <c r="L874" i="2"/>
  <c r="L712" i="2"/>
  <c r="L554" i="2"/>
  <c r="L225" i="2"/>
  <c r="L9" i="2"/>
  <c r="L345" i="2"/>
  <c r="R345" i="2" s="1"/>
  <c r="L504" i="2"/>
  <c r="R504" i="2" s="1"/>
  <c r="L344" i="2"/>
  <c r="L528" i="2"/>
  <c r="L165" i="2"/>
  <c r="L42" i="2"/>
  <c r="L417" i="2"/>
  <c r="L904" i="2"/>
  <c r="R904" i="2" s="1"/>
  <c r="L805" i="2"/>
  <c r="R805" i="2" s="1"/>
  <c r="L633" i="2"/>
  <c r="R633" i="2" s="1"/>
  <c r="L571" i="2"/>
  <c r="L521" i="2"/>
  <c r="L490" i="2"/>
  <c r="L443" i="2"/>
  <c r="L200" i="2"/>
  <c r="L273" i="2"/>
  <c r="R273" i="2" s="1"/>
  <c r="L832" i="2"/>
  <c r="R832" i="2" s="1"/>
  <c r="L272" i="2"/>
  <c r="R272" i="2" s="1"/>
  <c r="L917" i="2"/>
  <c r="L16" i="2"/>
  <c r="L682" i="2"/>
  <c r="L560" i="2"/>
  <c r="L512" i="2"/>
  <c r="L477" i="2"/>
  <c r="R477" i="2" s="1"/>
  <c r="L440" i="2"/>
  <c r="R440" i="2" s="1"/>
  <c r="L405" i="2"/>
  <c r="R405" i="2" s="1"/>
  <c r="L371" i="2"/>
  <c r="L320" i="2"/>
  <c r="L237" i="2"/>
  <c r="L189" i="2"/>
  <c r="L152" i="2"/>
  <c r="L441" i="2"/>
  <c r="R441" i="2" s="1"/>
  <c r="L752" i="2"/>
  <c r="R752" i="2" s="1"/>
  <c r="L627" i="2"/>
  <c r="R627" i="2" s="1"/>
  <c r="L853" i="2"/>
  <c r="L741" i="2"/>
  <c r="L509" i="2"/>
  <c r="L472" i="2"/>
  <c r="L393" i="2"/>
  <c r="L368" i="2"/>
  <c r="R368" i="2" s="1"/>
  <c r="L315" i="2"/>
  <c r="R315" i="2" s="1"/>
  <c r="L285" i="2"/>
  <c r="R285" i="2" s="1"/>
  <c r="L137" i="2"/>
  <c r="R137" i="2" s="1"/>
  <c r="L997" i="2"/>
  <c r="L880" i="2"/>
  <c r="L661" i="2"/>
  <c r="L624" i="2"/>
  <c r="L576" i="2"/>
  <c r="R576" i="2" s="1"/>
  <c r="L541" i="2"/>
  <c r="R541" i="2" s="1"/>
  <c r="L208" i="2"/>
  <c r="R208" i="2" s="1"/>
  <c r="L136" i="2"/>
  <c r="R136" i="2" s="1"/>
  <c r="L29" i="2"/>
  <c r="L968" i="2"/>
  <c r="L457" i="2"/>
  <c r="R457" i="2" s="1"/>
  <c r="L207" i="2"/>
  <c r="L125" i="2"/>
  <c r="R125" i="2" s="1"/>
  <c r="L101" i="2"/>
  <c r="R101" i="2" s="1"/>
  <c r="L869" i="2"/>
  <c r="R869" i="2" s="1"/>
  <c r="L784" i="2"/>
  <c r="R784" i="2" s="1"/>
  <c r="L649" i="2"/>
  <c r="L613" i="2"/>
  <c r="L565" i="2"/>
  <c r="L529" i="2"/>
  <c r="L456" i="2"/>
  <c r="R456" i="2" s="1"/>
  <c r="L362" i="2"/>
  <c r="R362" i="2" s="1"/>
  <c r="L289" i="2"/>
  <c r="R289" i="2" s="1"/>
  <c r="L89" i="2"/>
  <c r="R89" i="2" s="1"/>
  <c r="L53" i="2"/>
  <c r="L17" i="2"/>
  <c r="R17" i="2" s="1"/>
  <c r="L648" i="2"/>
  <c r="L944" i="2"/>
  <c r="L857" i="2"/>
  <c r="R857" i="2" s="1"/>
  <c r="L601" i="2"/>
  <c r="R601" i="2" s="1"/>
  <c r="L933" i="2"/>
  <c r="R933" i="2" s="1"/>
  <c r="T943" i="2"/>
  <c r="L943" i="2"/>
  <c r="L879" i="2"/>
  <c r="L815" i="2"/>
  <c r="T719" i="2"/>
  <c r="L719" i="2"/>
  <c r="R719" i="2" s="1"/>
  <c r="T703" i="2"/>
  <c r="L703" i="2"/>
  <c r="L687" i="2"/>
  <c r="L655" i="2"/>
  <c r="R655" i="2" s="1"/>
  <c r="T623" i="2"/>
  <c r="L623" i="2"/>
  <c r="R623" i="2" s="1"/>
  <c r="T591" i="2"/>
  <c r="L591" i="2"/>
  <c r="L575" i="2"/>
  <c r="L567" i="2"/>
  <c r="T551" i="2"/>
  <c r="L551" i="2"/>
  <c r="R551" i="2" s="1"/>
  <c r="L519" i="2"/>
  <c r="R519" i="2" s="1"/>
  <c r="L511" i="2"/>
  <c r="R511" i="2" s="1"/>
  <c r="L503" i="2"/>
  <c r="R503" i="2" s="1"/>
  <c r="T487" i="2"/>
  <c r="L487" i="2"/>
  <c r="R487" i="2" s="1"/>
  <c r="L455" i="2"/>
  <c r="L439" i="2"/>
  <c r="L431" i="2"/>
  <c r="R431" i="2" s="1"/>
  <c r="T399" i="2"/>
  <c r="L399" i="2"/>
  <c r="R399" i="2" s="1"/>
  <c r="T383" i="2"/>
  <c r="L383" i="2"/>
  <c r="L367" i="2"/>
  <c r="L335" i="2"/>
  <c r="R335" i="2" s="1"/>
  <c r="T319" i="2"/>
  <c r="L319" i="2"/>
  <c r="R319" i="2" s="1"/>
  <c r="T311" i="2"/>
  <c r="L311" i="2"/>
  <c r="L303" i="2"/>
  <c r="L295" i="2"/>
  <c r="R295" i="2" s="1"/>
  <c r="T271" i="2"/>
  <c r="L271" i="2"/>
  <c r="R271" i="2" s="1"/>
  <c r="L263" i="2"/>
  <c r="L247" i="2"/>
  <c r="L231" i="2"/>
  <c r="R231" i="2" s="1"/>
  <c r="T215" i="2"/>
  <c r="L215" i="2"/>
  <c r="R215" i="2" s="1"/>
  <c r="L199" i="2"/>
  <c r="L175" i="2"/>
  <c r="L167" i="2"/>
  <c r="R167" i="2" s="1"/>
  <c r="T159" i="2"/>
  <c r="L159" i="2"/>
  <c r="R159" i="2" s="1"/>
  <c r="T143" i="2"/>
  <c r="L143" i="2"/>
  <c r="L135" i="2"/>
  <c r="L127" i="2"/>
  <c r="R127" i="2" s="1"/>
  <c r="T111" i="2"/>
  <c r="L111" i="2"/>
  <c r="R111" i="2" s="1"/>
  <c r="T79" i="2"/>
  <c r="L79" i="2"/>
  <c r="L63" i="2"/>
  <c r="R63" i="2" s="1"/>
  <c r="L55" i="2"/>
  <c r="R55" i="2" s="1"/>
  <c r="T39" i="2"/>
  <c r="L39" i="2"/>
  <c r="R39" i="2" s="1"/>
  <c r="T31" i="2"/>
  <c r="L31" i="2"/>
  <c r="L7" i="2"/>
  <c r="L847" i="2"/>
  <c r="R847" i="2" s="1"/>
  <c r="T831" i="2"/>
  <c r="L831" i="2"/>
  <c r="R831" i="2" s="1"/>
  <c r="T783" i="2"/>
  <c r="L783" i="2"/>
  <c r="L639" i="2"/>
  <c r="L959" i="2"/>
  <c r="R959" i="2" s="1"/>
  <c r="T911" i="2"/>
  <c r="L911" i="2"/>
  <c r="R911" i="2" s="1"/>
  <c r="T895" i="2"/>
  <c r="L895" i="2"/>
  <c r="L751" i="2"/>
  <c r="L657" i="2"/>
  <c r="L583" i="2"/>
  <c r="R583" i="2" s="1"/>
  <c r="L176" i="2"/>
  <c r="R176" i="2" s="1"/>
  <c r="L957" i="2"/>
  <c r="R957" i="2" s="1"/>
  <c r="L520" i="2"/>
  <c r="R520" i="2" s="1"/>
  <c r="L447" i="2"/>
  <c r="L103" i="2"/>
  <c r="R103" i="2" s="1"/>
  <c r="L967" i="2"/>
  <c r="L605" i="2"/>
  <c r="L365" i="2"/>
  <c r="R365" i="2" s="1"/>
  <c r="L765" i="2"/>
  <c r="R765" i="2" s="1"/>
  <c r="L797" i="2"/>
  <c r="R797" i="2" s="1"/>
  <c r="L679" i="2"/>
  <c r="R679" i="2" s="1"/>
  <c r="L593" i="2"/>
  <c r="R593" i="2" s="1"/>
  <c r="L573" i="2"/>
  <c r="L501" i="2"/>
  <c r="L469" i="2"/>
  <c r="L375" i="2"/>
  <c r="R375" i="2" s="1"/>
  <c r="L353" i="2"/>
  <c r="R353" i="2" s="1"/>
  <c r="L321" i="2"/>
  <c r="R321" i="2" s="1"/>
  <c r="L217" i="2"/>
  <c r="R217" i="2" s="1"/>
  <c r="L144" i="2"/>
  <c r="L807" i="2"/>
  <c r="L999" i="2"/>
  <c r="L785" i="2"/>
  <c r="L743" i="2"/>
  <c r="L711" i="2"/>
  <c r="R711" i="2" s="1"/>
  <c r="L426" i="2"/>
  <c r="R426" i="2" s="1"/>
  <c r="L280" i="2"/>
  <c r="R280" i="2" s="1"/>
  <c r="L93" i="2"/>
  <c r="L71" i="2"/>
  <c r="R71" i="2" s="1"/>
  <c r="L384" i="2"/>
  <c r="L343" i="2"/>
  <c r="L249" i="2"/>
  <c r="R249" i="2" s="1"/>
  <c r="L989" i="2"/>
  <c r="R989" i="2" s="1"/>
  <c r="L733" i="2"/>
  <c r="R733" i="2" s="1"/>
  <c r="L701" i="2"/>
  <c r="R701" i="2" s="1"/>
  <c r="L615" i="2"/>
  <c r="L775" i="2"/>
  <c r="L637" i="2"/>
  <c r="L81" i="2"/>
  <c r="L61" i="2"/>
  <c r="R61" i="2" s="1"/>
  <c r="L952" i="2"/>
  <c r="R952" i="2" s="1"/>
  <c r="L984" i="2"/>
  <c r="R984" i="2" s="1"/>
  <c r="L391" i="2"/>
  <c r="R391" i="2" s="1"/>
  <c r="L920" i="2"/>
  <c r="L120" i="2"/>
  <c r="L896" i="2"/>
  <c r="L941" i="2"/>
  <c r="L801" i="2"/>
  <c r="R801" i="2" s="1"/>
  <c r="L960" i="2"/>
  <c r="R960" i="2" s="1"/>
  <c r="L245" i="2"/>
  <c r="R245" i="2" s="1"/>
  <c r="L769" i="2"/>
  <c r="L929" i="2"/>
  <c r="L888" i="2"/>
  <c r="R888" i="2" s="1"/>
  <c r="L824" i="2"/>
  <c r="L600" i="2"/>
  <c r="L577" i="2"/>
  <c r="R577" i="2" s="1"/>
  <c r="L887" i="2"/>
  <c r="R887" i="2" s="1"/>
  <c r="L856" i="2"/>
  <c r="R856" i="2" s="1"/>
  <c r="L823" i="2"/>
  <c r="L792" i="2"/>
  <c r="L760" i="2"/>
  <c r="L505" i="2"/>
  <c r="L317" i="2"/>
  <c r="L277" i="2"/>
  <c r="R277" i="2" s="1"/>
  <c r="L981" i="2"/>
  <c r="R981" i="2" s="1"/>
  <c r="L951" i="2"/>
  <c r="R951" i="2" s="1"/>
  <c r="L759" i="2"/>
  <c r="L728" i="2"/>
  <c r="L696" i="2"/>
  <c r="L621" i="2"/>
  <c r="L15" i="2"/>
  <c r="L969" i="2"/>
  <c r="R969" i="2" s="1"/>
  <c r="L664" i="2"/>
  <c r="R664" i="2" s="1"/>
  <c r="L432" i="2"/>
  <c r="R432" i="2" s="1"/>
  <c r="L192" i="2"/>
  <c r="R192" i="2" s="1"/>
  <c r="L813" i="2"/>
  <c r="L897" i="2"/>
  <c r="R897" i="2" s="1"/>
  <c r="L877" i="2"/>
  <c r="L749" i="2"/>
  <c r="L234" i="2"/>
  <c r="R234" i="2" s="1"/>
  <c r="L213" i="2"/>
  <c r="R213" i="2" s="1"/>
  <c r="L191" i="2"/>
  <c r="R191" i="2" s="1"/>
  <c r="L913" i="2"/>
  <c r="R913" i="2" s="1"/>
  <c r="L893" i="2"/>
  <c r="L871" i="2"/>
  <c r="L821" i="2"/>
  <c r="L537" i="2"/>
  <c r="L485" i="2"/>
  <c r="R485" i="2" s="1"/>
  <c r="L463" i="2"/>
  <c r="R463" i="2" s="1"/>
  <c r="L349" i="2"/>
  <c r="R349" i="2" s="1"/>
  <c r="L173" i="2"/>
  <c r="R173" i="2" s="1"/>
  <c r="L119" i="2"/>
  <c r="L47" i="2"/>
  <c r="R47" i="2" s="1"/>
  <c r="L464" i="2"/>
  <c r="L985" i="2"/>
  <c r="L912" i="2"/>
  <c r="R912" i="2" s="1"/>
  <c r="L840" i="2"/>
  <c r="R840" i="2" s="1"/>
  <c r="L789" i="2"/>
  <c r="R789" i="2" s="1"/>
  <c r="L767" i="2"/>
  <c r="R767" i="2" s="1"/>
  <c r="L746" i="2"/>
  <c r="L695" i="2"/>
  <c r="R695" i="2" s="1"/>
  <c r="L673" i="2"/>
  <c r="L632" i="2"/>
  <c r="L559" i="2"/>
  <c r="R559" i="2" s="1"/>
  <c r="L536" i="2"/>
  <c r="R536" i="2" s="1"/>
  <c r="L401" i="2"/>
  <c r="R401" i="2" s="1"/>
  <c r="L328" i="2"/>
  <c r="R328" i="2" s="1"/>
  <c r="L255" i="2"/>
  <c r="L170" i="2"/>
  <c r="R170" i="2" s="1"/>
  <c r="L129" i="2"/>
  <c r="L25" i="2"/>
  <c r="L935" i="2"/>
  <c r="R935" i="2" s="1"/>
  <c r="L861" i="2"/>
  <c r="R861" i="2" s="1"/>
  <c r="L839" i="2"/>
  <c r="R839" i="2" s="1"/>
  <c r="L713" i="2"/>
  <c r="R713" i="2" s="1"/>
  <c r="L631" i="2"/>
  <c r="R631" i="2" s="1"/>
  <c r="L423" i="2"/>
  <c r="R423" i="2" s="1"/>
  <c r="L400" i="2"/>
  <c r="L381" i="2"/>
  <c r="L327" i="2"/>
  <c r="R327" i="2" s="1"/>
  <c r="L201" i="2"/>
  <c r="R201" i="2" s="1"/>
  <c r="L128" i="2"/>
  <c r="R128" i="2" s="1"/>
  <c r="L97" i="2"/>
  <c r="R97" i="2" s="1"/>
  <c r="L24" i="2"/>
  <c r="L609" i="2"/>
  <c r="R609" i="2" s="1"/>
  <c r="L569" i="2"/>
  <c r="L496" i="2"/>
  <c r="L473" i="2"/>
  <c r="R473" i="2" s="1"/>
  <c r="L309" i="2"/>
  <c r="R309" i="2" s="1"/>
  <c r="L183" i="2"/>
  <c r="R183" i="2" s="1"/>
  <c r="L57" i="2"/>
  <c r="R57" i="2" s="1"/>
  <c r="L976" i="2"/>
  <c r="L903" i="2"/>
  <c r="R903" i="2" s="1"/>
  <c r="L641" i="2"/>
  <c r="L568" i="2"/>
  <c r="L495" i="2"/>
  <c r="R495" i="2" s="1"/>
  <c r="L265" i="2"/>
  <c r="R265" i="2" s="1"/>
  <c r="L161" i="2"/>
  <c r="R161" i="2" s="1"/>
  <c r="L56" i="2"/>
  <c r="L37" i="2"/>
  <c r="L975" i="2"/>
  <c r="L925" i="2"/>
  <c r="L829" i="2"/>
  <c r="L776" i="2"/>
  <c r="R776" i="2" s="1"/>
  <c r="L757" i="2"/>
  <c r="R757" i="2" s="1"/>
  <c r="L704" i="2"/>
  <c r="R704" i="2" s="1"/>
  <c r="L685" i="2"/>
  <c r="R685" i="2" s="1"/>
  <c r="L640" i="2"/>
  <c r="L549" i="2"/>
  <c r="L527" i="2"/>
  <c r="L413" i="2"/>
  <c r="L359" i="2"/>
  <c r="R359" i="2" s="1"/>
  <c r="L337" i="2"/>
  <c r="R337" i="2" s="1"/>
  <c r="L264" i="2"/>
  <c r="R264" i="2" s="1"/>
  <c r="L141" i="2"/>
  <c r="L109" i="2"/>
  <c r="R109" i="2" s="1"/>
  <c r="L88" i="2"/>
  <c r="R88" i="2" s="1"/>
  <c r="L65" i="2"/>
  <c r="L87" i="2"/>
  <c r="L928" i="2"/>
  <c r="R928" i="2" s="1"/>
  <c r="L873" i="2"/>
  <c r="R873" i="2" s="1"/>
  <c r="L817" i="2"/>
  <c r="R817" i="2" s="1"/>
  <c r="L800" i="2"/>
  <c r="R800" i="2" s="1"/>
  <c r="L745" i="2"/>
  <c r="L689" i="2"/>
  <c r="R689" i="2" s="1"/>
  <c r="L370" i="2"/>
  <c r="R370" i="2" s="1"/>
  <c r="L296" i="2"/>
  <c r="L250" i="2"/>
  <c r="R250" i="2" s="1"/>
  <c r="L169" i="2"/>
  <c r="R169" i="2" s="1"/>
  <c r="L113" i="2"/>
  <c r="R113" i="2" s="1"/>
  <c r="L69" i="2"/>
  <c r="R69" i="2" s="1"/>
  <c r="L13" i="2"/>
  <c r="R13" i="2" s="1"/>
  <c r="L983" i="2"/>
  <c r="L909" i="2"/>
  <c r="R909" i="2" s="1"/>
  <c r="L855" i="2"/>
  <c r="L781" i="2"/>
  <c r="R781" i="2" s="1"/>
  <c r="L744" i="2"/>
  <c r="R744" i="2" s="1"/>
  <c r="L709" i="2"/>
  <c r="R709" i="2" s="1"/>
  <c r="L517" i="2"/>
  <c r="R517" i="2" s="1"/>
  <c r="L415" i="2"/>
  <c r="R415" i="2" s="1"/>
  <c r="L352" i="2"/>
  <c r="L279" i="2"/>
  <c r="R279" i="2" s="1"/>
  <c r="L224" i="2"/>
  <c r="L168" i="2"/>
  <c r="R168" i="2" s="1"/>
  <c r="L122" i="2"/>
  <c r="R122" i="2" s="1"/>
  <c r="L41" i="2"/>
  <c r="R41" i="2" s="1"/>
  <c r="L197" i="2"/>
  <c r="R197" i="2" s="1"/>
  <c r="L114" i="2"/>
  <c r="R114" i="2" s="1"/>
  <c r="L965" i="2"/>
  <c r="L927" i="2"/>
  <c r="R927" i="2" s="1"/>
  <c r="L872" i="2"/>
  <c r="L837" i="2"/>
  <c r="R837" i="2" s="1"/>
  <c r="L799" i="2"/>
  <c r="R799" i="2" s="1"/>
  <c r="L727" i="2"/>
  <c r="R727" i="2" s="1"/>
  <c r="L645" i="2"/>
  <c r="R645" i="2" s="1"/>
  <c r="L589" i="2"/>
  <c r="R589" i="2" s="1"/>
  <c r="L378" i="2"/>
  <c r="R378" i="2" s="1"/>
  <c r="L351" i="2"/>
  <c r="R351" i="2" s="1"/>
  <c r="L261" i="2"/>
  <c r="L223" i="2"/>
  <c r="L178" i="2"/>
  <c r="R178" i="2" s="1"/>
  <c r="L151" i="2"/>
  <c r="R151" i="2" s="1"/>
  <c r="L96" i="2"/>
  <c r="L40" i="2"/>
  <c r="R40" i="2" s="1"/>
  <c r="L479" i="2"/>
  <c r="R479" i="2" s="1"/>
  <c r="L461" i="2"/>
  <c r="R461" i="2" s="1"/>
  <c r="L333" i="2"/>
  <c r="L306" i="2"/>
  <c r="R306" i="2" s="1"/>
  <c r="L205" i="2"/>
  <c r="R205" i="2" s="1"/>
  <c r="L177" i="2"/>
  <c r="R177" i="2" s="1"/>
  <c r="L133" i="2"/>
  <c r="R133" i="2" s="1"/>
  <c r="L95" i="2"/>
  <c r="R95" i="2" s="1"/>
  <c r="L50" i="2"/>
  <c r="L23" i="2"/>
  <c r="R23" i="2" s="1"/>
  <c r="L325" i="2"/>
  <c r="L945" i="2"/>
  <c r="R945" i="2" s="1"/>
  <c r="L1000" i="2"/>
  <c r="R1000" i="2" s="1"/>
  <c r="L936" i="2"/>
  <c r="R936" i="2" s="1"/>
  <c r="L808" i="2"/>
  <c r="L773" i="2"/>
  <c r="L736" i="2"/>
  <c r="R736" i="2" s="1"/>
  <c r="L288" i="2"/>
  <c r="R288" i="2" s="1"/>
  <c r="L233" i="2"/>
  <c r="L186" i="2"/>
  <c r="R186" i="2" s="1"/>
  <c r="L77" i="2"/>
  <c r="R77" i="2" s="1"/>
  <c r="L49" i="2"/>
  <c r="R49" i="2" s="1"/>
  <c r="L992" i="2"/>
  <c r="R992" i="2" s="1"/>
  <c r="L919" i="2"/>
  <c r="R919" i="2" s="1"/>
  <c r="L901" i="2"/>
  <c r="L864" i="2"/>
  <c r="L791" i="2"/>
  <c r="L991" i="2"/>
  <c r="L973" i="2"/>
  <c r="R973" i="2" s="1"/>
  <c r="L863" i="2"/>
  <c r="R863" i="2" s="1"/>
  <c r="L845" i="2"/>
  <c r="R845" i="2" s="1"/>
  <c r="L735" i="2"/>
  <c r="R735" i="2" s="1"/>
  <c r="L717" i="2"/>
  <c r="R717" i="2" s="1"/>
  <c r="L424" i="2"/>
  <c r="R424" i="2" s="1"/>
  <c r="L407" i="2"/>
  <c r="L360" i="2"/>
  <c r="R360" i="2" s="1"/>
  <c r="L314" i="2"/>
  <c r="R314" i="2" s="1"/>
  <c r="L287" i="2"/>
  <c r="R287" i="2" s="1"/>
  <c r="L232" i="2"/>
  <c r="R232" i="2" s="1"/>
  <c r="L160" i="2"/>
  <c r="R160" i="2" s="1"/>
  <c r="L105" i="2"/>
  <c r="R105" i="2" s="1"/>
  <c r="T955" i="2"/>
  <c r="L955" i="2"/>
  <c r="L883" i="2"/>
  <c r="R883" i="2" s="1"/>
  <c r="T819" i="2"/>
  <c r="L819" i="2"/>
  <c r="R819" i="2" s="1"/>
  <c r="L763" i="2"/>
  <c r="R763" i="2" s="1"/>
  <c r="T691" i="2"/>
  <c r="L691" i="2"/>
  <c r="R691" i="2" s="1"/>
  <c r="L947" i="2"/>
  <c r="R947" i="2" s="1"/>
  <c r="T1003" i="2"/>
  <c r="L1003" i="2"/>
  <c r="R1003" i="2" s="1"/>
  <c r="L1002" i="2"/>
  <c r="L826" i="2"/>
  <c r="R826" i="2" s="1"/>
  <c r="L434" i="2"/>
  <c r="R434" i="2" s="1"/>
  <c r="L953" i="2"/>
  <c r="R953" i="2" s="1"/>
  <c r="L389" i="2"/>
  <c r="R389" i="2" s="1"/>
  <c r="L616" i="2"/>
  <c r="R616" i="2" s="1"/>
  <c r="L570" i="2"/>
  <c r="R570" i="2" s="1"/>
  <c r="L544" i="2"/>
  <c r="R544" i="2" s="1"/>
  <c r="L489" i="2"/>
  <c r="R489" i="2" s="1"/>
  <c r="L882" i="2"/>
  <c r="R882" i="2" s="1"/>
  <c r="L626" i="2"/>
  <c r="R626" i="2" s="1"/>
  <c r="L599" i="2"/>
  <c r="R599" i="2" s="1"/>
  <c r="L543" i="2"/>
  <c r="R543" i="2" s="1"/>
  <c r="L488" i="2"/>
  <c r="R488" i="2" s="1"/>
  <c r="L442" i="2"/>
  <c r="R442" i="2" s="1"/>
  <c r="L754" i="2"/>
  <c r="R754" i="2" s="1"/>
  <c r="L938" i="2"/>
  <c r="L881" i="2"/>
  <c r="R881" i="2" s="1"/>
  <c r="L810" i="2"/>
  <c r="L753" i="2"/>
  <c r="R753" i="2" s="1"/>
  <c r="L653" i="2"/>
  <c r="R653" i="2" s="1"/>
  <c r="L625" i="2"/>
  <c r="R625" i="2" s="1"/>
  <c r="L581" i="2"/>
  <c r="R581" i="2" s="1"/>
  <c r="L525" i="2"/>
  <c r="R525" i="2" s="1"/>
  <c r="L498" i="2"/>
  <c r="L471" i="2"/>
  <c r="R471" i="2" s="1"/>
  <c r="L416" i="2"/>
  <c r="R416" i="2" s="1"/>
  <c r="L361" i="2"/>
  <c r="R361" i="2" s="1"/>
  <c r="L305" i="2"/>
  <c r="R305" i="2" s="1"/>
  <c r="L954" i="2"/>
  <c r="R954" i="2" s="1"/>
  <c r="L617" i="2"/>
  <c r="R617" i="2" s="1"/>
  <c r="L825" i="2"/>
  <c r="R825" i="2" s="1"/>
  <c r="L672" i="2"/>
  <c r="R672" i="2" s="1"/>
  <c r="L433" i="2"/>
  <c r="R433" i="2" s="1"/>
  <c r="L977" i="2"/>
  <c r="R977" i="2" s="1"/>
  <c r="L937" i="2"/>
  <c r="R937" i="2" s="1"/>
  <c r="L921" i="2"/>
  <c r="R921" i="2" s="1"/>
  <c r="L905" i="2"/>
  <c r="R905" i="2" s="1"/>
  <c r="L890" i="2"/>
  <c r="R890" i="2" s="1"/>
  <c r="L865" i="2"/>
  <c r="R865" i="2" s="1"/>
  <c r="L849" i="2"/>
  <c r="L833" i="2"/>
  <c r="R833" i="2" s="1"/>
  <c r="L809" i="2"/>
  <c r="R809" i="2" s="1"/>
  <c r="L793" i="2"/>
  <c r="R793" i="2" s="1"/>
  <c r="L777" i="2"/>
  <c r="R777" i="2" s="1"/>
  <c r="L737" i="2"/>
  <c r="R737" i="2" s="1"/>
  <c r="L721" i="2"/>
  <c r="R721" i="2" s="1"/>
  <c r="L705" i="2"/>
  <c r="R705" i="2" s="1"/>
  <c r="L681" i="2"/>
  <c r="L634" i="2"/>
  <c r="R634" i="2" s="1"/>
  <c r="L553" i="2"/>
  <c r="R553" i="2" s="1"/>
  <c r="L497" i="2"/>
  <c r="R497" i="2" s="1"/>
  <c r="L453" i="2"/>
  <c r="R453" i="2" s="1"/>
  <c r="L698" i="2"/>
  <c r="R698" i="2" s="1"/>
  <c r="L671" i="2"/>
  <c r="R671" i="2" s="1"/>
  <c r="L961" i="2"/>
  <c r="R961" i="2" s="1"/>
  <c r="L552" i="2"/>
  <c r="L506" i="2"/>
  <c r="R506" i="2" s="1"/>
  <c r="L397" i="2"/>
  <c r="R397" i="2" s="1"/>
  <c r="L297" i="2"/>
  <c r="R297" i="2" s="1"/>
  <c r="L697" i="2"/>
  <c r="R697" i="2" s="1"/>
  <c r="L889" i="2"/>
  <c r="R889" i="2" s="1"/>
  <c r="L762" i="2"/>
  <c r="R762" i="2" s="1"/>
  <c r="L680" i="2"/>
  <c r="R680" i="2" s="1"/>
  <c r="L608" i="2"/>
  <c r="L946" i="2"/>
  <c r="R946" i="2" s="1"/>
  <c r="L818" i="2"/>
  <c r="R818" i="2" s="1"/>
  <c r="L761" i="2"/>
  <c r="R761" i="2" s="1"/>
  <c r="L690" i="2"/>
  <c r="R690" i="2" s="1"/>
  <c r="L663" i="2"/>
  <c r="R663" i="2" s="1"/>
  <c r="L607" i="2"/>
  <c r="R607" i="2" s="1"/>
  <c r="L562" i="2"/>
  <c r="R562" i="2" s="1"/>
  <c r="L535" i="2"/>
  <c r="L480" i="2"/>
  <c r="R480" i="2" s="1"/>
  <c r="L425" i="2"/>
  <c r="R425" i="2" s="1"/>
  <c r="L369" i="2"/>
  <c r="R369" i="2" s="1"/>
  <c r="L993" i="2"/>
  <c r="R993" i="2" s="1"/>
  <c r="L635" i="2"/>
  <c r="R635" i="2" s="1"/>
  <c r="L827" i="2"/>
  <c r="R827" i="2" s="1"/>
  <c r="L699" i="2"/>
  <c r="R699" i="2" s="1"/>
  <c r="L563" i="2"/>
  <c r="L187" i="2"/>
  <c r="R187" i="2" s="1"/>
  <c r="L51" i="2"/>
  <c r="R51" i="2" s="1"/>
  <c r="L891" i="2"/>
  <c r="R891" i="2" s="1"/>
  <c r="L755" i="2"/>
  <c r="R755" i="2" s="1"/>
  <c r="L892" i="2"/>
  <c r="R892" i="2" s="1"/>
  <c r="L636" i="2"/>
  <c r="R636" i="2" s="1"/>
  <c r="L380" i="2"/>
  <c r="R380" i="2" s="1"/>
  <c r="L124" i="2"/>
  <c r="L700" i="2"/>
  <c r="R700" i="2" s="1"/>
  <c r="L444" i="2"/>
  <c r="R444" i="2" s="1"/>
  <c r="L188" i="2"/>
  <c r="L956" i="2"/>
  <c r="L764" i="2"/>
  <c r="R764" i="2" s="1"/>
  <c r="L508" i="2"/>
  <c r="R508" i="2" s="1"/>
  <c r="L252" i="2"/>
  <c r="R252" i="2" s="1"/>
  <c r="L828" i="2"/>
  <c r="L572" i="2"/>
  <c r="R572" i="2" s="1"/>
  <c r="L316" i="2"/>
  <c r="R316" i="2" s="1"/>
  <c r="L60" i="2"/>
  <c r="R60" i="2" s="1"/>
  <c r="L964" i="2"/>
  <c r="L708" i="2"/>
  <c r="R708" i="2" s="1"/>
  <c r="L452" i="2"/>
  <c r="R452" i="2" s="1"/>
  <c r="L132" i="2"/>
  <c r="R132" i="2" s="1"/>
  <c r="L68" i="2"/>
  <c r="L835" i="2"/>
  <c r="R835" i="2" s="1"/>
  <c r="L524" i="2"/>
  <c r="L451" i="2"/>
  <c r="L268" i="2"/>
  <c r="L204" i="2"/>
  <c r="R204" i="2" s="1"/>
  <c r="L131" i="2"/>
  <c r="R131" i="2" s="1"/>
  <c r="L67" i="2"/>
  <c r="R67" i="2" s="1"/>
  <c r="L971" i="2"/>
  <c r="L916" i="2"/>
  <c r="L852" i="2"/>
  <c r="L788" i="2"/>
  <c r="L779" i="2"/>
  <c r="L770" i="2"/>
  <c r="R770" i="2" s="1"/>
  <c r="L724" i="2"/>
  <c r="R724" i="2" s="1"/>
  <c r="L715" i="2"/>
  <c r="R715" i="2" s="1"/>
  <c r="L706" i="2"/>
  <c r="L660" i="2"/>
  <c r="L651" i="2"/>
  <c r="L642" i="2"/>
  <c r="L596" i="2"/>
  <c r="L587" i="2"/>
  <c r="R587" i="2" s="1"/>
  <c r="L578" i="2"/>
  <c r="R578" i="2" s="1"/>
  <c r="L532" i="2"/>
  <c r="R532" i="2" s="1"/>
  <c r="L523" i="2"/>
  <c r="L514" i="2"/>
  <c r="L468" i="2"/>
  <c r="R468" i="2" s="1"/>
  <c r="L459" i="2"/>
  <c r="L450" i="2"/>
  <c r="L404" i="2"/>
  <c r="R404" i="2" s="1"/>
  <c r="L395" i="2"/>
  <c r="R395" i="2" s="1"/>
  <c r="L386" i="2"/>
  <c r="R386" i="2" s="1"/>
  <c r="L340" i="2"/>
  <c r="L331" i="2"/>
  <c r="R331" i="2" s="1"/>
  <c r="L322" i="2"/>
  <c r="R322" i="2" s="1"/>
  <c r="L276" i="2"/>
  <c r="L267" i="2"/>
  <c r="L258" i="2"/>
  <c r="R258" i="2" s="1"/>
  <c r="L212" i="2"/>
  <c r="R212" i="2" s="1"/>
  <c r="L203" i="2"/>
  <c r="R203" i="2" s="1"/>
  <c r="L194" i="2"/>
  <c r="L148" i="2"/>
  <c r="R148" i="2" s="1"/>
  <c r="L139" i="2"/>
  <c r="R139" i="2" s="1"/>
  <c r="L130" i="2"/>
  <c r="L84" i="2"/>
  <c r="L75" i="2"/>
  <c r="R75" i="2" s="1"/>
  <c r="L66" i="2"/>
  <c r="R66" i="2" s="1"/>
  <c r="L20" i="2"/>
  <c r="R20" i="2" s="1"/>
  <c r="L11" i="2"/>
  <c r="L772" i="2"/>
  <c r="R772" i="2" s="1"/>
  <c r="L260" i="2"/>
  <c r="L899" i="2"/>
  <c r="L844" i="2"/>
  <c r="L780" i="2"/>
  <c r="R780" i="2" s="1"/>
  <c r="L643" i="2"/>
  <c r="R643" i="2" s="1"/>
  <c r="L515" i="2"/>
  <c r="R515" i="2" s="1"/>
  <c r="L387" i="2"/>
  <c r="L12" i="2"/>
  <c r="R12" i="2" s="1"/>
  <c r="L962" i="2"/>
  <c r="L907" i="2"/>
  <c r="L834" i="2"/>
  <c r="L979" i="2"/>
  <c r="R979" i="2" s="1"/>
  <c r="L970" i="2"/>
  <c r="R970" i="2" s="1"/>
  <c r="L906" i="2"/>
  <c r="R906" i="2" s="1"/>
  <c r="L860" i="2"/>
  <c r="L851" i="2"/>
  <c r="L842" i="2"/>
  <c r="R842" i="2" s="1"/>
  <c r="L796" i="2"/>
  <c r="L787" i="2"/>
  <c r="L778" i="2"/>
  <c r="R778" i="2" s="1"/>
  <c r="L732" i="2"/>
  <c r="R732" i="2" s="1"/>
  <c r="L723" i="2"/>
  <c r="R723" i="2" s="1"/>
  <c r="L714" i="2"/>
  <c r="R714" i="2" s="1"/>
  <c r="L668" i="2"/>
  <c r="L659" i="2"/>
  <c r="L650" i="2"/>
  <c r="L604" i="2"/>
  <c r="L595" i="2"/>
  <c r="R595" i="2" s="1"/>
  <c r="L586" i="2"/>
  <c r="R586" i="2" s="1"/>
  <c r="L540" i="2"/>
  <c r="R540" i="2" s="1"/>
  <c r="L531" i="2"/>
  <c r="R531" i="2" s="1"/>
  <c r="L522" i="2"/>
  <c r="L476" i="2"/>
  <c r="L467" i="2"/>
  <c r="L458" i="2"/>
  <c r="L412" i="2"/>
  <c r="R412" i="2" s="1"/>
  <c r="L403" i="2"/>
  <c r="R403" i="2" s="1"/>
  <c r="L394" i="2"/>
  <c r="R394" i="2" s="1"/>
  <c r="L348" i="2"/>
  <c r="L339" i="2"/>
  <c r="L330" i="2"/>
  <c r="L284" i="2"/>
  <c r="R284" i="2" s="1"/>
  <c r="L275" i="2"/>
  <c r="L266" i="2"/>
  <c r="R266" i="2" s="1"/>
  <c r="L220" i="2"/>
  <c r="R220" i="2" s="1"/>
  <c r="L211" i="2"/>
  <c r="R211" i="2" s="1"/>
  <c r="L202" i="2"/>
  <c r="L156" i="2"/>
  <c r="L147" i="2"/>
  <c r="R147" i="2" s="1"/>
  <c r="L138" i="2"/>
  <c r="L92" i="2"/>
  <c r="L83" i="2"/>
  <c r="R83" i="2" s="1"/>
  <c r="L74" i="2"/>
  <c r="R74" i="2" s="1"/>
  <c r="L28" i="2"/>
  <c r="R28" i="2" s="1"/>
  <c r="L19" i="2"/>
  <c r="L10" i="2"/>
  <c r="L836" i="2"/>
  <c r="L580" i="2"/>
  <c r="L963" i="2"/>
  <c r="L771" i="2"/>
  <c r="R771" i="2" s="1"/>
  <c r="L707" i="2"/>
  <c r="R707" i="2" s="1"/>
  <c r="L588" i="2"/>
  <c r="R588" i="2" s="1"/>
  <c r="L460" i="2"/>
  <c r="L332" i="2"/>
  <c r="L259" i="2"/>
  <c r="L140" i="2"/>
  <c r="L843" i="2"/>
  <c r="L988" i="2"/>
  <c r="R988" i="2" s="1"/>
  <c r="L915" i="2"/>
  <c r="R915" i="2" s="1"/>
  <c r="L987" i="2"/>
  <c r="R987" i="2" s="1"/>
  <c r="L978" i="2"/>
  <c r="R978" i="2" s="1"/>
  <c r="L932" i="2"/>
  <c r="L914" i="2"/>
  <c r="R914" i="2" s="1"/>
  <c r="L859" i="2"/>
  <c r="L804" i="2"/>
  <c r="L786" i="2"/>
  <c r="R786" i="2" s="1"/>
  <c r="L731" i="2"/>
  <c r="R731" i="2" s="1"/>
  <c r="L722" i="2"/>
  <c r="R722" i="2" s="1"/>
  <c r="L676" i="2"/>
  <c r="L667" i="2"/>
  <c r="L658" i="2"/>
  <c r="R658" i="2" s="1"/>
  <c r="L612" i="2"/>
  <c r="L603" i="2"/>
  <c r="L594" i="2"/>
  <c r="R594" i="2" s="1"/>
  <c r="L548" i="2"/>
  <c r="R548" i="2" s="1"/>
  <c r="L539" i="2"/>
  <c r="R539" i="2" s="1"/>
  <c r="L530" i="2"/>
  <c r="R530" i="2" s="1"/>
  <c r="L484" i="2"/>
  <c r="R484" i="2" s="1"/>
  <c r="L475" i="2"/>
  <c r="L466" i="2"/>
  <c r="L420" i="2"/>
  <c r="L411" i="2"/>
  <c r="R411" i="2" s="1"/>
  <c r="L402" i="2"/>
  <c r="R402" i="2" s="1"/>
  <c r="L356" i="2"/>
  <c r="R356" i="2" s="1"/>
  <c r="L347" i="2"/>
  <c r="L338" i="2"/>
  <c r="L292" i="2"/>
  <c r="L283" i="2"/>
  <c r="L274" i="2"/>
  <c r="L228" i="2"/>
  <c r="R228" i="2" s="1"/>
  <c r="L219" i="2"/>
  <c r="R219" i="2" s="1"/>
  <c r="L210" i="2"/>
  <c r="R210" i="2" s="1"/>
  <c r="L164" i="2"/>
  <c r="R164" i="2" s="1"/>
  <c r="L155" i="2"/>
  <c r="R155" i="2" s="1"/>
  <c r="L146" i="2"/>
  <c r="L100" i="2"/>
  <c r="L91" i="2"/>
  <c r="L82" i="2"/>
  <c r="R82" i="2" s="1"/>
  <c r="L36" i="2"/>
  <c r="R36" i="2" s="1"/>
  <c r="L27" i="2"/>
  <c r="R27" i="2" s="1"/>
  <c r="L18" i="2"/>
  <c r="L644" i="2"/>
  <c r="L516" i="2"/>
  <c r="L972" i="2"/>
  <c r="L716" i="2"/>
  <c r="L396" i="2"/>
  <c r="R396" i="2" s="1"/>
  <c r="L76" i="2"/>
  <c r="R76" i="2" s="1"/>
  <c r="L980" i="2"/>
  <c r="R980" i="2" s="1"/>
  <c r="L898" i="2"/>
  <c r="L924" i="2"/>
  <c r="L996" i="2"/>
  <c r="L923" i="2"/>
  <c r="L868" i="2"/>
  <c r="L850" i="2"/>
  <c r="R850" i="2" s="1"/>
  <c r="L795" i="2"/>
  <c r="R795" i="2" s="1"/>
  <c r="L740" i="2"/>
  <c r="R740" i="2" s="1"/>
  <c r="L995" i="2"/>
  <c r="L986" i="2"/>
  <c r="R986" i="2" s="1"/>
  <c r="L940" i="2"/>
  <c r="L931" i="2"/>
  <c r="L922" i="2"/>
  <c r="L876" i="2"/>
  <c r="R876" i="2" s="1"/>
  <c r="L867" i="2"/>
  <c r="R867" i="2" s="1"/>
  <c r="L858" i="2"/>
  <c r="R858" i="2" s="1"/>
  <c r="L812" i="2"/>
  <c r="L803" i="2"/>
  <c r="L794" i="2"/>
  <c r="L748" i="2"/>
  <c r="L739" i="2"/>
  <c r="L730" i="2"/>
  <c r="R730" i="2" s="1"/>
  <c r="L684" i="2"/>
  <c r="R684" i="2" s="1"/>
  <c r="L675" i="2"/>
  <c r="R675" i="2" s="1"/>
  <c r="L666" i="2"/>
  <c r="L620" i="2"/>
  <c r="R620" i="2" s="1"/>
  <c r="L611" i="2"/>
  <c r="L602" i="2"/>
  <c r="R602" i="2" s="1"/>
  <c r="L556" i="2"/>
  <c r="L547" i="2"/>
  <c r="R547" i="2" s="1"/>
  <c r="L538" i="2"/>
  <c r="R538" i="2" s="1"/>
  <c r="L492" i="2"/>
  <c r="R492" i="2" s="1"/>
  <c r="L483" i="2"/>
  <c r="L474" i="2"/>
  <c r="R474" i="2" s="1"/>
  <c r="L428" i="2"/>
  <c r="R428" i="2" s="1"/>
  <c r="L419" i="2"/>
  <c r="R419" i="2" s="1"/>
  <c r="L410" i="2"/>
  <c r="L364" i="2"/>
  <c r="R364" i="2" s="1"/>
  <c r="L355" i="2"/>
  <c r="R355" i="2" s="1"/>
  <c r="L346" i="2"/>
  <c r="R346" i="2" s="1"/>
  <c r="L300" i="2"/>
  <c r="L291" i="2"/>
  <c r="L282" i="2"/>
  <c r="R282" i="2" s="1"/>
  <c r="L236" i="2"/>
  <c r="L227" i="2"/>
  <c r="L218" i="2"/>
  <c r="R218" i="2" s="1"/>
  <c r="L172" i="2"/>
  <c r="R172" i="2" s="1"/>
  <c r="L163" i="2"/>
  <c r="R163" i="2" s="1"/>
  <c r="L154" i="2"/>
  <c r="R154" i="2" s="1"/>
  <c r="L108" i="2"/>
  <c r="L99" i="2"/>
  <c r="L90" i="2"/>
  <c r="L44" i="2"/>
  <c r="L35" i="2"/>
  <c r="R35" i="2" s="1"/>
  <c r="L26" i="2"/>
  <c r="R26" i="2" s="1"/>
  <c r="L900" i="2"/>
  <c r="R900" i="2" s="1"/>
  <c r="L388" i="2"/>
  <c r="L324" i="2"/>
  <c r="L196" i="2"/>
  <c r="L908" i="2"/>
  <c r="L652" i="2"/>
  <c r="L579" i="2"/>
  <c r="R579" i="2" s="1"/>
  <c r="L323" i="2"/>
  <c r="R323" i="2" s="1"/>
  <c r="L195" i="2"/>
  <c r="R195" i="2" s="1"/>
  <c r="L1004" i="2"/>
  <c r="L994" i="2"/>
  <c r="L948" i="2"/>
  <c r="R948" i="2" s="1"/>
  <c r="L939" i="2"/>
  <c r="L930" i="2"/>
  <c r="L884" i="2"/>
  <c r="R884" i="2" s="1"/>
  <c r="L875" i="2"/>
  <c r="R875" i="2" s="1"/>
  <c r="L866" i="2"/>
  <c r="R866" i="2" s="1"/>
  <c r="L820" i="2"/>
  <c r="R820" i="2" s="1"/>
  <c r="L811" i="2"/>
  <c r="R811" i="2" s="1"/>
  <c r="L802" i="2"/>
  <c r="L756" i="2"/>
  <c r="L747" i="2"/>
  <c r="L738" i="2"/>
  <c r="R738" i="2" s="1"/>
  <c r="L692" i="2"/>
  <c r="R692" i="2" s="1"/>
  <c r="L683" i="2"/>
  <c r="R683" i="2" s="1"/>
  <c r="L674" i="2"/>
  <c r="L628" i="2"/>
  <c r="L619" i="2"/>
  <c r="L610" i="2"/>
  <c r="L564" i="2"/>
  <c r="L555" i="2"/>
  <c r="R555" i="2" s="1"/>
  <c r="L546" i="2"/>
  <c r="R546" i="2" s="1"/>
  <c r="L500" i="2"/>
  <c r="R500" i="2" s="1"/>
  <c r="L491" i="2"/>
  <c r="L482" i="2"/>
  <c r="L436" i="2"/>
  <c r="L427" i="2"/>
  <c r="L418" i="2"/>
  <c r="L372" i="2"/>
  <c r="R372" i="2" s="1"/>
  <c r="L363" i="2"/>
  <c r="R363" i="2" s="1"/>
  <c r="L354" i="2"/>
  <c r="R354" i="2" s="1"/>
  <c r="L308" i="2"/>
  <c r="L299" i="2"/>
  <c r="R299" i="2" s="1"/>
  <c r="L290" i="2"/>
  <c r="L244" i="2"/>
  <c r="L235" i="2"/>
  <c r="L226" i="2"/>
  <c r="R226" i="2" s="1"/>
  <c r="L180" i="2"/>
  <c r="R180" i="2" s="1"/>
  <c r="L171" i="2"/>
  <c r="R171" i="2" s="1"/>
  <c r="L162" i="2"/>
  <c r="L116" i="2"/>
  <c r="L107" i="2"/>
  <c r="R107" i="2" s="1"/>
  <c r="L98" i="2"/>
  <c r="L52" i="2"/>
  <c r="L43" i="2"/>
  <c r="R43" i="2" s="1"/>
  <c r="L34" i="2"/>
  <c r="R34" i="2" s="1"/>
  <c r="T654" i="2"/>
  <c r="L654" i="2"/>
  <c r="T646" i="2"/>
  <c r="L646" i="2"/>
  <c r="R646" i="2" s="1"/>
  <c r="T638" i="2"/>
  <c r="L638" i="2"/>
  <c r="R638" i="2" s="1"/>
  <c r="T630" i="2"/>
  <c r="L630" i="2"/>
  <c r="T622" i="2"/>
  <c r="L622" i="2"/>
  <c r="T614" i="2"/>
  <c r="L614" i="2"/>
  <c r="T606" i="2"/>
  <c r="L606" i="2"/>
  <c r="T598" i="2"/>
  <c r="L598" i="2"/>
  <c r="R598" i="2" s="1"/>
  <c r="T590" i="2"/>
  <c r="L590" i="2"/>
  <c r="T582" i="2"/>
  <c r="L582" i="2"/>
  <c r="R582" i="2" s="1"/>
  <c r="T574" i="2"/>
  <c r="L574" i="2"/>
  <c r="T566" i="2"/>
  <c r="L566" i="2"/>
  <c r="T558" i="2"/>
  <c r="L558" i="2"/>
  <c r="T550" i="2"/>
  <c r="L550" i="2"/>
  <c r="T542" i="2"/>
  <c r="L542" i="2"/>
  <c r="R542" i="2" s="1"/>
  <c r="T534" i="2"/>
  <c r="L534" i="2"/>
  <c r="R534" i="2" s="1"/>
  <c r="T526" i="2"/>
  <c r="L526" i="2"/>
  <c r="T518" i="2"/>
  <c r="L518" i="2"/>
  <c r="R518" i="2" s="1"/>
  <c r="T510" i="2"/>
  <c r="L510" i="2"/>
  <c r="T502" i="2"/>
  <c r="L502" i="2"/>
  <c r="T494" i="2"/>
  <c r="L494" i="2"/>
  <c r="T486" i="2"/>
  <c r="L486" i="2"/>
  <c r="T478" i="2"/>
  <c r="L478" i="2"/>
  <c r="T470" i="2"/>
  <c r="L470" i="2"/>
  <c r="T462" i="2"/>
  <c r="L462" i="2"/>
  <c r="T454" i="2"/>
  <c r="L454" i="2"/>
  <c r="R454" i="2" s="1"/>
  <c r="T446" i="2"/>
  <c r="L446" i="2"/>
  <c r="R446" i="2" s="1"/>
  <c r="T438" i="2"/>
  <c r="L438" i="2"/>
  <c r="T430" i="2"/>
  <c r="L430" i="2"/>
  <c r="T422" i="2"/>
  <c r="L422" i="2"/>
  <c r="T414" i="2"/>
  <c r="L414" i="2"/>
  <c r="T406" i="2"/>
  <c r="L406" i="2"/>
  <c r="T398" i="2"/>
  <c r="L398" i="2"/>
  <c r="T390" i="2"/>
  <c r="L390" i="2"/>
  <c r="R390" i="2" s="1"/>
  <c r="T382" i="2"/>
  <c r="L382" i="2"/>
  <c r="T374" i="2"/>
  <c r="L374" i="2"/>
  <c r="T366" i="2"/>
  <c r="L366" i="2"/>
  <c r="T358" i="2"/>
  <c r="L358" i="2"/>
  <c r="T350" i="2"/>
  <c r="L350" i="2"/>
  <c r="R350" i="2" s="1"/>
  <c r="T342" i="2"/>
  <c r="L342" i="2"/>
  <c r="T334" i="2"/>
  <c r="L334" i="2"/>
  <c r="T326" i="2"/>
  <c r="L326" i="2"/>
  <c r="R326" i="2" s="1"/>
  <c r="T318" i="2"/>
  <c r="L318" i="2"/>
  <c r="T310" i="2"/>
  <c r="L310" i="2"/>
  <c r="T302" i="2"/>
  <c r="L302" i="2"/>
  <c r="T294" i="2"/>
  <c r="L294" i="2"/>
  <c r="T286" i="2"/>
  <c r="L286" i="2"/>
  <c r="T278" i="2"/>
  <c r="L278" i="2"/>
  <c r="T270" i="2"/>
  <c r="L270" i="2"/>
  <c r="T262" i="2"/>
  <c r="L262" i="2"/>
  <c r="R262" i="2" s="1"/>
  <c r="T254" i="2"/>
  <c r="L254" i="2"/>
  <c r="R254" i="2" s="1"/>
  <c r="T246" i="2"/>
  <c r="L246" i="2"/>
  <c r="T238" i="2"/>
  <c r="L238" i="2"/>
  <c r="T230" i="2"/>
  <c r="L230" i="2"/>
  <c r="T222" i="2"/>
  <c r="L222" i="2"/>
  <c r="R222" i="2" s="1"/>
  <c r="T214" i="2"/>
  <c r="L214" i="2"/>
  <c r="T206" i="2"/>
  <c r="L206" i="2"/>
  <c r="T198" i="2"/>
  <c r="L198" i="2"/>
  <c r="R198" i="2" s="1"/>
  <c r="T190" i="2"/>
  <c r="L190" i="2"/>
  <c r="T182" i="2"/>
  <c r="L182" i="2"/>
  <c r="T174" i="2"/>
  <c r="L174" i="2"/>
  <c r="T166" i="2"/>
  <c r="L166" i="2"/>
  <c r="T158" i="2"/>
  <c r="L158" i="2"/>
  <c r="T150" i="2"/>
  <c r="L150" i="2"/>
  <c r="T142" i="2"/>
  <c r="L142" i="2"/>
  <c r="T134" i="2"/>
  <c r="L134" i="2"/>
  <c r="R134" i="2" s="1"/>
  <c r="T126" i="2"/>
  <c r="L126" i="2"/>
  <c r="R126" i="2" s="1"/>
  <c r="T118" i="2"/>
  <c r="L118" i="2"/>
  <c r="T110" i="2"/>
  <c r="L110" i="2"/>
  <c r="T102" i="2"/>
  <c r="L102" i="2"/>
  <c r="T94" i="2"/>
  <c r="L94" i="2"/>
  <c r="T86" i="2"/>
  <c r="L86" i="2"/>
  <c r="T78" i="2"/>
  <c r="L78" i="2"/>
  <c r="T70" i="2"/>
  <c r="L70" i="2"/>
  <c r="R70" i="2" s="1"/>
  <c r="T62" i="2"/>
  <c r="L62" i="2"/>
  <c r="T54" i="2"/>
  <c r="L54" i="2"/>
  <c r="T46" i="2"/>
  <c r="L46" i="2"/>
  <c r="T38" i="2"/>
  <c r="L38" i="2"/>
  <c r="R38" i="2" s="1"/>
  <c r="T30" i="2"/>
  <c r="L30" i="2"/>
  <c r="R30" i="2" s="1"/>
  <c r="T22" i="2"/>
  <c r="L22" i="2"/>
  <c r="T14" i="2"/>
  <c r="L14" i="2"/>
  <c r="T6" i="2"/>
  <c r="L6" i="2"/>
  <c r="L998" i="2"/>
  <c r="R998" i="2" s="1"/>
  <c r="L990" i="2"/>
  <c r="L982" i="2"/>
  <c r="L974" i="2"/>
  <c r="R974" i="2" s="1"/>
  <c r="L966" i="2"/>
  <c r="L958" i="2"/>
  <c r="L950" i="2"/>
  <c r="L942" i="2"/>
  <c r="L934" i="2"/>
  <c r="L926" i="2"/>
  <c r="L918" i="2"/>
  <c r="L910" i="2"/>
  <c r="R910" i="2" s="1"/>
  <c r="L902" i="2"/>
  <c r="L894" i="2"/>
  <c r="L886" i="2"/>
  <c r="L878" i="2"/>
  <c r="L870" i="2"/>
  <c r="L862" i="2"/>
  <c r="L854" i="2"/>
  <c r="L846" i="2"/>
  <c r="R846" i="2" s="1"/>
  <c r="L838" i="2"/>
  <c r="L830" i="2"/>
  <c r="L822" i="2"/>
  <c r="L814" i="2"/>
  <c r="L806" i="2"/>
  <c r="L798" i="2"/>
  <c r="L790" i="2"/>
  <c r="L782" i="2"/>
  <c r="R782" i="2" s="1"/>
  <c r="L774" i="2"/>
  <c r="R774" i="2" s="1"/>
  <c r="L766" i="2"/>
  <c r="L758" i="2"/>
  <c r="L750" i="2"/>
  <c r="L742" i="2"/>
  <c r="L734" i="2"/>
  <c r="L726" i="2"/>
  <c r="R726" i="2" s="1"/>
  <c r="L718" i="2"/>
  <c r="R718" i="2" s="1"/>
  <c r="L710" i="2"/>
  <c r="R710" i="2" s="1"/>
  <c r="L702" i="2"/>
  <c r="L694" i="2"/>
  <c r="R694" i="2" s="1"/>
  <c r="L686" i="2"/>
  <c r="R686" i="2" s="1"/>
  <c r="L678" i="2"/>
  <c r="L670" i="2"/>
  <c r="L662" i="2"/>
  <c r="R662" i="2" s="1"/>
  <c r="R21" i="2"/>
  <c r="R985" i="2"/>
  <c r="R929" i="2"/>
  <c r="L1001" i="2"/>
  <c r="R729" i="2"/>
  <c r="T1001" i="2"/>
  <c r="R841" i="2"/>
  <c r="T993" i="2"/>
  <c r="T985" i="2"/>
  <c r="T977" i="2"/>
  <c r="T969" i="2"/>
  <c r="T961" i="2"/>
  <c r="T953" i="2"/>
  <c r="T945" i="2"/>
  <c r="T937" i="2"/>
  <c r="T929" i="2"/>
  <c r="T921" i="2"/>
  <c r="T913" i="2"/>
  <c r="T905" i="2"/>
  <c r="T897" i="2"/>
  <c r="T889" i="2"/>
  <c r="T881" i="2"/>
  <c r="T873" i="2"/>
  <c r="T865" i="2"/>
  <c r="T857" i="2"/>
  <c r="T849" i="2"/>
  <c r="T841" i="2"/>
  <c r="T833" i="2"/>
  <c r="T825" i="2"/>
  <c r="T817" i="2"/>
  <c r="T809" i="2"/>
  <c r="T801" i="2"/>
  <c r="T793" i="2"/>
  <c r="T785" i="2"/>
  <c r="T777" i="2"/>
  <c r="T769" i="2"/>
  <c r="T761" i="2"/>
  <c r="T753" i="2"/>
  <c r="T745" i="2"/>
  <c r="T737" i="2"/>
  <c r="T729" i="2"/>
  <c r="T721" i="2"/>
  <c r="T713" i="2"/>
  <c r="T705" i="2"/>
  <c r="T697" i="2"/>
  <c r="T689" i="2"/>
  <c r="T681" i="2"/>
  <c r="T673" i="2"/>
  <c r="T665" i="2"/>
  <c r="T657" i="2"/>
  <c r="T649" i="2"/>
  <c r="T641" i="2"/>
  <c r="T633" i="2"/>
  <c r="T625" i="2"/>
  <c r="T617" i="2"/>
  <c r="T609" i="2"/>
  <c r="T601" i="2"/>
  <c r="T593" i="2"/>
  <c r="T585" i="2"/>
  <c r="T577" i="2"/>
  <c r="T569" i="2"/>
  <c r="T561" i="2"/>
  <c r="T553" i="2"/>
  <c r="T545" i="2"/>
  <c r="T537" i="2"/>
  <c r="T529" i="2"/>
  <c r="T521" i="2"/>
  <c r="T513" i="2"/>
  <c r="T505" i="2"/>
  <c r="T497" i="2"/>
  <c r="T489" i="2"/>
  <c r="R785" i="2"/>
  <c r="R745" i="2"/>
  <c r="R673" i="2"/>
  <c r="R657" i="2"/>
  <c r="R641" i="2"/>
  <c r="R561" i="2"/>
  <c r="R537" i="2"/>
  <c r="R521" i="2"/>
  <c r="R505" i="2"/>
  <c r="R409" i="2"/>
  <c r="R393" i="2"/>
  <c r="R377" i="2"/>
  <c r="R329" i="2"/>
  <c r="R313" i="2"/>
  <c r="R281" i="2"/>
  <c r="R233" i="2"/>
  <c r="R193" i="2"/>
  <c r="R145" i="2"/>
  <c r="R129" i="2"/>
  <c r="R81" i="2"/>
  <c r="R73" i="2"/>
  <c r="R65" i="2"/>
  <c r="R33" i="2"/>
  <c r="R25" i="2"/>
  <c r="R9" i="2"/>
  <c r="R849" i="2"/>
  <c r="R769" i="2"/>
  <c r="R681" i="2"/>
  <c r="R665" i="2"/>
  <c r="R649" i="2"/>
  <c r="R585" i="2"/>
  <c r="R569" i="2"/>
  <c r="R545" i="2"/>
  <c r="R529" i="2"/>
  <c r="R481" i="2"/>
  <c r="R465" i="2"/>
  <c r="R449" i="2"/>
  <c r="R417" i="2"/>
  <c r="R385" i="2"/>
  <c r="R257" i="2"/>
  <c r="R241" i="2"/>
  <c r="R225" i="2"/>
  <c r="R209" i="2"/>
  <c r="R121" i="2"/>
  <c r="T449" i="2"/>
  <c r="T409" i="2"/>
  <c r="T361" i="2"/>
  <c r="T305" i="2"/>
  <c r="T257" i="2"/>
  <c r="T225" i="2"/>
  <c r="T201" i="2"/>
  <c r="T193" i="2"/>
  <c r="T185" i="2"/>
  <c r="T177" i="2"/>
  <c r="T169" i="2"/>
  <c r="T161" i="2"/>
  <c r="T153" i="2"/>
  <c r="T145" i="2"/>
  <c r="T129" i="2"/>
  <c r="T89" i="2"/>
  <c r="T73" i="2"/>
  <c r="T65" i="2"/>
  <c r="T57" i="2"/>
  <c r="T49" i="2"/>
  <c r="T41" i="2"/>
  <c r="T33" i="2"/>
  <c r="T25" i="2"/>
  <c r="T17" i="2"/>
  <c r="T9" i="2"/>
  <c r="R828" i="2"/>
  <c r="R648" i="2"/>
  <c r="R584" i="2"/>
  <c r="R392" i="2"/>
  <c r="T1000" i="2"/>
  <c r="T992" i="2"/>
  <c r="T984" i="2"/>
  <c r="T976" i="2"/>
  <c r="T968" i="2"/>
  <c r="T960" i="2"/>
  <c r="T952" i="2"/>
  <c r="T944" i="2"/>
  <c r="T936" i="2"/>
  <c r="T928" i="2"/>
  <c r="T920" i="2"/>
  <c r="T912" i="2"/>
  <c r="T904" i="2"/>
  <c r="T896" i="2"/>
  <c r="T888" i="2"/>
  <c r="T880" i="2"/>
  <c r="T872" i="2"/>
  <c r="T864" i="2"/>
  <c r="T856" i="2"/>
  <c r="T848" i="2"/>
  <c r="T840" i="2"/>
  <c r="T832" i="2"/>
  <c r="T824" i="2"/>
  <c r="T816" i="2"/>
  <c r="T808" i="2"/>
  <c r="T800" i="2"/>
  <c r="T792" i="2"/>
  <c r="T784" i="2"/>
  <c r="T776" i="2"/>
  <c r="T768" i="2"/>
  <c r="T760" i="2"/>
  <c r="T752" i="2"/>
  <c r="T744" i="2"/>
  <c r="T736" i="2"/>
  <c r="T728" i="2"/>
  <c r="T720" i="2"/>
  <c r="T712" i="2"/>
  <c r="T704" i="2"/>
  <c r="T696" i="2"/>
  <c r="T688" i="2"/>
  <c r="T680" i="2"/>
  <c r="T672" i="2"/>
  <c r="T664" i="2"/>
  <c r="T656" i="2"/>
  <c r="T648" i="2"/>
  <c r="T640" i="2"/>
  <c r="T632" i="2"/>
  <c r="T624" i="2"/>
  <c r="T616" i="2"/>
  <c r="T608" i="2"/>
  <c r="T600" i="2"/>
  <c r="T592" i="2"/>
  <c r="T584" i="2"/>
  <c r="T576" i="2"/>
  <c r="T568" i="2"/>
  <c r="T560" i="2"/>
  <c r="T552" i="2"/>
  <c r="T544" i="2"/>
  <c r="T536" i="2"/>
  <c r="T528" i="2"/>
  <c r="T520" i="2"/>
  <c r="T512" i="2"/>
  <c r="T504" i="2"/>
  <c r="T496" i="2"/>
  <c r="T488" i="2"/>
  <c r="T480" i="2"/>
  <c r="T472" i="2"/>
  <c r="T464" i="2"/>
  <c r="T456" i="2"/>
  <c r="T448" i="2"/>
  <c r="T440" i="2"/>
  <c r="T432" i="2"/>
  <c r="T424" i="2"/>
  <c r="T416" i="2"/>
  <c r="T408" i="2"/>
  <c r="T400" i="2"/>
  <c r="T392" i="2"/>
  <c r="T384" i="2"/>
  <c r="T376" i="2"/>
  <c r="T368" i="2"/>
  <c r="T360" i="2"/>
  <c r="T352" i="2"/>
  <c r="T344" i="2"/>
  <c r="T336" i="2"/>
  <c r="T328" i="2"/>
  <c r="T320" i="2"/>
  <c r="T312" i="2"/>
  <c r="T304" i="2"/>
  <c r="T296" i="2"/>
  <c r="T288" i="2"/>
  <c r="T280" i="2"/>
  <c r="T272" i="2"/>
  <c r="T264" i="2"/>
  <c r="T256" i="2"/>
  <c r="T248" i="2"/>
  <c r="T240" i="2"/>
  <c r="T232" i="2"/>
  <c r="T224" i="2"/>
  <c r="T216" i="2"/>
  <c r="T208" i="2"/>
  <c r="T200" i="2"/>
  <c r="T192" i="2"/>
  <c r="T184" i="2"/>
  <c r="T176" i="2"/>
  <c r="T168" i="2"/>
  <c r="T160" i="2"/>
  <c r="T152" i="2"/>
  <c r="T144" i="2"/>
  <c r="T136" i="2"/>
  <c r="T128" i="2"/>
  <c r="T120" i="2"/>
  <c r="T112" i="2"/>
  <c r="T104" i="2"/>
  <c r="T96" i="2"/>
  <c r="T88" i="2"/>
  <c r="T80" i="2"/>
  <c r="T72" i="2"/>
  <c r="T64" i="2"/>
  <c r="T56" i="2"/>
  <c r="T48" i="2"/>
  <c r="T40" i="2"/>
  <c r="T32" i="2"/>
  <c r="T24" i="2"/>
  <c r="T16" i="2"/>
  <c r="T8" i="2"/>
  <c r="R955" i="2"/>
  <c r="R728" i="2"/>
  <c r="R696" i="2"/>
  <c r="R608" i="2"/>
  <c r="R352" i="2"/>
  <c r="T441" i="2"/>
  <c r="T385" i="2"/>
  <c r="T337" i="2"/>
  <c r="T297" i="2"/>
  <c r="T249" i="2"/>
  <c r="T113" i="2"/>
  <c r="R296" i="2"/>
  <c r="R224" i="2"/>
  <c r="R200" i="2"/>
  <c r="R152" i="2"/>
  <c r="R112" i="2"/>
  <c r="R96" i="2"/>
  <c r="R80" i="2"/>
  <c r="R72" i="2"/>
  <c r="R64" i="2"/>
  <c r="R48" i="2"/>
  <c r="R24" i="2"/>
  <c r="R703" i="2"/>
  <c r="R687" i="2"/>
  <c r="R647" i="2"/>
  <c r="R639" i="2"/>
  <c r="R615" i="2"/>
  <c r="R591" i="2"/>
  <c r="R575" i="2"/>
  <c r="R567" i="2"/>
  <c r="R535" i="2"/>
  <c r="R527" i="2"/>
  <c r="R455" i="2"/>
  <c r="R447" i="2"/>
  <c r="R439" i="2"/>
  <c r="R407" i="2"/>
  <c r="R383" i="2"/>
  <c r="R367" i="2"/>
  <c r="R343" i="2"/>
  <c r="R311" i="2"/>
  <c r="R303" i="2"/>
  <c r="R263" i="2"/>
  <c r="R255" i="2"/>
  <c r="R247" i="2"/>
  <c r="R239" i="2"/>
  <c r="R223" i="2"/>
  <c r="R207" i="2"/>
  <c r="R199" i="2"/>
  <c r="R175" i="2"/>
  <c r="R143" i="2"/>
  <c r="R135" i="2"/>
  <c r="R119" i="2"/>
  <c r="R87" i="2"/>
  <c r="R79" i="2"/>
  <c r="R31" i="2"/>
  <c r="T999" i="2"/>
  <c r="T991" i="2"/>
  <c r="T983" i="2"/>
  <c r="T975" i="2"/>
  <c r="T967" i="2"/>
  <c r="T959" i="2"/>
  <c r="T951" i="2"/>
  <c r="T935" i="2"/>
  <c r="T927" i="2"/>
  <c r="T919" i="2"/>
  <c r="T903" i="2"/>
  <c r="T887" i="2"/>
  <c r="T879" i="2"/>
  <c r="T871" i="2"/>
  <c r="T863" i="2"/>
  <c r="T855" i="2"/>
  <c r="T847" i="2"/>
  <c r="T839" i="2"/>
  <c r="T823" i="2"/>
  <c r="T815" i="2"/>
  <c r="T807" i="2"/>
  <c r="T799" i="2"/>
  <c r="T791" i="2"/>
  <c r="T775" i="2"/>
  <c r="T767" i="2"/>
  <c r="T759" i="2"/>
  <c r="T751" i="2"/>
  <c r="T743" i="2"/>
  <c r="T735" i="2"/>
  <c r="T727" i="2"/>
  <c r="T711" i="2"/>
  <c r="T695" i="2"/>
  <c r="T687" i="2"/>
  <c r="T679" i="2"/>
  <c r="T671" i="2"/>
  <c r="T663" i="2"/>
  <c r="T655" i="2"/>
  <c r="T647" i="2"/>
  <c r="T639" i="2"/>
  <c r="T631" i="2"/>
  <c r="T615" i="2"/>
  <c r="T607" i="2"/>
  <c r="T599" i="2"/>
  <c r="T583" i="2"/>
  <c r="T575" i="2"/>
  <c r="T567" i="2"/>
  <c r="T559" i="2"/>
  <c r="T543" i="2"/>
  <c r="T535" i="2"/>
  <c r="T527" i="2"/>
  <c r="T519" i="2"/>
  <c r="T511" i="2"/>
  <c r="T503" i="2"/>
  <c r="T495" i="2"/>
  <c r="T479" i="2"/>
  <c r="T471" i="2"/>
  <c r="T463" i="2"/>
  <c r="T455" i="2"/>
  <c r="T447" i="2"/>
  <c r="T439" i="2"/>
  <c r="T431" i="2"/>
  <c r="T423" i="2"/>
  <c r="T415" i="2"/>
  <c r="T407" i="2"/>
  <c r="T391" i="2"/>
  <c r="T375" i="2"/>
  <c r="T367" i="2"/>
  <c r="T359" i="2"/>
  <c r="T351" i="2"/>
  <c r="T343" i="2"/>
  <c r="T335" i="2"/>
  <c r="T327" i="2"/>
  <c r="T303" i="2"/>
  <c r="T295" i="2"/>
  <c r="T287" i="2"/>
  <c r="T279" i="2"/>
  <c r="T263" i="2"/>
  <c r="T255" i="2"/>
  <c r="T247" i="2"/>
  <c r="T239" i="2"/>
  <c r="T231" i="2"/>
  <c r="T223" i="2"/>
  <c r="T207" i="2"/>
  <c r="T199" i="2"/>
  <c r="T191" i="2"/>
  <c r="T183" i="2"/>
  <c r="T175" i="2"/>
  <c r="T167" i="2"/>
  <c r="T151" i="2"/>
  <c r="T135" i="2"/>
  <c r="T127" i="2"/>
  <c r="T119" i="2"/>
  <c r="T103" i="2"/>
  <c r="T95" i="2"/>
  <c r="T87" i="2"/>
  <c r="T71" i="2"/>
  <c r="T63" i="2"/>
  <c r="T55" i="2"/>
  <c r="T47" i="2"/>
  <c r="T23" i="2"/>
  <c r="T15" i="2"/>
  <c r="T7" i="2"/>
  <c r="R1002" i="2"/>
  <c r="R938" i="2"/>
  <c r="R874" i="2"/>
  <c r="R810" i="2"/>
  <c r="R746" i="2"/>
  <c r="R693" i="2"/>
  <c r="R682" i="2"/>
  <c r="R632" i="2"/>
  <c r="R618" i="2"/>
  <c r="R568" i="2"/>
  <c r="R554" i="2"/>
  <c r="R490" i="2"/>
  <c r="R376" i="2"/>
  <c r="R348" i="2"/>
  <c r="R312" i="2"/>
  <c r="R298" i="2"/>
  <c r="R124" i="2"/>
  <c r="R106" i="2"/>
  <c r="T457" i="2"/>
  <c r="T401" i="2"/>
  <c r="T353" i="2"/>
  <c r="T289" i="2"/>
  <c r="T241" i="2"/>
  <c r="T105" i="2"/>
  <c r="R240" i="2"/>
  <c r="R184" i="2"/>
  <c r="R144" i="2"/>
  <c r="R120" i="2"/>
  <c r="R104" i="2"/>
  <c r="R32" i="2"/>
  <c r="T998" i="2"/>
  <c r="T990" i="2"/>
  <c r="T982" i="2"/>
  <c r="T974" i="2"/>
  <c r="T966" i="2"/>
  <c r="T958" i="2"/>
  <c r="T950" i="2"/>
  <c r="T942" i="2"/>
  <c r="T934" i="2"/>
  <c r="T926" i="2"/>
  <c r="T918" i="2"/>
  <c r="T910" i="2"/>
  <c r="T902" i="2"/>
  <c r="T894" i="2"/>
  <c r="T886" i="2"/>
  <c r="T878" i="2"/>
  <c r="T870" i="2"/>
  <c r="T862" i="2"/>
  <c r="T854" i="2"/>
  <c r="T846" i="2"/>
  <c r="T838" i="2"/>
  <c r="T830" i="2"/>
  <c r="T822" i="2"/>
  <c r="T814" i="2"/>
  <c r="T806" i="2"/>
  <c r="T798" i="2"/>
  <c r="T790" i="2"/>
  <c r="T782" i="2"/>
  <c r="T774" i="2"/>
  <c r="T766" i="2"/>
  <c r="T758" i="2"/>
  <c r="T750" i="2"/>
  <c r="T742" i="2"/>
  <c r="T734" i="2"/>
  <c r="T726" i="2"/>
  <c r="T718" i="2"/>
  <c r="T710" i="2"/>
  <c r="T702" i="2"/>
  <c r="T694" i="2"/>
  <c r="T686" i="2"/>
  <c r="T678" i="2"/>
  <c r="T670" i="2"/>
  <c r="T662" i="2"/>
  <c r="R656" i="2"/>
  <c r="R592" i="2"/>
  <c r="R528" i="2"/>
  <c r="R464" i="2"/>
  <c r="R400" i="2"/>
  <c r="R347" i="2"/>
  <c r="R336" i="2"/>
  <c r="R251" i="2"/>
  <c r="R123" i="2"/>
  <c r="T473" i="2"/>
  <c r="T425" i="2"/>
  <c r="T369" i="2"/>
  <c r="T321" i="2"/>
  <c r="T265" i="2"/>
  <c r="T209" i="2"/>
  <c r="R256" i="2"/>
  <c r="R216" i="2"/>
  <c r="R56" i="2"/>
  <c r="R677" i="2"/>
  <c r="R669" i="2"/>
  <c r="R661" i="2"/>
  <c r="R637" i="2"/>
  <c r="R621" i="2"/>
  <c r="R613" i="2"/>
  <c r="R605" i="2"/>
  <c r="R573" i="2"/>
  <c r="R565" i="2"/>
  <c r="R557" i="2"/>
  <c r="R549" i="2"/>
  <c r="R533" i="2"/>
  <c r="R509" i="2"/>
  <c r="R501" i="2"/>
  <c r="R493" i="2"/>
  <c r="R469" i="2"/>
  <c r="R429" i="2"/>
  <c r="R421" i="2"/>
  <c r="R413" i="2"/>
  <c r="R381" i="2"/>
  <c r="R341" i="2"/>
  <c r="R333" i="2"/>
  <c r="R325" i="2"/>
  <c r="R317" i="2"/>
  <c r="R301" i="2"/>
  <c r="R269" i="2"/>
  <c r="R261" i="2"/>
  <c r="R253" i="2"/>
  <c r="R237" i="2"/>
  <c r="R221" i="2"/>
  <c r="R189" i="2"/>
  <c r="R165" i="2"/>
  <c r="R157" i="2"/>
  <c r="R149" i="2"/>
  <c r="R141" i="2"/>
  <c r="R93" i="2"/>
  <c r="R85" i="2"/>
  <c r="R53" i="2"/>
  <c r="R45" i="2"/>
  <c r="R37" i="2"/>
  <c r="R29" i="2"/>
  <c r="T997" i="2"/>
  <c r="T989" i="2"/>
  <c r="T981" i="2"/>
  <c r="T973" i="2"/>
  <c r="T965" i="2"/>
  <c r="T957" i="2"/>
  <c r="T949" i="2"/>
  <c r="T941" i="2"/>
  <c r="T933" i="2"/>
  <c r="T925" i="2"/>
  <c r="T917" i="2"/>
  <c r="T909" i="2"/>
  <c r="T901" i="2"/>
  <c r="T893" i="2"/>
  <c r="T885" i="2"/>
  <c r="T877" i="2"/>
  <c r="T869" i="2"/>
  <c r="T861" i="2"/>
  <c r="T853" i="2"/>
  <c r="T845" i="2"/>
  <c r="T837" i="2"/>
  <c r="T829" i="2"/>
  <c r="T821" i="2"/>
  <c r="T813" i="2"/>
  <c r="T805" i="2"/>
  <c r="T797" i="2"/>
  <c r="T789" i="2"/>
  <c r="T781" i="2"/>
  <c r="T773" i="2"/>
  <c r="T765" i="2"/>
  <c r="T757" i="2"/>
  <c r="T749" i="2"/>
  <c r="T741" i="2"/>
  <c r="T733" i="2"/>
  <c r="T725" i="2"/>
  <c r="T717" i="2"/>
  <c r="T709" i="2"/>
  <c r="T701" i="2"/>
  <c r="T693" i="2"/>
  <c r="T685" i="2"/>
  <c r="T677" i="2"/>
  <c r="T669" i="2"/>
  <c r="T661" i="2"/>
  <c r="T653" i="2"/>
  <c r="T645" i="2"/>
  <c r="T637" i="2"/>
  <c r="T629" i="2"/>
  <c r="T621" i="2"/>
  <c r="T613" i="2"/>
  <c r="T605" i="2"/>
  <c r="T597" i="2"/>
  <c r="T589" i="2"/>
  <c r="T581" i="2"/>
  <c r="T573" i="2"/>
  <c r="T565" i="2"/>
  <c r="T557" i="2"/>
  <c r="T549" i="2"/>
  <c r="T541" i="2"/>
  <c r="T533" i="2"/>
  <c r="T525" i="2"/>
  <c r="T517" i="2"/>
  <c r="T509" i="2"/>
  <c r="T501" i="2"/>
  <c r="T493" i="2"/>
  <c r="T485" i="2"/>
  <c r="T477" i="2"/>
  <c r="T469" i="2"/>
  <c r="T461" i="2"/>
  <c r="T453" i="2"/>
  <c r="T445" i="2"/>
  <c r="T437" i="2"/>
  <c r="T429" i="2"/>
  <c r="T421" i="2"/>
  <c r="T413" i="2"/>
  <c r="T405" i="2"/>
  <c r="T397" i="2"/>
  <c r="T389" i="2"/>
  <c r="T381" i="2"/>
  <c r="T373" i="2"/>
  <c r="T365" i="2"/>
  <c r="T357" i="2"/>
  <c r="T349" i="2"/>
  <c r="T341" i="2"/>
  <c r="T333" i="2"/>
  <c r="T325" i="2"/>
  <c r="T317" i="2"/>
  <c r="T309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101" i="2"/>
  <c r="T93" i="2"/>
  <c r="T85" i="2"/>
  <c r="T77" i="2"/>
  <c r="T69" i="2"/>
  <c r="T61" i="2"/>
  <c r="T53" i="2"/>
  <c r="T45" i="2"/>
  <c r="T37" i="2"/>
  <c r="T29" i="2"/>
  <c r="T21" i="2"/>
  <c r="T13" i="2"/>
  <c r="R976" i="2"/>
  <c r="R968" i="2"/>
  <c r="R944" i="2"/>
  <c r="R920" i="2"/>
  <c r="R896" i="2"/>
  <c r="R880" i="2"/>
  <c r="R872" i="2"/>
  <c r="R864" i="2"/>
  <c r="R848" i="2"/>
  <c r="R824" i="2"/>
  <c r="R816" i="2"/>
  <c r="R808" i="2"/>
  <c r="R792" i="2"/>
  <c r="R768" i="2"/>
  <c r="R760" i="2"/>
  <c r="R563" i="2"/>
  <c r="R552" i="2"/>
  <c r="R499" i="2"/>
  <c r="R435" i="2"/>
  <c r="R371" i="2"/>
  <c r="R307" i="2"/>
  <c r="R68" i="2"/>
  <c r="T481" i="2"/>
  <c r="T433" i="2"/>
  <c r="T313" i="2"/>
  <c r="T273" i="2"/>
  <c r="T217" i="2"/>
  <c r="T81" i="2"/>
  <c r="T1004" i="2"/>
  <c r="T996" i="2"/>
  <c r="T988" i="2"/>
  <c r="T980" i="2"/>
  <c r="T972" i="2"/>
  <c r="T964" i="2"/>
  <c r="T956" i="2"/>
  <c r="T948" i="2"/>
  <c r="T940" i="2"/>
  <c r="T932" i="2"/>
  <c r="T924" i="2"/>
  <c r="T916" i="2"/>
  <c r="T908" i="2"/>
  <c r="T900" i="2"/>
  <c r="T892" i="2"/>
  <c r="T884" i="2"/>
  <c r="T876" i="2"/>
  <c r="T868" i="2"/>
  <c r="T860" i="2"/>
  <c r="T852" i="2"/>
  <c r="T844" i="2"/>
  <c r="T836" i="2"/>
  <c r="T828" i="2"/>
  <c r="T820" i="2"/>
  <c r="T812" i="2"/>
  <c r="T804" i="2"/>
  <c r="T796" i="2"/>
  <c r="T788" i="2"/>
  <c r="T780" i="2"/>
  <c r="T772" i="2"/>
  <c r="T764" i="2"/>
  <c r="T756" i="2"/>
  <c r="T748" i="2"/>
  <c r="T740" i="2"/>
  <c r="T732" i="2"/>
  <c r="T724" i="2"/>
  <c r="T716" i="2"/>
  <c r="T708" i="2"/>
  <c r="T700" i="2"/>
  <c r="T692" i="2"/>
  <c r="T684" i="2"/>
  <c r="T676" i="2"/>
  <c r="T668" i="2"/>
  <c r="T660" i="2"/>
  <c r="T652" i="2"/>
  <c r="T644" i="2"/>
  <c r="T636" i="2"/>
  <c r="T628" i="2"/>
  <c r="T620" i="2"/>
  <c r="T612" i="2"/>
  <c r="T604" i="2"/>
  <c r="T596" i="2"/>
  <c r="T588" i="2"/>
  <c r="T580" i="2"/>
  <c r="T572" i="2"/>
  <c r="T564" i="2"/>
  <c r="T556" i="2"/>
  <c r="T548" i="2"/>
  <c r="T540" i="2"/>
  <c r="T532" i="2"/>
  <c r="T524" i="2"/>
  <c r="T516" i="2"/>
  <c r="T508" i="2"/>
  <c r="T500" i="2"/>
  <c r="T492" i="2"/>
  <c r="T484" i="2"/>
  <c r="T476" i="2"/>
  <c r="T468" i="2"/>
  <c r="T460" i="2"/>
  <c r="T452" i="2"/>
  <c r="T444" i="2"/>
  <c r="T436" i="2"/>
  <c r="T428" i="2"/>
  <c r="T420" i="2"/>
  <c r="T412" i="2"/>
  <c r="T404" i="2"/>
  <c r="T396" i="2"/>
  <c r="T388" i="2"/>
  <c r="T380" i="2"/>
  <c r="T372" i="2"/>
  <c r="T364" i="2"/>
  <c r="T356" i="2"/>
  <c r="T348" i="2"/>
  <c r="T340" i="2"/>
  <c r="T332" i="2"/>
  <c r="T324" i="2"/>
  <c r="T316" i="2"/>
  <c r="T308" i="2"/>
  <c r="T300" i="2"/>
  <c r="T292" i="2"/>
  <c r="T284" i="2"/>
  <c r="T276" i="2"/>
  <c r="T268" i="2"/>
  <c r="T260" i="2"/>
  <c r="T252" i="2"/>
  <c r="T244" i="2"/>
  <c r="T236" i="2"/>
  <c r="T228" i="2"/>
  <c r="T220" i="2"/>
  <c r="T212" i="2"/>
  <c r="T204" i="2"/>
  <c r="T196" i="2"/>
  <c r="T188" i="2"/>
  <c r="T180" i="2"/>
  <c r="T172" i="2"/>
  <c r="T164" i="2"/>
  <c r="T156" i="2"/>
  <c r="T148" i="2"/>
  <c r="T140" i="2"/>
  <c r="T132" i="2"/>
  <c r="T124" i="2"/>
  <c r="T116" i="2"/>
  <c r="T108" i="2"/>
  <c r="T100" i="2"/>
  <c r="T92" i="2"/>
  <c r="T84" i="2"/>
  <c r="T76" i="2"/>
  <c r="T68" i="2"/>
  <c r="T60" i="2"/>
  <c r="T52" i="2"/>
  <c r="T44" i="2"/>
  <c r="T36" i="2"/>
  <c r="T28" i="2"/>
  <c r="T20" i="2"/>
  <c r="T12" i="2"/>
  <c r="R16" i="2"/>
  <c r="R8" i="2"/>
  <c r="R999" i="2"/>
  <c r="R991" i="2"/>
  <c r="R983" i="2"/>
  <c r="R975" i="2"/>
  <c r="R967" i="2"/>
  <c r="R943" i="2"/>
  <c r="R895" i="2"/>
  <c r="R879" i="2"/>
  <c r="R871" i="2"/>
  <c r="R855" i="2"/>
  <c r="R823" i="2"/>
  <c r="R815" i="2"/>
  <c r="R807" i="2"/>
  <c r="R791" i="2"/>
  <c r="R783" i="2"/>
  <c r="R775" i="2"/>
  <c r="R759" i="2"/>
  <c r="R751" i="2"/>
  <c r="R743" i="2"/>
  <c r="R712" i="2"/>
  <c r="R640" i="2"/>
  <c r="R512" i="2"/>
  <c r="R498" i="2"/>
  <c r="R384" i="2"/>
  <c r="R320" i="2"/>
  <c r="R162" i="2"/>
  <c r="T465" i="2"/>
  <c r="T393" i="2"/>
  <c r="T345" i="2"/>
  <c r="T281" i="2"/>
  <c r="T233" i="2"/>
  <c r="T97" i="2"/>
  <c r="R59" i="2"/>
  <c r="T995" i="2"/>
  <c r="T987" i="2"/>
  <c r="T979" i="2"/>
  <c r="T971" i="2"/>
  <c r="T963" i="2"/>
  <c r="T947" i="2"/>
  <c r="T939" i="2"/>
  <c r="T931" i="2"/>
  <c r="T923" i="2"/>
  <c r="T915" i="2"/>
  <c r="T907" i="2"/>
  <c r="T899" i="2"/>
  <c r="T891" i="2"/>
  <c r="T883" i="2"/>
  <c r="T875" i="2"/>
  <c r="T867" i="2"/>
  <c r="T859" i="2"/>
  <c r="T851" i="2"/>
  <c r="T843" i="2"/>
  <c r="T835" i="2"/>
  <c r="T827" i="2"/>
  <c r="T811" i="2"/>
  <c r="T803" i="2"/>
  <c r="T795" i="2"/>
  <c r="T787" i="2"/>
  <c r="T779" i="2"/>
  <c r="T771" i="2"/>
  <c r="T763" i="2"/>
  <c r="T755" i="2"/>
  <c r="T747" i="2"/>
  <c r="T739" i="2"/>
  <c r="T731" i="2"/>
  <c r="T723" i="2"/>
  <c r="T715" i="2"/>
  <c r="T707" i="2"/>
  <c r="T699" i="2"/>
  <c r="T683" i="2"/>
  <c r="T675" i="2"/>
  <c r="T667" i="2"/>
  <c r="T659" i="2"/>
  <c r="T651" i="2"/>
  <c r="T643" i="2"/>
  <c r="T635" i="2"/>
  <c r="T627" i="2"/>
  <c r="T619" i="2"/>
  <c r="T611" i="2"/>
  <c r="T603" i="2"/>
  <c r="T595" i="2"/>
  <c r="T587" i="2"/>
  <c r="T579" i="2"/>
  <c r="T571" i="2"/>
  <c r="T563" i="2"/>
  <c r="T555" i="2"/>
  <c r="T547" i="2"/>
  <c r="T539" i="2"/>
  <c r="T531" i="2"/>
  <c r="T523" i="2"/>
  <c r="T515" i="2"/>
  <c r="T507" i="2"/>
  <c r="T499" i="2"/>
  <c r="T491" i="2"/>
  <c r="T483" i="2"/>
  <c r="T475" i="2"/>
  <c r="T467" i="2"/>
  <c r="T459" i="2"/>
  <c r="T451" i="2"/>
  <c r="T443" i="2"/>
  <c r="T435" i="2"/>
  <c r="T427" i="2"/>
  <c r="T419" i="2"/>
  <c r="T411" i="2"/>
  <c r="T403" i="2"/>
  <c r="T395" i="2"/>
  <c r="T387" i="2"/>
  <c r="T379" i="2"/>
  <c r="T371" i="2"/>
  <c r="T363" i="2"/>
  <c r="T355" i="2"/>
  <c r="T347" i="2"/>
  <c r="T339" i="2"/>
  <c r="T331" i="2"/>
  <c r="T323" i="2"/>
  <c r="T315" i="2"/>
  <c r="T307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9" i="2"/>
  <c r="T11" i="2"/>
  <c r="R15" i="2"/>
  <c r="R7" i="2"/>
  <c r="R741" i="2"/>
  <c r="R600" i="2"/>
  <c r="R472" i="2"/>
  <c r="R408" i="2"/>
  <c r="R344" i="2"/>
  <c r="R243" i="2"/>
  <c r="R179" i="2"/>
  <c r="R156" i="2"/>
  <c r="R115" i="2"/>
  <c r="T417" i="2"/>
  <c r="T329" i="2"/>
  <c r="T137" i="2"/>
  <c r="R50" i="2"/>
  <c r="R42" i="2"/>
  <c r="T1002" i="2"/>
  <c r="T994" i="2"/>
  <c r="T986" i="2"/>
  <c r="T978" i="2"/>
  <c r="T970" i="2"/>
  <c r="T962" i="2"/>
  <c r="T954" i="2"/>
  <c r="T946" i="2"/>
  <c r="T938" i="2"/>
  <c r="T930" i="2"/>
  <c r="T922" i="2"/>
  <c r="T914" i="2"/>
  <c r="T906" i="2"/>
  <c r="T898" i="2"/>
  <c r="T890" i="2"/>
  <c r="T882" i="2"/>
  <c r="T874" i="2"/>
  <c r="T866" i="2"/>
  <c r="T858" i="2"/>
  <c r="T850" i="2"/>
  <c r="T842" i="2"/>
  <c r="T834" i="2"/>
  <c r="T826" i="2"/>
  <c r="T818" i="2"/>
  <c r="T810" i="2"/>
  <c r="T802" i="2"/>
  <c r="T794" i="2"/>
  <c r="T786" i="2"/>
  <c r="T778" i="2"/>
  <c r="T770" i="2"/>
  <c r="T762" i="2"/>
  <c r="T754" i="2"/>
  <c r="T746" i="2"/>
  <c r="T738" i="2"/>
  <c r="T730" i="2"/>
  <c r="T722" i="2"/>
  <c r="T714" i="2"/>
  <c r="T706" i="2"/>
  <c r="T698" i="2"/>
  <c r="T690" i="2"/>
  <c r="T682" i="2"/>
  <c r="T674" i="2"/>
  <c r="T666" i="2"/>
  <c r="T658" i="2"/>
  <c r="T650" i="2"/>
  <c r="T642" i="2"/>
  <c r="T634" i="2"/>
  <c r="T626" i="2"/>
  <c r="T618" i="2"/>
  <c r="T610" i="2"/>
  <c r="T602" i="2"/>
  <c r="T594" i="2"/>
  <c r="T586" i="2"/>
  <c r="T578" i="2"/>
  <c r="T570" i="2"/>
  <c r="T562" i="2"/>
  <c r="T554" i="2"/>
  <c r="T546" i="2"/>
  <c r="T538" i="2"/>
  <c r="T530" i="2"/>
  <c r="T522" i="2"/>
  <c r="T514" i="2"/>
  <c r="T506" i="2"/>
  <c r="T498" i="2"/>
  <c r="T490" i="2"/>
  <c r="T482" i="2"/>
  <c r="T474" i="2"/>
  <c r="T466" i="2"/>
  <c r="T458" i="2"/>
  <c r="T450" i="2"/>
  <c r="T442" i="2"/>
  <c r="T434" i="2"/>
  <c r="T426" i="2"/>
  <c r="T418" i="2"/>
  <c r="T410" i="2"/>
  <c r="T402" i="2"/>
  <c r="T394" i="2"/>
  <c r="T386" i="2"/>
  <c r="T378" i="2"/>
  <c r="T370" i="2"/>
  <c r="T362" i="2"/>
  <c r="T354" i="2"/>
  <c r="T346" i="2"/>
  <c r="T338" i="2"/>
  <c r="T330" i="2"/>
  <c r="T322" i="2"/>
  <c r="T314" i="2"/>
  <c r="T306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R997" i="2"/>
  <c r="R965" i="2"/>
  <c r="R941" i="2"/>
  <c r="R925" i="2"/>
  <c r="R917" i="2"/>
  <c r="R901" i="2"/>
  <c r="R893" i="2"/>
  <c r="R877" i="2"/>
  <c r="R853" i="2"/>
  <c r="R829" i="2"/>
  <c r="R821" i="2"/>
  <c r="R813" i="2"/>
  <c r="R773" i="2"/>
  <c r="R749" i="2"/>
  <c r="R688" i="2"/>
  <c r="R624" i="2"/>
  <c r="R571" i="2"/>
  <c r="R560" i="2"/>
  <c r="R507" i="2"/>
  <c r="R496" i="2"/>
  <c r="R482" i="2"/>
  <c r="R443" i="2"/>
  <c r="R379" i="2"/>
  <c r="R340" i="2"/>
  <c r="R304" i="2"/>
  <c r="R242" i="2"/>
  <c r="J5" i="2"/>
  <c r="K5" i="2" s="1"/>
  <c r="E16" i="2"/>
  <c r="E13" i="2"/>
  <c r="E12" i="2"/>
  <c r="E11" i="2"/>
  <c r="E5" i="2"/>
  <c r="E6" i="2"/>
  <c r="E15" i="2" s="1"/>
  <c r="D42" i="3" l="1"/>
  <c r="E23" i="3"/>
  <c r="B21" i="3"/>
  <c r="E19" i="3" s="1"/>
  <c r="AN10" i="3" s="1"/>
  <c r="B36" i="2"/>
  <c r="B37" i="2"/>
  <c r="B39" i="2"/>
  <c r="B38" i="2"/>
  <c r="E20" i="3"/>
  <c r="AN54" i="3" s="1"/>
  <c r="B30" i="2"/>
  <c r="B29" i="2"/>
  <c r="B32" i="2"/>
  <c r="B31" i="2"/>
  <c r="N311" i="2"/>
  <c r="B27" i="2"/>
  <c r="B28" i="2"/>
  <c r="D27" i="2" s="1"/>
  <c r="L5" i="2"/>
  <c r="M5" i="2"/>
  <c r="N261" i="2"/>
  <c r="N447" i="2"/>
  <c r="N559" i="2"/>
  <c r="N165" i="2"/>
  <c r="N32" i="2"/>
  <c r="N589" i="2"/>
  <c r="N69" i="2"/>
  <c r="N256" i="2"/>
  <c r="N133" i="2"/>
  <c r="N58" i="2"/>
  <c r="N542" i="2"/>
  <c r="N307" i="2"/>
  <c r="N59" i="2"/>
  <c r="N229" i="2"/>
  <c r="N333" i="2"/>
  <c r="N288" i="2"/>
  <c r="N223" i="2"/>
  <c r="N27" i="2"/>
  <c r="N557" i="2"/>
  <c r="N661" i="2"/>
  <c r="N67" i="2"/>
  <c r="N37" i="2"/>
  <c r="N30" i="2"/>
  <c r="N183" i="2"/>
  <c r="N351" i="2"/>
  <c r="N35" i="2"/>
  <c r="N197" i="2"/>
  <c r="N301" i="2"/>
  <c r="N405" i="2"/>
  <c r="N517" i="2"/>
  <c r="N184" i="2"/>
  <c r="N71" i="2"/>
  <c r="N75" i="2"/>
  <c r="N101" i="2"/>
  <c r="N629" i="2"/>
  <c r="N112" i="2"/>
  <c r="N43" i="2"/>
  <c r="N26" i="2"/>
  <c r="N373" i="2"/>
  <c r="N485" i="2"/>
  <c r="N39" i="2"/>
  <c r="N151" i="2"/>
  <c r="N615" i="2"/>
  <c r="N711" i="2"/>
  <c r="N951" i="2"/>
  <c r="N137" i="2"/>
  <c r="N321" i="2"/>
  <c r="N401" i="2"/>
  <c r="N531" i="2"/>
  <c r="N162" i="2"/>
  <c r="N308" i="2"/>
  <c r="N491" i="2"/>
  <c r="N674" i="2"/>
  <c r="N820" i="2"/>
  <c r="N1004" i="2"/>
  <c r="N388" i="2"/>
  <c r="N154" i="2"/>
  <c r="N300" i="2"/>
  <c r="N483" i="2"/>
  <c r="N666" i="2"/>
  <c r="N812" i="2"/>
  <c r="N995" i="2"/>
  <c r="N898" i="2"/>
  <c r="N18" i="2"/>
  <c r="N164" i="2"/>
  <c r="N347" i="2"/>
  <c r="N530" i="2"/>
  <c r="N676" i="2"/>
  <c r="N978" i="2"/>
  <c r="N460" i="2"/>
  <c r="N19" i="2"/>
  <c r="N202" i="2"/>
  <c r="N348" i="2"/>
  <c r="N714" i="2"/>
  <c r="N860" i="2"/>
  <c r="N387" i="2"/>
  <c r="N11" i="2"/>
  <c r="N194" i="2"/>
  <c r="N340" i="2"/>
  <c r="N523" i="2"/>
  <c r="N706" i="2"/>
  <c r="N971" i="2"/>
  <c r="N68" i="2"/>
  <c r="N269" i="2"/>
  <c r="N341" i="2"/>
  <c r="N453" i="2"/>
  <c r="N525" i="2"/>
  <c r="N597" i="2"/>
  <c r="N168" i="2"/>
  <c r="N638" i="2"/>
  <c r="N104" i="2"/>
  <c r="N119" i="2"/>
  <c r="N191" i="2"/>
  <c r="N279" i="2"/>
  <c r="N319" i="2"/>
  <c r="N511" i="2"/>
  <c r="N623" i="2"/>
  <c r="N296" i="2"/>
  <c r="N513" i="2"/>
  <c r="N34" i="2"/>
  <c r="N66" i="2"/>
  <c r="N45" i="2"/>
  <c r="N77" i="2"/>
  <c r="N109" i="2"/>
  <c r="N141" i="2"/>
  <c r="N173" i="2"/>
  <c r="N205" i="2"/>
  <c r="N237" i="2"/>
  <c r="N309" i="2"/>
  <c r="N421" i="2"/>
  <c r="N493" i="2"/>
  <c r="N565" i="2"/>
  <c r="N677" i="2"/>
  <c r="N280" i="2"/>
  <c r="N208" i="2"/>
  <c r="N87" i="2"/>
  <c r="N159" i="2"/>
  <c r="N415" i="2"/>
  <c r="N72" i="2"/>
  <c r="N257" i="2"/>
  <c r="N337" i="2"/>
  <c r="N694" i="2"/>
  <c r="N758" i="2"/>
  <c r="N822" i="2"/>
  <c r="N886" i="2"/>
  <c r="N950" i="2"/>
  <c r="N126" i="2"/>
  <c r="N277" i="2"/>
  <c r="N389" i="2"/>
  <c r="N461" i="2"/>
  <c r="N533" i="2"/>
  <c r="N645" i="2"/>
  <c r="N192" i="2"/>
  <c r="N446" i="2"/>
  <c r="N686" i="2"/>
  <c r="N120" i="2"/>
  <c r="N55" i="2"/>
  <c r="N127" i="2"/>
  <c r="N247" i="2"/>
  <c r="N287" i="2"/>
  <c r="N375" i="2"/>
  <c r="N583" i="2"/>
  <c r="N679" i="2"/>
  <c r="N649" i="2"/>
  <c r="N51" i="2"/>
  <c r="N42" i="2"/>
  <c r="N74" i="2"/>
  <c r="N53" i="2"/>
  <c r="N85" i="2"/>
  <c r="N117" i="2"/>
  <c r="N149" i="2"/>
  <c r="N181" i="2"/>
  <c r="N213" i="2"/>
  <c r="N245" i="2"/>
  <c r="N357" i="2"/>
  <c r="N429" i="2"/>
  <c r="N501" i="2"/>
  <c r="N613" i="2"/>
  <c r="N685" i="2"/>
  <c r="N222" i="2"/>
  <c r="N23" i="2"/>
  <c r="N95" i="2"/>
  <c r="N167" i="2"/>
  <c r="N479" i="2"/>
  <c r="N200" i="2"/>
  <c r="N185" i="2"/>
  <c r="N273" i="2"/>
  <c r="N449" i="2"/>
  <c r="N568" i="2"/>
  <c r="N325" i="2"/>
  <c r="N397" i="2"/>
  <c r="N469" i="2"/>
  <c r="N581" i="2"/>
  <c r="N653" i="2"/>
  <c r="N216" i="2"/>
  <c r="N264" i="2"/>
  <c r="N63" i="2"/>
  <c r="N135" i="2"/>
  <c r="N215" i="2"/>
  <c r="N255" i="2"/>
  <c r="N343" i="2"/>
  <c r="N383" i="2"/>
  <c r="N24" i="2"/>
  <c r="N936" i="2"/>
  <c r="N957" i="2"/>
  <c r="N847" i="2"/>
  <c r="N632" i="2"/>
  <c r="N991" i="2"/>
  <c r="N933" i="2"/>
  <c r="N805" i="2"/>
  <c r="N504" i="2"/>
  <c r="N115" i="2"/>
  <c r="N989" i="2"/>
  <c r="N816" i="2"/>
  <c r="N352" i="2"/>
  <c r="N792" i="2"/>
  <c r="N856" i="2"/>
  <c r="N728" i="2"/>
  <c r="N584" i="2"/>
  <c r="N250" i="2"/>
  <c r="N186" i="2"/>
  <c r="N895" i="2"/>
  <c r="N783" i="2"/>
  <c r="N472" i="2"/>
  <c r="N864" i="2"/>
  <c r="N925" i="2"/>
  <c r="N797" i="2"/>
  <c r="N554" i="2"/>
  <c r="N819" i="2"/>
  <c r="N890" i="2"/>
  <c r="N507" i="2"/>
  <c r="N234" i="2"/>
  <c r="N848" i="2"/>
  <c r="N946" i="2"/>
  <c r="N831" i="2"/>
  <c r="N562" i="2"/>
  <c r="N904" i="2"/>
  <c r="N917" i="2"/>
  <c r="N789" i="2"/>
  <c r="N435" i="2"/>
  <c r="N16" i="2"/>
  <c r="N1000" i="2"/>
  <c r="N759" i="2"/>
  <c r="N336" i="2"/>
  <c r="N704" i="2"/>
  <c r="N840" i="2"/>
  <c r="N712" i="2"/>
  <c r="N570" i="2"/>
  <c r="N123" i="2"/>
  <c r="N967" i="2"/>
  <c r="N882" i="2"/>
  <c r="N767" i="2"/>
  <c r="N456" i="2"/>
  <c r="N720" i="2"/>
  <c r="N909" i="2"/>
  <c r="N781" i="2"/>
  <c r="N498" i="2"/>
  <c r="N552" i="2"/>
  <c r="N880" i="2"/>
  <c r="N440" i="2"/>
  <c r="N7" i="2"/>
  <c r="N776" i="2"/>
  <c r="N935" i="2"/>
  <c r="N818" i="2"/>
  <c r="N480" i="2"/>
  <c r="N808" i="2"/>
  <c r="N901" i="2"/>
  <c r="N773" i="2"/>
  <c r="N424" i="2"/>
  <c r="N947" i="2"/>
  <c r="N984" i="2"/>
  <c r="N698" i="2"/>
  <c r="N320" i="2"/>
  <c r="N576" i="2"/>
  <c r="N815" i="2"/>
  <c r="N672" i="2"/>
  <c r="N544" i="2"/>
  <c r="N13" i="2"/>
  <c r="N896" i="2"/>
  <c r="N871" i="2"/>
  <c r="N754" i="2"/>
  <c r="N432" i="2"/>
  <c r="N608" i="2"/>
  <c r="N893" i="2"/>
  <c r="N765" i="2"/>
  <c r="N416" i="2"/>
  <c r="N943" i="2"/>
  <c r="N821" i="2"/>
  <c r="N371" i="2"/>
  <c r="N492" i="2"/>
  <c r="N680" i="2"/>
  <c r="N919" i="2"/>
  <c r="N807" i="2"/>
  <c r="N464" i="2"/>
  <c r="N751" i="2"/>
  <c r="N887" i="2"/>
  <c r="N760" i="2"/>
  <c r="N408" i="2"/>
  <c r="N832" i="2"/>
  <c r="N968" i="2"/>
  <c r="N688" i="2"/>
  <c r="N251" i="2"/>
  <c r="N106" i="2"/>
  <c r="N800" i="2"/>
  <c r="N656" i="2"/>
  <c r="N528" i="2"/>
  <c r="N975" i="2"/>
  <c r="N965" i="2"/>
  <c r="N855" i="2"/>
  <c r="N743" i="2"/>
  <c r="N362" i="2"/>
  <c r="N496" i="2"/>
  <c r="N869" i="2"/>
  <c r="N741" i="2"/>
  <c r="N400" i="2"/>
  <c r="N997" i="2"/>
  <c r="N763" i="2"/>
  <c r="N360" i="2"/>
  <c r="N378" i="2"/>
  <c r="N961" i="2"/>
  <c r="N777" i="2"/>
  <c r="N520" i="2"/>
  <c r="N903" i="2"/>
  <c r="N791" i="2"/>
  <c r="N448" i="2"/>
  <c r="N691" i="2"/>
  <c r="N874" i="2"/>
  <c r="N746" i="2"/>
  <c r="N392" i="2"/>
  <c r="N762" i="2"/>
  <c r="N954" i="2"/>
  <c r="N571" i="2"/>
  <c r="N170" i="2"/>
  <c r="N999" i="2"/>
  <c r="N784" i="2"/>
  <c r="N640" i="2"/>
  <c r="N512" i="2"/>
  <c r="N879" i="2"/>
  <c r="N952" i="2"/>
  <c r="N839" i="2"/>
  <c r="N696" i="2"/>
  <c r="N306" i="2"/>
  <c r="N983" i="2"/>
  <c r="N853" i="2"/>
  <c r="N725" i="2"/>
  <c r="N384" i="2"/>
  <c r="N992" i="2"/>
  <c r="N752" i="2"/>
  <c r="N344" i="2"/>
  <c r="N370" i="2"/>
  <c r="N888" i="2"/>
  <c r="N775" i="2"/>
  <c r="N379" i="2"/>
  <c r="N592" i="2"/>
  <c r="N861" i="2"/>
  <c r="N733" i="2"/>
  <c r="N368" i="2"/>
  <c r="N664" i="2"/>
  <c r="N944" i="2"/>
  <c r="N560" i="2"/>
  <c r="N114" i="2"/>
  <c r="N912" i="2"/>
  <c r="N768" i="2"/>
  <c r="N627" i="2"/>
  <c r="N443" i="2"/>
  <c r="N736" i="2"/>
  <c r="N941" i="2"/>
  <c r="N824" i="2"/>
  <c r="N626" i="2"/>
  <c r="N179" i="2"/>
  <c r="N928" i="2"/>
  <c r="N837" i="2"/>
  <c r="N709" i="2"/>
  <c r="N315" i="2"/>
  <c r="N976" i="2"/>
  <c r="N693" i="2"/>
  <c r="N328" i="2"/>
  <c r="N1003" i="2"/>
  <c r="N877" i="2"/>
  <c r="N749" i="2"/>
  <c r="N312" i="2"/>
  <c r="N1002" i="2"/>
  <c r="N845" i="2"/>
  <c r="N701" i="2"/>
  <c r="N298" i="2"/>
  <c r="N426" i="2"/>
  <c r="N885" i="2"/>
  <c r="N490" i="2"/>
  <c r="N15" i="2"/>
  <c r="N883" i="2"/>
  <c r="N757" i="2"/>
  <c r="N616" i="2"/>
  <c r="N376" i="2"/>
  <c r="N648" i="2"/>
  <c r="N927" i="2"/>
  <c r="N813" i="2"/>
  <c r="N499" i="2"/>
  <c r="N122" i="2"/>
  <c r="N981" i="2"/>
  <c r="N823" i="2"/>
  <c r="N682" i="2"/>
  <c r="N178" i="2"/>
  <c r="N960" i="2"/>
  <c r="N634" i="2"/>
  <c r="N314" i="2"/>
  <c r="N973" i="2"/>
  <c r="N21" i="2"/>
  <c r="N536" i="2"/>
  <c r="N8" i="2"/>
  <c r="N506" i="2"/>
  <c r="N937" i="2"/>
  <c r="N977" i="2"/>
  <c r="N721" i="2"/>
  <c r="N809" i="2"/>
  <c r="N921" i="2"/>
  <c r="N737" i="2"/>
  <c r="N745" i="2"/>
  <c r="N657" i="2"/>
  <c r="N593" i="2"/>
  <c r="N537" i="2"/>
  <c r="N473" i="2"/>
  <c r="N409" i="2"/>
  <c r="N345" i="2"/>
  <c r="N281" i="2"/>
  <c r="N217" i="2"/>
  <c r="N161" i="2"/>
  <c r="N105" i="2"/>
  <c r="N65" i="2"/>
  <c r="N33" i="2"/>
  <c r="N897" i="2"/>
  <c r="N753" i="2"/>
  <c r="N863" i="2"/>
  <c r="N826" i="2"/>
  <c r="N911" i="2"/>
  <c r="N949" i="2"/>
  <c r="N403" i="2"/>
  <c r="N865" i="2"/>
  <c r="N272" i="2"/>
  <c r="N176" i="2"/>
  <c r="N96" i="2"/>
  <c r="N64" i="2"/>
  <c r="N735" i="2"/>
  <c r="N703" i="2"/>
  <c r="N671" i="2"/>
  <c r="N639" i="2"/>
  <c r="N607" i="2"/>
  <c r="N575" i="2"/>
  <c r="N535" i="2"/>
  <c r="N503" i="2"/>
  <c r="N471" i="2"/>
  <c r="N439" i="2"/>
  <c r="N407" i="2"/>
  <c r="N690" i="2"/>
  <c r="N434" i="2"/>
  <c r="N799" i="2"/>
  <c r="N624" i="2"/>
  <c r="N442" i="2"/>
  <c r="N881" i="2"/>
  <c r="N929" i="2"/>
  <c r="N873" i="2"/>
  <c r="N993" i="2"/>
  <c r="N833" i="2"/>
  <c r="N697" i="2"/>
  <c r="N641" i="2"/>
  <c r="N577" i="2"/>
  <c r="N521" i="2"/>
  <c r="N457" i="2"/>
  <c r="N393" i="2"/>
  <c r="N329" i="2"/>
  <c r="N265" i="2"/>
  <c r="N201" i="2"/>
  <c r="N145" i="2"/>
  <c r="N89" i="2"/>
  <c r="N57" i="2"/>
  <c r="N25" i="2"/>
  <c r="N849" i="2"/>
  <c r="N705" i="2"/>
  <c r="N633" i="2"/>
  <c r="N569" i="2"/>
  <c r="N497" i="2"/>
  <c r="N433" i="2"/>
  <c r="N369" i="2"/>
  <c r="N305" i="2"/>
  <c r="N241" i="2"/>
  <c r="N169" i="2"/>
  <c r="N97" i="2"/>
  <c r="N240" i="2"/>
  <c r="N144" i="2"/>
  <c r="N718" i="2"/>
  <c r="N232" i="2"/>
  <c r="N136" i="2"/>
  <c r="N669" i="2"/>
  <c r="N637" i="2"/>
  <c r="N605" i="2"/>
  <c r="N573" i="2"/>
  <c r="N541" i="2"/>
  <c r="N509" i="2"/>
  <c r="N477" i="2"/>
  <c r="N445" i="2"/>
  <c r="N413" i="2"/>
  <c r="N381" i="2"/>
  <c r="N349" i="2"/>
  <c r="N317" i="2"/>
  <c r="N285" i="2"/>
  <c r="N253" i="2"/>
  <c r="N243" i="2"/>
  <c r="N920" i="2"/>
  <c r="N488" i="2"/>
  <c r="N304" i="2"/>
  <c r="N364" i="2"/>
  <c r="N729" i="2"/>
  <c r="N248" i="2"/>
  <c r="N152" i="2"/>
  <c r="N88" i="2"/>
  <c r="N48" i="2"/>
  <c r="N727" i="2"/>
  <c r="N695" i="2"/>
  <c r="N663" i="2"/>
  <c r="N631" i="2"/>
  <c r="N599" i="2"/>
  <c r="N567" i="2"/>
  <c r="N527" i="2"/>
  <c r="N495" i="2"/>
  <c r="N463" i="2"/>
  <c r="N431" i="2"/>
  <c r="N399" i="2"/>
  <c r="N367" i="2"/>
  <c r="N335" i="2"/>
  <c r="N303" i="2"/>
  <c r="N271" i="2"/>
  <c r="N239" i="2"/>
  <c r="N207" i="2"/>
  <c r="N175" i="2"/>
  <c r="N143" i="2"/>
  <c r="N111" i="2"/>
  <c r="N79" i="2"/>
  <c r="N47" i="2"/>
  <c r="N955" i="2"/>
  <c r="N872" i="2"/>
  <c r="N959" i="2"/>
  <c r="N817" i="2"/>
  <c r="N889" i="2"/>
  <c r="N913" i="2"/>
  <c r="N841" i="2"/>
  <c r="N945" i="2"/>
  <c r="N785" i="2"/>
  <c r="N689" i="2"/>
  <c r="N625" i="2"/>
  <c r="N561" i="2"/>
  <c r="N505" i="2"/>
  <c r="N441" i="2"/>
  <c r="N377" i="2"/>
  <c r="N313" i="2"/>
  <c r="N249" i="2"/>
  <c r="N193" i="2"/>
  <c r="N129" i="2"/>
  <c r="N81" i="2"/>
  <c r="N49" i="2"/>
  <c r="N9" i="2"/>
  <c r="N801" i="2"/>
  <c r="N681" i="2"/>
  <c r="N617" i="2"/>
  <c r="N545" i="2"/>
  <c r="N481" i="2"/>
  <c r="N417" i="2"/>
  <c r="N353" i="2"/>
  <c r="N289" i="2"/>
  <c r="N225" i="2"/>
  <c r="N153" i="2"/>
  <c r="N17" i="2"/>
  <c r="N829" i="2"/>
  <c r="N744" i="2"/>
  <c r="N938" i="2"/>
  <c r="N224" i="2"/>
  <c r="N128" i="2"/>
  <c r="N80" i="2"/>
  <c r="N40" i="2"/>
  <c r="N719" i="2"/>
  <c r="N687" i="2"/>
  <c r="N655" i="2"/>
  <c r="N591" i="2"/>
  <c r="N551" i="2"/>
  <c r="N519" i="2"/>
  <c r="N487" i="2"/>
  <c r="N455" i="2"/>
  <c r="N423" i="2"/>
  <c r="N391" i="2"/>
  <c r="N359" i="2"/>
  <c r="N327" i="2"/>
  <c r="N295" i="2"/>
  <c r="N263" i="2"/>
  <c r="N231" i="2"/>
  <c r="N199" i="2"/>
  <c r="N618" i="2"/>
  <c r="N600" i="2"/>
  <c r="N810" i="2"/>
  <c r="N717" i="2"/>
  <c r="N985" i="2"/>
  <c r="N713" i="2"/>
  <c r="N825" i="2"/>
  <c r="N857" i="2"/>
  <c r="N969" i="2"/>
  <c r="N793" i="2"/>
  <c r="N905" i="2"/>
  <c r="N761" i="2"/>
  <c r="N673" i="2"/>
  <c r="N609" i="2"/>
  <c r="N553" i="2"/>
  <c r="N489" i="2"/>
  <c r="N425" i="2"/>
  <c r="N361" i="2"/>
  <c r="N297" i="2"/>
  <c r="N233" i="2"/>
  <c r="N177" i="2"/>
  <c r="N113" i="2"/>
  <c r="N73" i="2"/>
  <c r="N41" i="2"/>
  <c r="N953" i="2"/>
  <c r="N769" i="2"/>
  <c r="N665" i="2"/>
  <c r="N601" i="2"/>
  <c r="N529" i="2"/>
  <c r="N465" i="2"/>
  <c r="N50" i="2"/>
  <c r="N82" i="2"/>
  <c r="N29" i="2"/>
  <c r="N61" i="2"/>
  <c r="N93" i="2"/>
  <c r="N125" i="2"/>
  <c r="N157" i="2"/>
  <c r="N189" i="2"/>
  <c r="N221" i="2"/>
  <c r="N293" i="2"/>
  <c r="N365" i="2"/>
  <c r="N437" i="2"/>
  <c r="N549" i="2"/>
  <c r="N621" i="2"/>
  <c r="N56" i="2"/>
  <c r="N160" i="2"/>
  <c r="N31" i="2"/>
  <c r="N103" i="2"/>
  <c r="N543" i="2"/>
  <c r="N647" i="2"/>
  <c r="N121" i="2"/>
  <c r="N209" i="2"/>
  <c r="N385" i="2"/>
  <c r="N585" i="2"/>
  <c r="N242" i="2"/>
  <c r="N702" i="2"/>
  <c r="N766" i="2"/>
  <c r="N830" i="2"/>
  <c r="N894" i="2"/>
  <c r="N958" i="2"/>
  <c r="N14" i="2"/>
  <c r="N46" i="2"/>
  <c r="N78" i="2"/>
  <c r="N110" i="2"/>
  <c r="N142" i="2"/>
  <c r="N174" i="2"/>
  <c r="N206" i="2"/>
  <c r="N238" i="2"/>
  <c r="N270" i="2"/>
  <c r="N302" i="2"/>
  <c r="N334" i="2"/>
  <c r="N366" i="2"/>
  <c r="N398" i="2"/>
  <c r="N430" i="2"/>
  <c r="N462" i="2"/>
  <c r="N494" i="2"/>
  <c r="N526" i="2"/>
  <c r="N558" i="2"/>
  <c r="N590" i="2"/>
  <c r="N622" i="2"/>
  <c r="N654" i="2"/>
  <c r="N171" i="2"/>
  <c r="N354" i="2"/>
  <c r="N500" i="2"/>
  <c r="N683" i="2"/>
  <c r="N866" i="2"/>
  <c r="N195" i="2"/>
  <c r="N900" i="2"/>
  <c r="N163" i="2"/>
  <c r="N790" i="2"/>
  <c r="N854" i="2"/>
  <c r="N918" i="2"/>
  <c r="N982" i="2"/>
  <c r="N52" i="2"/>
  <c r="N235" i="2"/>
  <c r="N418" i="2"/>
  <c r="N564" i="2"/>
  <c r="N747" i="2"/>
  <c r="N930" i="2"/>
  <c r="N652" i="2"/>
  <c r="N44" i="2"/>
  <c r="N227" i="2"/>
  <c r="N670" i="2"/>
  <c r="N734" i="2"/>
  <c r="N798" i="2"/>
  <c r="N862" i="2"/>
  <c r="N926" i="2"/>
  <c r="N990" i="2"/>
  <c r="N62" i="2"/>
  <c r="N94" i="2"/>
  <c r="N158" i="2"/>
  <c r="N190" i="2"/>
  <c r="N254" i="2"/>
  <c r="N286" i="2"/>
  <c r="N318" i="2"/>
  <c r="N350" i="2"/>
  <c r="N382" i="2"/>
  <c r="N414" i="2"/>
  <c r="N478" i="2"/>
  <c r="N510" i="2"/>
  <c r="N574" i="2"/>
  <c r="N606" i="2"/>
  <c r="N98" i="2"/>
  <c r="N244" i="2"/>
  <c r="N427" i="2"/>
  <c r="N610" i="2"/>
  <c r="N678" i="2"/>
  <c r="N742" i="2"/>
  <c r="N806" i="2"/>
  <c r="N870" i="2"/>
  <c r="N934" i="2"/>
  <c r="N998" i="2"/>
  <c r="N107" i="2"/>
  <c r="N290" i="2"/>
  <c r="N436" i="2"/>
  <c r="N619" i="2"/>
  <c r="N802" i="2"/>
  <c r="N948" i="2"/>
  <c r="N196" i="2"/>
  <c r="N99" i="2"/>
  <c r="N282" i="2"/>
  <c r="N428" i="2"/>
  <c r="N611" i="2"/>
  <c r="N794" i="2"/>
  <c r="N940" i="2"/>
  <c r="N996" i="2"/>
  <c r="N516" i="2"/>
  <c r="N146" i="2"/>
  <c r="N292" i="2"/>
  <c r="N475" i="2"/>
  <c r="N658" i="2"/>
  <c r="N914" i="2"/>
  <c r="N259" i="2"/>
  <c r="N836" i="2"/>
  <c r="N147" i="2"/>
  <c r="N330" i="2"/>
  <c r="N476" i="2"/>
  <c r="N659" i="2"/>
  <c r="N842" i="2"/>
  <c r="N962" i="2"/>
  <c r="N260" i="2"/>
  <c r="N139" i="2"/>
  <c r="N322" i="2"/>
  <c r="N468" i="2"/>
  <c r="N651" i="2"/>
  <c r="N852" i="2"/>
  <c r="N524" i="2"/>
  <c r="N316" i="2"/>
  <c r="N444" i="2"/>
  <c r="N750" i="2"/>
  <c r="N814" i="2"/>
  <c r="N878" i="2"/>
  <c r="N942" i="2"/>
  <c r="N6" i="2"/>
  <c r="N70" i="2"/>
  <c r="N102" i="2"/>
  <c r="N134" i="2"/>
  <c r="N166" i="2"/>
  <c r="N198" i="2"/>
  <c r="N230" i="2"/>
  <c r="N262" i="2"/>
  <c r="N294" i="2"/>
  <c r="N326" i="2"/>
  <c r="N358" i="2"/>
  <c r="N390" i="2"/>
  <c r="N422" i="2"/>
  <c r="N454" i="2"/>
  <c r="N486" i="2"/>
  <c r="N518" i="2"/>
  <c r="N550" i="2"/>
  <c r="N582" i="2"/>
  <c r="N614" i="2"/>
  <c r="N646" i="2"/>
  <c r="N116" i="2"/>
  <c r="N299" i="2"/>
  <c r="N482" i="2"/>
  <c r="N628" i="2"/>
  <c r="N811" i="2"/>
  <c r="N994" i="2"/>
  <c r="N324" i="2"/>
  <c r="N108" i="2"/>
  <c r="N291" i="2"/>
  <c r="N474" i="2"/>
  <c r="N620" i="2"/>
  <c r="N803" i="2"/>
  <c r="N986" i="2"/>
  <c r="N924" i="2"/>
  <c r="N644" i="2"/>
  <c r="N155" i="2"/>
  <c r="N338" i="2"/>
  <c r="N484" i="2"/>
  <c r="N667" i="2"/>
  <c r="N932" i="2"/>
  <c r="N332" i="2"/>
  <c r="N10" i="2"/>
  <c r="N156" i="2"/>
  <c r="N339" i="2"/>
  <c r="N522" i="2"/>
  <c r="N668" i="2"/>
  <c r="N851" i="2"/>
  <c r="N12" i="2"/>
  <c r="N772" i="2"/>
  <c r="N148" i="2"/>
  <c r="N331" i="2"/>
  <c r="N514" i="2"/>
  <c r="N660" i="2"/>
  <c r="N916" i="2"/>
  <c r="N835" i="2"/>
  <c r="N572" i="2"/>
  <c r="N700" i="2"/>
  <c r="N187" i="2"/>
  <c r="N828" i="2"/>
  <c r="N124" i="2"/>
  <c r="N563" i="2"/>
  <c r="N346" i="2"/>
  <c r="N675" i="2"/>
  <c r="N858" i="2"/>
  <c r="N740" i="2"/>
  <c r="N980" i="2"/>
  <c r="N210" i="2"/>
  <c r="N356" i="2"/>
  <c r="N539" i="2"/>
  <c r="N722" i="2"/>
  <c r="N987" i="2"/>
  <c r="N588" i="2"/>
  <c r="N28" i="2"/>
  <c r="N211" i="2"/>
  <c r="N394" i="2"/>
  <c r="N540" i="2"/>
  <c r="N723" i="2"/>
  <c r="N906" i="2"/>
  <c r="N515" i="2"/>
  <c r="N20" i="2"/>
  <c r="N203" i="2"/>
  <c r="N386" i="2"/>
  <c r="N532" i="2"/>
  <c r="N715" i="2"/>
  <c r="N132" i="2"/>
  <c r="N252" i="2"/>
  <c r="N380" i="2"/>
  <c r="N699" i="2"/>
  <c r="N774" i="2"/>
  <c r="N838" i="2"/>
  <c r="N902" i="2"/>
  <c r="N966" i="2"/>
  <c r="N180" i="2"/>
  <c r="N363" i="2"/>
  <c r="N546" i="2"/>
  <c r="N692" i="2"/>
  <c r="N875" i="2"/>
  <c r="N323" i="2"/>
  <c r="N172" i="2"/>
  <c r="N355" i="2"/>
  <c r="N538" i="2"/>
  <c r="N684" i="2"/>
  <c r="N867" i="2"/>
  <c r="N795" i="2"/>
  <c r="N76" i="2"/>
  <c r="N36" i="2"/>
  <c r="N219" i="2"/>
  <c r="N402" i="2"/>
  <c r="N548" i="2"/>
  <c r="N731" i="2"/>
  <c r="N915" i="2"/>
  <c r="N707" i="2"/>
  <c r="N220" i="2"/>
  <c r="N586" i="2"/>
  <c r="N732" i="2"/>
  <c r="N970" i="2"/>
  <c r="N643" i="2"/>
  <c r="N212" i="2"/>
  <c r="N395" i="2"/>
  <c r="N578" i="2"/>
  <c r="N724" i="2"/>
  <c r="N131" i="2"/>
  <c r="N452" i="2"/>
  <c r="N508" i="2"/>
  <c r="N636" i="2"/>
  <c r="N827" i="2"/>
  <c r="N782" i="2"/>
  <c r="N846" i="2"/>
  <c r="N910" i="2"/>
  <c r="N974" i="2"/>
  <c r="N22" i="2"/>
  <c r="N54" i="2"/>
  <c r="N86" i="2"/>
  <c r="N118" i="2"/>
  <c r="N150" i="2"/>
  <c r="N182" i="2"/>
  <c r="N214" i="2"/>
  <c r="N246" i="2"/>
  <c r="N278" i="2"/>
  <c r="N310" i="2"/>
  <c r="N342" i="2"/>
  <c r="N374" i="2"/>
  <c r="N406" i="2"/>
  <c r="N438" i="2"/>
  <c r="N470" i="2"/>
  <c r="N502" i="2"/>
  <c r="N566" i="2"/>
  <c r="N630" i="2"/>
  <c r="N226" i="2"/>
  <c r="N372" i="2"/>
  <c r="N555" i="2"/>
  <c r="N738" i="2"/>
  <c r="N884" i="2"/>
  <c r="N579" i="2"/>
  <c r="N218" i="2"/>
  <c r="N547" i="2"/>
  <c r="N730" i="2"/>
  <c r="N876" i="2"/>
  <c r="N850" i="2"/>
  <c r="N396" i="2"/>
  <c r="N228" i="2"/>
  <c r="N411" i="2"/>
  <c r="N594" i="2"/>
  <c r="N786" i="2"/>
  <c r="N988" i="2"/>
  <c r="N771" i="2"/>
  <c r="N83" i="2"/>
  <c r="N266" i="2"/>
  <c r="N412" i="2"/>
  <c r="N595" i="2"/>
  <c r="N778" i="2"/>
  <c r="N979" i="2"/>
  <c r="N780" i="2"/>
  <c r="N258" i="2"/>
  <c r="N404" i="2"/>
  <c r="N587" i="2"/>
  <c r="N770" i="2"/>
  <c r="N204" i="2"/>
  <c r="N708" i="2"/>
  <c r="N764" i="2"/>
  <c r="N892" i="2"/>
  <c r="N635" i="2"/>
  <c r="N410" i="2"/>
  <c r="N556" i="2"/>
  <c r="N739" i="2"/>
  <c r="N922" i="2"/>
  <c r="N868" i="2"/>
  <c r="N716" i="2"/>
  <c r="N91" i="2"/>
  <c r="N274" i="2"/>
  <c r="N420" i="2"/>
  <c r="N603" i="2"/>
  <c r="N804" i="2"/>
  <c r="N843" i="2"/>
  <c r="N963" i="2"/>
  <c r="N92" i="2"/>
  <c r="N275" i="2"/>
  <c r="N458" i="2"/>
  <c r="N604" i="2"/>
  <c r="N787" i="2"/>
  <c r="N834" i="2"/>
  <c r="N844" i="2"/>
  <c r="N84" i="2"/>
  <c r="N267" i="2"/>
  <c r="N450" i="2"/>
  <c r="N596" i="2"/>
  <c r="N779" i="2"/>
  <c r="N268" i="2"/>
  <c r="N964" i="2"/>
  <c r="N956" i="2"/>
  <c r="N755" i="2"/>
  <c r="N756" i="2"/>
  <c r="N939" i="2"/>
  <c r="N908" i="2"/>
  <c r="N90" i="2"/>
  <c r="N236" i="2"/>
  <c r="N419" i="2"/>
  <c r="N602" i="2"/>
  <c r="N748" i="2"/>
  <c r="N931" i="2"/>
  <c r="N923" i="2"/>
  <c r="N972" i="2"/>
  <c r="N100" i="2"/>
  <c r="N283" i="2"/>
  <c r="N466" i="2"/>
  <c r="N612" i="2"/>
  <c r="N859" i="2"/>
  <c r="N140" i="2"/>
  <c r="N580" i="2"/>
  <c r="N138" i="2"/>
  <c r="N284" i="2"/>
  <c r="N467" i="2"/>
  <c r="N650" i="2"/>
  <c r="N796" i="2"/>
  <c r="N907" i="2"/>
  <c r="N899" i="2"/>
  <c r="N130" i="2"/>
  <c r="N276" i="2"/>
  <c r="N459" i="2"/>
  <c r="N642" i="2"/>
  <c r="N788" i="2"/>
  <c r="N451" i="2"/>
  <c r="N60" i="2"/>
  <c r="N188" i="2"/>
  <c r="N891" i="2"/>
  <c r="R418" i="2"/>
  <c r="R564" i="2"/>
  <c r="R275" i="2"/>
  <c r="R91" i="2"/>
  <c r="R870" i="2"/>
  <c r="R62" i="2"/>
  <c r="R158" i="2"/>
  <c r="R574" i="2"/>
  <c r="R670" i="2"/>
  <c r="R734" i="2"/>
  <c r="R604" i="2"/>
  <c r="R939" i="2"/>
  <c r="R804" i="2"/>
  <c r="R467" i="2"/>
  <c r="R862" i="2"/>
  <c r="R268" i="2"/>
  <c r="R747" i="2"/>
  <c r="R267" i="2"/>
  <c r="R420" i="2"/>
  <c r="R274" i="2"/>
  <c r="R450" i="2"/>
  <c r="R603" i="2"/>
  <c r="R382" i="2"/>
  <c r="R478" i="2"/>
  <c r="R834" i="2"/>
  <c r="R52" i="2"/>
  <c r="R926" i="2"/>
  <c r="R652" i="2"/>
  <c r="R190" i="2"/>
  <c r="R286" i="2"/>
  <c r="R678" i="2"/>
  <c r="R742" i="2"/>
  <c r="R235" i="2"/>
  <c r="R843" i="2"/>
  <c r="R556" i="2"/>
  <c r="R956" i="2"/>
  <c r="R596" i="2"/>
  <c r="R92" i="2"/>
  <c r="R458" i="2"/>
  <c r="R934" i="2"/>
  <c r="R94" i="2"/>
  <c r="R510" i="2"/>
  <c r="R606" i="2"/>
  <c r="R188" i="2"/>
  <c r="R922" i="2"/>
  <c r="R779" i="2"/>
  <c r="R963" i="2"/>
  <c r="R739" i="2"/>
  <c r="R844" i="2"/>
  <c r="R964" i="2"/>
  <c r="R798" i="2"/>
  <c r="R318" i="2"/>
  <c r="R414" i="2"/>
  <c r="R930" i="2"/>
  <c r="R716" i="2"/>
  <c r="R787" i="2"/>
  <c r="R756" i="2"/>
  <c r="R868" i="2"/>
  <c r="R44" i="2"/>
  <c r="R806" i="2"/>
  <c r="R990" i="2"/>
  <c r="R227" i="2"/>
  <c r="R410" i="2"/>
  <c r="R84" i="2"/>
  <c r="R196" i="2"/>
  <c r="R475" i="2"/>
  <c r="R836" i="2"/>
  <c r="R610" i="2"/>
  <c r="R330" i="2"/>
  <c r="R950" i="2"/>
  <c r="R612" i="2"/>
  <c r="R702" i="2"/>
  <c r="R994" i="2"/>
  <c r="R972" i="2"/>
  <c r="R451" i="2"/>
  <c r="R878" i="2"/>
  <c r="R802" i="2"/>
  <c r="R202" i="2"/>
  <c r="R483" i="2"/>
  <c r="R611" i="2"/>
  <c r="R814" i="2"/>
  <c r="R886" i="2"/>
  <c r="R958" i="2"/>
  <c r="R99" i="2"/>
  <c r="R666" i="2"/>
  <c r="R514" i="2"/>
  <c r="R642" i="2"/>
  <c r="R10" i="2"/>
  <c r="R338" i="2"/>
  <c r="R466" i="2"/>
  <c r="R706" i="2"/>
  <c r="R907" i="2"/>
  <c r="R971" i="2"/>
  <c r="R788" i="2"/>
  <c r="R852" i="2"/>
  <c r="R916" i="2"/>
  <c r="R90" i="2"/>
  <c r="R300" i="2"/>
  <c r="R138" i="2"/>
  <c r="R794" i="2"/>
  <c r="R130" i="2"/>
  <c r="R524" i="2"/>
  <c r="R324" i="2"/>
  <c r="R580" i="2"/>
  <c r="R260" i="2"/>
  <c r="R660" i="2"/>
  <c r="R6" i="2"/>
  <c r="R750" i="2"/>
  <c r="R822" i="2"/>
  <c r="R894" i="2"/>
  <c r="R966" i="2"/>
  <c r="R244" i="2"/>
  <c r="R291" i="2"/>
  <c r="R100" i="2"/>
  <c r="R18" i="2"/>
  <c r="N38" i="2"/>
  <c r="R102" i="2"/>
  <c r="R166" i="2"/>
  <c r="R230" i="2"/>
  <c r="R294" i="2"/>
  <c r="R358" i="2"/>
  <c r="R422" i="2"/>
  <c r="R486" i="2"/>
  <c r="R550" i="2"/>
  <c r="R614" i="2"/>
  <c r="N710" i="2"/>
  <c r="R11" i="2"/>
  <c r="R194" i="2"/>
  <c r="R851" i="2"/>
  <c r="R796" i="2"/>
  <c r="R860" i="2"/>
  <c r="R924" i="2"/>
  <c r="R259" i="2"/>
  <c r="R942" i="2"/>
  <c r="R628" i="2"/>
  <c r="R476" i="2"/>
  <c r="R899" i="2"/>
  <c r="R659" i="2"/>
  <c r="R522" i="2"/>
  <c r="R650" i="2"/>
  <c r="R758" i="2"/>
  <c r="R830" i="2"/>
  <c r="R902" i="2"/>
  <c r="R98" i="2"/>
  <c r="R523" i="2"/>
  <c r="R651" i="2"/>
  <c r="R140" i="2"/>
  <c r="R292" i="2"/>
  <c r="R667" i="2"/>
  <c r="R387" i="2"/>
  <c r="R19" i="2"/>
  <c r="R491" i="2"/>
  <c r="R619" i="2"/>
  <c r="R859" i="2"/>
  <c r="R923" i="2"/>
  <c r="R932" i="2"/>
  <c r="R996" i="2"/>
  <c r="R339" i="2"/>
  <c r="R276" i="2"/>
  <c r="R459" i="2"/>
  <c r="R427" i="2"/>
  <c r="R236" i="2"/>
  <c r="R908" i="2"/>
  <c r="R283" i="2"/>
  <c r="R674" i="2"/>
  <c r="R766" i="2"/>
  <c r="R838" i="2"/>
  <c r="R116" i="2"/>
  <c r="R290" i="2"/>
  <c r="R676" i="2"/>
  <c r="R332" i="2"/>
  <c r="R460" i="2"/>
  <c r="R146" i="2"/>
  <c r="R308" i="2"/>
  <c r="R436" i="2"/>
  <c r="R668" i="2"/>
  <c r="R898" i="2"/>
  <c r="R962" i="2"/>
  <c r="R388" i="2"/>
  <c r="R516" i="2"/>
  <c r="R644" i="2"/>
  <c r="R803" i="2"/>
  <c r="R931" i="2"/>
  <c r="R995" i="2"/>
  <c r="R748" i="2"/>
  <c r="R812" i="2"/>
  <c r="R940" i="2"/>
  <c r="R1004" i="2"/>
  <c r="R108" i="2"/>
  <c r="R86" i="2"/>
  <c r="R214" i="2"/>
  <c r="R342" i="2"/>
  <c r="R470" i="2"/>
  <c r="N598" i="2"/>
  <c r="R790" i="2"/>
  <c r="R854" i="2"/>
  <c r="R918" i="2"/>
  <c r="R982" i="2"/>
  <c r="N726" i="2"/>
  <c r="R54" i="2"/>
  <c r="R182" i="2"/>
  <c r="R310" i="2"/>
  <c r="R438" i="2"/>
  <c r="R566" i="2"/>
  <c r="R150" i="2"/>
  <c r="R278" i="2"/>
  <c r="R406" i="2"/>
  <c r="N534" i="2"/>
  <c r="R22" i="2"/>
  <c r="N662" i="2"/>
  <c r="R118" i="2"/>
  <c r="R246" i="2"/>
  <c r="R374" i="2"/>
  <c r="R502" i="2"/>
  <c r="R630" i="2"/>
  <c r="R46" i="2"/>
  <c r="R78" i="2"/>
  <c r="R110" i="2"/>
  <c r="R142" i="2"/>
  <c r="R174" i="2"/>
  <c r="R206" i="2"/>
  <c r="R238" i="2"/>
  <c r="R270" i="2"/>
  <c r="R302" i="2"/>
  <c r="R334" i="2"/>
  <c r="R366" i="2"/>
  <c r="R398" i="2"/>
  <c r="R430" i="2"/>
  <c r="R462" i="2"/>
  <c r="R494" i="2"/>
  <c r="R526" i="2"/>
  <c r="R558" i="2"/>
  <c r="R590" i="2"/>
  <c r="R622" i="2"/>
  <c r="R654" i="2"/>
  <c r="R14" i="2"/>
  <c r="N1001" i="2"/>
  <c r="R1001" i="2"/>
  <c r="E7" i="2"/>
  <c r="E8" i="2"/>
  <c r="E9" i="2"/>
  <c r="E10" i="2"/>
  <c r="E14" i="2"/>
  <c r="B48" i="1"/>
  <c r="B49" i="1" s="1"/>
  <c r="E24" i="3" l="1"/>
  <c r="AE58" i="3" s="1"/>
  <c r="B35" i="2"/>
  <c r="D34" i="2" s="1"/>
  <c r="B34" i="2"/>
  <c r="D38" i="2"/>
  <c r="D36" i="2"/>
  <c r="AE10" i="3"/>
  <c r="D29" i="2"/>
  <c r="D31" i="2"/>
  <c r="O969" i="2"/>
  <c r="O937" i="2"/>
  <c r="O905" i="2"/>
  <c r="O873" i="2"/>
  <c r="O841" i="2"/>
  <c r="O809" i="2"/>
  <c r="O777" i="2"/>
  <c r="O745" i="2"/>
  <c r="O713" i="2"/>
  <c r="O681" i="2"/>
  <c r="O649" i="2"/>
  <c r="O617" i="2"/>
  <c r="O585" i="2"/>
  <c r="O553" i="2"/>
  <c r="O521" i="2"/>
  <c r="O489" i="2"/>
  <c r="O409" i="2"/>
  <c r="O225" i="2"/>
  <c r="O177" i="2"/>
  <c r="O145" i="2"/>
  <c r="O65" i="2"/>
  <c r="O33" i="2"/>
  <c r="O1000" i="2"/>
  <c r="O936" i="2"/>
  <c r="O904" i="2"/>
  <c r="O872" i="2"/>
  <c r="O840" i="2"/>
  <c r="O808" i="2"/>
  <c r="O744" i="2"/>
  <c r="O712" i="2"/>
  <c r="O680" i="2"/>
  <c r="O648" i="2"/>
  <c r="O616" i="2"/>
  <c r="O584" i="2"/>
  <c r="O552" i="2"/>
  <c r="O520" i="2"/>
  <c r="O488" i="2"/>
  <c r="O456" i="2"/>
  <c r="O424" i="2"/>
  <c r="O360" i="2"/>
  <c r="O328" i="2"/>
  <c r="O296" i="2"/>
  <c r="O264" i="2"/>
  <c r="O200" i="2"/>
  <c r="O168" i="2"/>
  <c r="O136" i="2"/>
  <c r="O104" i="2"/>
  <c r="O72" i="2"/>
  <c r="O40" i="2"/>
  <c r="O8" i="2"/>
  <c r="O289" i="2"/>
  <c r="O385" i="2"/>
  <c r="O113" i="2"/>
  <c r="O991" i="2"/>
  <c r="O959" i="2"/>
  <c r="O927" i="2"/>
  <c r="O895" i="2"/>
  <c r="O863" i="2"/>
  <c r="O831" i="2"/>
  <c r="O799" i="2"/>
  <c r="O767" i="2"/>
  <c r="O735" i="2"/>
  <c r="O703" i="2"/>
  <c r="O671" i="2"/>
  <c r="O639" i="2"/>
  <c r="O607" i="2"/>
  <c r="O575" i="2"/>
  <c r="O543" i="2"/>
  <c r="O511" i="2"/>
  <c r="O479" i="2"/>
  <c r="O447" i="2"/>
  <c r="O415" i="2"/>
  <c r="O383" i="2"/>
  <c r="O351" i="2"/>
  <c r="O319" i="2"/>
  <c r="O287" i="2"/>
  <c r="O255" i="2"/>
  <c r="O223" i="2"/>
  <c r="O191" i="2"/>
  <c r="O159" i="2"/>
  <c r="O127" i="2"/>
  <c r="O95" i="2"/>
  <c r="O63" i="2"/>
  <c r="O31" i="2"/>
  <c r="O993" i="2"/>
  <c r="O961" i="2"/>
  <c r="O929" i="2"/>
  <c r="O897" i="2"/>
  <c r="O865" i="2"/>
  <c r="O833" i="2"/>
  <c r="O801" i="2"/>
  <c r="O769" i="2"/>
  <c r="O737" i="2"/>
  <c r="O705" i="2"/>
  <c r="O673" i="2"/>
  <c r="O641" i="2"/>
  <c r="O609" i="2"/>
  <c r="O577" i="2"/>
  <c r="O545" i="2"/>
  <c r="O513" i="2"/>
  <c r="O361" i="2"/>
  <c r="O201" i="2"/>
  <c r="O169" i="2"/>
  <c r="O129" i="2"/>
  <c r="O57" i="2"/>
  <c r="O25" i="2"/>
  <c r="O992" i="2"/>
  <c r="O960" i="2"/>
  <c r="O928" i="2"/>
  <c r="O896" i="2"/>
  <c r="O864" i="2"/>
  <c r="O832" i="2"/>
  <c r="O800" i="2"/>
  <c r="O768" i="2"/>
  <c r="O736" i="2"/>
  <c r="O704" i="2"/>
  <c r="O672" i="2"/>
  <c r="O640" i="2"/>
  <c r="O608" i="2"/>
  <c r="O576" i="2"/>
  <c r="O544" i="2"/>
  <c r="O512" i="2"/>
  <c r="O480" i="2"/>
  <c r="O448" i="2"/>
  <c r="O416" i="2"/>
  <c r="O384" i="2"/>
  <c r="O352" i="2"/>
  <c r="O320" i="2"/>
  <c r="O288" i="2"/>
  <c r="O256" i="2"/>
  <c r="O224" i="2"/>
  <c r="O192" i="2"/>
  <c r="O160" i="2"/>
  <c r="O128" i="2"/>
  <c r="O96" i="2"/>
  <c r="O64" i="2"/>
  <c r="O32" i="2"/>
  <c r="O457" i="2"/>
  <c r="O241" i="2"/>
  <c r="O990" i="2"/>
  <c r="O958" i="2"/>
  <c r="O926" i="2"/>
  <c r="O894" i="2"/>
  <c r="O862" i="2"/>
  <c r="O830" i="2"/>
  <c r="O798" i="2"/>
  <c r="O766" i="2"/>
  <c r="O734" i="2"/>
  <c r="O702" i="2"/>
  <c r="O670" i="2"/>
  <c r="O638" i="2"/>
  <c r="O606" i="2"/>
  <c r="O574" i="2"/>
  <c r="O542" i="2"/>
  <c r="O510" i="2"/>
  <c r="O478" i="2"/>
  <c r="O446" i="2"/>
  <c r="O414" i="2"/>
  <c r="O382" i="2"/>
  <c r="O350" i="2"/>
  <c r="O318" i="2"/>
  <c r="O286" i="2"/>
  <c r="O254" i="2"/>
  <c r="O222" i="2"/>
  <c r="O190" i="2"/>
  <c r="O158" i="2"/>
  <c r="O126" i="2"/>
  <c r="O94" i="2"/>
  <c r="O62" i="2"/>
  <c r="O408" i="2"/>
  <c r="O337" i="2"/>
  <c r="O983" i="2"/>
  <c r="O951" i="2"/>
  <c r="O919" i="2"/>
  <c r="O887" i="2"/>
  <c r="O855" i="2"/>
  <c r="O823" i="2"/>
  <c r="O791" i="2"/>
  <c r="O759" i="2"/>
  <c r="O727" i="2"/>
  <c r="O695" i="2"/>
  <c r="O663" i="2"/>
  <c r="O631" i="2"/>
  <c r="O599" i="2"/>
  <c r="O567" i="2"/>
  <c r="O535" i="2"/>
  <c r="O503" i="2"/>
  <c r="O471" i="2"/>
  <c r="O439" i="2"/>
  <c r="O407" i="2"/>
  <c r="O375" i="2"/>
  <c r="O343" i="2"/>
  <c r="O311" i="2"/>
  <c r="O279" i="2"/>
  <c r="O247" i="2"/>
  <c r="O215" i="2"/>
  <c r="O183" i="2"/>
  <c r="O151" i="2"/>
  <c r="O119" i="2"/>
  <c r="O87" i="2"/>
  <c r="O55" i="2"/>
  <c r="O23" i="2"/>
  <c r="O1001" i="2"/>
  <c r="O985" i="2"/>
  <c r="O953" i="2"/>
  <c r="O921" i="2"/>
  <c r="O889" i="2"/>
  <c r="O857" i="2"/>
  <c r="O825" i="2"/>
  <c r="O793" i="2"/>
  <c r="O761" i="2"/>
  <c r="O729" i="2"/>
  <c r="O697" i="2"/>
  <c r="O665" i="2"/>
  <c r="O633" i="2"/>
  <c r="O601" i="2"/>
  <c r="O569" i="2"/>
  <c r="O537" i="2"/>
  <c r="O505" i="2"/>
  <c r="O305" i="2"/>
  <c r="O193" i="2"/>
  <c r="O161" i="2"/>
  <c r="O89" i="2"/>
  <c r="O49" i="2"/>
  <c r="O17" i="2"/>
  <c r="O984" i="2"/>
  <c r="O952" i="2"/>
  <c r="O920" i="2"/>
  <c r="O888" i="2"/>
  <c r="O856" i="2"/>
  <c r="O824" i="2"/>
  <c r="O792" i="2"/>
  <c r="O760" i="2"/>
  <c r="O728" i="2"/>
  <c r="O696" i="2"/>
  <c r="O664" i="2"/>
  <c r="O632" i="2"/>
  <c r="O600" i="2"/>
  <c r="O568" i="2"/>
  <c r="O536" i="2"/>
  <c r="O504" i="2"/>
  <c r="O472" i="2"/>
  <c r="O440" i="2"/>
  <c r="O376" i="2"/>
  <c r="O344" i="2"/>
  <c r="O312" i="2"/>
  <c r="O280" i="2"/>
  <c r="O248" i="2"/>
  <c r="O216" i="2"/>
  <c r="O184" i="2"/>
  <c r="O152" i="2"/>
  <c r="O120" i="2"/>
  <c r="O88" i="2"/>
  <c r="O56" i="2"/>
  <c r="O24" i="2"/>
  <c r="O401" i="2"/>
  <c r="O105" i="2"/>
  <c r="O982" i="2"/>
  <c r="O950" i="2"/>
  <c r="O918" i="2"/>
  <c r="O886" i="2"/>
  <c r="O854" i="2"/>
  <c r="O297" i="2"/>
  <c r="O975" i="2"/>
  <c r="O943" i="2"/>
  <c r="O911" i="2"/>
  <c r="O879" i="2"/>
  <c r="O847" i="2"/>
  <c r="O815" i="2"/>
  <c r="O783" i="2"/>
  <c r="O751" i="2"/>
  <c r="O719" i="2"/>
  <c r="O687" i="2"/>
  <c r="O655" i="2"/>
  <c r="O623" i="2"/>
  <c r="O591" i="2"/>
  <c r="O559" i="2"/>
  <c r="O527" i="2"/>
  <c r="O495" i="2"/>
  <c r="O463" i="2"/>
  <c r="O431" i="2"/>
  <c r="O399" i="2"/>
  <c r="O367" i="2"/>
  <c r="O335" i="2"/>
  <c r="O303" i="2"/>
  <c r="O271" i="2"/>
  <c r="O239" i="2"/>
  <c r="O207" i="2"/>
  <c r="O175" i="2"/>
  <c r="O143" i="2"/>
  <c r="O111" i="2"/>
  <c r="O79" i="2"/>
  <c r="O47" i="2"/>
  <c r="O15" i="2"/>
  <c r="O977" i="2"/>
  <c r="O945" i="2"/>
  <c r="O913" i="2"/>
  <c r="O881" i="2"/>
  <c r="O849" i="2"/>
  <c r="O817" i="2"/>
  <c r="O785" i="2"/>
  <c r="O753" i="2"/>
  <c r="O721" i="2"/>
  <c r="O689" i="2"/>
  <c r="O657" i="2"/>
  <c r="O625" i="2"/>
  <c r="O593" i="2"/>
  <c r="O561" i="2"/>
  <c r="O529" i="2"/>
  <c r="O497" i="2"/>
  <c r="O449" i="2"/>
  <c r="O257" i="2"/>
  <c r="O185" i="2"/>
  <c r="O153" i="2"/>
  <c r="O73" i="2"/>
  <c r="O41" i="2"/>
  <c r="O9" i="2"/>
  <c r="O976" i="2"/>
  <c r="O944" i="2"/>
  <c r="O912" i="2"/>
  <c r="O880" i="2"/>
  <c r="O848" i="2"/>
  <c r="O816" i="2"/>
  <c r="O784" i="2"/>
  <c r="O752" i="2"/>
  <c r="O720" i="2"/>
  <c r="O688" i="2"/>
  <c r="O656" i="2"/>
  <c r="O624" i="2"/>
  <c r="O592" i="2"/>
  <c r="O560" i="2"/>
  <c r="O528" i="2"/>
  <c r="O496" i="2"/>
  <c r="O464" i="2"/>
  <c r="O432" i="2"/>
  <c r="O400" i="2"/>
  <c r="O368" i="2"/>
  <c r="O336" i="2"/>
  <c r="O304" i="2"/>
  <c r="O272" i="2"/>
  <c r="O240" i="2"/>
  <c r="O208" i="2"/>
  <c r="O176" i="2"/>
  <c r="O144" i="2"/>
  <c r="O112" i="2"/>
  <c r="O80" i="2"/>
  <c r="O48" i="2"/>
  <c r="O16" i="2"/>
  <c r="O353" i="2"/>
  <c r="O968" i="2"/>
  <c r="O776" i="2"/>
  <c r="O392" i="2"/>
  <c r="O232" i="2"/>
  <c r="O441" i="2"/>
  <c r="O249" i="2"/>
  <c r="O999" i="2"/>
  <c r="O967" i="2"/>
  <c r="O935" i="2"/>
  <c r="O903" i="2"/>
  <c r="O871" i="2"/>
  <c r="O839" i="2"/>
  <c r="O807" i="2"/>
  <c r="O775" i="2"/>
  <c r="O743" i="2"/>
  <c r="O711" i="2"/>
  <c r="O679" i="2"/>
  <c r="O647" i="2"/>
  <c r="O615" i="2"/>
  <c r="O583" i="2"/>
  <c r="O551" i="2"/>
  <c r="O519" i="2"/>
  <c r="O487" i="2"/>
  <c r="O455" i="2"/>
  <c r="O423" i="2"/>
  <c r="O391" i="2"/>
  <c r="O359" i="2"/>
  <c r="O327" i="2"/>
  <c r="O295" i="2"/>
  <c r="O263" i="2"/>
  <c r="O231" i="2"/>
  <c r="O199" i="2"/>
  <c r="O167" i="2"/>
  <c r="O135" i="2"/>
  <c r="O103" i="2"/>
  <c r="O71" i="2"/>
  <c r="O39" i="2"/>
  <c r="O7" i="2"/>
  <c r="O998" i="2"/>
  <c r="O910" i="2"/>
  <c r="O870" i="2"/>
  <c r="O790" i="2"/>
  <c r="O718" i="2"/>
  <c r="O646" i="2"/>
  <c r="O534" i="2"/>
  <c r="O462" i="2"/>
  <c r="O390" i="2"/>
  <c r="O278" i="2"/>
  <c r="O206" i="2"/>
  <c r="O134" i="2"/>
  <c r="O596" i="2"/>
  <c r="O340" i="2"/>
  <c r="O308" i="2"/>
  <c r="O276" i="2"/>
  <c r="O244" i="2"/>
  <c r="O212" i="2"/>
  <c r="O180" i="2"/>
  <c r="O822" i="2"/>
  <c r="O750" i="2"/>
  <c r="O678" i="2"/>
  <c r="O566" i="2"/>
  <c r="O494" i="2"/>
  <c r="O422" i="2"/>
  <c r="O310" i="2"/>
  <c r="O238" i="2"/>
  <c r="O166" i="2"/>
  <c r="O54" i="2"/>
  <c r="O22" i="2"/>
  <c r="O473" i="2"/>
  <c r="O265" i="2"/>
  <c r="O981" i="2"/>
  <c r="O949" i="2"/>
  <c r="O917" i="2"/>
  <c r="O885" i="2"/>
  <c r="O853" i="2"/>
  <c r="O821" i="2"/>
  <c r="O789" i="2"/>
  <c r="O757" i="2"/>
  <c r="O725" i="2"/>
  <c r="O693" i="2"/>
  <c r="O661" i="2"/>
  <c r="O629" i="2"/>
  <c r="O597" i="2"/>
  <c r="O565" i="2"/>
  <c r="O533" i="2"/>
  <c r="O501" i="2"/>
  <c r="O469" i="2"/>
  <c r="O437" i="2"/>
  <c r="O405" i="2"/>
  <c r="O373" i="2"/>
  <c r="O341" i="2"/>
  <c r="O309" i="2"/>
  <c r="O277" i="2"/>
  <c r="O245" i="2"/>
  <c r="O213" i="2"/>
  <c r="O181" i="2"/>
  <c r="O149" i="2"/>
  <c r="O117" i="2"/>
  <c r="O85" i="2"/>
  <c r="O53" i="2"/>
  <c r="O21" i="2"/>
  <c r="O377" i="2"/>
  <c r="O81" i="2"/>
  <c r="O980" i="2"/>
  <c r="O948" i="2"/>
  <c r="O916" i="2"/>
  <c r="O884" i="2"/>
  <c r="O852" i="2"/>
  <c r="O820" i="2"/>
  <c r="O788" i="2"/>
  <c r="O756" i="2"/>
  <c r="O724" i="2"/>
  <c r="O692" i="2"/>
  <c r="O660" i="2"/>
  <c r="O628" i="2"/>
  <c r="O564" i="2"/>
  <c r="O532" i="2"/>
  <c r="O500" i="2"/>
  <c r="O468" i="2"/>
  <c r="O436" i="2"/>
  <c r="O404" i="2"/>
  <c r="O372" i="2"/>
  <c r="O148" i="2"/>
  <c r="O116" i="2"/>
  <c r="O84" i="2"/>
  <c r="O52" i="2"/>
  <c r="O20" i="2"/>
  <c r="O587" i="2"/>
  <c r="O417" i="2"/>
  <c r="O994" i="2"/>
  <c r="O962" i="2"/>
  <c r="O930" i="2"/>
  <c r="O898" i="2"/>
  <c r="O866" i="2"/>
  <c r="O834" i="2"/>
  <c r="O802" i="2"/>
  <c r="O770" i="2"/>
  <c r="O738" i="2"/>
  <c r="O706" i="2"/>
  <c r="O674" i="2"/>
  <c r="O642" i="2"/>
  <c r="O610" i="2"/>
  <c r="O942" i="2"/>
  <c r="O902" i="2"/>
  <c r="O782" i="2"/>
  <c r="O710" i="2"/>
  <c r="O598" i="2"/>
  <c r="O526" i="2"/>
  <c r="O454" i="2"/>
  <c r="O342" i="2"/>
  <c r="O270" i="2"/>
  <c r="O198" i="2"/>
  <c r="O86" i="2"/>
  <c r="O492" i="2"/>
  <c r="O268" i="2"/>
  <c r="O204" i="2"/>
  <c r="O393" i="2"/>
  <c r="O97" i="2"/>
  <c r="O1003" i="2"/>
  <c r="O971" i="2"/>
  <c r="O939" i="2"/>
  <c r="O907" i="2"/>
  <c r="O875" i="2"/>
  <c r="O843" i="2"/>
  <c r="O811" i="2"/>
  <c r="O779" i="2"/>
  <c r="O747" i="2"/>
  <c r="O715" i="2"/>
  <c r="O683" i="2"/>
  <c r="O651" i="2"/>
  <c r="O619" i="2"/>
  <c r="O555" i="2"/>
  <c r="O523" i="2"/>
  <c r="O491" i="2"/>
  <c r="O459" i="2"/>
  <c r="O427" i="2"/>
  <c r="O395" i="2"/>
  <c r="O363" i="2"/>
  <c r="O331" i="2"/>
  <c r="O299" i="2"/>
  <c r="O267" i="2"/>
  <c r="O235" i="2"/>
  <c r="O203" i="2"/>
  <c r="O814" i="2"/>
  <c r="O742" i="2"/>
  <c r="O630" i="2"/>
  <c r="O558" i="2"/>
  <c r="O486" i="2"/>
  <c r="O374" i="2"/>
  <c r="O302" i="2"/>
  <c r="O230" i="2"/>
  <c r="O118" i="2"/>
  <c r="O46" i="2"/>
  <c r="O14" i="2"/>
  <c r="O425" i="2"/>
  <c r="O209" i="2"/>
  <c r="O973" i="2"/>
  <c r="O941" i="2"/>
  <c r="O909" i="2"/>
  <c r="O877" i="2"/>
  <c r="O845" i="2"/>
  <c r="O813" i="2"/>
  <c r="O781" i="2"/>
  <c r="O749" i="2"/>
  <c r="O717" i="2"/>
  <c r="O685" i="2"/>
  <c r="O653" i="2"/>
  <c r="O621" i="2"/>
  <c r="O589" i="2"/>
  <c r="O557" i="2"/>
  <c r="O525" i="2"/>
  <c r="O493" i="2"/>
  <c r="O461" i="2"/>
  <c r="O429" i="2"/>
  <c r="O397" i="2"/>
  <c r="O365" i="2"/>
  <c r="O333" i="2"/>
  <c r="O301" i="2"/>
  <c r="O269" i="2"/>
  <c r="O237" i="2"/>
  <c r="O205" i="2"/>
  <c r="O173" i="2"/>
  <c r="O141" i="2"/>
  <c r="O109" i="2"/>
  <c r="O77" i="2"/>
  <c r="O45" i="2"/>
  <c r="O13" i="2"/>
  <c r="O313" i="2"/>
  <c r="O1004" i="2"/>
  <c r="O972" i="2"/>
  <c r="O940" i="2"/>
  <c r="O908" i="2"/>
  <c r="O876" i="2"/>
  <c r="O844" i="2"/>
  <c r="O812" i="2"/>
  <c r="O780" i="2"/>
  <c r="O748" i="2"/>
  <c r="O716" i="2"/>
  <c r="O684" i="2"/>
  <c r="O652" i="2"/>
  <c r="O620" i="2"/>
  <c r="O588" i="2"/>
  <c r="O556" i="2"/>
  <c r="O524" i="2"/>
  <c r="O460" i="2"/>
  <c r="O428" i="2"/>
  <c r="O396" i="2"/>
  <c r="O364" i="2"/>
  <c r="O332" i="2"/>
  <c r="O300" i="2"/>
  <c r="O236" i="2"/>
  <c r="O172" i="2"/>
  <c r="O140" i="2"/>
  <c r="O108" i="2"/>
  <c r="O76" i="2"/>
  <c r="O44" i="2"/>
  <c r="O12" i="2"/>
  <c r="O974" i="2"/>
  <c r="O934" i="2"/>
  <c r="O846" i="2"/>
  <c r="O774" i="2"/>
  <c r="O662" i="2"/>
  <c r="O590" i="2"/>
  <c r="O518" i="2"/>
  <c r="O406" i="2"/>
  <c r="O334" i="2"/>
  <c r="O262" i="2"/>
  <c r="O150" i="2"/>
  <c r="O78" i="2"/>
  <c r="O806" i="2"/>
  <c r="O694" i="2"/>
  <c r="O622" i="2"/>
  <c r="O550" i="2"/>
  <c r="O438" i="2"/>
  <c r="O366" i="2"/>
  <c r="O294" i="2"/>
  <c r="O182" i="2"/>
  <c r="O110" i="2"/>
  <c r="O38" i="2"/>
  <c r="O6" i="2"/>
  <c r="O369" i="2"/>
  <c r="O121" i="2"/>
  <c r="O997" i="2"/>
  <c r="O965" i="2"/>
  <c r="O933" i="2"/>
  <c r="O901" i="2"/>
  <c r="O869" i="2"/>
  <c r="O837" i="2"/>
  <c r="O805" i="2"/>
  <c r="O773" i="2"/>
  <c r="O741" i="2"/>
  <c r="O709" i="2"/>
  <c r="O677" i="2"/>
  <c r="O645" i="2"/>
  <c r="O613" i="2"/>
  <c r="O581" i="2"/>
  <c r="O549" i="2"/>
  <c r="O517" i="2"/>
  <c r="O485" i="2"/>
  <c r="O453" i="2"/>
  <c r="O421" i="2"/>
  <c r="O389" i="2"/>
  <c r="O357" i="2"/>
  <c r="O325" i="2"/>
  <c r="O293" i="2"/>
  <c r="O261" i="2"/>
  <c r="O229" i="2"/>
  <c r="O197" i="2"/>
  <c r="O165" i="2"/>
  <c r="O133" i="2"/>
  <c r="O101" i="2"/>
  <c r="O69" i="2"/>
  <c r="O37" i="2"/>
  <c r="O481" i="2"/>
  <c r="O273" i="2"/>
  <c r="O996" i="2"/>
  <c r="O964" i="2"/>
  <c r="O932" i="2"/>
  <c r="O900" i="2"/>
  <c r="O868" i="2"/>
  <c r="O836" i="2"/>
  <c r="O804" i="2"/>
  <c r="O772" i="2"/>
  <c r="O740" i="2"/>
  <c r="O708" i="2"/>
  <c r="O676" i="2"/>
  <c r="O644" i="2"/>
  <c r="O612" i="2"/>
  <c r="O580" i="2"/>
  <c r="O484" i="2"/>
  <c r="O452" i="2"/>
  <c r="O420" i="2"/>
  <c r="O388" i="2"/>
  <c r="O356" i="2"/>
  <c r="O324" i="2"/>
  <c r="O260" i="2"/>
  <c r="O196" i="2"/>
  <c r="O164" i="2"/>
  <c r="O132" i="2"/>
  <c r="O100" i="2"/>
  <c r="O966" i="2"/>
  <c r="O878" i="2"/>
  <c r="O838" i="2"/>
  <c r="O726" i="2"/>
  <c r="O654" i="2"/>
  <c r="O582" i="2"/>
  <c r="O470" i="2"/>
  <c r="O398" i="2"/>
  <c r="O326" i="2"/>
  <c r="O214" i="2"/>
  <c r="O142" i="2"/>
  <c r="O70" i="2"/>
  <c r="O253" i="2"/>
  <c r="O758" i="2"/>
  <c r="O686" i="2"/>
  <c r="O614" i="2"/>
  <c r="O502" i="2"/>
  <c r="O430" i="2"/>
  <c r="O358" i="2"/>
  <c r="O246" i="2"/>
  <c r="O174" i="2"/>
  <c r="O102" i="2"/>
  <c r="O30" i="2"/>
  <c r="O321" i="2"/>
  <c r="O989" i="2"/>
  <c r="O957" i="2"/>
  <c r="O925" i="2"/>
  <c r="O893" i="2"/>
  <c r="O861" i="2"/>
  <c r="O829" i="2"/>
  <c r="O797" i="2"/>
  <c r="O765" i="2"/>
  <c r="O733" i="2"/>
  <c r="O701" i="2"/>
  <c r="O669" i="2"/>
  <c r="O637" i="2"/>
  <c r="O605" i="2"/>
  <c r="O573" i="2"/>
  <c r="O541" i="2"/>
  <c r="O509" i="2"/>
  <c r="O477" i="2"/>
  <c r="O445" i="2"/>
  <c r="O413" i="2"/>
  <c r="O381" i="2"/>
  <c r="O349" i="2"/>
  <c r="O317" i="2"/>
  <c r="O285" i="2"/>
  <c r="O221" i="2"/>
  <c r="O189" i="2"/>
  <c r="O157" i="2"/>
  <c r="O125" i="2"/>
  <c r="O93" i="2"/>
  <c r="O61" i="2"/>
  <c r="O29" i="2"/>
  <c r="O433" i="2"/>
  <c r="O217" i="2"/>
  <c r="O988" i="2"/>
  <c r="O956" i="2"/>
  <c r="O924" i="2"/>
  <c r="O892" i="2"/>
  <c r="O860" i="2"/>
  <c r="O828" i="2"/>
  <c r="O796" i="2"/>
  <c r="O764" i="2"/>
  <c r="O732" i="2"/>
  <c r="O700" i="2"/>
  <c r="O668" i="2"/>
  <c r="O636" i="2"/>
  <c r="O604" i="2"/>
  <c r="O572" i="2"/>
  <c r="O540" i="2"/>
  <c r="O508" i="2"/>
  <c r="O476" i="2"/>
  <c r="O444" i="2"/>
  <c r="O412" i="2"/>
  <c r="O380" i="2"/>
  <c r="O348" i="2"/>
  <c r="O284" i="2"/>
  <c r="O220" i="2"/>
  <c r="O188" i="2"/>
  <c r="O252" i="2"/>
  <c r="O947" i="2"/>
  <c r="O835" i="2"/>
  <c r="O763" i="2"/>
  <c r="O691" i="2"/>
  <c r="O579" i="2"/>
  <c r="O507" i="2"/>
  <c r="O435" i="2"/>
  <c r="O323" i="2"/>
  <c r="O251" i="2"/>
  <c r="O179" i="2"/>
  <c r="O147" i="2"/>
  <c r="O115" i="2"/>
  <c r="O83" i="2"/>
  <c r="O51" i="2"/>
  <c r="O19" i="2"/>
  <c r="O954" i="2"/>
  <c r="O882" i="2"/>
  <c r="O810" i="2"/>
  <c r="O730" i="2"/>
  <c r="O698" i="2"/>
  <c r="O626" i="2"/>
  <c r="O74" i="2"/>
  <c r="O10" i="2"/>
  <c r="O338" i="2"/>
  <c r="O210" i="2"/>
  <c r="O18" i="2"/>
  <c r="O92" i="2"/>
  <c r="O281" i="2"/>
  <c r="O979" i="2"/>
  <c r="O867" i="2"/>
  <c r="O795" i="2"/>
  <c r="O723" i="2"/>
  <c r="O611" i="2"/>
  <c r="O539" i="2"/>
  <c r="O467" i="2"/>
  <c r="O355" i="2"/>
  <c r="O283" i="2"/>
  <c r="O211" i="2"/>
  <c r="O986" i="2"/>
  <c r="O914" i="2"/>
  <c r="O842" i="2"/>
  <c r="O658" i="2"/>
  <c r="O586" i="2"/>
  <c r="O554" i="2"/>
  <c r="O522" i="2"/>
  <c r="O490" i="2"/>
  <c r="O458" i="2"/>
  <c r="O426" i="2"/>
  <c r="O394" i="2"/>
  <c r="O362" i="2"/>
  <c r="O330" i="2"/>
  <c r="O298" i="2"/>
  <c r="O266" i="2"/>
  <c r="O234" i="2"/>
  <c r="O202" i="2"/>
  <c r="O170" i="2"/>
  <c r="O138" i="2"/>
  <c r="O106" i="2"/>
  <c r="O42" i="2"/>
  <c r="O931" i="2"/>
  <c r="O531" i="2"/>
  <c r="O419" i="2"/>
  <c r="O906" i="2"/>
  <c r="O514" i="2"/>
  <c r="O450" i="2"/>
  <c r="O354" i="2"/>
  <c r="O290" i="2"/>
  <c r="O194" i="2"/>
  <c r="O98" i="2"/>
  <c r="O34" i="2"/>
  <c r="O506" i="2"/>
  <c r="O314" i="2"/>
  <c r="O154" i="2"/>
  <c r="O26" i="2"/>
  <c r="O498" i="2"/>
  <c r="O114" i="2"/>
  <c r="O292" i="2"/>
  <c r="O899" i="2"/>
  <c r="O827" i="2"/>
  <c r="O755" i="2"/>
  <c r="O643" i="2"/>
  <c r="O571" i="2"/>
  <c r="O499" i="2"/>
  <c r="O387" i="2"/>
  <c r="O315" i="2"/>
  <c r="O243" i="2"/>
  <c r="O171" i="2"/>
  <c r="O139" i="2"/>
  <c r="O107" i="2"/>
  <c r="O75" i="2"/>
  <c r="O43" i="2"/>
  <c r="O11" i="2"/>
  <c r="O329" i="2"/>
  <c r="O946" i="2"/>
  <c r="O874" i="2"/>
  <c r="O794" i="2"/>
  <c r="O762" i="2"/>
  <c r="O690" i="2"/>
  <c r="O618" i="2"/>
  <c r="O859" i="2"/>
  <c r="O603" i="2"/>
  <c r="O347" i="2"/>
  <c r="O275" i="2"/>
  <c r="O650" i="2"/>
  <c r="O546" i="2"/>
  <c r="O482" i="2"/>
  <c r="O386" i="2"/>
  <c r="O322" i="2"/>
  <c r="O226" i="2"/>
  <c r="O162" i="2"/>
  <c r="O66" i="2"/>
  <c r="O186" i="2"/>
  <c r="O538" i="2"/>
  <c r="O282" i="2"/>
  <c r="O90" i="2"/>
  <c r="O466" i="2"/>
  <c r="O146" i="2"/>
  <c r="O36" i="2"/>
  <c r="O233" i="2"/>
  <c r="O787" i="2"/>
  <c r="O675" i="2"/>
  <c r="O99" i="2"/>
  <c r="O978" i="2"/>
  <c r="O722" i="2"/>
  <c r="O578" i="2"/>
  <c r="O418" i="2"/>
  <c r="O258" i="2"/>
  <c r="O130" i="2"/>
  <c r="O370" i="2"/>
  <c r="O178" i="2"/>
  <c r="O516" i="2"/>
  <c r="O228" i="2"/>
  <c r="O124" i="2"/>
  <c r="O465" i="2"/>
  <c r="O963" i="2"/>
  <c r="O891" i="2"/>
  <c r="O819" i="2"/>
  <c r="O707" i="2"/>
  <c r="O635" i="2"/>
  <c r="O563" i="2"/>
  <c r="O451" i="2"/>
  <c r="O379" i="2"/>
  <c r="O307" i="2"/>
  <c r="O195" i="2"/>
  <c r="O163" i="2"/>
  <c r="O131" i="2"/>
  <c r="O67" i="2"/>
  <c r="O35" i="2"/>
  <c r="O137" i="2"/>
  <c r="O938" i="2"/>
  <c r="O858" i="2"/>
  <c r="O826" i="2"/>
  <c r="O754" i="2"/>
  <c r="O682" i="2"/>
  <c r="O410" i="2"/>
  <c r="O218" i="2"/>
  <c r="O58" i="2"/>
  <c r="O434" i="2"/>
  <c r="O50" i="2"/>
  <c r="O68" i="2"/>
  <c r="O28" i="2"/>
  <c r="O995" i="2"/>
  <c r="O923" i="2"/>
  <c r="O851" i="2"/>
  <c r="O739" i="2"/>
  <c r="O667" i="2"/>
  <c r="O595" i="2"/>
  <c r="O483" i="2"/>
  <c r="O411" i="2"/>
  <c r="O339" i="2"/>
  <c r="O227" i="2"/>
  <c r="O187" i="2"/>
  <c r="O155" i="2"/>
  <c r="O123" i="2"/>
  <c r="O970" i="2"/>
  <c r="O786" i="2"/>
  <c r="O714" i="2"/>
  <c r="O602" i="2"/>
  <c r="O570" i="2"/>
  <c r="O474" i="2"/>
  <c r="O442" i="2"/>
  <c r="O378" i="2"/>
  <c r="O346" i="2"/>
  <c r="O250" i="2"/>
  <c r="O122" i="2"/>
  <c r="O306" i="2"/>
  <c r="O82" i="2"/>
  <c r="O316" i="2"/>
  <c r="O955" i="2"/>
  <c r="O883" i="2"/>
  <c r="O771" i="2"/>
  <c r="O699" i="2"/>
  <c r="O627" i="2"/>
  <c r="O515" i="2"/>
  <c r="O443" i="2"/>
  <c r="O371" i="2"/>
  <c r="O259" i="2"/>
  <c r="O91" i="2"/>
  <c r="O59" i="2"/>
  <c r="O27" i="2"/>
  <c r="O1002" i="2"/>
  <c r="O922" i="2"/>
  <c r="O890" i="2"/>
  <c r="O818" i="2"/>
  <c r="O746" i="2"/>
  <c r="O666" i="2"/>
  <c r="O634" i="2"/>
  <c r="O274" i="2"/>
  <c r="O548" i="2"/>
  <c r="O156" i="2"/>
  <c r="O60" i="2"/>
  <c r="O345" i="2"/>
  <c r="O987" i="2"/>
  <c r="O915" i="2"/>
  <c r="O803" i="2"/>
  <c r="O731" i="2"/>
  <c r="O659" i="2"/>
  <c r="O547" i="2"/>
  <c r="O475" i="2"/>
  <c r="O403" i="2"/>
  <c r="O291" i="2"/>
  <c r="O219" i="2"/>
  <c r="O850" i="2"/>
  <c r="O778" i="2"/>
  <c r="O594" i="2"/>
  <c r="O562" i="2"/>
  <c r="O530" i="2"/>
  <c r="O402" i="2"/>
  <c r="O242" i="2"/>
  <c r="N5" i="2"/>
  <c r="B21" i="2" s="1"/>
  <c r="R5" i="2"/>
  <c r="T5" i="2"/>
  <c r="O5" i="2"/>
  <c r="B50" i="1"/>
  <c r="E9" i="1"/>
  <c r="B19" i="1"/>
  <c r="B20" i="1" s="1"/>
  <c r="E6" i="1"/>
  <c r="E8" i="1" s="1"/>
  <c r="E5" i="1"/>
  <c r="E7" i="1" s="1"/>
  <c r="D40" i="2" l="1"/>
  <c r="D33" i="2"/>
  <c r="E10" i="1"/>
  <c r="E19" i="2"/>
  <c r="B22" i="2"/>
  <c r="E20" i="2" s="1"/>
  <c r="AN28" i="2" s="1"/>
  <c r="E12" i="1"/>
  <c r="E11" i="1"/>
  <c r="E13" i="1"/>
  <c r="E14" i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M128" i="1" s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M136" i="1" s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M144" i="1" s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M152" i="1" s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M160" i="1" s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M168" i="1" s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M176" i="1" s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J5" i="1"/>
  <c r="K5" i="1" s="1"/>
  <c r="M5" i="1" s="1"/>
  <c r="AE10" i="2" l="1"/>
  <c r="AN10" i="2"/>
  <c r="O964" i="1"/>
  <c r="T964" i="1" s="1"/>
  <c r="O916" i="1"/>
  <c r="T916" i="1" s="1"/>
  <c r="O860" i="1"/>
  <c r="T860" i="1" s="1"/>
  <c r="O804" i="1"/>
  <c r="T804" i="1" s="1"/>
  <c r="O748" i="1"/>
  <c r="T748" i="1" s="1"/>
  <c r="O700" i="1"/>
  <c r="T700" i="1" s="1"/>
  <c r="O644" i="1"/>
  <c r="T644" i="1" s="1"/>
  <c r="O596" i="1"/>
  <c r="T596" i="1" s="1"/>
  <c r="O540" i="1"/>
  <c r="T540" i="1" s="1"/>
  <c r="O492" i="1"/>
  <c r="T492" i="1" s="1"/>
  <c r="O444" i="1"/>
  <c r="T444" i="1" s="1"/>
  <c r="O404" i="1"/>
  <c r="T404" i="1" s="1"/>
  <c r="O356" i="1"/>
  <c r="T356" i="1" s="1"/>
  <c r="O308" i="1"/>
  <c r="T308" i="1" s="1"/>
  <c r="O244" i="1"/>
  <c r="T244" i="1" s="1"/>
  <c r="O180" i="1"/>
  <c r="T180" i="1" s="1"/>
  <c r="O124" i="1"/>
  <c r="T124" i="1" s="1"/>
  <c r="O963" i="1"/>
  <c r="T963" i="1" s="1"/>
  <c r="O907" i="1"/>
  <c r="T907" i="1" s="1"/>
  <c r="O867" i="1"/>
  <c r="T867" i="1" s="1"/>
  <c r="O835" i="1"/>
  <c r="T835" i="1" s="1"/>
  <c r="O803" i="1"/>
  <c r="T803" i="1" s="1"/>
  <c r="O795" i="1"/>
  <c r="T795" i="1" s="1"/>
  <c r="O787" i="1"/>
  <c r="T787" i="1" s="1"/>
  <c r="O779" i="1"/>
  <c r="T779" i="1" s="1"/>
  <c r="O771" i="1"/>
  <c r="T771" i="1" s="1"/>
  <c r="O763" i="1"/>
  <c r="T763" i="1" s="1"/>
  <c r="O755" i="1"/>
  <c r="T755" i="1" s="1"/>
  <c r="O747" i="1"/>
  <c r="T747" i="1" s="1"/>
  <c r="O739" i="1"/>
  <c r="T739" i="1" s="1"/>
  <c r="O731" i="1"/>
  <c r="T731" i="1" s="1"/>
  <c r="O723" i="1"/>
  <c r="T723" i="1" s="1"/>
  <c r="O715" i="1"/>
  <c r="T715" i="1" s="1"/>
  <c r="O707" i="1"/>
  <c r="T707" i="1" s="1"/>
  <c r="O699" i="1"/>
  <c r="T699" i="1" s="1"/>
  <c r="O691" i="1"/>
  <c r="T691" i="1" s="1"/>
  <c r="O683" i="1"/>
  <c r="T683" i="1" s="1"/>
  <c r="O675" i="1"/>
  <c r="T675" i="1" s="1"/>
  <c r="O980" i="1"/>
  <c r="T980" i="1" s="1"/>
  <c r="O924" i="1"/>
  <c r="T924" i="1" s="1"/>
  <c r="O868" i="1"/>
  <c r="T868" i="1" s="1"/>
  <c r="O812" i="1"/>
  <c r="T812" i="1" s="1"/>
  <c r="O764" i="1"/>
  <c r="T764" i="1" s="1"/>
  <c r="O708" i="1"/>
  <c r="T708" i="1" s="1"/>
  <c r="O668" i="1"/>
  <c r="T668" i="1" s="1"/>
  <c r="O620" i="1"/>
  <c r="T620" i="1" s="1"/>
  <c r="O580" i="1"/>
  <c r="T580" i="1" s="1"/>
  <c r="O524" i="1"/>
  <c r="T524" i="1" s="1"/>
  <c r="O484" i="1"/>
  <c r="T484" i="1" s="1"/>
  <c r="O428" i="1"/>
  <c r="T428" i="1" s="1"/>
  <c r="O380" i="1"/>
  <c r="T380" i="1" s="1"/>
  <c r="O324" i="1"/>
  <c r="T324" i="1" s="1"/>
  <c r="O268" i="1"/>
  <c r="T268" i="1" s="1"/>
  <c r="O220" i="1"/>
  <c r="T220" i="1" s="1"/>
  <c r="O196" i="1"/>
  <c r="T196" i="1" s="1"/>
  <c r="O148" i="1"/>
  <c r="T148" i="1" s="1"/>
  <c r="O987" i="1"/>
  <c r="T987" i="1" s="1"/>
  <c r="O947" i="1"/>
  <c r="T947" i="1" s="1"/>
  <c r="O915" i="1"/>
  <c r="T915" i="1" s="1"/>
  <c r="O883" i="1"/>
  <c r="T883" i="1" s="1"/>
  <c r="O843" i="1"/>
  <c r="T843" i="1" s="1"/>
  <c r="O1002" i="1"/>
  <c r="T1002" i="1" s="1"/>
  <c r="O954" i="1"/>
  <c r="T954" i="1" s="1"/>
  <c r="O914" i="1"/>
  <c r="T914" i="1" s="1"/>
  <c r="O890" i="1"/>
  <c r="T890" i="1" s="1"/>
  <c r="O858" i="1"/>
  <c r="T858" i="1" s="1"/>
  <c r="O826" i="1"/>
  <c r="T826" i="1" s="1"/>
  <c r="O794" i="1"/>
  <c r="T794" i="1" s="1"/>
  <c r="O770" i="1"/>
  <c r="T770" i="1" s="1"/>
  <c r="O738" i="1"/>
  <c r="T738" i="1" s="1"/>
  <c r="O730" i="1"/>
  <c r="T730" i="1" s="1"/>
  <c r="O722" i="1"/>
  <c r="T722" i="1" s="1"/>
  <c r="O714" i="1"/>
  <c r="T714" i="1" s="1"/>
  <c r="O706" i="1"/>
  <c r="T706" i="1" s="1"/>
  <c r="O698" i="1"/>
  <c r="T698" i="1" s="1"/>
  <c r="O690" i="1"/>
  <c r="T690" i="1" s="1"/>
  <c r="O996" i="1"/>
  <c r="T996" i="1" s="1"/>
  <c r="O940" i="1"/>
  <c r="T940" i="1" s="1"/>
  <c r="O884" i="1"/>
  <c r="T884" i="1" s="1"/>
  <c r="O844" i="1"/>
  <c r="T844" i="1" s="1"/>
  <c r="O780" i="1"/>
  <c r="T780" i="1" s="1"/>
  <c r="O724" i="1"/>
  <c r="T724" i="1" s="1"/>
  <c r="O652" i="1"/>
  <c r="T652" i="1" s="1"/>
  <c r="O604" i="1"/>
  <c r="T604" i="1" s="1"/>
  <c r="O564" i="1"/>
  <c r="T564" i="1" s="1"/>
  <c r="O508" i="1"/>
  <c r="T508" i="1" s="1"/>
  <c r="O460" i="1"/>
  <c r="T460" i="1" s="1"/>
  <c r="O412" i="1"/>
  <c r="T412" i="1" s="1"/>
  <c r="O372" i="1"/>
  <c r="T372" i="1" s="1"/>
  <c r="O332" i="1"/>
  <c r="T332" i="1" s="1"/>
  <c r="O292" i="1"/>
  <c r="T292" i="1" s="1"/>
  <c r="O252" i="1"/>
  <c r="T252" i="1" s="1"/>
  <c r="O212" i="1"/>
  <c r="T212" i="1" s="1"/>
  <c r="O164" i="1"/>
  <c r="T164" i="1" s="1"/>
  <c r="O140" i="1"/>
  <c r="T140" i="1" s="1"/>
  <c r="O1003" i="1"/>
  <c r="T1003" i="1" s="1"/>
  <c r="O971" i="1"/>
  <c r="T971" i="1" s="1"/>
  <c r="O931" i="1"/>
  <c r="T931" i="1" s="1"/>
  <c r="O891" i="1"/>
  <c r="T891" i="1" s="1"/>
  <c r="O851" i="1"/>
  <c r="T851" i="1" s="1"/>
  <c r="O827" i="1"/>
  <c r="T827" i="1" s="1"/>
  <c r="O986" i="1"/>
  <c r="T986" i="1" s="1"/>
  <c r="O962" i="1"/>
  <c r="T962" i="1" s="1"/>
  <c r="O938" i="1"/>
  <c r="T938" i="1" s="1"/>
  <c r="O906" i="1"/>
  <c r="T906" i="1" s="1"/>
  <c r="O874" i="1"/>
  <c r="T874" i="1" s="1"/>
  <c r="O842" i="1"/>
  <c r="T842" i="1" s="1"/>
  <c r="O818" i="1"/>
  <c r="T818" i="1" s="1"/>
  <c r="O786" i="1"/>
  <c r="T786" i="1" s="1"/>
  <c r="O762" i="1"/>
  <c r="T762" i="1" s="1"/>
  <c r="O1001" i="1"/>
  <c r="T1001" i="1" s="1"/>
  <c r="O993" i="1"/>
  <c r="T993" i="1" s="1"/>
  <c r="O985" i="1"/>
  <c r="T985" i="1" s="1"/>
  <c r="O977" i="1"/>
  <c r="T977" i="1" s="1"/>
  <c r="O969" i="1"/>
  <c r="T969" i="1" s="1"/>
  <c r="O961" i="1"/>
  <c r="T961" i="1" s="1"/>
  <c r="O953" i="1"/>
  <c r="T953" i="1" s="1"/>
  <c r="O945" i="1"/>
  <c r="T945" i="1" s="1"/>
  <c r="O937" i="1"/>
  <c r="T937" i="1" s="1"/>
  <c r="O929" i="1"/>
  <c r="T929" i="1" s="1"/>
  <c r="O921" i="1"/>
  <c r="T921" i="1" s="1"/>
  <c r="O913" i="1"/>
  <c r="T913" i="1" s="1"/>
  <c r="O905" i="1"/>
  <c r="T905" i="1" s="1"/>
  <c r="O897" i="1"/>
  <c r="T897" i="1" s="1"/>
  <c r="O889" i="1"/>
  <c r="T889" i="1" s="1"/>
  <c r="O881" i="1"/>
  <c r="T881" i="1" s="1"/>
  <c r="O873" i="1"/>
  <c r="T873" i="1" s="1"/>
  <c r="O865" i="1"/>
  <c r="T865" i="1" s="1"/>
  <c r="O857" i="1"/>
  <c r="T857" i="1" s="1"/>
  <c r="O849" i="1"/>
  <c r="T849" i="1" s="1"/>
  <c r="O841" i="1"/>
  <c r="T841" i="1" s="1"/>
  <c r="O833" i="1"/>
  <c r="T833" i="1" s="1"/>
  <c r="O825" i="1"/>
  <c r="T825" i="1" s="1"/>
  <c r="O817" i="1"/>
  <c r="T817" i="1" s="1"/>
  <c r="O809" i="1"/>
  <c r="T809" i="1" s="1"/>
  <c r="O801" i="1"/>
  <c r="T801" i="1" s="1"/>
  <c r="O793" i="1"/>
  <c r="T793" i="1" s="1"/>
  <c r="O785" i="1"/>
  <c r="T785" i="1" s="1"/>
  <c r="O777" i="1"/>
  <c r="T777" i="1" s="1"/>
  <c r="O769" i="1"/>
  <c r="T769" i="1" s="1"/>
  <c r="O761" i="1"/>
  <c r="T761" i="1" s="1"/>
  <c r="O753" i="1"/>
  <c r="T753" i="1" s="1"/>
  <c r="O745" i="1"/>
  <c r="T745" i="1" s="1"/>
  <c r="O737" i="1"/>
  <c r="T737" i="1" s="1"/>
  <c r="O729" i="1"/>
  <c r="T729" i="1" s="1"/>
  <c r="O721" i="1"/>
  <c r="T721" i="1" s="1"/>
  <c r="O713" i="1"/>
  <c r="T713" i="1" s="1"/>
  <c r="O705" i="1"/>
  <c r="T705" i="1" s="1"/>
  <c r="O697" i="1"/>
  <c r="T697" i="1" s="1"/>
  <c r="O689" i="1"/>
  <c r="T689" i="1" s="1"/>
  <c r="O681" i="1"/>
  <c r="T681" i="1" s="1"/>
  <c r="O673" i="1"/>
  <c r="T673" i="1" s="1"/>
  <c r="O948" i="1"/>
  <c r="T948" i="1" s="1"/>
  <c r="O900" i="1"/>
  <c r="T900" i="1" s="1"/>
  <c r="O836" i="1"/>
  <c r="T836" i="1" s="1"/>
  <c r="O788" i="1"/>
  <c r="T788" i="1" s="1"/>
  <c r="O732" i="1"/>
  <c r="T732" i="1" s="1"/>
  <c r="O660" i="1"/>
  <c r="T660" i="1" s="1"/>
  <c r="O612" i="1"/>
  <c r="T612" i="1" s="1"/>
  <c r="O572" i="1"/>
  <c r="T572" i="1" s="1"/>
  <c r="O516" i="1"/>
  <c r="T516" i="1" s="1"/>
  <c r="O468" i="1"/>
  <c r="T468" i="1" s="1"/>
  <c r="O436" i="1"/>
  <c r="T436" i="1" s="1"/>
  <c r="O388" i="1"/>
  <c r="T388" i="1" s="1"/>
  <c r="O348" i="1"/>
  <c r="T348" i="1" s="1"/>
  <c r="O300" i="1"/>
  <c r="T300" i="1" s="1"/>
  <c r="O260" i="1"/>
  <c r="T260" i="1" s="1"/>
  <c r="O204" i="1"/>
  <c r="T204" i="1" s="1"/>
  <c r="O156" i="1"/>
  <c r="T156" i="1" s="1"/>
  <c r="O116" i="1"/>
  <c r="T116" i="1" s="1"/>
  <c r="O979" i="1"/>
  <c r="T979" i="1" s="1"/>
  <c r="O939" i="1"/>
  <c r="T939" i="1" s="1"/>
  <c r="O899" i="1"/>
  <c r="T899" i="1" s="1"/>
  <c r="O859" i="1"/>
  <c r="T859" i="1" s="1"/>
  <c r="O811" i="1"/>
  <c r="T811" i="1" s="1"/>
  <c r="O994" i="1"/>
  <c r="T994" i="1" s="1"/>
  <c r="O970" i="1"/>
  <c r="T970" i="1" s="1"/>
  <c r="O930" i="1"/>
  <c r="T930" i="1" s="1"/>
  <c r="O898" i="1"/>
  <c r="T898" i="1" s="1"/>
  <c r="O866" i="1"/>
  <c r="T866" i="1" s="1"/>
  <c r="O834" i="1"/>
  <c r="T834" i="1" s="1"/>
  <c r="O802" i="1"/>
  <c r="T802" i="1" s="1"/>
  <c r="O778" i="1"/>
  <c r="T778" i="1" s="1"/>
  <c r="O746" i="1"/>
  <c r="T746" i="1" s="1"/>
  <c r="O1000" i="1"/>
  <c r="T1000" i="1" s="1"/>
  <c r="O992" i="1"/>
  <c r="T992" i="1" s="1"/>
  <c r="O984" i="1"/>
  <c r="T984" i="1" s="1"/>
  <c r="O976" i="1"/>
  <c r="T976" i="1" s="1"/>
  <c r="O968" i="1"/>
  <c r="T968" i="1" s="1"/>
  <c r="O960" i="1"/>
  <c r="T960" i="1" s="1"/>
  <c r="O952" i="1"/>
  <c r="T952" i="1" s="1"/>
  <c r="O944" i="1"/>
  <c r="T944" i="1" s="1"/>
  <c r="O936" i="1"/>
  <c r="T936" i="1" s="1"/>
  <c r="O928" i="1"/>
  <c r="T928" i="1" s="1"/>
  <c r="O920" i="1"/>
  <c r="T920" i="1" s="1"/>
  <c r="O912" i="1"/>
  <c r="T912" i="1" s="1"/>
  <c r="O904" i="1"/>
  <c r="T904" i="1" s="1"/>
  <c r="O896" i="1"/>
  <c r="T896" i="1" s="1"/>
  <c r="O888" i="1"/>
  <c r="T888" i="1" s="1"/>
  <c r="O880" i="1"/>
  <c r="T880" i="1" s="1"/>
  <c r="O872" i="1"/>
  <c r="T872" i="1" s="1"/>
  <c r="O864" i="1"/>
  <c r="T864" i="1" s="1"/>
  <c r="O856" i="1"/>
  <c r="T856" i="1" s="1"/>
  <c r="O848" i="1"/>
  <c r="T848" i="1" s="1"/>
  <c r="O840" i="1"/>
  <c r="T840" i="1" s="1"/>
  <c r="O832" i="1"/>
  <c r="T832" i="1" s="1"/>
  <c r="O824" i="1"/>
  <c r="T824" i="1" s="1"/>
  <c r="O816" i="1"/>
  <c r="T816" i="1" s="1"/>
  <c r="O808" i="1"/>
  <c r="T808" i="1" s="1"/>
  <c r="O800" i="1"/>
  <c r="T800" i="1" s="1"/>
  <c r="O792" i="1"/>
  <c r="T792" i="1" s="1"/>
  <c r="O784" i="1"/>
  <c r="T784" i="1" s="1"/>
  <c r="O972" i="1"/>
  <c r="T972" i="1" s="1"/>
  <c r="O892" i="1"/>
  <c r="T892" i="1" s="1"/>
  <c r="O828" i="1"/>
  <c r="T828" i="1" s="1"/>
  <c r="O756" i="1"/>
  <c r="T756" i="1" s="1"/>
  <c r="O692" i="1"/>
  <c r="T692" i="1" s="1"/>
  <c r="O628" i="1"/>
  <c r="T628" i="1" s="1"/>
  <c r="O556" i="1"/>
  <c r="T556" i="1" s="1"/>
  <c r="O500" i="1"/>
  <c r="T500" i="1" s="1"/>
  <c r="O452" i="1"/>
  <c r="T452" i="1" s="1"/>
  <c r="O396" i="1"/>
  <c r="T396" i="1" s="1"/>
  <c r="O340" i="1"/>
  <c r="T340" i="1" s="1"/>
  <c r="O284" i="1"/>
  <c r="T284" i="1" s="1"/>
  <c r="O236" i="1"/>
  <c r="T236" i="1" s="1"/>
  <c r="O188" i="1"/>
  <c r="T188" i="1" s="1"/>
  <c r="O132" i="1"/>
  <c r="T132" i="1" s="1"/>
  <c r="O995" i="1"/>
  <c r="T995" i="1" s="1"/>
  <c r="O955" i="1"/>
  <c r="T955" i="1" s="1"/>
  <c r="O923" i="1"/>
  <c r="T923" i="1" s="1"/>
  <c r="O875" i="1"/>
  <c r="T875" i="1" s="1"/>
  <c r="O819" i="1"/>
  <c r="T819" i="1" s="1"/>
  <c r="O978" i="1"/>
  <c r="T978" i="1" s="1"/>
  <c r="O946" i="1"/>
  <c r="T946" i="1" s="1"/>
  <c r="O922" i="1"/>
  <c r="T922" i="1" s="1"/>
  <c r="O882" i="1"/>
  <c r="T882" i="1" s="1"/>
  <c r="O850" i="1"/>
  <c r="T850" i="1" s="1"/>
  <c r="O810" i="1"/>
  <c r="T810" i="1" s="1"/>
  <c r="O754" i="1"/>
  <c r="T754" i="1" s="1"/>
  <c r="O999" i="1"/>
  <c r="T999" i="1" s="1"/>
  <c r="O991" i="1"/>
  <c r="T991" i="1" s="1"/>
  <c r="O983" i="1"/>
  <c r="T983" i="1" s="1"/>
  <c r="O975" i="1"/>
  <c r="T975" i="1" s="1"/>
  <c r="O967" i="1"/>
  <c r="T967" i="1" s="1"/>
  <c r="O959" i="1"/>
  <c r="T959" i="1" s="1"/>
  <c r="O951" i="1"/>
  <c r="T951" i="1" s="1"/>
  <c r="O943" i="1"/>
  <c r="T943" i="1" s="1"/>
  <c r="O935" i="1"/>
  <c r="T935" i="1" s="1"/>
  <c r="O927" i="1"/>
  <c r="T927" i="1" s="1"/>
  <c r="O919" i="1"/>
  <c r="T919" i="1" s="1"/>
  <c r="O911" i="1"/>
  <c r="T911" i="1" s="1"/>
  <c r="O903" i="1"/>
  <c r="T903" i="1" s="1"/>
  <c r="O895" i="1"/>
  <c r="T895" i="1" s="1"/>
  <c r="O887" i="1"/>
  <c r="T887" i="1" s="1"/>
  <c r="O879" i="1"/>
  <c r="T879" i="1" s="1"/>
  <c r="O871" i="1"/>
  <c r="T871" i="1" s="1"/>
  <c r="O863" i="1"/>
  <c r="T863" i="1" s="1"/>
  <c r="O855" i="1"/>
  <c r="T855" i="1" s="1"/>
  <c r="O847" i="1"/>
  <c r="T847" i="1" s="1"/>
  <c r="O839" i="1"/>
  <c r="T839" i="1" s="1"/>
  <c r="O831" i="1"/>
  <c r="T831" i="1" s="1"/>
  <c r="O823" i="1"/>
  <c r="T823" i="1" s="1"/>
  <c r="O815" i="1"/>
  <c r="T815" i="1" s="1"/>
  <c r="O807" i="1"/>
  <c r="T807" i="1" s="1"/>
  <c r="O799" i="1"/>
  <c r="T799" i="1" s="1"/>
  <c r="O791" i="1"/>
  <c r="T791" i="1" s="1"/>
  <c r="O783" i="1"/>
  <c r="T783" i="1" s="1"/>
  <c r="O988" i="1"/>
  <c r="T988" i="1" s="1"/>
  <c r="O932" i="1"/>
  <c r="T932" i="1" s="1"/>
  <c r="O876" i="1"/>
  <c r="T876" i="1" s="1"/>
  <c r="O820" i="1"/>
  <c r="T820" i="1" s="1"/>
  <c r="O772" i="1"/>
  <c r="T772" i="1" s="1"/>
  <c r="O716" i="1"/>
  <c r="T716" i="1" s="1"/>
  <c r="O676" i="1"/>
  <c r="T676" i="1" s="1"/>
  <c r="O636" i="1"/>
  <c r="T636" i="1" s="1"/>
  <c r="O588" i="1"/>
  <c r="T588" i="1" s="1"/>
  <c r="O532" i="1"/>
  <c r="T532" i="1" s="1"/>
  <c r="O476" i="1"/>
  <c r="T476" i="1" s="1"/>
  <c r="O420" i="1"/>
  <c r="T420" i="1" s="1"/>
  <c r="O364" i="1"/>
  <c r="T364" i="1" s="1"/>
  <c r="O316" i="1"/>
  <c r="T316" i="1" s="1"/>
  <c r="O276" i="1"/>
  <c r="T276" i="1" s="1"/>
  <c r="O228" i="1"/>
  <c r="T228" i="1" s="1"/>
  <c r="O172" i="1"/>
  <c r="T172" i="1" s="1"/>
  <c r="O998" i="1"/>
  <c r="T998" i="1" s="1"/>
  <c r="O990" i="1"/>
  <c r="T990" i="1" s="1"/>
  <c r="O982" i="1"/>
  <c r="T982" i="1" s="1"/>
  <c r="O974" i="1"/>
  <c r="T974" i="1" s="1"/>
  <c r="O966" i="1"/>
  <c r="T966" i="1" s="1"/>
  <c r="O958" i="1"/>
  <c r="T958" i="1" s="1"/>
  <c r="O950" i="1"/>
  <c r="T950" i="1" s="1"/>
  <c r="O942" i="1"/>
  <c r="T942" i="1" s="1"/>
  <c r="O934" i="1"/>
  <c r="T934" i="1" s="1"/>
  <c r="O926" i="1"/>
  <c r="T926" i="1" s="1"/>
  <c r="O918" i="1"/>
  <c r="T918" i="1" s="1"/>
  <c r="O910" i="1"/>
  <c r="T910" i="1" s="1"/>
  <c r="O902" i="1"/>
  <c r="T902" i="1" s="1"/>
  <c r="O894" i="1"/>
  <c r="T894" i="1" s="1"/>
  <c r="O886" i="1"/>
  <c r="T886" i="1" s="1"/>
  <c r="O878" i="1"/>
  <c r="T878" i="1" s="1"/>
  <c r="O870" i="1"/>
  <c r="T870" i="1" s="1"/>
  <c r="O862" i="1"/>
  <c r="T862" i="1" s="1"/>
  <c r="O854" i="1"/>
  <c r="T854" i="1" s="1"/>
  <c r="O846" i="1"/>
  <c r="T846" i="1" s="1"/>
  <c r="O838" i="1"/>
  <c r="T838" i="1" s="1"/>
  <c r="O830" i="1"/>
  <c r="T830" i="1" s="1"/>
  <c r="O822" i="1"/>
  <c r="T822" i="1" s="1"/>
  <c r="O814" i="1"/>
  <c r="T814" i="1" s="1"/>
  <c r="O806" i="1"/>
  <c r="T806" i="1" s="1"/>
  <c r="O798" i="1"/>
  <c r="T798" i="1" s="1"/>
  <c r="O790" i="1"/>
  <c r="T790" i="1" s="1"/>
  <c r="O782" i="1"/>
  <c r="T782" i="1" s="1"/>
  <c r="O1004" i="1"/>
  <c r="T1004" i="1" s="1"/>
  <c r="O956" i="1"/>
  <c r="T956" i="1" s="1"/>
  <c r="O908" i="1"/>
  <c r="T908" i="1" s="1"/>
  <c r="O852" i="1"/>
  <c r="T852" i="1" s="1"/>
  <c r="O796" i="1"/>
  <c r="T796" i="1" s="1"/>
  <c r="O740" i="1"/>
  <c r="T740" i="1" s="1"/>
  <c r="O684" i="1"/>
  <c r="T684" i="1" s="1"/>
  <c r="O548" i="1"/>
  <c r="T548" i="1" s="1"/>
  <c r="O997" i="1"/>
  <c r="T997" i="1" s="1"/>
  <c r="O989" i="1"/>
  <c r="T989" i="1" s="1"/>
  <c r="O981" i="1"/>
  <c r="T981" i="1" s="1"/>
  <c r="O973" i="1"/>
  <c r="T973" i="1" s="1"/>
  <c r="O965" i="1"/>
  <c r="T965" i="1" s="1"/>
  <c r="O957" i="1"/>
  <c r="T957" i="1" s="1"/>
  <c r="O949" i="1"/>
  <c r="T949" i="1" s="1"/>
  <c r="O941" i="1"/>
  <c r="T941" i="1" s="1"/>
  <c r="O933" i="1"/>
  <c r="T933" i="1" s="1"/>
  <c r="O925" i="1"/>
  <c r="T925" i="1" s="1"/>
  <c r="O917" i="1"/>
  <c r="T917" i="1" s="1"/>
  <c r="O909" i="1"/>
  <c r="T909" i="1" s="1"/>
  <c r="O901" i="1"/>
  <c r="T901" i="1" s="1"/>
  <c r="O893" i="1"/>
  <c r="T893" i="1" s="1"/>
  <c r="O885" i="1"/>
  <c r="T885" i="1" s="1"/>
  <c r="O877" i="1"/>
  <c r="T877" i="1" s="1"/>
  <c r="O869" i="1"/>
  <c r="T869" i="1" s="1"/>
  <c r="O861" i="1"/>
  <c r="T861" i="1" s="1"/>
  <c r="O853" i="1"/>
  <c r="T853" i="1" s="1"/>
  <c r="O845" i="1"/>
  <c r="T845" i="1" s="1"/>
  <c r="O837" i="1"/>
  <c r="T837" i="1" s="1"/>
  <c r="O829" i="1"/>
  <c r="T829" i="1" s="1"/>
  <c r="O821" i="1"/>
  <c r="T821" i="1" s="1"/>
  <c r="O813" i="1"/>
  <c r="T813" i="1" s="1"/>
  <c r="O805" i="1"/>
  <c r="T805" i="1" s="1"/>
  <c r="O797" i="1"/>
  <c r="T797" i="1" s="1"/>
  <c r="O789" i="1"/>
  <c r="T789" i="1" s="1"/>
  <c r="O781" i="1"/>
  <c r="T781" i="1" s="1"/>
  <c r="O773" i="1"/>
  <c r="T773" i="1" s="1"/>
  <c r="O765" i="1"/>
  <c r="T765" i="1" s="1"/>
  <c r="O757" i="1"/>
  <c r="T757" i="1" s="1"/>
  <c r="O749" i="1"/>
  <c r="T749" i="1" s="1"/>
  <c r="O741" i="1"/>
  <c r="T741" i="1" s="1"/>
  <c r="O733" i="1"/>
  <c r="T733" i="1" s="1"/>
  <c r="O725" i="1"/>
  <c r="T725" i="1" s="1"/>
  <c r="O717" i="1"/>
  <c r="T717" i="1" s="1"/>
  <c r="O709" i="1"/>
  <c r="T709" i="1" s="1"/>
  <c r="O701" i="1"/>
  <c r="T701" i="1" s="1"/>
  <c r="O693" i="1"/>
  <c r="T693" i="1" s="1"/>
  <c r="O667" i="1"/>
  <c r="T667" i="1" s="1"/>
  <c r="O659" i="1"/>
  <c r="T659" i="1" s="1"/>
  <c r="O651" i="1"/>
  <c r="T651" i="1" s="1"/>
  <c r="O643" i="1"/>
  <c r="T643" i="1" s="1"/>
  <c r="O635" i="1"/>
  <c r="T635" i="1" s="1"/>
  <c r="O627" i="1"/>
  <c r="T627" i="1" s="1"/>
  <c r="O619" i="1"/>
  <c r="T619" i="1" s="1"/>
  <c r="O611" i="1"/>
  <c r="T611" i="1" s="1"/>
  <c r="O603" i="1"/>
  <c r="T603" i="1" s="1"/>
  <c r="O595" i="1"/>
  <c r="T595" i="1" s="1"/>
  <c r="O587" i="1"/>
  <c r="T587" i="1" s="1"/>
  <c r="O579" i="1"/>
  <c r="T579" i="1" s="1"/>
  <c r="O571" i="1"/>
  <c r="T571" i="1" s="1"/>
  <c r="O563" i="1"/>
  <c r="T563" i="1" s="1"/>
  <c r="O555" i="1"/>
  <c r="T555" i="1" s="1"/>
  <c r="O547" i="1"/>
  <c r="T547" i="1" s="1"/>
  <c r="O539" i="1"/>
  <c r="T539" i="1" s="1"/>
  <c r="O531" i="1"/>
  <c r="T531" i="1" s="1"/>
  <c r="O523" i="1"/>
  <c r="T523" i="1" s="1"/>
  <c r="O515" i="1"/>
  <c r="T515" i="1" s="1"/>
  <c r="O507" i="1"/>
  <c r="T507" i="1" s="1"/>
  <c r="O499" i="1"/>
  <c r="T499" i="1" s="1"/>
  <c r="O491" i="1"/>
  <c r="T491" i="1" s="1"/>
  <c r="O483" i="1"/>
  <c r="T483" i="1" s="1"/>
  <c r="O475" i="1"/>
  <c r="T475" i="1" s="1"/>
  <c r="O467" i="1"/>
  <c r="T467" i="1" s="1"/>
  <c r="O459" i="1"/>
  <c r="T459" i="1" s="1"/>
  <c r="O451" i="1"/>
  <c r="T451" i="1" s="1"/>
  <c r="O443" i="1"/>
  <c r="T443" i="1" s="1"/>
  <c r="O435" i="1"/>
  <c r="T435" i="1" s="1"/>
  <c r="O427" i="1"/>
  <c r="T427" i="1" s="1"/>
  <c r="O419" i="1"/>
  <c r="T419" i="1" s="1"/>
  <c r="O411" i="1"/>
  <c r="T411" i="1" s="1"/>
  <c r="O403" i="1"/>
  <c r="T403" i="1" s="1"/>
  <c r="O395" i="1"/>
  <c r="T395" i="1" s="1"/>
  <c r="O387" i="1"/>
  <c r="T387" i="1" s="1"/>
  <c r="O379" i="1"/>
  <c r="T379" i="1" s="1"/>
  <c r="O371" i="1"/>
  <c r="T371" i="1" s="1"/>
  <c r="O363" i="1"/>
  <c r="T363" i="1" s="1"/>
  <c r="O355" i="1"/>
  <c r="T355" i="1" s="1"/>
  <c r="O347" i="1"/>
  <c r="T347" i="1" s="1"/>
  <c r="O339" i="1"/>
  <c r="T339" i="1" s="1"/>
  <c r="O331" i="1"/>
  <c r="T331" i="1" s="1"/>
  <c r="O323" i="1"/>
  <c r="T323" i="1" s="1"/>
  <c r="O315" i="1"/>
  <c r="T315" i="1" s="1"/>
  <c r="O307" i="1"/>
  <c r="T307" i="1" s="1"/>
  <c r="O299" i="1"/>
  <c r="T299" i="1" s="1"/>
  <c r="O291" i="1"/>
  <c r="T291" i="1" s="1"/>
  <c r="O283" i="1"/>
  <c r="T283" i="1" s="1"/>
  <c r="O275" i="1"/>
  <c r="T275" i="1" s="1"/>
  <c r="O267" i="1"/>
  <c r="T267" i="1" s="1"/>
  <c r="O259" i="1"/>
  <c r="T259" i="1" s="1"/>
  <c r="O251" i="1"/>
  <c r="T251" i="1" s="1"/>
  <c r="O243" i="1"/>
  <c r="T243" i="1" s="1"/>
  <c r="O235" i="1"/>
  <c r="T235" i="1" s="1"/>
  <c r="O227" i="1"/>
  <c r="T227" i="1" s="1"/>
  <c r="O219" i="1"/>
  <c r="T219" i="1" s="1"/>
  <c r="O211" i="1"/>
  <c r="T211" i="1" s="1"/>
  <c r="O203" i="1"/>
  <c r="T203" i="1" s="1"/>
  <c r="O195" i="1"/>
  <c r="T195" i="1" s="1"/>
  <c r="O187" i="1"/>
  <c r="T187" i="1" s="1"/>
  <c r="O179" i="1"/>
  <c r="T179" i="1" s="1"/>
  <c r="O171" i="1"/>
  <c r="T171" i="1" s="1"/>
  <c r="O163" i="1"/>
  <c r="T163" i="1" s="1"/>
  <c r="O155" i="1"/>
  <c r="T155" i="1" s="1"/>
  <c r="O147" i="1"/>
  <c r="T147" i="1" s="1"/>
  <c r="O139" i="1"/>
  <c r="T139" i="1" s="1"/>
  <c r="O131" i="1"/>
  <c r="T131" i="1" s="1"/>
  <c r="O123" i="1"/>
  <c r="T123" i="1" s="1"/>
  <c r="O115" i="1"/>
  <c r="T115" i="1" s="1"/>
  <c r="O107" i="1"/>
  <c r="T107" i="1" s="1"/>
  <c r="O99" i="1"/>
  <c r="T99" i="1" s="1"/>
  <c r="O91" i="1"/>
  <c r="T91" i="1" s="1"/>
  <c r="O83" i="1"/>
  <c r="T83" i="1" s="1"/>
  <c r="O75" i="1"/>
  <c r="T75" i="1" s="1"/>
  <c r="O67" i="1"/>
  <c r="T67" i="1" s="1"/>
  <c r="O59" i="1"/>
  <c r="T59" i="1" s="1"/>
  <c r="O51" i="1"/>
  <c r="T51" i="1" s="1"/>
  <c r="O43" i="1"/>
  <c r="T43" i="1" s="1"/>
  <c r="O35" i="1"/>
  <c r="T35" i="1" s="1"/>
  <c r="O27" i="1"/>
  <c r="T27" i="1" s="1"/>
  <c r="O19" i="1"/>
  <c r="T19" i="1" s="1"/>
  <c r="O682" i="1"/>
  <c r="T682" i="1" s="1"/>
  <c r="O674" i="1"/>
  <c r="T674" i="1" s="1"/>
  <c r="O666" i="1"/>
  <c r="T666" i="1" s="1"/>
  <c r="O658" i="1"/>
  <c r="T658" i="1" s="1"/>
  <c r="O650" i="1"/>
  <c r="T650" i="1" s="1"/>
  <c r="O642" i="1"/>
  <c r="T642" i="1" s="1"/>
  <c r="O634" i="1"/>
  <c r="T634" i="1" s="1"/>
  <c r="O626" i="1"/>
  <c r="T626" i="1" s="1"/>
  <c r="O618" i="1"/>
  <c r="T618" i="1" s="1"/>
  <c r="O610" i="1"/>
  <c r="T610" i="1" s="1"/>
  <c r="O602" i="1"/>
  <c r="T602" i="1" s="1"/>
  <c r="O594" i="1"/>
  <c r="T594" i="1" s="1"/>
  <c r="O586" i="1"/>
  <c r="T586" i="1" s="1"/>
  <c r="O578" i="1"/>
  <c r="T578" i="1" s="1"/>
  <c r="O570" i="1"/>
  <c r="T570" i="1" s="1"/>
  <c r="O562" i="1"/>
  <c r="T562" i="1" s="1"/>
  <c r="O554" i="1"/>
  <c r="T554" i="1" s="1"/>
  <c r="O546" i="1"/>
  <c r="T546" i="1" s="1"/>
  <c r="O538" i="1"/>
  <c r="T538" i="1" s="1"/>
  <c r="O530" i="1"/>
  <c r="T530" i="1" s="1"/>
  <c r="O522" i="1"/>
  <c r="T522" i="1" s="1"/>
  <c r="O514" i="1"/>
  <c r="T514" i="1" s="1"/>
  <c r="O506" i="1"/>
  <c r="T506" i="1" s="1"/>
  <c r="O498" i="1"/>
  <c r="T498" i="1" s="1"/>
  <c r="O490" i="1"/>
  <c r="T490" i="1" s="1"/>
  <c r="O482" i="1"/>
  <c r="T482" i="1" s="1"/>
  <c r="O474" i="1"/>
  <c r="T474" i="1" s="1"/>
  <c r="O466" i="1"/>
  <c r="T466" i="1" s="1"/>
  <c r="O458" i="1"/>
  <c r="T458" i="1" s="1"/>
  <c r="O450" i="1"/>
  <c r="T450" i="1" s="1"/>
  <c r="O442" i="1"/>
  <c r="T442" i="1" s="1"/>
  <c r="O434" i="1"/>
  <c r="T434" i="1" s="1"/>
  <c r="O426" i="1"/>
  <c r="T426" i="1" s="1"/>
  <c r="O418" i="1"/>
  <c r="T418" i="1" s="1"/>
  <c r="O410" i="1"/>
  <c r="T410" i="1" s="1"/>
  <c r="O402" i="1"/>
  <c r="T402" i="1" s="1"/>
  <c r="O394" i="1"/>
  <c r="T394" i="1" s="1"/>
  <c r="O386" i="1"/>
  <c r="T386" i="1" s="1"/>
  <c r="O378" i="1"/>
  <c r="T378" i="1" s="1"/>
  <c r="O370" i="1"/>
  <c r="T370" i="1" s="1"/>
  <c r="O362" i="1"/>
  <c r="T362" i="1" s="1"/>
  <c r="O354" i="1"/>
  <c r="T354" i="1" s="1"/>
  <c r="O346" i="1"/>
  <c r="T346" i="1" s="1"/>
  <c r="O338" i="1"/>
  <c r="T338" i="1" s="1"/>
  <c r="O330" i="1"/>
  <c r="T330" i="1" s="1"/>
  <c r="O322" i="1"/>
  <c r="T322" i="1" s="1"/>
  <c r="O314" i="1"/>
  <c r="T314" i="1" s="1"/>
  <c r="O306" i="1"/>
  <c r="T306" i="1" s="1"/>
  <c r="O298" i="1"/>
  <c r="T298" i="1" s="1"/>
  <c r="O290" i="1"/>
  <c r="T290" i="1" s="1"/>
  <c r="O282" i="1"/>
  <c r="T282" i="1" s="1"/>
  <c r="O274" i="1"/>
  <c r="T274" i="1" s="1"/>
  <c r="O266" i="1"/>
  <c r="T266" i="1" s="1"/>
  <c r="O258" i="1"/>
  <c r="T258" i="1" s="1"/>
  <c r="O250" i="1"/>
  <c r="T250" i="1" s="1"/>
  <c r="O242" i="1"/>
  <c r="T242" i="1" s="1"/>
  <c r="O234" i="1"/>
  <c r="T234" i="1" s="1"/>
  <c r="O226" i="1"/>
  <c r="T226" i="1" s="1"/>
  <c r="O218" i="1"/>
  <c r="T218" i="1" s="1"/>
  <c r="O210" i="1"/>
  <c r="T210" i="1" s="1"/>
  <c r="O202" i="1"/>
  <c r="T202" i="1" s="1"/>
  <c r="O194" i="1"/>
  <c r="T194" i="1" s="1"/>
  <c r="O186" i="1"/>
  <c r="T186" i="1" s="1"/>
  <c r="O178" i="1"/>
  <c r="T178" i="1" s="1"/>
  <c r="O170" i="1"/>
  <c r="T170" i="1" s="1"/>
  <c r="O162" i="1"/>
  <c r="T162" i="1" s="1"/>
  <c r="O154" i="1"/>
  <c r="T154" i="1" s="1"/>
  <c r="O146" i="1"/>
  <c r="T146" i="1" s="1"/>
  <c r="O138" i="1"/>
  <c r="T138" i="1" s="1"/>
  <c r="O130" i="1"/>
  <c r="T130" i="1" s="1"/>
  <c r="O122" i="1"/>
  <c r="T122" i="1" s="1"/>
  <c r="O114" i="1"/>
  <c r="T114" i="1" s="1"/>
  <c r="O106" i="1"/>
  <c r="T106" i="1" s="1"/>
  <c r="O665" i="1"/>
  <c r="T665" i="1" s="1"/>
  <c r="O657" i="1"/>
  <c r="T657" i="1" s="1"/>
  <c r="O649" i="1"/>
  <c r="T649" i="1" s="1"/>
  <c r="O641" i="1"/>
  <c r="T641" i="1" s="1"/>
  <c r="O633" i="1"/>
  <c r="T633" i="1" s="1"/>
  <c r="O625" i="1"/>
  <c r="T625" i="1" s="1"/>
  <c r="O617" i="1"/>
  <c r="T617" i="1" s="1"/>
  <c r="O609" i="1"/>
  <c r="T609" i="1" s="1"/>
  <c r="O601" i="1"/>
  <c r="T601" i="1" s="1"/>
  <c r="O593" i="1"/>
  <c r="T593" i="1" s="1"/>
  <c r="O585" i="1"/>
  <c r="T585" i="1" s="1"/>
  <c r="O577" i="1"/>
  <c r="T577" i="1" s="1"/>
  <c r="O569" i="1"/>
  <c r="T569" i="1" s="1"/>
  <c r="O561" i="1"/>
  <c r="T561" i="1" s="1"/>
  <c r="O553" i="1"/>
  <c r="T553" i="1" s="1"/>
  <c r="O545" i="1"/>
  <c r="T545" i="1" s="1"/>
  <c r="O537" i="1"/>
  <c r="T537" i="1" s="1"/>
  <c r="O529" i="1"/>
  <c r="T529" i="1" s="1"/>
  <c r="O521" i="1"/>
  <c r="T521" i="1" s="1"/>
  <c r="O513" i="1"/>
  <c r="T513" i="1" s="1"/>
  <c r="O505" i="1"/>
  <c r="T505" i="1" s="1"/>
  <c r="O497" i="1"/>
  <c r="T497" i="1" s="1"/>
  <c r="O489" i="1"/>
  <c r="T489" i="1" s="1"/>
  <c r="O481" i="1"/>
  <c r="T481" i="1" s="1"/>
  <c r="O473" i="1"/>
  <c r="T473" i="1" s="1"/>
  <c r="O465" i="1"/>
  <c r="T465" i="1" s="1"/>
  <c r="O457" i="1"/>
  <c r="T457" i="1" s="1"/>
  <c r="O449" i="1"/>
  <c r="T449" i="1" s="1"/>
  <c r="O441" i="1"/>
  <c r="T441" i="1" s="1"/>
  <c r="O433" i="1"/>
  <c r="T433" i="1" s="1"/>
  <c r="O425" i="1"/>
  <c r="T425" i="1" s="1"/>
  <c r="O417" i="1"/>
  <c r="T417" i="1" s="1"/>
  <c r="O409" i="1"/>
  <c r="T409" i="1" s="1"/>
  <c r="O401" i="1"/>
  <c r="T401" i="1" s="1"/>
  <c r="O393" i="1"/>
  <c r="T393" i="1" s="1"/>
  <c r="O385" i="1"/>
  <c r="T385" i="1" s="1"/>
  <c r="O377" i="1"/>
  <c r="T377" i="1" s="1"/>
  <c r="O369" i="1"/>
  <c r="T369" i="1" s="1"/>
  <c r="O361" i="1"/>
  <c r="T361" i="1" s="1"/>
  <c r="O353" i="1"/>
  <c r="T353" i="1" s="1"/>
  <c r="O345" i="1"/>
  <c r="T345" i="1" s="1"/>
  <c r="O337" i="1"/>
  <c r="T337" i="1" s="1"/>
  <c r="O329" i="1"/>
  <c r="T329" i="1" s="1"/>
  <c r="O321" i="1"/>
  <c r="T321" i="1" s="1"/>
  <c r="O313" i="1"/>
  <c r="T313" i="1" s="1"/>
  <c r="O305" i="1"/>
  <c r="T305" i="1" s="1"/>
  <c r="O297" i="1"/>
  <c r="T297" i="1" s="1"/>
  <c r="O289" i="1"/>
  <c r="T289" i="1" s="1"/>
  <c r="O281" i="1"/>
  <c r="T281" i="1" s="1"/>
  <c r="O273" i="1"/>
  <c r="T273" i="1" s="1"/>
  <c r="O265" i="1"/>
  <c r="T265" i="1" s="1"/>
  <c r="O257" i="1"/>
  <c r="T257" i="1" s="1"/>
  <c r="O249" i="1"/>
  <c r="T249" i="1" s="1"/>
  <c r="O241" i="1"/>
  <c r="T241" i="1" s="1"/>
  <c r="O233" i="1"/>
  <c r="T233" i="1" s="1"/>
  <c r="O225" i="1"/>
  <c r="T225" i="1" s="1"/>
  <c r="O217" i="1"/>
  <c r="T217" i="1" s="1"/>
  <c r="O209" i="1"/>
  <c r="T209" i="1" s="1"/>
  <c r="O201" i="1"/>
  <c r="T201" i="1" s="1"/>
  <c r="O193" i="1"/>
  <c r="T193" i="1" s="1"/>
  <c r="O185" i="1"/>
  <c r="T185" i="1" s="1"/>
  <c r="O177" i="1"/>
  <c r="T177" i="1" s="1"/>
  <c r="O169" i="1"/>
  <c r="T169" i="1" s="1"/>
  <c r="O161" i="1"/>
  <c r="T161" i="1" s="1"/>
  <c r="O153" i="1"/>
  <c r="T153" i="1" s="1"/>
  <c r="O145" i="1"/>
  <c r="T145" i="1" s="1"/>
  <c r="O137" i="1"/>
  <c r="T137" i="1" s="1"/>
  <c r="O129" i="1"/>
  <c r="T129" i="1" s="1"/>
  <c r="O121" i="1"/>
  <c r="T121" i="1" s="1"/>
  <c r="O113" i="1"/>
  <c r="T113" i="1" s="1"/>
  <c r="O105" i="1"/>
  <c r="T105" i="1" s="1"/>
  <c r="O776" i="1"/>
  <c r="T776" i="1" s="1"/>
  <c r="O768" i="1"/>
  <c r="T768" i="1" s="1"/>
  <c r="O760" i="1"/>
  <c r="T760" i="1" s="1"/>
  <c r="O752" i="1"/>
  <c r="T752" i="1" s="1"/>
  <c r="O744" i="1"/>
  <c r="T744" i="1" s="1"/>
  <c r="O736" i="1"/>
  <c r="T736" i="1" s="1"/>
  <c r="O728" i="1"/>
  <c r="T728" i="1" s="1"/>
  <c r="O720" i="1"/>
  <c r="T720" i="1" s="1"/>
  <c r="O712" i="1"/>
  <c r="T712" i="1" s="1"/>
  <c r="O704" i="1"/>
  <c r="T704" i="1" s="1"/>
  <c r="O696" i="1"/>
  <c r="T696" i="1" s="1"/>
  <c r="O688" i="1"/>
  <c r="T688" i="1" s="1"/>
  <c r="O680" i="1"/>
  <c r="T680" i="1" s="1"/>
  <c r="O672" i="1"/>
  <c r="T672" i="1" s="1"/>
  <c r="O664" i="1"/>
  <c r="T664" i="1" s="1"/>
  <c r="O656" i="1"/>
  <c r="T656" i="1" s="1"/>
  <c r="O648" i="1"/>
  <c r="T648" i="1" s="1"/>
  <c r="O640" i="1"/>
  <c r="T640" i="1" s="1"/>
  <c r="O632" i="1"/>
  <c r="T632" i="1" s="1"/>
  <c r="O624" i="1"/>
  <c r="T624" i="1" s="1"/>
  <c r="O616" i="1"/>
  <c r="T616" i="1" s="1"/>
  <c r="O608" i="1"/>
  <c r="T608" i="1" s="1"/>
  <c r="O600" i="1"/>
  <c r="T600" i="1" s="1"/>
  <c r="O592" i="1"/>
  <c r="T592" i="1" s="1"/>
  <c r="O584" i="1"/>
  <c r="T584" i="1" s="1"/>
  <c r="O576" i="1"/>
  <c r="T576" i="1" s="1"/>
  <c r="O568" i="1"/>
  <c r="T568" i="1" s="1"/>
  <c r="O560" i="1"/>
  <c r="T560" i="1" s="1"/>
  <c r="O552" i="1"/>
  <c r="T552" i="1" s="1"/>
  <c r="O544" i="1"/>
  <c r="T544" i="1" s="1"/>
  <c r="O536" i="1"/>
  <c r="T536" i="1" s="1"/>
  <c r="O528" i="1"/>
  <c r="T528" i="1" s="1"/>
  <c r="O520" i="1"/>
  <c r="T520" i="1" s="1"/>
  <c r="O512" i="1"/>
  <c r="T512" i="1" s="1"/>
  <c r="O504" i="1"/>
  <c r="T504" i="1" s="1"/>
  <c r="O496" i="1"/>
  <c r="T496" i="1" s="1"/>
  <c r="O488" i="1"/>
  <c r="T488" i="1" s="1"/>
  <c r="O480" i="1"/>
  <c r="T480" i="1" s="1"/>
  <c r="O472" i="1"/>
  <c r="T472" i="1" s="1"/>
  <c r="O464" i="1"/>
  <c r="T464" i="1" s="1"/>
  <c r="O456" i="1"/>
  <c r="T456" i="1" s="1"/>
  <c r="O448" i="1"/>
  <c r="T448" i="1" s="1"/>
  <c r="O440" i="1"/>
  <c r="T440" i="1" s="1"/>
  <c r="O432" i="1"/>
  <c r="T432" i="1" s="1"/>
  <c r="O424" i="1"/>
  <c r="T424" i="1" s="1"/>
  <c r="O416" i="1"/>
  <c r="T416" i="1" s="1"/>
  <c r="O408" i="1"/>
  <c r="T408" i="1" s="1"/>
  <c r="O400" i="1"/>
  <c r="T400" i="1" s="1"/>
  <c r="O392" i="1"/>
  <c r="T392" i="1" s="1"/>
  <c r="O384" i="1"/>
  <c r="T384" i="1" s="1"/>
  <c r="O376" i="1"/>
  <c r="T376" i="1" s="1"/>
  <c r="O368" i="1"/>
  <c r="T368" i="1" s="1"/>
  <c r="O360" i="1"/>
  <c r="T360" i="1" s="1"/>
  <c r="O352" i="1"/>
  <c r="T352" i="1" s="1"/>
  <c r="O344" i="1"/>
  <c r="T344" i="1" s="1"/>
  <c r="O336" i="1"/>
  <c r="T336" i="1" s="1"/>
  <c r="O328" i="1"/>
  <c r="T328" i="1" s="1"/>
  <c r="O320" i="1"/>
  <c r="T320" i="1" s="1"/>
  <c r="O312" i="1"/>
  <c r="T312" i="1" s="1"/>
  <c r="O304" i="1"/>
  <c r="T304" i="1" s="1"/>
  <c r="O296" i="1"/>
  <c r="T296" i="1" s="1"/>
  <c r="O288" i="1"/>
  <c r="T288" i="1" s="1"/>
  <c r="O280" i="1"/>
  <c r="T280" i="1" s="1"/>
  <c r="O272" i="1"/>
  <c r="T272" i="1" s="1"/>
  <c r="O264" i="1"/>
  <c r="T264" i="1" s="1"/>
  <c r="O256" i="1"/>
  <c r="T256" i="1" s="1"/>
  <c r="O248" i="1"/>
  <c r="T248" i="1" s="1"/>
  <c r="O240" i="1"/>
  <c r="T240" i="1" s="1"/>
  <c r="O232" i="1"/>
  <c r="T232" i="1" s="1"/>
  <c r="O224" i="1"/>
  <c r="T224" i="1" s="1"/>
  <c r="O216" i="1"/>
  <c r="T216" i="1" s="1"/>
  <c r="O208" i="1"/>
  <c r="T208" i="1" s="1"/>
  <c r="O200" i="1"/>
  <c r="T200" i="1" s="1"/>
  <c r="O192" i="1"/>
  <c r="T192" i="1" s="1"/>
  <c r="O184" i="1"/>
  <c r="T184" i="1" s="1"/>
  <c r="O176" i="1"/>
  <c r="T176" i="1" s="1"/>
  <c r="O168" i="1"/>
  <c r="T168" i="1" s="1"/>
  <c r="O160" i="1"/>
  <c r="T160" i="1" s="1"/>
  <c r="O152" i="1"/>
  <c r="T152" i="1" s="1"/>
  <c r="O144" i="1"/>
  <c r="T144" i="1" s="1"/>
  <c r="O136" i="1"/>
  <c r="T136" i="1" s="1"/>
  <c r="O128" i="1"/>
  <c r="T128" i="1" s="1"/>
  <c r="O120" i="1"/>
  <c r="T120" i="1" s="1"/>
  <c r="O112" i="1"/>
  <c r="T112" i="1" s="1"/>
  <c r="O104" i="1"/>
  <c r="T104" i="1" s="1"/>
  <c r="O775" i="1"/>
  <c r="T775" i="1" s="1"/>
  <c r="O767" i="1"/>
  <c r="T767" i="1" s="1"/>
  <c r="O759" i="1"/>
  <c r="T759" i="1" s="1"/>
  <c r="O751" i="1"/>
  <c r="T751" i="1" s="1"/>
  <c r="O743" i="1"/>
  <c r="T743" i="1" s="1"/>
  <c r="O735" i="1"/>
  <c r="T735" i="1" s="1"/>
  <c r="O727" i="1"/>
  <c r="T727" i="1" s="1"/>
  <c r="O719" i="1"/>
  <c r="T719" i="1" s="1"/>
  <c r="O711" i="1"/>
  <c r="T711" i="1" s="1"/>
  <c r="O703" i="1"/>
  <c r="T703" i="1" s="1"/>
  <c r="O695" i="1"/>
  <c r="T695" i="1" s="1"/>
  <c r="O687" i="1"/>
  <c r="T687" i="1" s="1"/>
  <c r="O679" i="1"/>
  <c r="T679" i="1" s="1"/>
  <c r="O671" i="1"/>
  <c r="T671" i="1" s="1"/>
  <c r="O663" i="1"/>
  <c r="T663" i="1" s="1"/>
  <c r="O655" i="1"/>
  <c r="T655" i="1" s="1"/>
  <c r="O647" i="1"/>
  <c r="T647" i="1" s="1"/>
  <c r="O639" i="1"/>
  <c r="T639" i="1" s="1"/>
  <c r="O631" i="1"/>
  <c r="T631" i="1" s="1"/>
  <c r="O623" i="1"/>
  <c r="T623" i="1" s="1"/>
  <c r="O615" i="1"/>
  <c r="T615" i="1" s="1"/>
  <c r="O607" i="1"/>
  <c r="T607" i="1" s="1"/>
  <c r="O599" i="1"/>
  <c r="T599" i="1" s="1"/>
  <c r="O591" i="1"/>
  <c r="T591" i="1" s="1"/>
  <c r="O583" i="1"/>
  <c r="T583" i="1" s="1"/>
  <c r="O575" i="1"/>
  <c r="T575" i="1" s="1"/>
  <c r="O567" i="1"/>
  <c r="T567" i="1" s="1"/>
  <c r="O559" i="1"/>
  <c r="T559" i="1" s="1"/>
  <c r="O551" i="1"/>
  <c r="T551" i="1" s="1"/>
  <c r="O543" i="1"/>
  <c r="T543" i="1" s="1"/>
  <c r="O535" i="1"/>
  <c r="T535" i="1" s="1"/>
  <c r="O527" i="1"/>
  <c r="T527" i="1" s="1"/>
  <c r="O519" i="1"/>
  <c r="T519" i="1" s="1"/>
  <c r="O511" i="1"/>
  <c r="T511" i="1" s="1"/>
  <c r="O503" i="1"/>
  <c r="T503" i="1" s="1"/>
  <c r="O495" i="1"/>
  <c r="T495" i="1" s="1"/>
  <c r="O487" i="1"/>
  <c r="T487" i="1" s="1"/>
  <c r="O479" i="1"/>
  <c r="T479" i="1" s="1"/>
  <c r="O471" i="1"/>
  <c r="T471" i="1" s="1"/>
  <c r="O463" i="1"/>
  <c r="T463" i="1" s="1"/>
  <c r="O455" i="1"/>
  <c r="T455" i="1" s="1"/>
  <c r="O447" i="1"/>
  <c r="T447" i="1" s="1"/>
  <c r="O439" i="1"/>
  <c r="T439" i="1" s="1"/>
  <c r="O431" i="1"/>
  <c r="T431" i="1" s="1"/>
  <c r="O423" i="1"/>
  <c r="T423" i="1" s="1"/>
  <c r="O415" i="1"/>
  <c r="T415" i="1" s="1"/>
  <c r="O407" i="1"/>
  <c r="T407" i="1" s="1"/>
  <c r="O399" i="1"/>
  <c r="T399" i="1" s="1"/>
  <c r="O391" i="1"/>
  <c r="T391" i="1" s="1"/>
  <c r="O383" i="1"/>
  <c r="T383" i="1" s="1"/>
  <c r="O375" i="1"/>
  <c r="T375" i="1" s="1"/>
  <c r="O367" i="1"/>
  <c r="T367" i="1" s="1"/>
  <c r="O359" i="1"/>
  <c r="T359" i="1" s="1"/>
  <c r="O351" i="1"/>
  <c r="T351" i="1" s="1"/>
  <c r="O343" i="1"/>
  <c r="T343" i="1" s="1"/>
  <c r="O335" i="1"/>
  <c r="T335" i="1" s="1"/>
  <c r="O327" i="1"/>
  <c r="T327" i="1" s="1"/>
  <c r="O319" i="1"/>
  <c r="T319" i="1" s="1"/>
  <c r="O774" i="1"/>
  <c r="T774" i="1" s="1"/>
  <c r="O766" i="1"/>
  <c r="T766" i="1" s="1"/>
  <c r="O758" i="1"/>
  <c r="T758" i="1" s="1"/>
  <c r="O750" i="1"/>
  <c r="T750" i="1" s="1"/>
  <c r="O742" i="1"/>
  <c r="T742" i="1" s="1"/>
  <c r="O734" i="1"/>
  <c r="T734" i="1" s="1"/>
  <c r="O726" i="1"/>
  <c r="T726" i="1" s="1"/>
  <c r="O718" i="1"/>
  <c r="T718" i="1" s="1"/>
  <c r="O710" i="1"/>
  <c r="T710" i="1" s="1"/>
  <c r="O702" i="1"/>
  <c r="T702" i="1" s="1"/>
  <c r="O694" i="1"/>
  <c r="T694" i="1" s="1"/>
  <c r="O686" i="1"/>
  <c r="T686" i="1" s="1"/>
  <c r="O678" i="1"/>
  <c r="T678" i="1" s="1"/>
  <c r="O670" i="1"/>
  <c r="T670" i="1" s="1"/>
  <c r="O662" i="1"/>
  <c r="T662" i="1" s="1"/>
  <c r="O654" i="1"/>
  <c r="T654" i="1" s="1"/>
  <c r="O646" i="1"/>
  <c r="T646" i="1" s="1"/>
  <c r="O638" i="1"/>
  <c r="T638" i="1" s="1"/>
  <c r="O630" i="1"/>
  <c r="T630" i="1" s="1"/>
  <c r="O622" i="1"/>
  <c r="T622" i="1" s="1"/>
  <c r="O614" i="1"/>
  <c r="T614" i="1" s="1"/>
  <c r="O606" i="1"/>
  <c r="T606" i="1" s="1"/>
  <c r="O598" i="1"/>
  <c r="T598" i="1" s="1"/>
  <c r="O590" i="1"/>
  <c r="T590" i="1" s="1"/>
  <c r="O582" i="1"/>
  <c r="T582" i="1" s="1"/>
  <c r="O574" i="1"/>
  <c r="T574" i="1" s="1"/>
  <c r="O566" i="1"/>
  <c r="T566" i="1" s="1"/>
  <c r="O558" i="1"/>
  <c r="T558" i="1" s="1"/>
  <c r="O550" i="1"/>
  <c r="T550" i="1" s="1"/>
  <c r="O542" i="1"/>
  <c r="T542" i="1" s="1"/>
  <c r="O534" i="1"/>
  <c r="T534" i="1" s="1"/>
  <c r="O526" i="1"/>
  <c r="T526" i="1" s="1"/>
  <c r="O518" i="1"/>
  <c r="T518" i="1" s="1"/>
  <c r="O510" i="1"/>
  <c r="T510" i="1" s="1"/>
  <c r="O502" i="1"/>
  <c r="T502" i="1" s="1"/>
  <c r="O494" i="1"/>
  <c r="T494" i="1" s="1"/>
  <c r="O486" i="1"/>
  <c r="T486" i="1" s="1"/>
  <c r="O478" i="1"/>
  <c r="T478" i="1" s="1"/>
  <c r="O470" i="1"/>
  <c r="T470" i="1" s="1"/>
  <c r="O462" i="1"/>
  <c r="T462" i="1" s="1"/>
  <c r="O454" i="1"/>
  <c r="T454" i="1" s="1"/>
  <c r="O446" i="1"/>
  <c r="T446" i="1" s="1"/>
  <c r="O438" i="1"/>
  <c r="T438" i="1" s="1"/>
  <c r="O430" i="1"/>
  <c r="T430" i="1" s="1"/>
  <c r="O422" i="1"/>
  <c r="T422" i="1" s="1"/>
  <c r="O414" i="1"/>
  <c r="T414" i="1" s="1"/>
  <c r="O406" i="1"/>
  <c r="T406" i="1" s="1"/>
  <c r="O398" i="1"/>
  <c r="T398" i="1" s="1"/>
  <c r="O390" i="1"/>
  <c r="T390" i="1" s="1"/>
  <c r="O382" i="1"/>
  <c r="T382" i="1" s="1"/>
  <c r="O374" i="1"/>
  <c r="T374" i="1" s="1"/>
  <c r="O366" i="1"/>
  <c r="T366" i="1" s="1"/>
  <c r="O358" i="1"/>
  <c r="T358" i="1" s="1"/>
  <c r="O350" i="1"/>
  <c r="T350" i="1" s="1"/>
  <c r="O342" i="1"/>
  <c r="T342" i="1" s="1"/>
  <c r="O334" i="1"/>
  <c r="T334" i="1" s="1"/>
  <c r="O326" i="1"/>
  <c r="T326" i="1" s="1"/>
  <c r="O318" i="1"/>
  <c r="T318" i="1" s="1"/>
  <c r="O685" i="1"/>
  <c r="T685" i="1" s="1"/>
  <c r="O677" i="1"/>
  <c r="T677" i="1" s="1"/>
  <c r="O669" i="1"/>
  <c r="T669" i="1" s="1"/>
  <c r="O661" i="1"/>
  <c r="T661" i="1" s="1"/>
  <c r="O653" i="1"/>
  <c r="T653" i="1" s="1"/>
  <c r="O645" i="1"/>
  <c r="T645" i="1" s="1"/>
  <c r="O637" i="1"/>
  <c r="T637" i="1" s="1"/>
  <c r="O629" i="1"/>
  <c r="T629" i="1" s="1"/>
  <c r="O621" i="1"/>
  <c r="T621" i="1" s="1"/>
  <c r="O613" i="1"/>
  <c r="T613" i="1" s="1"/>
  <c r="O605" i="1"/>
  <c r="T605" i="1" s="1"/>
  <c r="O597" i="1"/>
  <c r="T597" i="1" s="1"/>
  <c r="O589" i="1"/>
  <c r="T589" i="1" s="1"/>
  <c r="O581" i="1"/>
  <c r="T581" i="1" s="1"/>
  <c r="O573" i="1"/>
  <c r="T573" i="1" s="1"/>
  <c r="O565" i="1"/>
  <c r="T565" i="1" s="1"/>
  <c r="O557" i="1"/>
  <c r="T557" i="1" s="1"/>
  <c r="O549" i="1"/>
  <c r="T549" i="1" s="1"/>
  <c r="O541" i="1"/>
  <c r="T541" i="1" s="1"/>
  <c r="O533" i="1"/>
  <c r="T533" i="1" s="1"/>
  <c r="O525" i="1"/>
  <c r="T525" i="1" s="1"/>
  <c r="O517" i="1"/>
  <c r="T517" i="1" s="1"/>
  <c r="O509" i="1"/>
  <c r="T509" i="1" s="1"/>
  <c r="O501" i="1"/>
  <c r="T501" i="1" s="1"/>
  <c r="O493" i="1"/>
  <c r="T493" i="1" s="1"/>
  <c r="O485" i="1"/>
  <c r="T485" i="1" s="1"/>
  <c r="O477" i="1"/>
  <c r="T477" i="1" s="1"/>
  <c r="O469" i="1"/>
  <c r="T469" i="1" s="1"/>
  <c r="O461" i="1"/>
  <c r="T461" i="1" s="1"/>
  <c r="O453" i="1"/>
  <c r="T453" i="1" s="1"/>
  <c r="O445" i="1"/>
  <c r="T445" i="1" s="1"/>
  <c r="O437" i="1"/>
  <c r="T437" i="1" s="1"/>
  <c r="O429" i="1"/>
  <c r="T429" i="1" s="1"/>
  <c r="O421" i="1"/>
  <c r="T421" i="1" s="1"/>
  <c r="O413" i="1"/>
  <c r="T413" i="1" s="1"/>
  <c r="O405" i="1"/>
  <c r="T405" i="1" s="1"/>
  <c r="O397" i="1"/>
  <c r="T397" i="1" s="1"/>
  <c r="O389" i="1"/>
  <c r="T389" i="1" s="1"/>
  <c r="O381" i="1"/>
  <c r="T381" i="1" s="1"/>
  <c r="O373" i="1"/>
  <c r="T373" i="1" s="1"/>
  <c r="O365" i="1"/>
  <c r="T365" i="1" s="1"/>
  <c r="O357" i="1"/>
  <c r="T357" i="1" s="1"/>
  <c r="O349" i="1"/>
  <c r="T349" i="1" s="1"/>
  <c r="O341" i="1"/>
  <c r="T341" i="1" s="1"/>
  <c r="O333" i="1"/>
  <c r="T333" i="1" s="1"/>
  <c r="O325" i="1"/>
  <c r="T325" i="1" s="1"/>
  <c r="O317" i="1"/>
  <c r="T317" i="1" s="1"/>
  <c r="O309" i="1"/>
  <c r="T309" i="1" s="1"/>
  <c r="O301" i="1"/>
  <c r="T301" i="1" s="1"/>
  <c r="O293" i="1"/>
  <c r="T293" i="1" s="1"/>
  <c r="O285" i="1"/>
  <c r="T285" i="1" s="1"/>
  <c r="O277" i="1"/>
  <c r="T277" i="1" s="1"/>
  <c r="O269" i="1"/>
  <c r="T269" i="1" s="1"/>
  <c r="O261" i="1"/>
  <c r="T261" i="1" s="1"/>
  <c r="O253" i="1"/>
  <c r="T253" i="1" s="1"/>
  <c r="O245" i="1"/>
  <c r="T245" i="1" s="1"/>
  <c r="O237" i="1"/>
  <c r="T237" i="1" s="1"/>
  <c r="O229" i="1"/>
  <c r="T229" i="1" s="1"/>
  <c r="O221" i="1"/>
  <c r="T221" i="1" s="1"/>
  <c r="O213" i="1"/>
  <c r="T213" i="1" s="1"/>
  <c r="O205" i="1"/>
  <c r="T205" i="1" s="1"/>
  <c r="O197" i="1"/>
  <c r="T197" i="1" s="1"/>
  <c r="O189" i="1"/>
  <c r="T189" i="1" s="1"/>
  <c r="O181" i="1"/>
  <c r="T181" i="1" s="1"/>
  <c r="O173" i="1"/>
  <c r="T173" i="1" s="1"/>
  <c r="O165" i="1"/>
  <c r="T165" i="1" s="1"/>
  <c r="O157" i="1"/>
  <c r="T157" i="1" s="1"/>
  <c r="O149" i="1"/>
  <c r="T149" i="1" s="1"/>
  <c r="O141" i="1"/>
  <c r="T141" i="1" s="1"/>
  <c r="O133" i="1"/>
  <c r="T133" i="1" s="1"/>
  <c r="O125" i="1"/>
  <c r="T125" i="1" s="1"/>
  <c r="O117" i="1"/>
  <c r="T117" i="1" s="1"/>
  <c r="O109" i="1"/>
  <c r="T109" i="1" s="1"/>
  <c r="O108" i="1"/>
  <c r="T108" i="1" s="1"/>
  <c r="O100" i="1"/>
  <c r="T100" i="1" s="1"/>
  <c r="O92" i="1"/>
  <c r="T92" i="1" s="1"/>
  <c r="O84" i="1"/>
  <c r="T84" i="1" s="1"/>
  <c r="O76" i="1"/>
  <c r="T76" i="1" s="1"/>
  <c r="O68" i="1"/>
  <c r="T68" i="1" s="1"/>
  <c r="O60" i="1"/>
  <c r="T60" i="1" s="1"/>
  <c r="O52" i="1"/>
  <c r="T52" i="1" s="1"/>
  <c r="O44" i="1"/>
  <c r="T44" i="1" s="1"/>
  <c r="O36" i="1"/>
  <c r="T36" i="1" s="1"/>
  <c r="O28" i="1"/>
  <c r="T28" i="1" s="1"/>
  <c r="O20" i="1"/>
  <c r="T20" i="1" s="1"/>
  <c r="O12" i="1"/>
  <c r="T12" i="1" s="1"/>
  <c r="B35" i="1"/>
  <c r="B34" i="1"/>
  <c r="O5" i="1"/>
  <c r="T5" i="1" s="1"/>
  <c r="B32" i="1"/>
  <c r="B33" i="1"/>
  <c r="B38" i="1"/>
  <c r="B39" i="1"/>
  <c r="O11" i="1"/>
  <c r="T11" i="1" s="1"/>
  <c r="O98" i="1"/>
  <c r="T98" i="1" s="1"/>
  <c r="O90" i="1"/>
  <c r="T90" i="1" s="1"/>
  <c r="O82" i="1"/>
  <c r="T82" i="1" s="1"/>
  <c r="O74" i="1"/>
  <c r="T74" i="1" s="1"/>
  <c r="O66" i="1"/>
  <c r="T66" i="1" s="1"/>
  <c r="O58" i="1"/>
  <c r="T58" i="1" s="1"/>
  <c r="O50" i="1"/>
  <c r="T50" i="1" s="1"/>
  <c r="O42" i="1"/>
  <c r="T42" i="1" s="1"/>
  <c r="O34" i="1"/>
  <c r="T34" i="1" s="1"/>
  <c r="O26" i="1"/>
  <c r="T26" i="1" s="1"/>
  <c r="O18" i="1"/>
  <c r="T18" i="1" s="1"/>
  <c r="O10" i="1"/>
  <c r="T10" i="1" s="1"/>
  <c r="O97" i="1"/>
  <c r="T97" i="1" s="1"/>
  <c r="O89" i="1"/>
  <c r="T89" i="1" s="1"/>
  <c r="O81" i="1"/>
  <c r="T81" i="1" s="1"/>
  <c r="O73" i="1"/>
  <c r="T73" i="1" s="1"/>
  <c r="O65" i="1"/>
  <c r="T65" i="1" s="1"/>
  <c r="O57" i="1"/>
  <c r="T57" i="1" s="1"/>
  <c r="O49" i="1"/>
  <c r="T49" i="1" s="1"/>
  <c r="O41" i="1"/>
  <c r="T41" i="1" s="1"/>
  <c r="O33" i="1"/>
  <c r="T33" i="1" s="1"/>
  <c r="O25" i="1"/>
  <c r="T25" i="1" s="1"/>
  <c r="O17" i="1"/>
  <c r="T17" i="1" s="1"/>
  <c r="O9" i="1"/>
  <c r="T9" i="1" s="1"/>
  <c r="O96" i="1"/>
  <c r="T96" i="1" s="1"/>
  <c r="O88" i="1"/>
  <c r="T88" i="1" s="1"/>
  <c r="O80" i="1"/>
  <c r="T80" i="1" s="1"/>
  <c r="O72" i="1"/>
  <c r="T72" i="1" s="1"/>
  <c r="O64" i="1"/>
  <c r="T64" i="1" s="1"/>
  <c r="O56" i="1"/>
  <c r="T56" i="1" s="1"/>
  <c r="O48" i="1"/>
  <c r="T48" i="1" s="1"/>
  <c r="O40" i="1"/>
  <c r="T40" i="1" s="1"/>
  <c r="O32" i="1"/>
  <c r="T32" i="1" s="1"/>
  <c r="O24" i="1"/>
  <c r="T24" i="1" s="1"/>
  <c r="O16" i="1"/>
  <c r="T16" i="1" s="1"/>
  <c r="O8" i="1"/>
  <c r="T8" i="1" s="1"/>
  <c r="O311" i="1"/>
  <c r="T311" i="1" s="1"/>
  <c r="O303" i="1"/>
  <c r="T303" i="1" s="1"/>
  <c r="O295" i="1"/>
  <c r="T295" i="1" s="1"/>
  <c r="O287" i="1"/>
  <c r="T287" i="1" s="1"/>
  <c r="O279" i="1"/>
  <c r="T279" i="1" s="1"/>
  <c r="O271" i="1"/>
  <c r="T271" i="1" s="1"/>
  <c r="O263" i="1"/>
  <c r="T263" i="1" s="1"/>
  <c r="O255" i="1"/>
  <c r="T255" i="1" s="1"/>
  <c r="O247" i="1"/>
  <c r="T247" i="1" s="1"/>
  <c r="O239" i="1"/>
  <c r="T239" i="1" s="1"/>
  <c r="O231" i="1"/>
  <c r="T231" i="1" s="1"/>
  <c r="O223" i="1"/>
  <c r="T223" i="1" s="1"/>
  <c r="O215" i="1"/>
  <c r="T215" i="1" s="1"/>
  <c r="O207" i="1"/>
  <c r="T207" i="1" s="1"/>
  <c r="O199" i="1"/>
  <c r="T199" i="1" s="1"/>
  <c r="O191" i="1"/>
  <c r="T191" i="1" s="1"/>
  <c r="O183" i="1"/>
  <c r="T183" i="1" s="1"/>
  <c r="O175" i="1"/>
  <c r="T175" i="1" s="1"/>
  <c r="O167" i="1"/>
  <c r="T167" i="1" s="1"/>
  <c r="O159" i="1"/>
  <c r="T159" i="1" s="1"/>
  <c r="O151" i="1"/>
  <c r="T151" i="1" s="1"/>
  <c r="O143" i="1"/>
  <c r="T143" i="1" s="1"/>
  <c r="O135" i="1"/>
  <c r="T135" i="1" s="1"/>
  <c r="O127" i="1"/>
  <c r="T127" i="1" s="1"/>
  <c r="O119" i="1"/>
  <c r="T119" i="1" s="1"/>
  <c r="O111" i="1"/>
  <c r="T111" i="1" s="1"/>
  <c r="O103" i="1"/>
  <c r="T103" i="1" s="1"/>
  <c r="O95" i="1"/>
  <c r="T95" i="1" s="1"/>
  <c r="O87" i="1"/>
  <c r="T87" i="1" s="1"/>
  <c r="O79" i="1"/>
  <c r="T79" i="1" s="1"/>
  <c r="O71" i="1"/>
  <c r="T71" i="1" s="1"/>
  <c r="O63" i="1"/>
  <c r="T63" i="1" s="1"/>
  <c r="O55" i="1"/>
  <c r="T55" i="1" s="1"/>
  <c r="O47" i="1"/>
  <c r="T47" i="1" s="1"/>
  <c r="O39" i="1"/>
  <c r="T39" i="1" s="1"/>
  <c r="O31" i="1"/>
  <c r="T31" i="1" s="1"/>
  <c r="O23" i="1"/>
  <c r="T23" i="1" s="1"/>
  <c r="O15" i="1"/>
  <c r="T15" i="1" s="1"/>
  <c r="O7" i="1"/>
  <c r="T7" i="1" s="1"/>
  <c r="O310" i="1"/>
  <c r="T310" i="1" s="1"/>
  <c r="O302" i="1"/>
  <c r="T302" i="1" s="1"/>
  <c r="O294" i="1"/>
  <c r="T294" i="1" s="1"/>
  <c r="O286" i="1"/>
  <c r="T286" i="1" s="1"/>
  <c r="O278" i="1"/>
  <c r="T278" i="1" s="1"/>
  <c r="O270" i="1"/>
  <c r="T270" i="1" s="1"/>
  <c r="O262" i="1"/>
  <c r="T262" i="1" s="1"/>
  <c r="O254" i="1"/>
  <c r="T254" i="1" s="1"/>
  <c r="O246" i="1"/>
  <c r="T246" i="1" s="1"/>
  <c r="O238" i="1"/>
  <c r="T238" i="1" s="1"/>
  <c r="O230" i="1"/>
  <c r="T230" i="1" s="1"/>
  <c r="O222" i="1"/>
  <c r="T222" i="1" s="1"/>
  <c r="O214" i="1"/>
  <c r="T214" i="1" s="1"/>
  <c r="O206" i="1"/>
  <c r="T206" i="1" s="1"/>
  <c r="O198" i="1"/>
  <c r="T198" i="1" s="1"/>
  <c r="O190" i="1"/>
  <c r="T190" i="1" s="1"/>
  <c r="O182" i="1"/>
  <c r="T182" i="1" s="1"/>
  <c r="O174" i="1"/>
  <c r="T174" i="1" s="1"/>
  <c r="O166" i="1"/>
  <c r="T166" i="1" s="1"/>
  <c r="O158" i="1"/>
  <c r="T158" i="1" s="1"/>
  <c r="O150" i="1"/>
  <c r="T150" i="1" s="1"/>
  <c r="O142" i="1"/>
  <c r="T142" i="1" s="1"/>
  <c r="O134" i="1"/>
  <c r="T134" i="1" s="1"/>
  <c r="O126" i="1"/>
  <c r="T126" i="1" s="1"/>
  <c r="O118" i="1"/>
  <c r="T118" i="1" s="1"/>
  <c r="O110" i="1"/>
  <c r="T110" i="1" s="1"/>
  <c r="O102" i="1"/>
  <c r="T102" i="1" s="1"/>
  <c r="O94" i="1"/>
  <c r="T94" i="1" s="1"/>
  <c r="O86" i="1"/>
  <c r="T86" i="1" s="1"/>
  <c r="O78" i="1"/>
  <c r="T78" i="1" s="1"/>
  <c r="O70" i="1"/>
  <c r="T70" i="1" s="1"/>
  <c r="O62" i="1"/>
  <c r="T62" i="1" s="1"/>
  <c r="O54" i="1"/>
  <c r="T54" i="1" s="1"/>
  <c r="O46" i="1"/>
  <c r="T46" i="1" s="1"/>
  <c r="O38" i="1"/>
  <c r="T38" i="1" s="1"/>
  <c r="O30" i="1"/>
  <c r="T30" i="1" s="1"/>
  <c r="O22" i="1"/>
  <c r="T22" i="1" s="1"/>
  <c r="O14" i="1"/>
  <c r="T14" i="1" s="1"/>
  <c r="O101" i="1"/>
  <c r="T101" i="1" s="1"/>
  <c r="O93" i="1"/>
  <c r="T93" i="1" s="1"/>
  <c r="O85" i="1"/>
  <c r="T85" i="1" s="1"/>
  <c r="O77" i="1"/>
  <c r="T77" i="1" s="1"/>
  <c r="O69" i="1"/>
  <c r="T69" i="1" s="1"/>
  <c r="O61" i="1"/>
  <c r="T61" i="1" s="1"/>
  <c r="O53" i="1"/>
  <c r="T53" i="1" s="1"/>
  <c r="O45" i="1"/>
  <c r="T45" i="1" s="1"/>
  <c r="O37" i="1"/>
  <c r="T37" i="1" s="1"/>
  <c r="O29" i="1"/>
  <c r="T29" i="1" s="1"/>
  <c r="O21" i="1"/>
  <c r="T21" i="1" s="1"/>
  <c r="O13" i="1"/>
  <c r="T13" i="1" s="1"/>
  <c r="O6" i="1"/>
  <c r="T6" i="1" s="1"/>
  <c r="B41" i="1"/>
  <c r="B40" i="1"/>
  <c r="L924" i="1"/>
  <c r="Q924" i="1" s="1"/>
  <c r="L900" i="1"/>
  <c r="N900" i="1" s="1"/>
  <c r="R900" i="1" s="1"/>
  <c r="L884" i="1"/>
  <c r="Q884" i="1" s="1"/>
  <c r="L860" i="1"/>
  <c r="N860" i="1" s="1"/>
  <c r="R860" i="1" s="1"/>
  <c r="L796" i="1"/>
  <c r="Q796" i="1" s="1"/>
  <c r="L708" i="1"/>
  <c r="Q708" i="1" s="1"/>
  <c r="L644" i="1"/>
  <c r="N644" i="1" s="1"/>
  <c r="R644" i="1" s="1"/>
  <c r="L980" i="1"/>
  <c r="N980" i="1" s="1"/>
  <c r="R980" i="1" s="1"/>
  <c r="L987" i="1"/>
  <c r="N987" i="1" s="1"/>
  <c r="R987" i="1" s="1"/>
  <c r="L979" i="1"/>
  <c r="N979" i="1" s="1"/>
  <c r="R979" i="1" s="1"/>
  <c r="L971" i="1"/>
  <c r="N971" i="1" s="1"/>
  <c r="R971" i="1" s="1"/>
  <c r="L955" i="1"/>
  <c r="Q955" i="1" s="1"/>
  <c r="L947" i="1"/>
  <c r="N947" i="1" s="1"/>
  <c r="R947" i="1" s="1"/>
  <c r="L939" i="1"/>
  <c r="L923" i="1"/>
  <c r="N923" i="1" s="1"/>
  <c r="R923" i="1" s="1"/>
  <c r="L915" i="1"/>
  <c r="N915" i="1" s="1"/>
  <c r="R915" i="1" s="1"/>
  <c r="L907" i="1"/>
  <c r="N907" i="1" s="1"/>
  <c r="R907" i="1" s="1"/>
  <c r="L891" i="1"/>
  <c r="N891" i="1" s="1"/>
  <c r="R891" i="1" s="1"/>
  <c r="L875" i="1"/>
  <c r="Q875" i="1" s="1"/>
  <c r="L851" i="1"/>
  <c r="N851" i="1" s="1"/>
  <c r="R851" i="1" s="1"/>
  <c r="L843" i="1"/>
  <c r="Q843" i="1" s="1"/>
  <c r="L827" i="1"/>
  <c r="L811" i="1"/>
  <c r="N811" i="1" s="1"/>
  <c r="R811" i="1" s="1"/>
  <c r="L787" i="1"/>
  <c r="N787" i="1" s="1"/>
  <c r="R787" i="1" s="1"/>
  <c r="L763" i="1"/>
  <c r="N763" i="1" s="1"/>
  <c r="R763" i="1" s="1"/>
  <c r="L699" i="1"/>
  <c r="N699" i="1" s="1"/>
  <c r="R699" i="1" s="1"/>
  <c r="L635" i="1"/>
  <c r="N635" i="1" s="1"/>
  <c r="R635" i="1" s="1"/>
  <c r="L90" i="1"/>
  <c r="Q90" i="1" s="1"/>
  <c r="L1003" i="1"/>
  <c r="N1003" i="1" s="1"/>
  <c r="R1003" i="1" s="1"/>
  <c r="L832" i="1"/>
  <c r="Q832" i="1" s="1"/>
  <c r="L616" i="1"/>
  <c r="Q616" i="1" s="1"/>
  <c r="L552" i="1"/>
  <c r="N552" i="1" s="1"/>
  <c r="R552" i="1" s="1"/>
  <c r="L168" i="1"/>
  <c r="Q168" i="1" s="1"/>
  <c r="L48" i="1"/>
  <c r="Q48" i="1" s="1"/>
  <c r="L988" i="1"/>
  <c r="N988" i="1" s="1"/>
  <c r="R988" i="1" s="1"/>
  <c r="L956" i="1"/>
  <c r="N956" i="1" s="1"/>
  <c r="R956" i="1" s="1"/>
  <c r="L991" i="1"/>
  <c r="N991" i="1" s="1"/>
  <c r="R991" i="1" s="1"/>
  <c r="L959" i="1"/>
  <c r="N959" i="1" s="1"/>
  <c r="R959" i="1" s="1"/>
  <c r="L927" i="1"/>
  <c r="N927" i="1" s="1"/>
  <c r="R927" i="1" s="1"/>
  <c r="L847" i="1"/>
  <c r="Q847" i="1" s="1"/>
  <c r="L759" i="1"/>
  <c r="N759" i="1" s="1"/>
  <c r="R759" i="1" s="1"/>
  <c r="L527" i="1"/>
  <c r="Q527" i="1" s="1"/>
  <c r="L463" i="1"/>
  <c r="N463" i="1" s="1"/>
  <c r="R463" i="1" s="1"/>
  <c r="L447" i="1"/>
  <c r="Q447" i="1" s="1"/>
  <c r="L399" i="1"/>
  <c r="N399" i="1" s="1"/>
  <c r="R399" i="1" s="1"/>
  <c r="L335" i="1"/>
  <c r="N335" i="1" s="1"/>
  <c r="R335" i="1" s="1"/>
  <c r="L319" i="1"/>
  <c r="N319" i="1" s="1"/>
  <c r="R319" i="1" s="1"/>
  <c r="L271" i="1"/>
  <c r="N271" i="1" s="1"/>
  <c r="R271" i="1" s="1"/>
  <c r="L207" i="1"/>
  <c r="Q207" i="1" s="1"/>
  <c r="L948" i="1"/>
  <c r="N948" i="1" s="1"/>
  <c r="R948" i="1" s="1"/>
  <c r="L990" i="1"/>
  <c r="Q990" i="1" s="1"/>
  <c r="L958" i="1"/>
  <c r="Q958" i="1" s="1"/>
  <c r="L926" i="1"/>
  <c r="Q926" i="1" s="1"/>
  <c r="L886" i="1"/>
  <c r="N886" i="1" s="1"/>
  <c r="R886" i="1" s="1"/>
  <c r="L814" i="1"/>
  <c r="N814" i="1" s="1"/>
  <c r="R814" i="1" s="1"/>
  <c r="L790" i="1"/>
  <c r="Q790" i="1" s="1"/>
  <c r="L726" i="1"/>
  <c r="N726" i="1" s="1"/>
  <c r="R726" i="1" s="1"/>
  <c r="L989" i="1"/>
  <c r="N989" i="1" s="1"/>
  <c r="R989" i="1" s="1"/>
  <c r="L981" i="1"/>
  <c r="N981" i="1" s="1"/>
  <c r="R981" i="1" s="1"/>
  <c r="L957" i="1"/>
  <c r="N957" i="1" s="1"/>
  <c r="R957" i="1" s="1"/>
  <c r="L949" i="1"/>
  <c r="Q949" i="1" s="1"/>
  <c r="L925" i="1"/>
  <c r="Q925" i="1" s="1"/>
  <c r="L909" i="1"/>
  <c r="N909" i="1" s="1"/>
  <c r="R909" i="1" s="1"/>
  <c r="L869" i="1"/>
  <c r="N869" i="1" s="1"/>
  <c r="R869" i="1" s="1"/>
  <c r="L861" i="1"/>
  <c r="Q861" i="1" s="1"/>
  <c r="L845" i="1"/>
  <c r="N845" i="1" s="1"/>
  <c r="R845" i="1" s="1"/>
  <c r="L829" i="1"/>
  <c r="N829" i="1" s="1"/>
  <c r="R829" i="1" s="1"/>
  <c r="L717" i="1"/>
  <c r="N717" i="1" s="1"/>
  <c r="R717" i="1" s="1"/>
  <c r="L653" i="1"/>
  <c r="Q653" i="1" s="1"/>
  <c r="S964" i="1"/>
  <c r="S836" i="1"/>
  <c r="S828" i="1"/>
  <c r="S820" i="1"/>
  <c r="S812" i="1"/>
  <c r="S804" i="1"/>
  <c r="S788" i="1"/>
  <c r="S780" i="1"/>
  <c r="S772" i="1"/>
  <c r="S764" i="1"/>
  <c r="S756" i="1"/>
  <c r="S748" i="1"/>
  <c r="S740" i="1"/>
  <c r="S732" i="1"/>
  <c r="S724" i="1"/>
  <c r="S716" i="1"/>
  <c r="S700" i="1"/>
  <c r="S692" i="1"/>
  <c r="S684" i="1"/>
  <c r="S676" i="1"/>
  <c r="S668" i="1"/>
  <c r="S660" i="1"/>
  <c r="S652" i="1"/>
  <c r="S636" i="1"/>
  <c r="S628" i="1"/>
  <c r="S620" i="1"/>
  <c r="S612" i="1"/>
  <c r="S604" i="1"/>
  <c r="S596" i="1"/>
  <c r="S588" i="1"/>
  <c r="S580" i="1"/>
  <c r="S572" i="1"/>
  <c r="S564" i="1"/>
  <c r="S556" i="1"/>
  <c r="S548" i="1"/>
  <c r="S540" i="1"/>
  <c r="S532" i="1"/>
  <c r="S524" i="1"/>
  <c r="S516" i="1"/>
  <c r="S508" i="1"/>
  <c r="S500" i="1"/>
  <c r="S492" i="1"/>
  <c r="S484" i="1"/>
  <c r="S476" i="1"/>
  <c r="S468" i="1"/>
  <c r="S460" i="1"/>
  <c r="S452" i="1"/>
  <c r="S444" i="1"/>
  <c r="S436" i="1"/>
  <c r="S428" i="1"/>
  <c r="S420" i="1"/>
  <c r="S412" i="1"/>
  <c r="S404" i="1"/>
  <c r="S396" i="1"/>
  <c r="S388" i="1"/>
  <c r="S380" i="1"/>
  <c r="S372" i="1"/>
  <c r="S364" i="1"/>
  <c r="S356" i="1"/>
  <c r="S348" i="1"/>
  <c r="S340" i="1"/>
  <c r="S332" i="1"/>
  <c r="S324" i="1"/>
  <c r="S316" i="1"/>
  <c r="S308" i="1"/>
  <c r="S300" i="1"/>
  <c r="S292" i="1"/>
  <c r="S284" i="1"/>
  <c r="S276" i="1"/>
  <c r="S268" i="1"/>
  <c r="S260" i="1"/>
  <c r="S252" i="1"/>
  <c r="S244" i="1"/>
  <c r="S236" i="1"/>
  <c r="S228" i="1"/>
  <c r="S220" i="1"/>
  <c r="S212" i="1"/>
  <c r="S204" i="1"/>
  <c r="S196" i="1"/>
  <c r="S188" i="1"/>
  <c r="S180" i="1"/>
  <c r="S172" i="1"/>
  <c r="S164" i="1"/>
  <c r="S156" i="1"/>
  <c r="S148" i="1"/>
  <c r="S140" i="1"/>
  <c r="S132" i="1"/>
  <c r="S124" i="1"/>
  <c r="S116" i="1"/>
  <c r="S108" i="1"/>
  <c r="S100" i="1"/>
  <c r="S92" i="1"/>
  <c r="S84" i="1"/>
  <c r="S76" i="1"/>
  <c r="S68" i="1"/>
  <c r="S60" i="1"/>
  <c r="S52" i="1"/>
  <c r="S44" i="1"/>
  <c r="S36" i="1"/>
  <c r="S28" i="1"/>
  <c r="S20" i="1"/>
  <c r="S12" i="1"/>
  <c r="S972" i="1"/>
  <c r="S908" i="1"/>
  <c r="S859" i="1"/>
  <c r="S819" i="1"/>
  <c r="S795" i="1"/>
  <c r="S779" i="1"/>
  <c r="S771" i="1"/>
  <c r="S755" i="1"/>
  <c r="S747" i="1"/>
  <c r="S739" i="1"/>
  <c r="S731" i="1"/>
  <c r="S723" i="1"/>
  <c r="S715" i="1"/>
  <c r="S707" i="1"/>
  <c r="Q699" i="1"/>
  <c r="S691" i="1"/>
  <c r="S683" i="1"/>
  <c r="S675" i="1"/>
  <c r="S667" i="1"/>
  <c r="S659" i="1"/>
  <c r="S651" i="1"/>
  <c r="S643" i="1"/>
  <c r="S627" i="1"/>
  <c r="S619" i="1"/>
  <c r="S611" i="1"/>
  <c r="S603" i="1"/>
  <c r="S595" i="1"/>
  <c r="S587" i="1"/>
  <c r="S579" i="1"/>
  <c r="S571" i="1"/>
  <c r="S563" i="1"/>
  <c r="S555" i="1"/>
  <c r="S547" i="1"/>
  <c r="S539" i="1"/>
  <c r="S531" i="1"/>
  <c r="S523" i="1"/>
  <c r="S515" i="1"/>
  <c r="S507" i="1"/>
  <c r="S499" i="1"/>
  <c r="S491" i="1"/>
  <c r="S483" i="1"/>
  <c r="S475" i="1"/>
  <c r="S467" i="1"/>
  <c r="S459" i="1"/>
  <c r="S451" i="1"/>
  <c r="S443" i="1"/>
  <c r="S435" i="1"/>
  <c r="S427" i="1"/>
  <c r="S419" i="1"/>
  <c r="S411" i="1"/>
  <c r="S403" i="1"/>
  <c r="S395" i="1"/>
  <c r="S387" i="1"/>
  <c r="S379" i="1"/>
  <c r="S371" i="1"/>
  <c r="S363" i="1"/>
  <c r="S355" i="1"/>
  <c r="S347" i="1"/>
  <c r="S339" i="1"/>
  <c r="S331" i="1"/>
  <c r="S323" i="1"/>
  <c r="S315" i="1"/>
  <c r="S307" i="1"/>
  <c r="S299" i="1"/>
  <c r="S291" i="1"/>
  <c r="S283" i="1"/>
  <c r="S275" i="1"/>
  <c r="S267" i="1"/>
  <c r="S259" i="1"/>
  <c r="S251" i="1"/>
  <c r="S243" i="1"/>
  <c r="S235" i="1"/>
  <c r="S227" i="1"/>
  <c r="S219" i="1"/>
  <c r="S211" i="1"/>
  <c r="S203" i="1"/>
  <c r="S195" i="1"/>
  <c r="S187" i="1"/>
  <c r="S179" i="1"/>
  <c r="S171" i="1"/>
  <c r="S163" i="1"/>
  <c r="S155" i="1"/>
  <c r="S147" i="1"/>
  <c r="S139" i="1"/>
  <c r="S131" i="1"/>
  <c r="S852" i="1"/>
  <c r="S899" i="1"/>
  <c r="S1002" i="1"/>
  <c r="S970" i="1"/>
  <c r="S962" i="1"/>
  <c r="S954" i="1"/>
  <c r="S946" i="1"/>
  <c r="S938" i="1"/>
  <c r="S930" i="1"/>
  <c r="S922" i="1"/>
  <c r="S914" i="1"/>
  <c r="S906" i="1"/>
  <c r="S898" i="1"/>
  <c r="S890" i="1"/>
  <c r="S882" i="1"/>
  <c r="S874" i="1"/>
  <c r="S866" i="1"/>
  <c r="S858" i="1"/>
  <c r="S850" i="1"/>
  <c r="S842" i="1"/>
  <c r="S834" i="1"/>
  <c r="S826" i="1"/>
  <c r="S818" i="1"/>
  <c r="S810" i="1"/>
  <c r="S802" i="1"/>
  <c r="S794" i="1"/>
  <c r="S786" i="1"/>
  <c r="S778" i="1"/>
  <c r="S770" i="1"/>
  <c r="S762" i="1"/>
  <c r="S754" i="1"/>
  <c r="S746" i="1"/>
  <c r="S738" i="1"/>
  <c r="S730" i="1"/>
  <c r="S722" i="1"/>
  <c r="S714" i="1"/>
  <c r="S706" i="1"/>
  <c r="S698" i="1"/>
  <c r="S690" i="1"/>
  <c r="S682" i="1"/>
  <c r="S674" i="1"/>
  <c r="S666" i="1"/>
  <c r="S658" i="1"/>
  <c r="S650" i="1"/>
  <c r="S642" i="1"/>
  <c r="S634" i="1"/>
  <c r="S626" i="1"/>
  <c r="S618" i="1"/>
  <c r="S610" i="1"/>
  <c r="S602" i="1"/>
  <c r="S594" i="1"/>
  <c r="S586" i="1"/>
  <c r="S578" i="1"/>
  <c r="S570" i="1"/>
  <c r="S562" i="1"/>
  <c r="S554" i="1"/>
  <c r="S546" i="1"/>
  <c r="S538" i="1"/>
  <c r="S530" i="1"/>
  <c r="S522" i="1"/>
  <c r="S514" i="1"/>
  <c r="S506" i="1"/>
  <c r="S498" i="1"/>
  <c r="S490" i="1"/>
  <c r="S482" i="1"/>
  <c r="S474" i="1"/>
  <c r="S466" i="1"/>
  <c r="S458" i="1"/>
  <c r="S450" i="1"/>
  <c r="S442" i="1"/>
  <c r="S434" i="1"/>
  <c r="S426" i="1"/>
  <c r="S418" i="1"/>
  <c r="S410" i="1"/>
  <c r="S402" i="1"/>
  <c r="S394" i="1"/>
  <c r="S386" i="1"/>
  <c r="S378" i="1"/>
  <c r="S370" i="1"/>
  <c r="S362" i="1"/>
  <c r="S354" i="1"/>
  <c r="S346" i="1"/>
  <c r="S338" i="1"/>
  <c r="S330" i="1"/>
  <c r="S322" i="1"/>
  <c r="S314" i="1"/>
  <c r="S306" i="1"/>
  <c r="S298" i="1"/>
  <c r="S290" i="1"/>
  <c r="S282" i="1"/>
  <c r="S274" i="1"/>
  <c r="S266" i="1"/>
  <c r="S258" i="1"/>
  <c r="S996" i="1"/>
  <c r="S940" i="1"/>
  <c r="S876" i="1"/>
  <c r="S867" i="1"/>
  <c r="S835" i="1"/>
  <c r="S986" i="1"/>
  <c r="S993" i="1"/>
  <c r="S977" i="1"/>
  <c r="S961" i="1"/>
  <c r="S945" i="1"/>
  <c r="S929" i="1"/>
  <c r="S913" i="1"/>
  <c r="S897" i="1"/>
  <c r="S873" i="1"/>
  <c r="S857" i="1"/>
  <c r="S841" i="1"/>
  <c r="S833" i="1"/>
  <c r="S817" i="1"/>
  <c r="S801" i="1"/>
  <c r="S785" i="1"/>
  <c r="S777" i="1"/>
  <c r="S761" i="1"/>
  <c r="S753" i="1"/>
  <c r="S745" i="1"/>
  <c r="S737" i="1"/>
  <c r="S729" i="1"/>
  <c r="S721" i="1"/>
  <c r="S713" i="1"/>
  <c r="S705" i="1"/>
  <c r="S697" i="1"/>
  <c r="S689" i="1"/>
  <c r="S681" i="1"/>
  <c r="S673" i="1"/>
  <c r="S665" i="1"/>
  <c r="S657" i="1"/>
  <c r="S649" i="1"/>
  <c r="S641" i="1"/>
  <c r="S633" i="1"/>
  <c r="S625" i="1"/>
  <c r="S617" i="1"/>
  <c r="S609" i="1"/>
  <c r="S601" i="1"/>
  <c r="S593" i="1"/>
  <c r="S585" i="1"/>
  <c r="S577" i="1"/>
  <c r="S569" i="1"/>
  <c r="S561" i="1"/>
  <c r="S553" i="1"/>
  <c r="S545" i="1"/>
  <c r="S537" i="1"/>
  <c r="S529" i="1"/>
  <c r="S521" i="1"/>
  <c r="S513" i="1"/>
  <c r="S505" i="1"/>
  <c r="S497" i="1"/>
  <c r="S489" i="1"/>
  <c r="S481" i="1"/>
  <c r="S473" i="1"/>
  <c r="S465" i="1"/>
  <c r="S457" i="1"/>
  <c r="S449" i="1"/>
  <c r="S441" i="1"/>
  <c r="S433" i="1"/>
  <c r="S425" i="1"/>
  <c r="S417" i="1"/>
  <c r="S409" i="1"/>
  <c r="S401" i="1"/>
  <c r="S393" i="1"/>
  <c r="S385" i="1"/>
  <c r="S377" i="1"/>
  <c r="S369" i="1"/>
  <c r="S361" i="1"/>
  <c r="S353" i="1"/>
  <c r="S345" i="1"/>
  <c r="S337" i="1"/>
  <c r="S329" i="1"/>
  <c r="S321" i="1"/>
  <c r="S313" i="1"/>
  <c r="S305" i="1"/>
  <c r="S297" i="1"/>
  <c r="S289" i="1"/>
  <c r="S281" i="1"/>
  <c r="S273" i="1"/>
  <c r="S265" i="1"/>
  <c r="S257" i="1"/>
  <c r="S249" i="1"/>
  <c r="S241" i="1"/>
  <c r="S233" i="1"/>
  <c r="S225" i="1"/>
  <c r="S217" i="1"/>
  <c r="S209" i="1"/>
  <c r="S201" i="1"/>
  <c r="S193" i="1"/>
  <c r="S185" i="1"/>
  <c r="S177" i="1"/>
  <c r="S169" i="1"/>
  <c r="S161" i="1"/>
  <c r="S153" i="1"/>
  <c r="S145" i="1"/>
  <c r="S137" i="1"/>
  <c r="S129" i="1"/>
  <c r="S121" i="1"/>
  <c r="S113" i="1"/>
  <c r="S105" i="1"/>
  <c r="S97" i="1"/>
  <c r="S89" i="1"/>
  <c r="S81" i="1"/>
  <c r="S916" i="1"/>
  <c r="S844" i="1"/>
  <c r="S963" i="1"/>
  <c r="S994" i="1"/>
  <c r="S1001" i="1"/>
  <c r="S985" i="1"/>
  <c r="S969" i="1"/>
  <c r="S953" i="1"/>
  <c r="S937" i="1"/>
  <c r="S921" i="1"/>
  <c r="S905" i="1"/>
  <c r="S889" i="1"/>
  <c r="S881" i="1"/>
  <c r="S865" i="1"/>
  <c r="S849" i="1"/>
  <c r="S825" i="1"/>
  <c r="S809" i="1"/>
  <c r="S793" i="1"/>
  <c r="S769" i="1"/>
  <c r="S1000" i="1"/>
  <c r="S992" i="1"/>
  <c r="S984" i="1"/>
  <c r="S976" i="1"/>
  <c r="S968" i="1"/>
  <c r="S960" i="1"/>
  <c r="S952" i="1"/>
  <c r="S944" i="1"/>
  <c r="S936" i="1"/>
  <c r="S928" i="1"/>
  <c r="S920" i="1"/>
  <c r="S912" i="1"/>
  <c r="S904" i="1"/>
  <c r="S896" i="1"/>
  <c r="S888" i="1"/>
  <c r="S880" i="1"/>
  <c r="S872" i="1"/>
  <c r="S864" i="1"/>
  <c r="S856" i="1"/>
  <c r="S848" i="1"/>
  <c r="S840" i="1"/>
  <c r="S824" i="1"/>
  <c r="S816" i="1"/>
  <c r="S808" i="1"/>
  <c r="S800" i="1"/>
  <c r="S792" i="1"/>
  <c r="S784" i="1"/>
  <c r="S776" i="1"/>
  <c r="S768" i="1"/>
  <c r="S760" i="1"/>
  <c r="S752" i="1"/>
  <c r="S744" i="1"/>
  <c r="S736" i="1"/>
  <c r="S728" i="1"/>
  <c r="S720" i="1"/>
  <c r="S712" i="1"/>
  <c r="S704" i="1"/>
  <c r="S696" i="1"/>
  <c r="S688" i="1"/>
  <c r="S680" i="1"/>
  <c r="S672" i="1"/>
  <c r="S664" i="1"/>
  <c r="S656" i="1"/>
  <c r="S648" i="1"/>
  <c r="S640" i="1"/>
  <c r="S632" i="1"/>
  <c r="S624" i="1"/>
  <c r="S1004" i="1"/>
  <c r="S932" i="1"/>
  <c r="S868" i="1"/>
  <c r="Q979" i="1"/>
  <c r="S931" i="1"/>
  <c r="S803" i="1"/>
  <c r="S967" i="1"/>
  <c r="S943" i="1"/>
  <c r="S919" i="1"/>
  <c r="S903" i="1"/>
  <c r="S887" i="1"/>
  <c r="S879" i="1"/>
  <c r="S871" i="1"/>
  <c r="S863" i="1"/>
  <c r="S855" i="1"/>
  <c r="S839" i="1"/>
  <c r="S831" i="1"/>
  <c r="S823" i="1"/>
  <c r="S815" i="1"/>
  <c r="S807" i="1"/>
  <c r="S799" i="1"/>
  <c r="S791" i="1"/>
  <c r="S783" i="1"/>
  <c r="S775" i="1"/>
  <c r="S767" i="1"/>
  <c r="S751" i="1"/>
  <c r="S743" i="1"/>
  <c r="S735" i="1"/>
  <c r="S727" i="1"/>
  <c r="S719" i="1"/>
  <c r="S711" i="1"/>
  <c r="S703" i="1"/>
  <c r="S695" i="1"/>
  <c r="S687" i="1"/>
  <c r="S679" i="1"/>
  <c r="S671" i="1"/>
  <c r="S663" i="1"/>
  <c r="S655" i="1"/>
  <c r="S647" i="1"/>
  <c r="S639" i="1"/>
  <c r="S631" i="1"/>
  <c r="S623" i="1"/>
  <c r="S615" i="1"/>
  <c r="S607" i="1"/>
  <c r="S599" i="1"/>
  <c r="S591" i="1"/>
  <c r="S583" i="1"/>
  <c r="S575" i="1"/>
  <c r="S567" i="1"/>
  <c r="S559" i="1"/>
  <c r="S551" i="1"/>
  <c r="S543" i="1"/>
  <c r="S535" i="1"/>
  <c r="S519" i="1"/>
  <c r="S511" i="1"/>
  <c r="S503" i="1"/>
  <c r="S495" i="1"/>
  <c r="S487" i="1"/>
  <c r="S479" i="1"/>
  <c r="S471" i="1"/>
  <c r="S455" i="1"/>
  <c r="S439" i="1"/>
  <c r="S431" i="1"/>
  <c r="S423" i="1"/>
  <c r="S415" i="1"/>
  <c r="S407" i="1"/>
  <c r="S391" i="1"/>
  <c r="S383" i="1"/>
  <c r="S375" i="1"/>
  <c r="S367" i="1"/>
  <c r="S359" i="1"/>
  <c r="S351" i="1"/>
  <c r="S343" i="1"/>
  <c r="S327" i="1"/>
  <c r="S311" i="1"/>
  <c r="S303" i="1"/>
  <c r="S295" i="1"/>
  <c r="S287" i="1"/>
  <c r="S279" i="1"/>
  <c r="S263" i="1"/>
  <c r="S255" i="1"/>
  <c r="S247" i="1"/>
  <c r="S892" i="1"/>
  <c r="S995" i="1"/>
  <c r="Q891" i="1"/>
  <c r="S999" i="1"/>
  <c r="S975" i="1"/>
  <c r="S951" i="1"/>
  <c r="S895" i="1"/>
  <c r="S998" i="1"/>
  <c r="S982" i="1"/>
  <c r="S974" i="1"/>
  <c r="S966" i="1"/>
  <c r="S950" i="1"/>
  <c r="S942" i="1"/>
  <c r="S934" i="1"/>
  <c r="S918" i="1"/>
  <c r="S910" i="1"/>
  <c r="S902" i="1"/>
  <c r="S894" i="1"/>
  <c r="S878" i="1"/>
  <c r="S870" i="1"/>
  <c r="S862" i="1"/>
  <c r="S854" i="1"/>
  <c r="S846" i="1"/>
  <c r="S838" i="1"/>
  <c r="S830" i="1"/>
  <c r="S822" i="1"/>
  <c r="S806" i="1"/>
  <c r="S798" i="1"/>
  <c r="S782" i="1"/>
  <c r="S774" i="1"/>
  <c r="S766" i="1"/>
  <c r="S758" i="1"/>
  <c r="S750" i="1"/>
  <c r="S742" i="1"/>
  <c r="S734" i="1"/>
  <c r="S718" i="1"/>
  <c r="S710" i="1"/>
  <c r="S702" i="1"/>
  <c r="S694" i="1"/>
  <c r="S686" i="1"/>
  <c r="S678" i="1"/>
  <c r="S670" i="1"/>
  <c r="S662" i="1"/>
  <c r="S654" i="1"/>
  <c r="S646" i="1"/>
  <c r="S638" i="1"/>
  <c r="S630" i="1"/>
  <c r="S622" i="1"/>
  <c r="S614" i="1"/>
  <c r="S606" i="1"/>
  <c r="S598" i="1"/>
  <c r="S590" i="1"/>
  <c r="S582" i="1"/>
  <c r="S574" i="1"/>
  <c r="S566" i="1"/>
  <c r="S558" i="1"/>
  <c r="S550" i="1"/>
  <c r="S542" i="1"/>
  <c r="S534" i="1"/>
  <c r="S526" i="1"/>
  <c r="S518" i="1"/>
  <c r="S510" i="1"/>
  <c r="S502" i="1"/>
  <c r="S494" i="1"/>
  <c r="S486" i="1"/>
  <c r="S478" i="1"/>
  <c r="S470" i="1"/>
  <c r="S462" i="1"/>
  <c r="S454" i="1"/>
  <c r="S446" i="1"/>
  <c r="S438" i="1"/>
  <c r="S430" i="1"/>
  <c r="S422" i="1"/>
  <c r="S414" i="1"/>
  <c r="S406" i="1"/>
  <c r="S398" i="1"/>
  <c r="S390" i="1"/>
  <c r="S382" i="1"/>
  <c r="S374" i="1"/>
  <c r="S366" i="1"/>
  <c r="S358" i="1"/>
  <c r="S350" i="1"/>
  <c r="S342" i="1"/>
  <c r="S334" i="1"/>
  <c r="S326" i="1"/>
  <c r="S318" i="1"/>
  <c r="S310" i="1"/>
  <c r="S302" i="1"/>
  <c r="S294" i="1"/>
  <c r="S286" i="1"/>
  <c r="S278" i="1"/>
  <c r="S270" i="1"/>
  <c r="S262" i="1"/>
  <c r="S254" i="1"/>
  <c r="S246" i="1"/>
  <c r="S883" i="1"/>
  <c r="S978" i="1"/>
  <c r="S983" i="1"/>
  <c r="S935" i="1"/>
  <c r="S911" i="1"/>
  <c r="S997" i="1"/>
  <c r="S973" i="1"/>
  <c r="S965" i="1"/>
  <c r="S941" i="1"/>
  <c r="S933" i="1"/>
  <c r="S917" i="1"/>
  <c r="S901" i="1"/>
  <c r="S893" i="1"/>
  <c r="S885" i="1"/>
  <c r="S877" i="1"/>
  <c r="S853" i="1"/>
  <c r="S837" i="1"/>
  <c r="S821" i="1"/>
  <c r="S813" i="1"/>
  <c r="S805" i="1"/>
  <c r="S797" i="1"/>
  <c r="S789" i="1"/>
  <c r="S781" i="1"/>
  <c r="S773" i="1"/>
  <c r="S765" i="1"/>
  <c r="S757" i="1"/>
  <c r="S749" i="1"/>
  <c r="S741" i="1"/>
  <c r="S733" i="1"/>
  <c r="S725" i="1"/>
  <c r="S709" i="1"/>
  <c r="S701" i="1"/>
  <c r="S693" i="1"/>
  <c r="S685" i="1"/>
  <c r="S677" i="1"/>
  <c r="S669" i="1"/>
  <c r="S661" i="1"/>
  <c r="S645" i="1"/>
  <c r="S637" i="1"/>
  <c r="S629" i="1"/>
  <c r="S621" i="1"/>
  <c r="S613" i="1"/>
  <c r="S605" i="1"/>
  <c r="S597" i="1"/>
  <c r="S589" i="1"/>
  <c r="S581" i="1"/>
  <c r="S573" i="1"/>
  <c r="S565" i="1"/>
  <c r="S557" i="1"/>
  <c r="S549" i="1"/>
  <c r="S541" i="1"/>
  <c r="S533" i="1"/>
  <c r="S525" i="1"/>
  <c r="S517" i="1"/>
  <c r="S509" i="1"/>
  <c r="S501" i="1"/>
  <c r="S493" i="1"/>
  <c r="S485" i="1"/>
  <c r="S477" i="1"/>
  <c r="S469" i="1"/>
  <c r="S461" i="1"/>
  <c r="S453" i="1"/>
  <c r="S445" i="1"/>
  <c r="S437" i="1"/>
  <c r="S429" i="1"/>
  <c r="S421" i="1"/>
  <c r="S413" i="1"/>
  <c r="S405" i="1"/>
  <c r="S397" i="1"/>
  <c r="S389" i="1"/>
  <c r="S381" i="1"/>
  <c r="S373" i="1"/>
  <c r="S365" i="1"/>
  <c r="S357" i="1"/>
  <c r="S349" i="1"/>
  <c r="S341" i="1"/>
  <c r="S333" i="1"/>
  <c r="S325" i="1"/>
  <c r="S317" i="1"/>
  <c r="S309" i="1"/>
  <c r="S301" i="1"/>
  <c r="S293" i="1"/>
  <c r="S285" i="1"/>
  <c r="S277" i="1"/>
  <c r="S269" i="1"/>
  <c r="S261" i="1"/>
  <c r="S253" i="1"/>
  <c r="S245" i="1"/>
  <c r="S237" i="1"/>
  <c r="S229" i="1"/>
  <c r="S221" i="1"/>
  <c r="S213" i="1"/>
  <c r="S205" i="1"/>
  <c r="S197" i="1"/>
  <c r="S189" i="1"/>
  <c r="S181" i="1"/>
  <c r="S173" i="1"/>
  <c r="S165" i="1"/>
  <c r="S157" i="1"/>
  <c r="S149" i="1"/>
  <c r="S143" i="1"/>
  <c r="S135" i="1"/>
  <c r="S111" i="1"/>
  <c r="S103" i="1"/>
  <c r="S87" i="1"/>
  <c r="S79" i="1"/>
  <c r="S71" i="1"/>
  <c r="S47" i="1"/>
  <c r="S39" i="1"/>
  <c r="S23" i="1"/>
  <c r="S15" i="1"/>
  <c r="S142" i="1"/>
  <c r="S134" i="1"/>
  <c r="S126" i="1"/>
  <c r="S118" i="1"/>
  <c r="S110" i="1"/>
  <c r="S86" i="1"/>
  <c r="S78" i="1"/>
  <c r="S70" i="1"/>
  <c r="S62" i="1"/>
  <c r="S54" i="1"/>
  <c r="S46" i="1"/>
  <c r="S22" i="1"/>
  <c r="S14" i="1"/>
  <c r="L6" i="1"/>
  <c r="Q6" i="1" s="1"/>
  <c r="L5" i="1"/>
  <c r="L342" i="1"/>
  <c r="L333" i="1"/>
  <c r="L173" i="1"/>
  <c r="L598" i="1"/>
  <c r="L151" i="1"/>
  <c r="L589" i="1"/>
  <c r="L141" i="1"/>
  <c r="L434" i="1"/>
  <c r="L87" i="1"/>
  <c r="L415" i="1"/>
  <c r="L77" i="1"/>
  <c r="L406" i="1"/>
  <c r="L45" i="1"/>
  <c r="L516" i="1"/>
  <c r="L507" i="1"/>
  <c r="L251" i="1"/>
  <c r="L580" i="1"/>
  <c r="L498" i="1"/>
  <c r="L324" i="1"/>
  <c r="L571" i="1"/>
  <c r="L479" i="1"/>
  <c r="L397" i="1"/>
  <c r="L315" i="1"/>
  <c r="L223" i="1"/>
  <c r="L55" i="1"/>
  <c r="L242" i="1"/>
  <c r="L67" i="1"/>
  <c r="L562" i="1"/>
  <c r="L470" i="1"/>
  <c r="L388" i="1"/>
  <c r="L306" i="1"/>
  <c r="L214" i="1"/>
  <c r="L131" i="1"/>
  <c r="L260" i="1"/>
  <c r="L543" i="1"/>
  <c r="L461" i="1"/>
  <c r="L379" i="1"/>
  <c r="L287" i="1"/>
  <c r="L205" i="1"/>
  <c r="L119" i="1"/>
  <c r="L35" i="1"/>
  <c r="L163" i="1"/>
  <c r="L534" i="1"/>
  <c r="L452" i="1"/>
  <c r="L370" i="1"/>
  <c r="L278" i="1"/>
  <c r="L195" i="1"/>
  <c r="L109" i="1"/>
  <c r="L23" i="1"/>
  <c r="L607" i="1"/>
  <c r="L525" i="1"/>
  <c r="L443" i="1"/>
  <c r="L351" i="1"/>
  <c r="L269" i="1"/>
  <c r="L183" i="1"/>
  <c r="L99" i="1"/>
  <c r="L13" i="1"/>
  <c r="L1001" i="1"/>
  <c r="L993" i="1"/>
  <c r="L985" i="1"/>
  <c r="L977" i="1"/>
  <c r="L969" i="1"/>
  <c r="L961" i="1"/>
  <c r="L953" i="1"/>
  <c r="L945" i="1"/>
  <c r="L937" i="1"/>
  <c r="L929" i="1"/>
  <c r="L921" i="1"/>
  <c r="L913" i="1"/>
  <c r="L905" i="1"/>
  <c r="L897" i="1"/>
  <c r="L889" i="1"/>
  <c r="L881" i="1"/>
  <c r="L873" i="1"/>
  <c r="L865" i="1"/>
  <c r="L857" i="1"/>
  <c r="L849" i="1"/>
  <c r="L841" i="1"/>
  <c r="L833" i="1"/>
  <c r="L825" i="1"/>
  <c r="L817" i="1"/>
  <c r="L809" i="1"/>
  <c r="L801" i="1"/>
  <c r="L793" i="1"/>
  <c r="L785" i="1"/>
  <c r="L777" i="1"/>
  <c r="L769" i="1"/>
  <c r="L761" i="1"/>
  <c r="L753" i="1"/>
  <c r="L745" i="1"/>
  <c r="L737" i="1"/>
  <c r="L729" i="1"/>
  <c r="L721" i="1"/>
  <c r="L713" i="1"/>
  <c r="L705" i="1"/>
  <c r="L697" i="1"/>
  <c r="L689" i="1"/>
  <c r="L681" i="1"/>
  <c r="L673" i="1"/>
  <c r="L665" i="1"/>
  <c r="L657" i="1"/>
  <c r="L649" i="1"/>
  <c r="L641" i="1"/>
  <c r="L633" i="1"/>
  <c r="L625" i="1"/>
  <c r="L617" i="1"/>
  <c r="L553" i="1"/>
  <c r="L489" i="1"/>
  <c r="L425" i="1"/>
  <c r="L361" i="1"/>
  <c r="L297" i="1"/>
  <c r="L233" i="1"/>
  <c r="L608" i="1"/>
  <c r="L600" i="1"/>
  <c r="L592" i="1"/>
  <c r="L584" i="1"/>
  <c r="L576" i="1"/>
  <c r="L568" i="1"/>
  <c r="L560" i="1"/>
  <c r="L544" i="1"/>
  <c r="L536" i="1"/>
  <c r="L528" i="1"/>
  <c r="L520" i="1"/>
  <c r="L512" i="1"/>
  <c r="L504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84" i="1"/>
  <c r="L176" i="1"/>
  <c r="L160" i="1"/>
  <c r="L152" i="1"/>
  <c r="L144" i="1"/>
  <c r="L136" i="1"/>
  <c r="L128" i="1"/>
  <c r="L120" i="1"/>
  <c r="L112" i="1"/>
  <c r="L104" i="1"/>
  <c r="L96" i="1"/>
  <c r="L88" i="1"/>
  <c r="L80" i="1"/>
  <c r="L72" i="1"/>
  <c r="L64" i="1"/>
  <c r="L56" i="1"/>
  <c r="L40" i="1"/>
  <c r="L32" i="1"/>
  <c r="L24" i="1"/>
  <c r="L16" i="1"/>
  <c r="L8" i="1"/>
  <c r="L1000" i="1"/>
  <c r="L992" i="1"/>
  <c r="L984" i="1"/>
  <c r="L976" i="1"/>
  <c r="L968" i="1"/>
  <c r="L960" i="1"/>
  <c r="L952" i="1"/>
  <c r="L944" i="1"/>
  <c r="L936" i="1"/>
  <c r="L928" i="1"/>
  <c r="L920" i="1"/>
  <c r="L912" i="1"/>
  <c r="L904" i="1"/>
  <c r="L896" i="1"/>
  <c r="L888" i="1"/>
  <c r="L880" i="1"/>
  <c r="L872" i="1"/>
  <c r="L864" i="1"/>
  <c r="L856" i="1"/>
  <c r="L848" i="1"/>
  <c r="L840" i="1"/>
  <c r="L824" i="1"/>
  <c r="L816" i="1"/>
  <c r="L808" i="1"/>
  <c r="L800" i="1"/>
  <c r="L792" i="1"/>
  <c r="L784" i="1"/>
  <c r="L776" i="1"/>
  <c r="L768" i="1"/>
  <c r="L760" i="1"/>
  <c r="L752" i="1"/>
  <c r="L744" i="1"/>
  <c r="L736" i="1"/>
  <c r="L728" i="1"/>
  <c r="L720" i="1"/>
  <c r="L712" i="1"/>
  <c r="L704" i="1"/>
  <c r="L696" i="1"/>
  <c r="L688" i="1"/>
  <c r="L680" i="1"/>
  <c r="L672" i="1"/>
  <c r="L664" i="1"/>
  <c r="L656" i="1"/>
  <c r="L648" i="1"/>
  <c r="L640" i="1"/>
  <c r="L632" i="1"/>
  <c r="L624" i="1"/>
  <c r="L615" i="1"/>
  <c r="L606" i="1"/>
  <c r="L597" i="1"/>
  <c r="L588" i="1"/>
  <c r="L579" i="1"/>
  <c r="L570" i="1"/>
  <c r="L561" i="1"/>
  <c r="L551" i="1"/>
  <c r="L542" i="1"/>
  <c r="L533" i="1"/>
  <c r="L524" i="1"/>
  <c r="L515" i="1"/>
  <c r="L506" i="1"/>
  <c r="L497" i="1"/>
  <c r="L487" i="1"/>
  <c r="L478" i="1"/>
  <c r="L469" i="1"/>
  <c r="L460" i="1"/>
  <c r="L451" i="1"/>
  <c r="L442" i="1"/>
  <c r="L433" i="1"/>
  <c r="L423" i="1"/>
  <c r="L414" i="1"/>
  <c r="L405" i="1"/>
  <c r="L396" i="1"/>
  <c r="L387" i="1"/>
  <c r="L378" i="1"/>
  <c r="L369" i="1"/>
  <c r="L359" i="1"/>
  <c r="L350" i="1"/>
  <c r="L341" i="1"/>
  <c r="L332" i="1"/>
  <c r="L323" i="1"/>
  <c r="L314" i="1"/>
  <c r="L305" i="1"/>
  <c r="L295" i="1"/>
  <c r="L286" i="1"/>
  <c r="L277" i="1"/>
  <c r="L268" i="1"/>
  <c r="L259" i="1"/>
  <c r="L250" i="1"/>
  <c r="L241" i="1"/>
  <c r="L231" i="1"/>
  <c r="L222" i="1"/>
  <c r="L213" i="1"/>
  <c r="L204" i="1"/>
  <c r="L193" i="1"/>
  <c r="L182" i="1"/>
  <c r="L172" i="1"/>
  <c r="L161" i="1"/>
  <c r="L150" i="1"/>
  <c r="L140" i="1"/>
  <c r="L129" i="1"/>
  <c r="L118" i="1"/>
  <c r="L108" i="1"/>
  <c r="L97" i="1"/>
  <c r="L86" i="1"/>
  <c r="L76" i="1"/>
  <c r="L65" i="1"/>
  <c r="L54" i="1"/>
  <c r="L44" i="1"/>
  <c r="L33" i="1"/>
  <c r="L22" i="1"/>
  <c r="L12" i="1"/>
  <c r="L999" i="1"/>
  <c r="L983" i="1"/>
  <c r="L975" i="1"/>
  <c r="L967" i="1"/>
  <c r="L951" i="1"/>
  <c r="L943" i="1"/>
  <c r="L935" i="1"/>
  <c r="L919" i="1"/>
  <c r="L911" i="1"/>
  <c r="L903" i="1"/>
  <c r="L895" i="1"/>
  <c r="L887" i="1"/>
  <c r="L879" i="1"/>
  <c r="L871" i="1"/>
  <c r="L863" i="1"/>
  <c r="L855" i="1"/>
  <c r="L839" i="1"/>
  <c r="L831" i="1"/>
  <c r="L823" i="1"/>
  <c r="L815" i="1"/>
  <c r="L807" i="1"/>
  <c r="L799" i="1"/>
  <c r="L791" i="1"/>
  <c r="L783" i="1"/>
  <c r="L775" i="1"/>
  <c r="L767" i="1"/>
  <c r="L751" i="1"/>
  <c r="L743" i="1"/>
  <c r="L735" i="1"/>
  <c r="L727" i="1"/>
  <c r="L719" i="1"/>
  <c r="L711" i="1"/>
  <c r="L703" i="1"/>
  <c r="L695" i="1"/>
  <c r="L687" i="1"/>
  <c r="L679" i="1"/>
  <c r="L671" i="1"/>
  <c r="L663" i="1"/>
  <c r="L655" i="1"/>
  <c r="L647" i="1"/>
  <c r="L639" i="1"/>
  <c r="L631" i="1"/>
  <c r="L623" i="1"/>
  <c r="L614" i="1"/>
  <c r="L605" i="1"/>
  <c r="L596" i="1"/>
  <c r="L587" i="1"/>
  <c r="L578" i="1"/>
  <c r="L569" i="1"/>
  <c r="L559" i="1"/>
  <c r="L550" i="1"/>
  <c r="L541" i="1"/>
  <c r="L532" i="1"/>
  <c r="L523" i="1"/>
  <c r="L514" i="1"/>
  <c r="L505" i="1"/>
  <c r="L495" i="1"/>
  <c r="L486" i="1"/>
  <c r="L477" i="1"/>
  <c r="L468" i="1"/>
  <c r="L459" i="1"/>
  <c r="L450" i="1"/>
  <c r="L441" i="1"/>
  <c r="L431" i="1"/>
  <c r="L422" i="1"/>
  <c r="L413" i="1"/>
  <c r="L404" i="1"/>
  <c r="L395" i="1"/>
  <c r="L386" i="1"/>
  <c r="L377" i="1"/>
  <c r="L367" i="1"/>
  <c r="L358" i="1"/>
  <c r="L349" i="1"/>
  <c r="L340" i="1"/>
  <c r="L331" i="1"/>
  <c r="L322" i="1"/>
  <c r="L313" i="1"/>
  <c r="L303" i="1"/>
  <c r="L294" i="1"/>
  <c r="L285" i="1"/>
  <c r="L276" i="1"/>
  <c r="L267" i="1"/>
  <c r="L258" i="1"/>
  <c r="L249" i="1"/>
  <c r="L239" i="1"/>
  <c r="L230" i="1"/>
  <c r="L221" i="1"/>
  <c r="L212" i="1"/>
  <c r="L203" i="1"/>
  <c r="L191" i="1"/>
  <c r="L181" i="1"/>
  <c r="L171" i="1"/>
  <c r="L159" i="1"/>
  <c r="L149" i="1"/>
  <c r="L139" i="1"/>
  <c r="L127" i="1"/>
  <c r="L117" i="1"/>
  <c r="L107" i="1"/>
  <c r="L95" i="1"/>
  <c r="L85" i="1"/>
  <c r="L75" i="1"/>
  <c r="L63" i="1"/>
  <c r="L53" i="1"/>
  <c r="L43" i="1"/>
  <c r="L31" i="1"/>
  <c r="L21" i="1"/>
  <c r="L11" i="1"/>
  <c r="L998" i="1"/>
  <c r="L982" i="1"/>
  <c r="L974" i="1"/>
  <c r="L966" i="1"/>
  <c r="L950" i="1"/>
  <c r="L942" i="1"/>
  <c r="L934" i="1"/>
  <c r="L918" i="1"/>
  <c r="L910" i="1"/>
  <c r="L902" i="1"/>
  <c r="L894" i="1"/>
  <c r="L878" i="1"/>
  <c r="L870" i="1"/>
  <c r="L862" i="1"/>
  <c r="L854" i="1"/>
  <c r="L846" i="1"/>
  <c r="L838" i="1"/>
  <c r="L830" i="1"/>
  <c r="L822" i="1"/>
  <c r="L806" i="1"/>
  <c r="L798" i="1"/>
  <c r="L782" i="1"/>
  <c r="L774" i="1"/>
  <c r="L766" i="1"/>
  <c r="L758" i="1"/>
  <c r="L750" i="1"/>
  <c r="L742" i="1"/>
  <c r="L734" i="1"/>
  <c r="L718" i="1"/>
  <c r="L710" i="1"/>
  <c r="L702" i="1"/>
  <c r="L694" i="1"/>
  <c r="L686" i="1"/>
  <c r="L678" i="1"/>
  <c r="L670" i="1"/>
  <c r="L662" i="1"/>
  <c r="L654" i="1"/>
  <c r="L646" i="1"/>
  <c r="L638" i="1"/>
  <c r="L630" i="1"/>
  <c r="L622" i="1"/>
  <c r="L613" i="1"/>
  <c r="L604" i="1"/>
  <c r="L595" i="1"/>
  <c r="L586" i="1"/>
  <c r="L577" i="1"/>
  <c r="L567" i="1"/>
  <c r="L558" i="1"/>
  <c r="L549" i="1"/>
  <c r="L540" i="1"/>
  <c r="L531" i="1"/>
  <c r="L522" i="1"/>
  <c r="L513" i="1"/>
  <c r="L503" i="1"/>
  <c r="L494" i="1"/>
  <c r="L485" i="1"/>
  <c r="L476" i="1"/>
  <c r="L467" i="1"/>
  <c r="L458" i="1"/>
  <c r="L449" i="1"/>
  <c r="L439" i="1"/>
  <c r="L430" i="1"/>
  <c r="L421" i="1"/>
  <c r="L412" i="1"/>
  <c r="L403" i="1"/>
  <c r="L394" i="1"/>
  <c r="L385" i="1"/>
  <c r="L375" i="1"/>
  <c r="L366" i="1"/>
  <c r="L357" i="1"/>
  <c r="L348" i="1"/>
  <c r="L339" i="1"/>
  <c r="L330" i="1"/>
  <c r="L321" i="1"/>
  <c r="L311" i="1"/>
  <c r="L302" i="1"/>
  <c r="L293" i="1"/>
  <c r="L284" i="1"/>
  <c r="L275" i="1"/>
  <c r="L266" i="1"/>
  <c r="L257" i="1"/>
  <c r="L247" i="1"/>
  <c r="L238" i="1"/>
  <c r="L229" i="1"/>
  <c r="L220" i="1"/>
  <c r="L211" i="1"/>
  <c r="L201" i="1"/>
  <c r="L190" i="1"/>
  <c r="L180" i="1"/>
  <c r="L169" i="1"/>
  <c r="L158" i="1"/>
  <c r="L148" i="1"/>
  <c r="L137" i="1"/>
  <c r="L126" i="1"/>
  <c r="L116" i="1"/>
  <c r="L105" i="1"/>
  <c r="L94" i="1"/>
  <c r="L84" i="1"/>
  <c r="L73" i="1"/>
  <c r="L62" i="1"/>
  <c r="L52" i="1"/>
  <c r="L41" i="1"/>
  <c r="L30" i="1"/>
  <c r="L20" i="1"/>
  <c r="L9" i="1"/>
  <c r="L997" i="1"/>
  <c r="L973" i="1"/>
  <c r="L965" i="1"/>
  <c r="L941" i="1"/>
  <c r="L933" i="1"/>
  <c r="L917" i="1"/>
  <c r="L901" i="1"/>
  <c r="L893" i="1"/>
  <c r="L885" i="1"/>
  <c r="L877" i="1"/>
  <c r="L853" i="1"/>
  <c r="L837" i="1"/>
  <c r="L821" i="1"/>
  <c r="L813" i="1"/>
  <c r="L805" i="1"/>
  <c r="L797" i="1"/>
  <c r="L789" i="1"/>
  <c r="L781" i="1"/>
  <c r="L773" i="1"/>
  <c r="L765" i="1"/>
  <c r="L757" i="1"/>
  <c r="L749" i="1"/>
  <c r="L741" i="1"/>
  <c r="L733" i="1"/>
  <c r="L725" i="1"/>
  <c r="L709" i="1"/>
  <c r="L701" i="1"/>
  <c r="L693" i="1"/>
  <c r="L685" i="1"/>
  <c r="L677" i="1"/>
  <c r="L669" i="1"/>
  <c r="L661" i="1"/>
  <c r="L645" i="1"/>
  <c r="L637" i="1"/>
  <c r="L629" i="1"/>
  <c r="L621" i="1"/>
  <c r="L612" i="1"/>
  <c r="L603" i="1"/>
  <c r="L594" i="1"/>
  <c r="L585" i="1"/>
  <c r="L575" i="1"/>
  <c r="L566" i="1"/>
  <c r="L557" i="1"/>
  <c r="L548" i="1"/>
  <c r="L539" i="1"/>
  <c r="L530" i="1"/>
  <c r="L521" i="1"/>
  <c r="L511" i="1"/>
  <c r="L502" i="1"/>
  <c r="L493" i="1"/>
  <c r="L484" i="1"/>
  <c r="L475" i="1"/>
  <c r="L466" i="1"/>
  <c r="L457" i="1"/>
  <c r="L438" i="1"/>
  <c r="L429" i="1"/>
  <c r="L420" i="1"/>
  <c r="L411" i="1"/>
  <c r="L402" i="1"/>
  <c r="L393" i="1"/>
  <c r="L383" i="1"/>
  <c r="L374" i="1"/>
  <c r="L365" i="1"/>
  <c r="L356" i="1"/>
  <c r="L347" i="1"/>
  <c r="L338" i="1"/>
  <c r="L329" i="1"/>
  <c r="L310" i="1"/>
  <c r="L301" i="1"/>
  <c r="L292" i="1"/>
  <c r="L283" i="1"/>
  <c r="L274" i="1"/>
  <c r="L265" i="1"/>
  <c r="L255" i="1"/>
  <c r="L246" i="1"/>
  <c r="L237" i="1"/>
  <c r="L228" i="1"/>
  <c r="L219" i="1"/>
  <c r="L210" i="1"/>
  <c r="L199" i="1"/>
  <c r="L189" i="1"/>
  <c r="L179" i="1"/>
  <c r="L167" i="1"/>
  <c r="L157" i="1"/>
  <c r="L147" i="1"/>
  <c r="L135" i="1"/>
  <c r="L125" i="1"/>
  <c r="L115" i="1"/>
  <c r="L103" i="1"/>
  <c r="L93" i="1"/>
  <c r="L83" i="1"/>
  <c r="L71" i="1"/>
  <c r="L61" i="1"/>
  <c r="L51" i="1"/>
  <c r="L39" i="1"/>
  <c r="L29" i="1"/>
  <c r="L19" i="1"/>
  <c r="L7" i="1"/>
  <c r="L1004" i="1"/>
  <c r="L996" i="1"/>
  <c r="L972" i="1"/>
  <c r="L964" i="1"/>
  <c r="L940" i="1"/>
  <c r="L932" i="1"/>
  <c r="L916" i="1"/>
  <c r="L908" i="1"/>
  <c r="L892" i="1"/>
  <c r="L876" i="1"/>
  <c r="L868" i="1"/>
  <c r="L852" i="1"/>
  <c r="L844" i="1"/>
  <c r="L836" i="1"/>
  <c r="L828" i="1"/>
  <c r="L820" i="1"/>
  <c r="L812" i="1"/>
  <c r="L804" i="1"/>
  <c r="L788" i="1"/>
  <c r="L780" i="1"/>
  <c r="L772" i="1"/>
  <c r="L764" i="1"/>
  <c r="L756" i="1"/>
  <c r="L748" i="1"/>
  <c r="L740" i="1"/>
  <c r="L732" i="1"/>
  <c r="L724" i="1"/>
  <c r="L716" i="1"/>
  <c r="L700" i="1"/>
  <c r="L692" i="1"/>
  <c r="L684" i="1"/>
  <c r="L676" i="1"/>
  <c r="L668" i="1"/>
  <c r="L660" i="1"/>
  <c r="L652" i="1"/>
  <c r="L636" i="1"/>
  <c r="L628" i="1"/>
  <c r="L620" i="1"/>
  <c r="L611" i="1"/>
  <c r="L602" i="1"/>
  <c r="L593" i="1"/>
  <c r="L583" i="1"/>
  <c r="L574" i="1"/>
  <c r="L565" i="1"/>
  <c r="L556" i="1"/>
  <c r="L547" i="1"/>
  <c r="L538" i="1"/>
  <c r="L529" i="1"/>
  <c r="L519" i="1"/>
  <c r="L510" i="1"/>
  <c r="L501" i="1"/>
  <c r="L492" i="1"/>
  <c r="L483" i="1"/>
  <c r="L474" i="1"/>
  <c r="L465" i="1"/>
  <c r="L455" i="1"/>
  <c r="L446" i="1"/>
  <c r="L437" i="1"/>
  <c r="L428" i="1"/>
  <c r="L419" i="1"/>
  <c r="L410" i="1"/>
  <c r="L401" i="1"/>
  <c r="L391" i="1"/>
  <c r="L382" i="1"/>
  <c r="L373" i="1"/>
  <c r="L364" i="1"/>
  <c r="L355" i="1"/>
  <c r="L346" i="1"/>
  <c r="L337" i="1"/>
  <c r="L327" i="1"/>
  <c r="L318" i="1"/>
  <c r="L309" i="1"/>
  <c r="L300" i="1"/>
  <c r="L291" i="1"/>
  <c r="L282" i="1"/>
  <c r="L273" i="1"/>
  <c r="L263" i="1"/>
  <c r="L254" i="1"/>
  <c r="L245" i="1"/>
  <c r="L236" i="1"/>
  <c r="L227" i="1"/>
  <c r="L218" i="1"/>
  <c r="L209" i="1"/>
  <c r="L198" i="1"/>
  <c r="L188" i="1"/>
  <c r="L177" i="1"/>
  <c r="L166" i="1"/>
  <c r="L156" i="1"/>
  <c r="L145" i="1"/>
  <c r="L134" i="1"/>
  <c r="L124" i="1"/>
  <c r="L113" i="1"/>
  <c r="L102" i="1"/>
  <c r="L92" i="1"/>
  <c r="L81" i="1"/>
  <c r="L70" i="1"/>
  <c r="L60" i="1"/>
  <c r="L49" i="1"/>
  <c r="L38" i="1"/>
  <c r="L28" i="1"/>
  <c r="L17" i="1"/>
  <c r="L995" i="1"/>
  <c r="L963" i="1"/>
  <c r="L931" i="1"/>
  <c r="L899" i="1"/>
  <c r="L883" i="1"/>
  <c r="L867" i="1"/>
  <c r="L859" i="1"/>
  <c r="L835" i="1"/>
  <c r="L819" i="1"/>
  <c r="L803" i="1"/>
  <c r="L795" i="1"/>
  <c r="L779" i="1"/>
  <c r="L771" i="1"/>
  <c r="L755" i="1"/>
  <c r="L747" i="1"/>
  <c r="L739" i="1"/>
  <c r="L731" i="1"/>
  <c r="L723" i="1"/>
  <c r="L715" i="1"/>
  <c r="L707" i="1"/>
  <c r="L691" i="1"/>
  <c r="L683" i="1"/>
  <c r="L675" i="1"/>
  <c r="L667" i="1"/>
  <c r="L659" i="1"/>
  <c r="L651" i="1"/>
  <c r="L643" i="1"/>
  <c r="L627" i="1"/>
  <c r="L619" i="1"/>
  <c r="L610" i="1"/>
  <c r="L601" i="1"/>
  <c r="L591" i="1"/>
  <c r="L582" i="1"/>
  <c r="L573" i="1"/>
  <c r="L564" i="1"/>
  <c r="L555" i="1"/>
  <c r="L546" i="1"/>
  <c r="L537" i="1"/>
  <c r="L518" i="1"/>
  <c r="L509" i="1"/>
  <c r="L500" i="1"/>
  <c r="L491" i="1"/>
  <c r="L482" i="1"/>
  <c r="L473" i="1"/>
  <c r="L454" i="1"/>
  <c r="L445" i="1"/>
  <c r="L436" i="1"/>
  <c r="L427" i="1"/>
  <c r="L418" i="1"/>
  <c r="L409" i="1"/>
  <c r="L390" i="1"/>
  <c r="L381" i="1"/>
  <c r="L372" i="1"/>
  <c r="L363" i="1"/>
  <c r="L354" i="1"/>
  <c r="L345" i="1"/>
  <c r="L326" i="1"/>
  <c r="L317" i="1"/>
  <c r="L308" i="1"/>
  <c r="L299" i="1"/>
  <c r="L290" i="1"/>
  <c r="L281" i="1"/>
  <c r="L262" i="1"/>
  <c r="L253" i="1"/>
  <c r="L244" i="1"/>
  <c r="L235" i="1"/>
  <c r="L226" i="1"/>
  <c r="L217" i="1"/>
  <c r="L197" i="1"/>
  <c r="L187" i="1"/>
  <c r="L175" i="1"/>
  <c r="L165" i="1"/>
  <c r="L155" i="1"/>
  <c r="L143" i="1"/>
  <c r="L133" i="1"/>
  <c r="L123" i="1"/>
  <c r="L111" i="1"/>
  <c r="L101" i="1"/>
  <c r="L91" i="1"/>
  <c r="L79" i="1"/>
  <c r="L69" i="1"/>
  <c r="L59" i="1"/>
  <c r="L47" i="1"/>
  <c r="L37" i="1"/>
  <c r="L27" i="1"/>
  <c r="L15" i="1"/>
  <c r="L202" i="1"/>
  <c r="L194" i="1"/>
  <c r="L186" i="1"/>
  <c r="L178" i="1"/>
  <c r="L170" i="1"/>
  <c r="L162" i="1"/>
  <c r="L154" i="1"/>
  <c r="L146" i="1"/>
  <c r="L138" i="1"/>
  <c r="L130" i="1"/>
  <c r="L122" i="1"/>
  <c r="L114" i="1"/>
  <c r="L106" i="1"/>
  <c r="L98" i="1"/>
  <c r="L82" i="1"/>
  <c r="L74" i="1"/>
  <c r="L66" i="1"/>
  <c r="L58" i="1"/>
  <c r="L50" i="1"/>
  <c r="L42" i="1"/>
  <c r="L34" i="1"/>
  <c r="L26" i="1"/>
  <c r="L18" i="1"/>
  <c r="L10" i="1"/>
  <c r="L1002" i="1"/>
  <c r="L994" i="1"/>
  <c r="L986" i="1"/>
  <c r="L978" i="1"/>
  <c r="L970" i="1"/>
  <c r="L962" i="1"/>
  <c r="L954" i="1"/>
  <c r="L946" i="1"/>
  <c r="L938" i="1"/>
  <c r="L930" i="1"/>
  <c r="L922" i="1"/>
  <c r="L914" i="1"/>
  <c r="L906" i="1"/>
  <c r="L898" i="1"/>
  <c r="L890" i="1"/>
  <c r="L882" i="1"/>
  <c r="L874" i="1"/>
  <c r="L866" i="1"/>
  <c r="L858" i="1"/>
  <c r="L850" i="1"/>
  <c r="L842" i="1"/>
  <c r="L834" i="1"/>
  <c r="L826" i="1"/>
  <c r="L818" i="1"/>
  <c r="L810" i="1"/>
  <c r="L802" i="1"/>
  <c r="L794" i="1"/>
  <c r="L786" i="1"/>
  <c r="L778" i="1"/>
  <c r="L770" i="1"/>
  <c r="L762" i="1"/>
  <c r="L754" i="1"/>
  <c r="L746" i="1"/>
  <c r="L738" i="1"/>
  <c r="L730" i="1"/>
  <c r="L722" i="1"/>
  <c r="L714" i="1"/>
  <c r="L706" i="1"/>
  <c r="L698" i="1"/>
  <c r="L690" i="1"/>
  <c r="L682" i="1"/>
  <c r="L674" i="1"/>
  <c r="L666" i="1"/>
  <c r="L658" i="1"/>
  <c r="L650" i="1"/>
  <c r="L642" i="1"/>
  <c r="L634" i="1"/>
  <c r="L626" i="1"/>
  <c r="L618" i="1"/>
  <c r="L609" i="1"/>
  <c r="L599" i="1"/>
  <c r="L590" i="1"/>
  <c r="L581" i="1"/>
  <c r="L572" i="1"/>
  <c r="L563" i="1"/>
  <c r="L554" i="1"/>
  <c r="L545" i="1"/>
  <c r="L535" i="1"/>
  <c r="L526" i="1"/>
  <c r="L517" i="1"/>
  <c r="L508" i="1"/>
  <c r="L499" i="1"/>
  <c r="L490" i="1"/>
  <c r="L481" i="1"/>
  <c r="L471" i="1"/>
  <c r="L462" i="1"/>
  <c r="L453" i="1"/>
  <c r="L444" i="1"/>
  <c r="L435" i="1"/>
  <c r="L426" i="1"/>
  <c r="L417" i="1"/>
  <c r="L407" i="1"/>
  <c r="L398" i="1"/>
  <c r="L389" i="1"/>
  <c r="L380" i="1"/>
  <c r="L371" i="1"/>
  <c r="L362" i="1"/>
  <c r="L353" i="1"/>
  <c r="L343" i="1"/>
  <c r="L334" i="1"/>
  <c r="L325" i="1"/>
  <c r="L316" i="1"/>
  <c r="L307" i="1"/>
  <c r="L298" i="1"/>
  <c r="L289" i="1"/>
  <c r="L279" i="1"/>
  <c r="L270" i="1"/>
  <c r="L261" i="1"/>
  <c r="L252" i="1"/>
  <c r="L243" i="1"/>
  <c r="L234" i="1"/>
  <c r="L225" i="1"/>
  <c r="L215" i="1"/>
  <c r="L206" i="1"/>
  <c r="L196" i="1"/>
  <c r="L185" i="1"/>
  <c r="L174" i="1"/>
  <c r="L164" i="1"/>
  <c r="L153" i="1"/>
  <c r="L142" i="1"/>
  <c r="L132" i="1"/>
  <c r="L121" i="1"/>
  <c r="L110" i="1"/>
  <c r="L100" i="1"/>
  <c r="L89" i="1"/>
  <c r="L78" i="1"/>
  <c r="L68" i="1"/>
  <c r="L57" i="1"/>
  <c r="L46" i="1"/>
  <c r="L36" i="1"/>
  <c r="L25" i="1"/>
  <c r="L14" i="1"/>
  <c r="N884" i="1" l="1"/>
  <c r="R884" i="1" s="1"/>
  <c r="N990" i="1"/>
  <c r="R990" i="1" s="1"/>
  <c r="D32" i="1"/>
  <c r="Q717" i="1"/>
  <c r="N949" i="1"/>
  <c r="R949" i="1" s="1"/>
  <c r="N958" i="1"/>
  <c r="R958" i="1" s="1"/>
  <c r="N90" i="1"/>
  <c r="R90" i="1" s="1"/>
  <c r="Q957" i="1"/>
  <c r="AE57" i="2"/>
  <c r="D38" i="1"/>
  <c r="N827" i="1"/>
  <c r="R827" i="1" s="1"/>
  <c r="Q827" i="1"/>
  <c r="N939" i="1"/>
  <c r="R939" i="1" s="1"/>
  <c r="Q939" i="1"/>
  <c r="N653" i="1"/>
  <c r="R653" i="1" s="1"/>
  <c r="N926" i="1"/>
  <c r="R926" i="1" s="1"/>
  <c r="Q947" i="1"/>
  <c r="N527" i="1"/>
  <c r="R527" i="1" s="1"/>
  <c r="N48" i="1"/>
  <c r="R48" i="1" s="1"/>
  <c r="Q989" i="1"/>
  <c r="Q845" i="1"/>
  <c r="D40" i="1"/>
  <c r="N832" i="1"/>
  <c r="R832" i="1" s="1"/>
  <c r="D34" i="1"/>
  <c r="Q959" i="1"/>
  <c r="Q907" i="1"/>
  <c r="N924" i="1"/>
  <c r="R924" i="1" s="1"/>
  <c r="N925" i="1"/>
  <c r="R925" i="1" s="1"/>
  <c r="B22" i="1"/>
  <c r="Q463" i="1"/>
  <c r="N875" i="1"/>
  <c r="R875" i="1" s="1"/>
  <c r="Q971" i="1"/>
  <c r="Q335" i="1"/>
  <c r="Q956" i="1"/>
  <c r="N447" i="1"/>
  <c r="R447" i="1" s="1"/>
  <c r="Q900" i="1"/>
  <c r="N790" i="1"/>
  <c r="R790" i="1" s="1"/>
  <c r="Q552" i="1"/>
  <c r="Q869" i="1"/>
  <c r="N847" i="1"/>
  <c r="R847" i="1" s="1"/>
  <c r="Q927" i="1"/>
  <c r="Q811" i="1"/>
  <c r="Q814" i="1"/>
  <c r="Q319" i="1"/>
  <c r="Q763" i="1"/>
  <c r="Q271" i="1"/>
  <c r="N616" i="1"/>
  <c r="R616" i="1" s="1"/>
  <c r="N843" i="1"/>
  <c r="R843" i="1" s="1"/>
  <c r="N708" i="1"/>
  <c r="R708" i="1" s="1"/>
  <c r="N861" i="1"/>
  <c r="R861" i="1" s="1"/>
  <c r="N207" i="1"/>
  <c r="R207" i="1" s="1"/>
  <c r="Q726" i="1"/>
  <c r="S61" i="1"/>
  <c r="S125" i="1"/>
  <c r="S230" i="1"/>
  <c r="S231" i="1"/>
  <c r="S57" i="1"/>
  <c r="S234" i="1"/>
  <c r="S51" i="1"/>
  <c r="S115" i="1"/>
  <c r="S69" i="1"/>
  <c r="S133" i="1"/>
  <c r="S238" i="1"/>
  <c r="S239" i="1"/>
  <c r="S65" i="1"/>
  <c r="S242" i="1"/>
  <c r="S59" i="1"/>
  <c r="S123" i="1"/>
  <c r="S13" i="1"/>
  <c r="S77" i="1"/>
  <c r="S141" i="1"/>
  <c r="S191" i="1"/>
  <c r="S9" i="1"/>
  <c r="S73" i="1"/>
  <c r="S250" i="1"/>
  <c r="S67" i="1"/>
  <c r="S21" i="1"/>
  <c r="S85" i="1"/>
  <c r="S190" i="1"/>
  <c r="S199" i="1"/>
  <c r="S17" i="1"/>
  <c r="S11" i="1"/>
  <c r="S75" i="1"/>
  <c r="S29" i="1"/>
  <c r="S93" i="1"/>
  <c r="S198" i="1"/>
  <c r="S25" i="1"/>
  <c r="S19" i="1"/>
  <c r="S83" i="1"/>
  <c r="S37" i="1"/>
  <c r="S101" i="1"/>
  <c r="S206" i="1"/>
  <c r="S33" i="1"/>
  <c r="S210" i="1"/>
  <c r="S27" i="1"/>
  <c r="S91" i="1"/>
  <c r="Q644" i="1"/>
  <c r="S45" i="1"/>
  <c r="S109" i="1"/>
  <c r="S214" i="1"/>
  <c r="S215" i="1"/>
  <c r="S41" i="1"/>
  <c r="S218" i="1"/>
  <c r="S35" i="1"/>
  <c r="S99" i="1"/>
  <c r="S53" i="1"/>
  <c r="S117" i="1"/>
  <c r="S222" i="1"/>
  <c r="S223" i="1"/>
  <c r="S49" i="1"/>
  <c r="S226" i="1"/>
  <c r="S43" i="1"/>
  <c r="S107" i="1"/>
  <c r="Q923" i="1"/>
  <c r="Q886" i="1"/>
  <c r="Q988" i="1"/>
  <c r="Q635" i="1"/>
  <c r="Q987" i="1"/>
  <c r="Q909" i="1"/>
  <c r="Q1003" i="1"/>
  <c r="Q948" i="1"/>
  <c r="Q399" i="1"/>
  <c r="N168" i="1"/>
  <c r="R168" i="1" s="1"/>
  <c r="Q981" i="1"/>
  <c r="Q759" i="1"/>
  <c r="Q980" i="1"/>
  <c r="Q829" i="1"/>
  <c r="Q991" i="1"/>
  <c r="Q851" i="1"/>
  <c r="Q915" i="1"/>
  <c r="N955" i="1"/>
  <c r="R955" i="1" s="1"/>
  <c r="Q787" i="1"/>
  <c r="N796" i="1"/>
  <c r="R796" i="1" s="1"/>
  <c r="Q860" i="1"/>
  <c r="S5" i="1"/>
  <c r="Q5" i="1"/>
  <c r="N572" i="1"/>
  <c r="R572" i="1" s="1"/>
  <c r="Q572" i="1"/>
  <c r="N82" i="1"/>
  <c r="R82" i="1" s="1"/>
  <c r="Q82" i="1"/>
  <c r="N14" i="1"/>
  <c r="R14" i="1" s="1"/>
  <c r="Q14" i="1"/>
  <c r="N185" i="1"/>
  <c r="R185" i="1" s="1"/>
  <c r="Q185" i="1"/>
  <c r="N407" i="1"/>
  <c r="R407" i="1" s="1"/>
  <c r="Q407" i="1"/>
  <c r="N554" i="1"/>
  <c r="R554" i="1" s="1"/>
  <c r="Q554" i="1"/>
  <c r="N690" i="1"/>
  <c r="R690" i="1" s="1"/>
  <c r="Q690" i="1"/>
  <c r="N818" i="1"/>
  <c r="R818" i="1" s="1"/>
  <c r="Q818" i="1"/>
  <c r="N946" i="1"/>
  <c r="R946" i="1" s="1"/>
  <c r="Q946" i="1"/>
  <c r="N42" i="1"/>
  <c r="R42" i="1" s="1"/>
  <c r="Q42" i="1"/>
  <c r="N114" i="1"/>
  <c r="R114" i="1" s="1"/>
  <c r="Q114" i="1"/>
  <c r="N178" i="1"/>
  <c r="R178" i="1" s="1"/>
  <c r="Q178" i="1"/>
  <c r="N91" i="1"/>
  <c r="R91" i="1" s="1"/>
  <c r="Q91" i="1"/>
  <c r="N262" i="1"/>
  <c r="R262" i="1" s="1"/>
  <c r="Q262" i="1"/>
  <c r="N436" i="1"/>
  <c r="R436" i="1" s="1"/>
  <c r="Q436" i="1"/>
  <c r="N601" i="1"/>
  <c r="R601" i="1" s="1"/>
  <c r="Q601" i="1"/>
  <c r="N747" i="1"/>
  <c r="R747" i="1" s="1"/>
  <c r="Q747" i="1"/>
  <c r="S271" i="1"/>
  <c r="N124" i="1"/>
  <c r="R124" i="1" s="1"/>
  <c r="Q124" i="1"/>
  <c r="N282" i="1"/>
  <c r="R282" i="1" s="1"/>
  <c r="Q282" i="1"/>
  <c r="N428" i="1"/>
  <c r="R428" i="1" s="1"/>
  <c r="Q428" i="1"/>
  <c r="N574" i="1"/>
  <c r="R574" i="1" s="1"/>
  <c r="Q574" i="1"/>
  <c r="N724" i="1"/>
  <c r="R724" i="1" s="1"/>
  <c r="Q724" i="1"/>
  <c r="N868" i="1"/>
  <c r="R868" i="1" s="1"/>
  <c r="Q868" i="1"/>
  <c r="S987" i="1"/>
  <c r="N167" i="1"/>
  <c r="R167" i="1" s="1"/>
  <c r="Q167" i="1"/>
  <c r="N329" i="1"/>
  <c r="R329" i="1" s="1"/>
  <c r="Q329" i="1"/>
  <c r="N557" i="1"/>
  <c r="R557" i="1" s="1"/>
  <c r="Q557" i="1"/>
  <c r="N701" i="1"/>
  <c r="R701" i="1" s="1"/>
  <c r="Q701" i="1"/>
  <c r="N853" i="1"/>
  <c r="R853" i="1" s="1"/>
  <c r="Q853" i="1"/>
  <c r="S861" i="1"/>
  <c r="N126" i="1"/>
  <c r="R126" i="1" s="1"/>
  <c r="Q126" i="1"/>
  <c r="N284" i="1"/>
  <c r="R284" i="1" s="1"/>
  <c r="Q284" i="1"/>
  <c r="N430" i="1"/>
  <c r="R430" i="1" s="1"/>
  <c r="Q430" i="1"/>
  <c r="N577" i="1"/>
  <c r="R577" i="1" s="1"/>
  <c r="Q577" i="1"/>
  <c r="N710" i="1"/>
  <c r="R710" i="1" s="1"/>
  <c r="Q710" i="1"/>
  <c r="N862" i="1"/>
  <c r="R862" i="1" s="1"/>
  <c r="Q862" i="1"/>
  <c r="S635" i="1"/>
  <c r="N75" i="1"/>
  <c r="R75" i="1" s="1"/>
  <c r="Q75" i="1"/>
  <c r="N239" i="1"/>
  <c r="R239" i="1" s="1"/>
  <c r="Q239" i="1"/>
  <c r="N386" i="1"/>
  <c r="R386" i="1" s="1"/>
  <c r="Q386" i="1"/>
  <c r="N532" i="1"/>
  <c r="R532" i="1" s="1"/>
  <c r="Q532" i="1"/>
  <c r="N671" i="1"/>
  <c r="R671" i="1" s="1"/>
  <c r="Q671" i="1"/>
  <c r="N807" i="1"/>
  <c r="R807" i="1" s="1"/>
  <c r="Q807" i="1"/>
  <c r="N951" i="1"/>
  <c r="R951" i="1" s="1"/>
  <c r="Q951" i="1"/>
  <c r="S948" i="1"/>
  <c r="S24" i="1"/>
  <c r="N25" i="1"/>
  <c r="R25" i="1" s="1"/>
  <c r="Q25" i="1"/>
  <c r="N110" i="1"/>
  <c r="R110" i="1" s="1"/>
  <c r="Q110" i="1"/>
  <c r="N196" i="1"/>
  <c r="R196" i="1" s="1"/>
  <c r="Q196" i="1"/>
  <c r="N270" i="1"/>
  <c r="R270" i="1" s="1"/>
  <c r="Q270" i="1"/>
  <c r="N343" i="1"/>
  <c r="R343" i="1" s="1"/>
  <c r="Q343" i="1"/>
  <c r="N417" i="1"/>
  <c r="R417" i="1" s="1"/>
  <c r="Q417" i="1"/>
  <c r="N490" i="1"/>
  <c r="R490" i="1" s="1"/>
  <c r="Q490" i="1"/>
  <c r="N563" i="1"/>
  <c r="R563" i="1" s="1"/>
  <c r="Q563" i="1"/>
  <c r="N634" i="1"/>
  <c r="R634" i="1" s="1"/>
  <c r="Q634" i="1"/>
  <c r="N698" i="1"/>
  <c r="R698" i="1" s="1"/>
  <c r="Q698" i="1"/>
  <c r="N762" i="1"/>
  <c r="R762" i="1" s="1"/>
  <c r="Q762" i="1"/>
  <c r="N826" i="1"/>
  <c r="R826" i="1" s="1"/>
  <c r="Q826" i="1"/>
  <c r="N890" i="1"/>
  <c r="R890" i="1" s="1"/>
  <c r="Q890" i="1"/>
  <c r="N954" i="1"/>
  <c r="R954" i="1" s="1"/>
  <c r="Q954" i="1"/>
  <c r="S10" i="1"/>
  <c r="S42" i="1"/>
  <c r="S74" i="1"/>
  <c r="S114" i="1"/>
  <c r="S146" i="1"/>
  <c r="S178" i="1"/>
  <c r="N15" i="1"/>
  <c r="R15" i="1" s="1"/>
  <c r="Q15" i="1"/>
  <c r="N101" i="1"/>
  <c r="R101" i="1" s="1"/>
  <c r="Q101" i="1"/>
  <c r="N187" i="1"/>
  <c r="R187" i="1" s="1"/>
  <c r="Q187" i="1"/>
  <c r="N281" i="1"/>
  <c r="R281" i="1" s="1"/>
  <c r="Q281" i="1"/>
  <c r="N363" i="1"/>
  <c r="R363" i="1" s="1"/>
  <c r="Q363" i="1"/>
  <c r="N445" i="1"/>
  <c r="R445" i="1" s="1"/>
  <c r="Q445" i="1"/>
  <c r="N537" i="1"/>
  <c r="R537" i="1" s="1"/>
  <c r="Q537" i="1"/>
  <c r="N610" i="1"/>
  <c r="R610" i="1" s="1"/>
  <c r="Q610" i="1"/>
  <c r="N683" i="1"/>
  <c r="R683" i="1" s="1"/>
  <c r="Q683" i="1"/>
  <c r="N755" i="1"/>
  <c r="R755" i="1" s="1"/>
  <c r="Q755" i="1"/>
  <c r="N867" i="1"/>
  <c r="R867" i="1" s="1"/>
  <c r="Q867" i="1"/>
  <c r="S399" i="1"/>
  <c r="N49" i="1"/>
  <c r="R49" i="1" s="1"/>
  <c r="Q49" i="1"/>
  <c r="N134" i="1"/>
  <c r="R134" i="1" s="1"/>
  <c r="Q134" i="1"/>
  <c r="N218" i="1"/>
  <c r="R218" i="1" s="1"/>
  <c r="Q218" i="1"/>
  <c r="N291" i="1"/>
  <c r="R291" i="1" s="1"/>
  <c r="Q291" i="1"/>
  <c r="N364" i="1"/>
  <c r="R364" i="1" s="1"/>
  <c r="Q364" i="1"/>
  <c r="N437" i="1"/>
  <c r="R437" i="1" s="1"/>
  <c r="Q437" i="1"/>
  <c r="N510" i="1"/>
  <c r="R510" i="1" s="1"/>
  <c r="Q510" i="1"/>
  <c r="N583" i="1"/>
  <c r="R583" i="1" s="1"/>
  <c r="Q583" i="1"/>
  <c r="N660" i="1"/>
  <c r="R660" i="1" s="1"/>
  <c r="Q660" i="1"/>
  <c r="N732" i="1"/>
  <c r="R732" i="1" s="1"/>
  <c r="Q732" i="1"/>
  <c r="N804" i="1"/>
  <c r="R804" i="1" s="1"/>
  <c r="Q804" i="1"/>
  <c r="N876" i="1"/>
  <c r="R876" i="1" s="1"/>
  <c r="Q876" i="1"/>
  <c r="N996" i="1"/>
  <c r="R996" i="1" s="1"/>
  <c r="Q996" i="1"/>
  <c r="N7" i="1"/>
  <c r="R7" i="1" s="1"/>
  <c r="Q7" i="1"/>
  <c r="N93" i="1"/>
  <c r="R93" i="1" s="1"/>
  <c r="Q93" i="1"/>
  <c r="N179" i="1"/>
  <c r="R179" i="1" s="1"/>
  <c r="Q179" i="1"/>
  <c r="N255" i="1"/>
  <c r="R255" i="1" s="1"/>
  <c r="Q255" i="1"/>
  <c r="N338" i="1"/>
  <c r="R338" i="1" s="1"/>
  <c r="Q338" i="1"/>
  <c r="N411" i="1"/>
  <c r="R411" i="1" s="1"/>
  <c r="Q411" i="1"/>
  <c r="N493" i="1"/>
  <c r="R493" i="1" s="1"/>
  <c r="Q493" i="1"/>
  <c r="N566" i="1"/>
  <c r="R566" i="1" s="1"/>
  <c r="Q566" i="1"/>
  <c r="N637" i="1"/>
  <c r="R637" i="1" s="1"/>
  <c r="Q637" i="1"/>
  <c r="N709" i="1"/>
  <c r="R709" i="1" s="1"/>
  <c r="Q709" i="1"/>
  <c r="N781" i="1"/>
  <c r="R781" i="1" s="1"/>
  <c r="Q781" i="1"/>
  <c r="N877" i="1"/>
  <c r="R877" i="1" s="1"/>
  <c r="Q877" i="1"/>
  <c r="N973" i="1"/>
  <c r="R973" i="1" s="1"/>
  <c r="Q973" i="1"/>
  <c r="S909" i="1"/>
  <c r="N52" i="1"/>
  <c r="R52" i="1" s="1"/>
  <c r="Q52" i="1"/>
  <c r="N137" i="1"/>
  <c r="R137" i="1" s="1"/>
  <c r="Q137" i="1"/>
  <c r="N220" i="1"/>
  <c r="R220" i="1" s="1"/>
  <c r="Q220" i="1"/>
  <c r="N293" i="1"/>
  <c r="R293" i="1" s="1"/>
  <c r="Q293" i="1"/>
  <c r="N366" i="1"/>
  <c r="R366" i="1" s="1"/>
  <c r="Q366" i="1"/>
  <c r="N439" i="1"/>
  <c r="R439" i="1" s="1"/>
  <c r="Q439" i="1"/>
  <c r="N513" i="1"/>
  <c r="R513" i="1" s="1"/>
  <c r="Q513" i="1"/>
  <c r="N586" i="1"/>
  <c r="R586" i="1" s="1"/>
  <c r="Q586" i="1"/>
  <c r="N654" i="1"/>
  <c r="R654" i="1" s="1"/>
  <c r="Q654" i="1"/>
  <c r="N718" i="1"/>
  <c r="R718" i="1" s="1"/>
  <c r="Q718" i="1"/>
  <c r="N798" i="1"/>
  <c r="R798" i="1" s="1"/>
  <c r="Q798" i="1"/>
  <c r="N870" i="1"/>
  <c r="R870" i="1" s="1"/>
  <c r="Q870" i="1"/>
  <c r="N950" i="1"/>
  <c r="R950" i="1" s="1"/>
  <c r="Q950" i="1"/>
  <c r="S708" i="1"/>
  <c r="S989" i="1"/>
  <c r="N85" i="1"/>
  <c r="R85" i="1" s="1"/>
  <c r="Q85" i="1"/>
  <c r="N171" i="1"/>
  <c r="R171" i="1" s="1"/>
  <c r="Q171" i="1"/>
  <c r="N249" i="1"/>
  <c r="R249" i="1" s="1"/>
  <c r="Q249" i="1"/>
  <c r="N322" i="1"/>
  <c r="R322" i="1" s="1"/>
  <c r="Q322" i="1"/>
  <c r="N395" i="1"/>
  <c r="R395" i="1" s="1"/>
  <c r="Q395" i="1"/>
  <c r="N468" i="1"/>
  <c r="R468" i="1" s="1"/>
  <c r="Q468" i="1"/>
  <c r="N541" i="1"/>
  <c r="R541" i="1" s="1"/>
  <c r="Q541" i="1"/>
  <c r="N614" i="1"/>
  <c r="R614" i="1" s="1"/>
  <c r="Q614" i="1"/>
  <c r="N679" i="1"/>
  <c r="R679" i="1" s="1"/>
  <c r="Q679" i="1"/>
  <c r="N743" i="1"/>
  <c r="R743" i="1" s="1"/>
  <c r="Q743" i="1"/>
  <c r="N815" i="1"/>
  <c r="R815" i="1" s="1"/>
  <c r="Q815" i="1"/>
  <c r="N887" i="1"/>
  <c r="R887" i="1" s="1"/>
  <c r="Q887" i="1"/>
  <c r="N967" i="1"/>
  <c r="R967" i="1" s="1"/>
  <c r="Q967" i="1"/>
  <c r="S717" i="1"/>
  <c r="S958" i="1"/>
  <c r="N65" i="1"/>
  <c r="R65" i="1" s="1"/>
  <c r="Q65" i="1"/>
  <c r="N150" i="1"/>
  <c r="R150" i="1" s="1"/>
  <c r="Q150" i="1"/>
  <c r="N231" i="1"/>
  <c r="R231" i="1" s="1"/>
  <c r="Q231" i="1"/>
  <c r="N305" i="1"/>
  <c r="R305" i="1" s="1"/>
  <c r="Q305" i="1"/>
  <c r="N378" i="1"/>
  <c r="R378" i="1" s="1"/>
  <c r="Q378" i="1"/>
  <c r="N451" i="1"/>
  <c r="R451" i="1" s="1"/>
  <c r="Q451" i="1"/>
  <c r="N524" i="1"/>
  <c r="R524" i="1" s="1"/>
  <c r="Q524" i="1"/>
  <c r="N597" i="1"/>
  <c r="R597" i="1" s="1"/>
  <c r="Q597" i="1"/>
  <c r="N664" i="1"/>
  <c r="R664" i="1" s="1"/>
  <c r="Q664" i="1"/>
  <c r="N728" i="1"/>
  <c r="R728" i="1" s="1"/>
  <c r="Q728" i="1"/>
  <c r="N792" i="1"/>
  <c r="R792" i="1" s="1"/>
  <c r="Q792" i="1"/>
  <c r="N864" i="1"/>
  <c r="R864" i="1" s="1"/>
  <c r="Q864" i="1"/>
  <c r="N928" i="1"/>
  <c r="R928" i="1" s="1"/>
  <c r="Q928" i="1"/>
  <c r="N992" i="1"/>
  <c r="R992" i="1" s="1"/>
  <c r="Q992" i="1"/>
  <c r="N32" i="1"/>
  <c r="R32" i="1" s="1"/>
  <c r="Q32" i="1"/>
  <c r="N72" i="1"/>
  <c r="R72" i="1" s="1"/>
  <c r="Q72" i="1"/>
  <c r="N104" i="1"/>
  <c r="R104" i="1" s="1"/>
  <c r="Q104" i="1"/>
  <c r="N136" i="1"/>
  <c r="R136" i="1" s="1"/>
  <c r="Q136" i="1"/>
  <c r="N176" i="1"/>
  <c r="R176" i="1" s="1"/>
  <c r="Q176" i="1"/>
  <c r="N208" i="1"/>
  <c r="R208" i="1" s="1"/>
  <c r="Q208" i="1"/>
  <c r="N240" i="1"/>
  <c r="R240" i="1" s="1"/>
  <c r="Q240" i="1"/>
  <c r="N272" i="1"/>
  <c r="R272" i="1" s="1"/>
  <c r="Q272" i="1"/>
  <c r="N304" i="1"/>
  <c r="R304" i="1" s="1"/>
  <c r="Q304" i="1"/>
  <c r="N336" i="1"/>
  <c r="R336" i="1" s="1"/>
  <c r="Q336" i="1"/>
  <c r="N368" i="1"/>
  <c r="R368" i="1" s="1"/>
  <c r="Q368" i="1"/>
  <c r="N400" i="1"/>
  <c r="R400" i="1" s="1"/>
  <c r="Q400" i="1"/>
  <c r="N432" i="1"/>
  <c r="R432" i="1" s="1"/>
  <c r="Q432" i="1"/>
  <c r="N464" i="1"/>
  <c r="R464" i="1" s="1"/>
  <c r="Q464" i="1"/>
  <c r="N496" i="1"/>
  <c r="R496" i="1" s="1"/>
  <c r="Q496" i="1"/>
  <c r="N528" i="1"/>
  <c r="R528" i="1" s="1"/>
  <c r="Q528" i="1"/>
  <c r="S568" i="1"/>
  <c r="S600" i="1"/>
  <c r="S814" i="1"/>
  <c r="S939" i="1"/>
  <c r="N297" i="1"/>
  <c r="R297" i="1" s="1"/>
  <c r="Q297" i="1"/>
  <c r="N641" i="1"/>
  <c r="R641" i="1" s="1"/>
  <c r="Q641" i="1"/>
  <c r="N705" i="1"/>
  <c r="R705" i="1" s="1"/>
  <c r="Q705" i="1"/>
  <c r="N769" i="1"/>
  <c r="R769" i="1" s="1"/>
  <c r="Q769" i="1"/>
  <c r="N833" i="1"/>
  <c r="R833" i="1" s="1"/>
  <c r="Q833" i="1"/>
  <c r="N897" i="1"/>
  <c r="R897" i="1" s="1"/>
  <c r="Q897" i="1"/>
  <c r="N961" i="1"/>
  <c r="R961" i="1" s="1"/>
  <c r="Q961" i="1"/>
  <c r="N183" i="1"/>
  <c r="R183" i="1" s="1"/>
  <c r="Q183" i="1"/>
  <c r="N195" i="1"/>
  <c r="R195" i="1" s="1"/>
  <c r="Q195" i="1"/>
  <c r="N205" i="1"/>
  <c r="R205" i="1" s="1"/>
  <c r="Q205" i="1"/>
  <c r="N306" i="1"/>
  <c r="R306" i="1" s="1"/>
  <c r="Q306" i="1"/>
  <c r="N315" i="1"/>
  <c r="R315" i="1" s="1"/>
  <c r="Q315" i="1"/>
  <c r="N507" i="1"/>
  <c r="R507" i="1" s="1"/>
  <c r="Q507" i="1"/>
  <c r="N141" i="1"/>
  <c r="R141" i="1" s="1"/>
  <c r="Q141" i="1"/>
  <c r="S30" i="1"/>
  <c r="S94" i="1"/>
  <c r="S158" i="1"/>
  <c r="S55" i="1"/>
  <c r="S119" i="1"/>
  <c r="S183" i="1"/>
  <c r="N353" i="1"/>
  <c r="R353" i="1" s="1"/>
  <c r="Q353" i="1"/>
  <c r="N898" i="1"/>
  <c r="R898" i="1" s="1"/>
  <c r="Q898" i="1"/>
  <c r="S122" i="1"/>
  <c r="N290" i="1"/>
  <c r="R290" i="1" s="1"/>
  <c r="Q290" i="1"/>
  <c r="N454" i="1"/>
  <c r="R454" i="1" s="1"/>
  <c r="Q454" i="1"/>
  <c r="N619" i="1"/>
  <c r="R619" i="1" s="1"/>
  <c r="Q619" i="1"/>
  <c r="N771" i="1"/>
  <c r="R771" i="1" s="1"/>
  <c r="Q771" i="1"/>
  <c r="S527" i="1"/>
  <c r="N145" i="1"/>
  <c r="R145" i="1" s="1"/>
  <c r="Q145" i="1"/>
  <c r="N300" i="1"/>
  <c r="R300" i="1" s="1"/>
  <c r="Q300" i="1"/>
  <c r="N373" i="1"/>
  <c r="R373" i="1" s="1"/>
  <c r="Q373" i="1"/>
  <c r="N519" i="1"/>
  <c r="R519" i="1" s="1"/>
  <c r="Q519" i="1"/>
  <c r="N668" i="1"/>
  <c r="R668" i="1" s="1"/>
  <c r="Q668" i="1"/>
  <c r="N812" i="1"/>
  <c r="R812" i="1" s="1"/>
  <c r="Q812" i="1"/>
  <c r="N1004" i="1"/>
  <c r="R1004" i="1" s="1"/>
  <c r="Q1004" i="1"/>
  <c r="N103" i="1"/>
  <c r="R103" i="1" s="1"/>
  <c r="Q103" i="1"/>
  <c r="N265" i="1"/>
  <c r="R265" i="1" s="1"/>
  <c r="Q265" i="1"/>
  <c r="N420" i="1"/>
  <c r="R420" i="1" s="1"/>
  <c r="Q420" i="1"/>
  <c r="N575" i="1"/>
  <c r="R575" i="1" s="1"/>
  <c r="Q575" i="1"/>
  <c r="N725" i="1"/>
  <c r="R725" i="1" s="1"/>
  <c r="Q725" i="1"/>
  <c r="N885" i="1"/>
  <c r="R885" i="1" s="1"/>
  <c r="Q885" i="1"/>
  <c r="S924" i="1"/>
  <c r="N148" i="1"/>
  <c r="R148" i="1" s="1"/>
  <c r="Q148" i="1"/>
  <c r="N302" i="1"/>
  <c r="R302" i="1" s="1"/>
  <c r="Q302" i="1"/>
  <c r="N449" i="1"/>
  <c r="R449" i="1" s="1"/>
  <c r="Q449" i="1"/>
  <c r="N595" i="1"/>
  <c r="R595" i="1" s="1"/>
  <c r="Q595" i="1"/>
  <c r="N734" i="1"/>
  <c r="R734" i="1" s="1"/>
  <c r="Q734" i="1"/>
  <c r="N878" i="1"/>
  <c r="R878" i="1" s="1"/>
  <c r="Q878" i="1"/>
  <c r="S790" i="1"/>
  <c r="N95" i="1"/>
  <c r="R95" i="1" s="1"/>
  <c r="Q95" i="1"/>
  <c r="N258" i="1"/>
  <c r="R258" i="1" s="1"/>
  <c r="Q258" i="1"/>
  <c r="N404" i="1"/>
  <c r="R404" i="1" s="1"/>
  <c r="Q404" i="1"/>
  <c r="N550" i="1"/>
  <c r="R550" i="1" s="1"/>
  <c r="Q550" i="1"/>
  <c r="N687" i="1"/>
  <c r="R687" i="1" s="1"/>
  <c r="Q687" i="1"/>
  <c r="N823" i="1"/>
  <c r="R823" i="1" s="1"/>
  <c r="Q823" i="1"/>
  <c r="S759" i="1"/>
  <c r="N76" i="1"/>
  <c r="R76" i="1" s="1"/>
  <c r="Q76" i="1"/>
  <c r="N241" i="1"/>
  <c r="R241" i="1" s="1"/>
  <c r="Q241" i="1"/>
  <c r="N387" i="1"/>
  <c r="R387" i="1" s="1"/>
  <c r="Q387" i="1"/>
  <c r="N533" i="1"/>
  <c r="R533" i="1" s="1"/>
  <c r="Q533" i="1"/>
  <c r="N672" i="1"/>
  <c r="R672" i="1" s="1"/>
  <c r="Q672" i="1"/>
  <c r="N800" i="1"/>
  <c r="R800" i="1" s="1"/>
  <c r="Q800" i="1"/>
  <c r="N936" i="1"/>
  <c r="R936" i="1" s="1"/>
  <c r="Q936" i="1"/>
  <c r="S32" i="1"/>
  <c r="S104" i="1"/>
  <c r="S136" i="1"/>
  <c r="S208" i="1"/>
  <c r="S240" i="1"/>
  <c r="S272" i="1"/>
  <c r="S304" i="1"/>
  <c r="S336" i="1"/>
  <c r="S368" i="1"/>
  <c r="S400" i="1"/>
  <c r="S432" i="1"/>
  <c r="S464" i="1"/>
  <c r="S496" i="1"/>
  <c r="S528" i="1"/>
  <c r="N568" i="1"/>
  <c r="R568" i="1" s="1"/>
  <c r="Q568" i="1"/>
  <c r="N600" i="1"/>
  <c r="R600" i="1" s="1"/>
  <c r="Q600" i="1"/>
  <c r="S832" i="1"/>
  <c r="S949" i="1"/>
  <c r="N361" i="1"/>
  <c r="R361" i="1" s="1"/>
  <c r="Q361" i="1"/>
  <c r="N649" i="1"/>
  <c r="R649" i="1" s="1"/>
  <c r="Q649" i="1"/>
  <c r="N777" i="1"/>
  <c r="R777" i="1" s="1"/>
  <c r="Q777" i="1"/>
  <c r="N841" i="1"/>
  <c r="R841" i="1" s="1"/>
  <c r="Q841" i="1"/>
  <c r="N905" i="1"/>
  <c r="R905" i="1" s="1"/>
  <c r="Q905" i="1"/>
  <c r="N969" i="1"/>
  <c r="R969" i="1" s="1"/>
  <c r="Q969" i="1"/>
  <c r="N269" i="1"/>
  <c r="R269" i="1" s="1"/>
  <c r="Q269" i="1"/>
  <c r="N278" i="1"/>
  <c r="R278" i="1" s="1"/>
  <c r="Q278" i="1"/>
  <c r="N287" i="1"/>
  <c r="R287" i="1" s="1"/>
  <c r="Q287" i="1"/>
  <c r="N388" i="1"/>
  <c r="R388" i="1" s="1"/>
  <c r="Q388" i="1"/>
  <c r="N397" i="1"/>
  <c r="R397" i="1" s="1"/>
  <c r="Q397" i="1"/>
  <c r="N516" i="1"/>
  <c r="R516" i="1" s="1"/>
  <c r="Q516" i="1"/>
  <c r="N589" i="1"/>
  <c r="R589" i="1" s="1"/>
  <c r="Q589" i="1"/>
  <c r="S38" i="1"/>
  <c r="S102" i="1"/>
  <c r="S166" i="1"/>
  <c r="S63" i="1"/>
  <c r="S127" i="1"/>
  <c r="N279" i="1"/>
  <c r="R279" i="1" s="1"/>
  <c r="Q279" i="1"/>
  <c r="N834" i="1"/>
  <c r="R834" i="1" s="1"/>
  <c r="Q834" i="1"/>
  <c r="N154" i="1"/>
  <c r="R154" i="1" s="1"/>
  <c r="Q154" i="1"/>
  <c r="N372" i="1"/>
  <c r="R372" i="1" s="1"/>
  <c r="Q372" i="1"/>
  <c r="N546" i="1"/>
  <c r="R546" i="1" s="1"/>
  <c r="Q546" i="1"/>
  <c r="N691" i="1"/>
  <c r="R691" i="1" s="1"/>
  <c r="Q691" i="1"/>
  <c r="N883" i="1"/>
  <c r="R883" i="1" s="1"/>
  <c r="Q883" i="1"/>
  <c r="N60" i="1"/>
  <c r="R60" i="1" s="1"/>
  <c r="Q60" i="1"/>
  <c r="N227" i="1"/>
  <c r="R227" i="1" s="1"/>
  <c r="Q227" i="1"/>
  <c r="N446" i="1"/>
  <c r="R446" i="1" s="1"/>
  <c r="Q446" i="1"/>
  <c r="N593" i="1"/>
  <c r="R593" i="1" s="1"/>
  <c r="Q593" i="1"/>
  <c r="N740" i="1"/>
  <c r="R740" i="1" s="1"/>
  <c r="Q740" i="1"/>
  <c r="N892" i="1"/>
  <c r="R892" i="1" s="1"/>
  <c r="Q892" i="1"/>
  <c r="N19" i="1"/>
  <c r="R19" i="1" s="1"/>
  <c r="Q19" i="1"/>
  <c r="N189" i="1"/>
  <c r="R189" i="1" s="1"/>
  <c r="Q189" i="1"/>
  <c r="N347" i="1"/>
  <c r="R347" i="1" s="1"/>
  <c r="Q347" i="1"/>
  <c r="N502" i="1"/>
  <c r="R502" i="1" s="1"/>
  <c r="Q502" i="1"/>
  <c r="N645" i="1"/>
  <c r="R645" i="1" s="1"/>
  <c r="Q645" i="1"/>
  <c r="N789" i="1"/>
  <c r="R789" i="1" s="1"/>
  <c r="Q789" i="1"/>
  <c r="N997" i="1"/>
  <c r="R997" i="1" s="1"/>
  <c r="Q997" i="1"/>
  <c r="N62" i="1"/>
  <c r="R62" i="1" s="1"/>
  <c r="Q62" i="1"/>
  <c r="N229" i="1"/>
  <c r="R229" i="1" s="1"/>
  <c r="Q229" i="1"/>
  <c r="N375" i="1"/>
  <c r="R375" i="1" s="1"/>
  <c r="Q375" i="1"/>
  <c r="N522" i="1"/>
  <c r="R522" i="1" s="1"/>
  <c r="Q522" i="1"/>
  <c r="N662" i="1"/>
  <c r="R662" i="1" s="1"/>
  <c r="Q662" i="1"/>
  <c r="N806" i="1"/>
  <c r="R806" i="1" s="1"/>
  <c r="Q806" i="1"/>
  <c r="N966" i="1"/>
  <c r="R966" i="1" s="1"/>
  <c r="Q966" i="1"/>
  <c r="N11" i="1"/>
  <c r="R11" i="1" s="1"/>
  <c r="Q11" i="1"/>
  <c r="N181" i="1"/>
  <c r="R181" i="1" s="1"/>
  <c r="Q181" i="1"/>
  <c r="N331" i="1"/>
  <c r="R331" i="1" s="1"/>
  <c r="Q331" i="1"/>
  <c r="N477" i="1"/>
  <c r="R477" i="1" s="1"/>
  <c r="Q477" i="1"/>
  <c r="N623" i="1"/>
  <c r="R623" i="1" s="1"/>
  <c r="Q623" i="1"/>
  <c r="N751" i="1"/>
  <c r="R751" i="1" s="1"/>
  <c r="Q751" i="1"/>
  <c r="N895" i="1"/>
  <c r="R895" i="1" s="1"/>
  <c r="Q895" i="1"/>
  <c r="N975" i="1"/>
  <c r="R975" i="1" s="1"/>
  <c r="Q975" i="1"/>
  <c r="S980" i="1"/>
  <c r="N161" i="1"/>
  <c r="R161" i="1" s="1"/>
  <c r="Q161" i="1"/>
  <c r="N314" i="1"/>
  <c r="R314" i="1" s="1"/>
  <c r="Q314" i="1"/>
  <c r="N460" i="1"/>
  <c r="R460" i="1" s="1"/>
  <c r="Q460" i="1"/>
  <c r="N606" i="1"/>
  <c r="R606" i="1" s="1"/>
  <c r="Q606" i="1"/>
  <c r="N736" i="1"/>
  <c r="R736" i="1" s="1"/>
  <c r="Q736" i="1"/>
  <c r="N872" i="1"/>
  <c r="R872" i="1" s="1"/>
  <c r="Q872" i="1"/>
  <c r="N1000" i="1"/>
  <c r="R1000" i="1" s="1"/>
  <c r="Q1000" i="1"/>
  <c r="S72" i="1"/>
  <c r="S176" i="1"/>
  <c r="N713" i="1"/>
  <c r="R713" i="1" s="1"/>
  <c r="Q713" i="1"/>
  <c r="N46" i="1"/>
  <c r="R46" i="1" s="1"/>
  <c r="Q46" i="1"/>
  <c r="N132" i="1"/>
  <c r="R132" i="1" s="1"/>
  <c r="Q132" i="1"/>
  <c r="N215" i="1"/>
  <c r="R215" i="1" s="1"/>
  <c r="Q215" i="1"/>
  <c r="N289" i="1"/>
  <c r="R289" i="1" s="1"/>
  <c r="Q289" i="1"/>
  <c r="N362" i="1"/>
  <c r="R362" i="1" s="1"/>
  <c r="Q362" i="1"/>
  <c r="N435" i="1"/>
  <c r="R435" i="1" s="1"/>
  <c r="Q435" i="1"/>
  <c r="N508" i="1"/>
  <c r="R508" i="1" s="1"/>
  <c r="Q508" i="1"/>
  <c r="N581" i="1"/>
  <c r="R581" i="1" s="1"/>
  <c r="Q581" i="1"/>
  <c r="N650" i="1"/>
  <c r="R650" i="1" s="1"/>
  <c r="Q650" i="1"/>
  <c r="N714" i="1"/>
  <c r="R714" i="1" s="1"/>
  <c r="Q714" i="1"/>
  <c r="N778" i="1"/>
  <c r="R778" i="1" s="1"/>
  <c r="Q778" i="1"/>
  <c r="N842" i="1"/>
  <c r="R842" i="1" s="1"/>
  <c r="Q842" i="1"/>
  <c r="N906" i="1"/>
  <c r="R906" i="1" s="1"/>
  <c r="Q906" i="1"/>
  <c r="N970" i="1"/>
  <c r="R970" i="1" s="1"/>
  <c r="Q970" i="1"/>
  <c r="S18" i="1"/>
  <c r="S50" i="1"/>
  <c r="S82" i="1"/>
  <c r="N122" i="1"/>
  <c r="R122" i="1" s="1"/>
  <c r="Q122" i="1"/>
  <c r="S154" i="1"/>
  <c r="S186" i="1"/>
  <c r="N37" i="1"/>
  <c r="R37" i="1" s="1"/>
  <c r="Q37" i="1"/>
  <c r="N123" i="1"/>
  <c r="R123" i="1" s="1"/>
  <c r="Q123" i="1"/>
  <c r="N217" i="1"/>
  <c r="R217" i="1" s="1"/>
  <c r="Q217" i="1"/>
  <c r="N299" i="1"/>
  <c r="R299" i="1" s="1"/>
  <c r="Q299" i="1"/>
  <c r="N381" i="1"/>
  <c r="R381" i="1" s="1"/>
  <c r="Q381" i="1"/>
  <c r="N473" i="1"/>
  <c r="R473" i="1" s="1"/>
  <c r="Q473" i="1"/>
  <c r="N555" i="1"/>
  <c r="R555" i="1" s="1"/>
  <c r="Q555" i="1"/>
  <c r="N627" i="1"/>
  <c r="R627" i="1" s="1"/>
  <c r="Q627" i="1"/>
  <c r="N707" i="1"/>
  <c r="R707" i="1" s="1"/>
  <c r="Q707" i="1"/>
  <c r="N779" i="1"/>
  <c r="R779" i="1" s="1"/>
  <c r="Q779" i="1"/>
  <c r="N899" i="1"/>
  <c r="R899" i="1" s="1"/>
  <c r="Q899" i="1"/>
  <c r="S875" i="1"/>
  <c r="N70" i="1"/>
  <c r="R70" i="1" s="1"/>
  <c r="Q70" i="1"/>
  <c r="N156" i="1"/>
  <c r="R156" i="1" s="1"/>
  <c r="Q156" i="1"/>
  <c r="N236" i="1"/>
  <c r="R236" i="1" s="1"/>
  <c r="Q236" i="1"/>
  <c r="N309" i="1"/>
  <c r="R309" i="1" s="1"/>
  <c r="Q309" i="1"/>
  <c r="N382" i="1"/>
  <c r="R382" i="1" s="1"/>
  <c r="Q382" i="1"/>
  <c r="N455" i="1"/>
  <c r="R455" i="1" s="1"/>
  <c r="Q455" i="1"/>
  <c r="N529" i="1"/>
  <c r="R529" i="1" s="1"/>
  <c r="Q529" i="1"/>
  <c r="N602" i="1"/>
  <c r="R602" i="1" s="1"/>
  <c r="Q602" i="1"/>
  <c r="N676" i="1"/>
  <c r="R676" i="1" s="1"/>
  <c r="Q676" i="1"/>
  <c r="N748" i="1"/>
  <c r="R748" i="1" s="1"/>
  <c r="Q748" i="1"/>
  <c r="N820" i="1"/>
  <c r="R820" i="1" s="1"/>
  <c r="Q820" i="1"/>
  <c r="N908" i="1"/>
  <c r="R908" i="1" s="1"/>
  <c r="Q908" i="1"/>
  <c r="S616" i="1"/>
  <c r="N29" i="1"/>
  <c r="R29" i="1" s="1"/>
  <c r="Q29" i="1"/>
  <c r="N115" i="1"/>
  <c r="R115" i="1" s="1"/>
  <c r="Q115" i="1"/>
  <c r="N199" i="1"/>
  <c r="R199" i="1" s="1"/>
  <c r="Q199" i="1"/>
  <c r="N274" i="1"/>
  <c r="R274" i="1" s="1"/>
  <c r="Q274" i="1"/>
  <c r="N356" i="1"/>
  <c r="R356" i="1" s="1"/>
  <c r="Q356" i="1"/>
  <c r="N429" i="1"/>
  <c r="R429" i="1" s="1"/>
  <c r="Q429" i="1"/>
  <c r="N511" i="1"/>
  <c r="R511" i="1" s="1"/>
  <c r="Q511" i="1"/>
  <c r="N585" i="1"/>
  <c r="R585" i="1" s="1"/>
  <c r="Q585" i="1"/>
  <c r="N661" i="1"/>
  <c r="R661" i="1" s="1"/>
  <c r="Q661" i="1"/>
  <c r="N733" i="1"/>
  <c r="R733" i="1" s="1"/>
  <c r="Q733" i="1"/>
  <c r="N797" i="1"/>
  <c r="R797" i="1" s="1"/>
  <c r="Q797" i="1"/>
  <c r="N893" i="1"/>
  <c r="R893" i="1" s="1"/>
  <c r="Q893" i="1"/>
  <c r="S168" i="1"/>
  <c r="S956" i="1"/>
  <c r="N73" i="1"/>
  <c r="R73" i="1" s="1"/>
  <c r="Q73" i="1"/>
  <c r="N158" i="1"/>
  <c r="R158" i="1" s="1"/>
  <c r="Q158" i="1"/>
  <c r="N238" i="1"/>
  <c r="R238" i="1" s="1"/>
  <c r="Q238" i="1"/>
  <c r="N311" i="1"/>
  <c r="R311" i="1" s="1"/>
  <c r="Q311" i="1"/>
  <c r="N385" i="1"/>
  <c r="R385" i="1" s="1"/>
  <c r="Q385" i="1"/>
  <c r="N458" i="1"/>
  <c r="R458" i="1" s="1"/>
  <c r="Q458" i="1"/>
  <c r="N531" i="1"/>
  <c r="R531" i="1" s="1"/>
  <c r="Q531" i="1"/>
  <c r="N604" i="1"/>
  <c r="R604" i="1" s="1"/>
  <c r="Q604" i="1"/>
  <c r="N670" i="1"/>
  <c r="R670" i="1" s="1"/>
  <c r="Q670" i="1"/>
  <c r="N742" i="1"/>
  <c r="R742" i="1" s="1"/>
  <c r="Q742" i="1"/>
  <c r="N822" i="1"/>
  <c r="R822" i="1" s="1"/>
  <c r="Q822" i="1"/>
  <c r="N894" i="1"/>
  <c r="R894" i="1" s="1"/>
  <c r="Q894" i="1"/>
  <c r="N974" i="1"/>
  <c r="R974" i="1" s="1"/>
  <c r="Q974" i="1"/>
  <c r="S827" i="1"/>
  <c r="N21" i="1"/>
  <c r="R21" i="1" s="1"/>
  <c r="Q21" i="1"/>
  <c r="N107" i="1"/>
  <c r="R107" i="1" s="1"/>
  <c r="Q107" i="1"/>
  <c r="N191" i="1"/>
  <c r="R191" i="1" s="1"/>
  <c r="Q191" i="1"/>
  <c r="N267" i="1"/>
  <c r="R267" i="1" s="1"/>
  <c r="Q267" i="1"/>
  <c r="N340" i="1"/>
  <c r="R340" i="1" s="1"/>
  <c r="Q340" i="1"/>
  <c r="N413" i="1"/>
  <c r="R413" i="1" s="1"/>
  <c r="Q413" i="1"/>
  <c r="N486" i="1"/>
  <c r="R486" i="1" s="1"/>
  <c r="Q486" i="1"/>
  <c r="N559" i="1"/>
  <c r="R559" i="1" s="1"/>
  <c r="Q559" i="1"/>
  <c r="N631" i="1"/>
  <c r="R631" i="1" s="1"/>
  <c r="Q631" i="1"/>
  <c r="N695" i="1"/>
  <c r="R695" i="1" s="1"/>
  <c r="Q695" i="1"/>
  <c r="N767" i="1"/>
  <c r="R767" i="1" s="1"/>
  <c r="Q767" i="1"/>
  <c r="N831" i="1"/>
  <c r="R831" i="1" s="1"/>
  <c r="Q831" i="1"/>
  <c r="N903" i="1"/>
  <c r="R903" i="1" s="1"/>
  <c r="Q903" i="1"/>
  <c r="N983" i="1"/>
  <c r="R983" i="1" s="1"/>
  <c r="Q983" i="1"/>
  <c r="S811" i="1"/>
  <c r="S990" i="1"/>
  <c r="N86" i="1"/>
  <c r="R86" i="1" s="1"/>
  <c r="Q86" i="1"/>
  <c r="N172" i="1"/>
  <c r="R172" i="1" s="1"/>
  <c r="Q172" i="1"/>
  <c r="N250" i="1"/>
  <c r="R250" i="1" s="1"/>
  <c r="Q250" i="1"/>
  <c r="N323" i="1"/>
  <c r="R323" i="1" s="1"/>
  <c r="Q323" i="1"/>
  <c r="N396" i="1"/>
  <c r="R396" i="1" s="1"/>
  <c r="Q396" i="1"/>
  <c r="N469" i="1"/>
  <c r="R469" i="1" s="1"/>
  <c r="Q469" i="1"/>
  <c r="N542" i="1"/>
  <c r="R542" i="1" s="1"/>
  <c r="Q542" i="1"/>
  <c r="N615" i="1"/>
  <c r="R615" i="1" s="1"/>
  <c r="Q615" i="1"/>
  <c r="N680" i="1"/>
  <c r="R680" i="1" s="1"/>
  <c r="Q680" i="1"/>
  <c r="N744" i="1"/>
  <c r="R744" i="1" s="1"/>
  <c r="Q744" i="1"/>
  <c r="N808" i="1"/>
  <c r="R808" i="1" s="1"/>
  <c r="Q808" i="1"/>
  <c r="N880" i="1"/>
  <c r="R880" i="1" s="1"/>
  <c r="Q880" i="1"/>
  <c r="N944" i="1"/>
  <c r="R944" i="1" s="1"/>
  <c r="Q944" i="1"/>
  <c r="N8" i="1"/>
  <c r="R8" i="1" s="1"/>
  <c r="Q8" i="1"/>
  <c r="N40" i="1"/>
  <c r="R40" i="1" s="1"/>
  <c r="Q40" i="1"/>
  <c r="S80" i="1"/>
  <c r="S112" i="1"/>
  <c r="N144" i="1"/>
  <c r="R144" i="1" s="1"/>
  <c r="Q144" i="1"/>
  <c r="S184" i="1"/>
  <c r="S216" i="1"/>
  <c r="S248" i="1"/>
  <c r="S280" i="1"/>
  <c r="S312" i="1"/>
  <c r="S344" i="1"/>
  <c r="S376" i="1"/>
  <c r="S408" i="1"/>
  <c r="S440" i="1"/>
  <c r="S472" i="1"/>
  <c r="S504" i="1"/>
  <c r="S536" i="1"/>
  <c r="S576" i="1"/>
  <c r="N608" i="1"/>
  <c r="R608" i="1" s="1"/>
  <c r="Q608" i="1"/>
  <c r="S851" i="1"/>
  <c r="S959" i="1"/>
  <c r="N425" i="1"/>
  <c r="R425" i="1" s="1"/>
  <c r="Q425" i="1"/>
  <c r="N657" i="1"/>
  <c r="R657" i="1" s="1"/>
  <c r="Q657" i="1"/>
  <c r="N721" i="1"/>
  <c r="R721" i="1" s="1"/>
  <c r="Q721" i="1"/>
  <c r="N785" i="1"/>
  <c r="R785" i="1" s="1"/>
  <c r="Q785" i="1"/>
  <c r="N849" i="1"/>
  <c r="R849" i="1" s="1"/>
  <c r="Q849" i="1"/>
  <c r="N913" i="1"/>
  <c r="R913" i="1" s="1"/>
  <c r="Q913" i="1"/>
  <c r="N977" i="1"/>
  <c r="R977" i="1" s="1"/>
  <c r="Q977" i="1"/>
  <c r="N351" i="1"/>
  <c r="R351" i="1" s="1"/>
  <c r="Q351" i="1"/>
  <c r="N370" i="1"/>
  <c r="R370" i="1" s="1"/>
  <c r="Q370" i="1"/>
  <c r="N379" i="1"/>
  <c r="R379" i="1" s="1"/>
  <c r="Q379" i="1"/>
  <c r="N470" i="1"/>
  <c r="R470" i="1" s="1"/>
  <c r="Q470" i="1"/>
  <c r="N479" i="1"/>
  <c r="R479" i="1" s="1"/>
  <c r="Q479" i="1"/>
  <c r="N45" i="1"/>
  <c r="R45" i="1" s="1"/>
  <c r="Q45" i="1"/>
  <c r="N151" i="1"/>
  <c r="R151" i="1" s="1"/>
  <c r="Q151" i="1"/>
  <c r="S6" i="1"/>
  <c r="S174" i="1"/>
  <c r="N36" i="1"/>
  <c r="R36" i="1" s="1"/>
  <c r="Q36" i="1"/>
  <c r="N642" i="1"/>
  <c r="R642" i="1" s="1"/>
  <c r="Q642" i="1"/>
  <c r="N50" i="1"/>
  <c r="R50" i="1" s="1"/>
  <c r="Q50" i="1"/>
  <c r="N57" i="1"/>
  <c r="R57" i="1" s="1"/>
  <c r="Q57" i="1"/>
  <c r="N371" i="1"/>
  <c r="R371" i="1" s="1"/>
  <c r="Q371" i="1"/>
  <c r="N722" i="1"/>
  <c r="R722" i="1" s="1"/>
  <c r="Q722" i="1"/>
  <c r="N58" i="1"/>
  <c r="R58" i="1" s="1"/>
  <c r="Q58" i="1"/>
  <c r="N194" i="1"/>
  <c r="R194" i="1" s="1"/>
  <c r="Q194" i="1"/>
  <c r="N390" i="1"/>
  <c r="R390" i="1" s="1"/>
  <c r="Q390" i="1"/>
  <c r="N931" i="1"/>
  <c r="R931" i="1" s="1"/>
  <c r="Q931" i="1"/>
  <c r="N318" i="1"/>
  <c r="R318" i="1" s="1"/>
  <c r="Q318" i="1"/>
  <c r="N756" i="1"/>
  <c r="R756" i="1" s="1"/>
  <c r="Q756" i="1"/>
  <c r="N39" i="1"/>
  <c r="R39" i="1" s="1"/>
  <c r="Q39" i="1"/>
  <c r="N438" i="1"/>
  <c r="R438" i="1" s="1"/>
  <c r="Q438" i="1"/>
  <c r="N741" i="1"/>
  <c r="R741" i="1" s="1"/>
  <c r="Q741" i="1"/>
  <c r="N84" i="1"/>
  <c r="R84" i="1" s="1"/>
  <c r="Q84" i="1"/>
  <c r="N394" i="1"/>
  <c r="R394" i="1" s="1"/>
  <c r="Q394" i="1"/>
  <c r="N540" i="1"/>
  <c r="R540" i="1" s="1"/>
  <c r="Q540" i="1"/>
  <c r="N678" i="1"/>
  <c r="R678" i="1" s="1"/>
  <c r="Q678" i="1"/>
  <c r="N830" i="1"/>
  <c r="R830" i="1" s="1"/>
  <c r="Q830" i="1"/>
  <c r="N982" i="1"/>
  <c r="R982" i="1" s="1"/>
  <c r="Q982" i="1"/>
  <c r="N203" i="1"/>
  <c r="R203" i="1" s="1"/>
  <c r="Q203" i="1"/>
  <c r="N349" i="1"/>
  <c r="R349" i="1" s="1"/>
  <c r="Q349" i="1"/>
  <c r="N495" i="1"/>
  <c r="R495" i="1" s="1"/>
  <c r="Q495" i="1"/>
  <c r="N639" i="1"/>
  <c r="R639" i="1" s="1"/>
  <c r="Q639" i="1"/>
  <c r="N775" i="1"/>
  <c r="R775" i="1" s="1"/>
  <c r="Q775" i="1"/>
  <c r="N911" i="1"/>
  <c r="R911" i="1" s="1"/>
  <c r="Q911" i="1"/>
  <c r="S829" i="1"/>
  <c r="N97" i="1"/>
  <c r="R97" i="1" s="1"/>
  <c r="Q97" i="1"/>
  <c r="N259" i="1"/>
  <c r="R259" i="1" s="1"/>
  <c r="Q259" i="1"/>
  <c r="N405" i="1"/>
  <c r="R405" i="1" s="1"/>
  <c r="Q405" i="1"/>
  <c r="N551" i="1"/>
  <c r="R551" i="1" s="1"/>
  <c r="Q551" i="1"/>
  <c r="N688" i="1"/>
  <c r="R688" i="1" s="1"/>
  <c r="Q688" i="1"/>
  <c r="N816" i="1"/>
  <c r="R816" i="1" s="1"/>
  <c r="Q816" i="1"/>
  <c r="N952" i="1"/>
  <c r="R952" i="1" s="1"/>
  <c r="Q952" i="1"/>
  <c r="S40" i="1"/>
  <c r="N80" i="1"/>
  <c r="R80" i="1" s="1"/>
  <c r="Q80" i="1"/>
  <c r="N112" i="1"/>
  <c r="R112" i="1" s="1"/>
  <c r="Q112" i="1"/>
  <c r="S144" i="1"/>
  <c r="N184" i="1"/>
  <c r="R184" i="1" s="1"/>
  <c r="Q184" i="1"/>
  <c r="N216" i="1"/>
  <c r="R216" i="1" s="1"/>
  <c r="Q216" i="1"/>
  <c r="N248" i="1"/>
  <c r="R248" i="1" s="1"/>
  <c r="Q248" i="1"/>
  <c r="N280" i="1"/>
  <c r="R280" i="1" s="1"/>
  <c r="Q280" i="1"/>
  <c r="N312" i="1"/>
  <c r="R312" i="1" s="1"/>
  <c r="Q312" i="1"/>
  <c r="N344" i="1"/>
  <c r="R344" i="1" s="1"/>
  <c r="Q344" i="1"/>
  <c r="N376" i="1"/>
  <c r="R376" i="1" s="1"/>
  <c r="Q376" i="1"/>
  <c r="N408" i="1"/>
  <c r="R408" i="1" s="1"/>
  <c r="Q408" i="1"/>
  <c r="N440" i="1"/>
  <c r="R440" i="1" s="1"/>
  <c r="Q440" i="1"/>
  <c r="N504" i="1"/>
  <c r="R504" i="1" s="1"/>
  <c r="Q504" i="1"/>
  <c r="N536" i="1"/>
  <c r="R536" i="1" s="1"/>
  <c r="Q536" i="1"/>
  <c r="N576" i="1"/>
  <c r="R576" i="1" s="1"/>
  <c r="Q576" i="1"/>
  <c r="S608" i="1"/>
  <c r="S869" i="1"/>
  <c r="S971" i="1"/>
  <c r="N489" i="1"/>
  <c r="R489" i="1" s="1"/>
  <c r="Q489" i="1"/>
  <c r="N665" i="1"/>
  <c r="R665" i="1" s="1"/>
  <c r="Q665" i="1"/>
  <c r="N729" i="1"/>
  <c r="R729" i="1" s="1"/>
  <c r="Q729" i="1"/>
  <c r="N793" i="1"/>
  <c r="R793" i="1" s="1"/>
  <c r="Q793" i="1"/>
  <c r="N857" i="1"/>
  <c r="R857" i="1" s="1"/>
  <c r="Q857" i="1"/>
  <c r="N921" i="1"/>
  <c r="R921" i="1" s="1"/>
  <c r="Q921" i="1"/>
  <c r="N985" i="1"/>
  <c r="R985" i="1" s="1"/>
  <c r="Q985" i="1"/>
  <c r="N443" i="1"/>
  <c r="R443" i="1" s="1"/>
  <c r="Q443" i="1"/>
  <c r="N452" i="1"/>
  <c r="R452" i="1" s="1"/>
  <c r="Q452" i="1"/>
  <c r="N461" i="1"/>
  <c r="R461" i="1" s="1"/>
  <c r="Q461" i="1"/>
  <c r="N562" i="1"/>
  <c r="R562" i="1" s="1"/>
  <c r="Q562" i="1"/>
  <c r="N571" i="1"/>
  <c r="R571" i="1" s="1"/>
  <c r="Q571" i="1"/>
  <c r="N406" i="1"/>
  <c r="R406" i="1" s="1"/>
  <c r="Q406" i="1"/>
  <c r="N598" i="1"/>
  <c r="R598" i="1" s="1"/>
  <c r="Q598" i="1"/>
  <c r="S7" i="1"/>
  <c r="S182" i="1"/>
  <c r="N121" i="1"/>
  <c r="R121" i="1" s="1"/>
  <c r="Q121" i="1"/>
  <c r="N706" i="1"/>
  <c r="R706" i="1" s="1"/>
  <c r="Q706" i="1"/>
  <c r="N27" i="1"/>
  <c r="R27" i="1" s="1"/>
  <c r="Q27" i="1"/>
  <c r="N142" i="1"/>
  <c r="R142" i="1" s="1"/>
  <c r="Q142" i="1"/>
  <c r="N444" i="1"/>
  <c r="R444" i="1" s="1"/>
  <c r="Q444" i="1"/>
  <c r="N658" i="1"/>
  <c r="R658" i="1" s="1"/>
  <c r="Q658" i="1"/>
  <c r="N914" i="1"/>
  <c r="R914" i="1" s="1"/>
  <c r="Q914" i="1"/>
  <c r="N98" i="1"/>
  <c r="R98" i="1" s="1"/>
  <c r="Q98" i="1"/>
  <c r="N47" i="1"/>
  <c r="R47" i="1" s="1"/>
  <c r="Q47" i="1"/>
  <c r="N308" i="1"/>
  <c r="R308" i="1" s="1"/>
  <c r="Q308" i="1"/>
  <c r="N643" i="1"/>
  <c r="R643" i="1" s="1"/>
  <c r="Q643" i="1"/>
  <c r="S891" i="1"/>
  <c r="N245" i="1"/>
  <c r="R245" i="1" s="1"/>
  <c r="Q245" i="1"/>
  <c r="N538" i="1"/>
  <c r="R538" i="1" s="1"/>
  <c r="Q538" i="1"/>
  <c r="N828" i="1"/>
  <c r="R828" i="1" s="1"/>
  <c r="Q828" i="1"/>
  <c r="N125" i="1"/>
  <c r="R125" i="1" s="1"/>
  <c r="Q125" i="1"/>
  <c r="N365" i="1"/>
  <c r="R365" i="1" s="1"/>
  <c r="Q365" i="1"/>
  <c r="N669" i="1"/>
  <c r="R669" i="1" s="1"/>
  <c r="Q669" i="1"/>
  <c r="S552" i="1"/>
  <c r="S988" i="1"/>
  <c r="N321" i="1"/>
  <c r="R321" i="1" s="1"/>
  <c r="Q321" i="1"/>
  <c r="N467" i="1"/>
  <c r="R467" i="1" s="1"/>
  <c r="Q467" i="1"/>
  <c r="N613" i="1"/>
  <c r="R613" i="1" s="1"/>
  <c r="Q613" i="1"/>
  <c r="N750" i="1"/>
  <c r="R750" i="1" s="1"/>
  <c r="Q750" i="1"/>
  <c r="N902" i="1"/>
  <c r="R902" i="1" s="1"/>
  <c r="Q902" i="1"/>
  <c r="S845" i="1"/>
  <c r="N276" i="1"/>
  <c r="R276" i="1" s="1"/>
  <c r="Q276" i="1"/>
  <c r="N422" i="1"/>
  <c r="R422" i="1" s="1"/>
  <c r="Q422" i="1"/>
  <c r="N569" i="1"/>
  <c r="R569" i="1" s="1"/>
  <c r="Q569" i="1"/>
  <c r="N703" i="1"/>
  <c r="R703" i="1" s="1"/>
  <c r="Q703" i="1"/>
  <c r="N839" i="1"/>
  <c r="R839" i="1" s="1"/>
  <c r="Q839" i="1"/>
  <c r="N999" i="1"/>
  <c r="R999" i="1" s="1"/>
  <c r="Q999" i="1"/>
  <c r="N12" i="1"/>
  <c r="R12" i="1" s="1"/>
  <c r="Q12" i="1"/>
  <c r="N182" i="1"/>
  <c r="R182" i="1" s="1"/>
  <c r="Q182" i="1"/>
  <c r="N332" i="1"/>
  <c r="R332" i="1" s="1"/>
  <c r="Q332" i="1"/>
  <c r="N478" i="1"/>
  <c r="R478" i="1" s="1"/>
  <c r="Q478" i="1"/>
  <c r="N624" i="1"/>
  <c r="R624" i="1" s="1"/>
  <c r="Q624" i="1"/>
  <c r="N752" i="1"/>
  <c r="R752" i="1" s="1"/>
  <c r="Q752" i="1"/>
  <c r="N888" i="1"/>
  <c r="R888" i="1" s="1"/>
  <c r="Q888" i="1"/>
  <c r="S8" i="1"/>
  <c r="N472" i="1"/>
  <c r="R472" i="1" s="1"/>
  <c r="Q472" i="1"/>
  <c r="N68" i="1"/>
  <c r="R68" i="1" s="1"/>
  <c r="Q68" i="1"/>
  <c r="N153" i="1"/>
  <c r="R153" i="1" s="1"/>
  <c r="Q153" i="1"/>
  <c r="N234" i="1"/>
  <c r="R234" i="1" s="1"/>
  <c r="Q234" i="1"/>
  <c r="N307" i="1"/>
  <c r="R307" i="1" s="1"/>
  <c r="Q307" i="1"/>
  <c r="N380" i="1"/>
  <c r="R380" i="1" s="1"/>
  <c r="Q380" i="1"/>
  <c r="N453" i="1"/>
  <c r="R453" i="1" s="1"/>
  <c r="Q453" i="1"/>
  <c r="N526" i="1"/>
  <c r="R526" i="1" s="1"/>
  <c r="Q526" i="1"/>
  <c r="N599" i="1"/>
  <c r="R599" i="1" s="1"/>
  <c r="Q599" i="1"/>
  <c r="N666" i="1"/>
  <c r="R666" i="1" s="1"/>
  <c r="Q666" i="1"/>
  <c r="N730" i="1"/>
  <c r="R730" i="1" s="1"/>
  <c r="Q730" i="1"/>
  <c r="N794" i="1"/>
  <c r="R794" i="1" s="1"/>
  <c r="Q794" i="1"/>
  <c r="N858" i="1"/>
  <c r="R858" i="1" s="1"/>
  <c r="Q858" i="1"/>
  <c r="N922" i="1"/>
  <c r="R922" i="1" s="1"/>
  <c r="Q922" i="1"/>
  <c r="N986" i="1"/>
  <c r="R986" i="1" s="1"/>
  <c r="Q986" i="1"/>
  <c r="N26" i="1"/>
  <c r="R26" i="1" s="1"/>
  <c r="Q26" i="1"/>
  <c r="S58" i="1"/>
  <c r="S98" i="1"/>
  <c r="N130" i="1"/>
  <c r="R130" i="1" s="1"/>
  <c r="Q130" i="1"/>
  <c r="S162" i="1"/>
  <c r="S194" i="1"/>
  <c r="N59" i="1"/>
  <c r="R59" i="1" s="1"/>
  <c r="Q59" i="1"/>
  <c r="N143" i="1"/>
  <c r="R143" i="1" s="1"/>
  <c r="Q143" i="1"/>
  <c r="N235" i="1"/>
  <c r="R235" i="1" s="1"/>
  <c r="Q235" i="1"/>
  <c r="N317" i="1"/>
  <c r="R317" i="1" s="1"/>
  <c r="Q317" i="1"/>
  <c r="N409" i="1"/>
  <c r="R409" i="1" s="1"/>
  <c r="Q409" i="1"/>
  <c r="N491" i="1"/>
  <c r="R491" i="1" s="1"/>
  <c r="Q491" i="1"/>
  <c r="N573" i="1"/>
  <c r="R573" i="1" s="1"/>
  <c r="Q573" i="1"/>
  <c r="N651" i="1"/>
  <c r="R651" i="1" s="1"/>
  <c r="Q651" i="1"/>
  <c r="N723" i="1"/>
  <c r="R723" i="1" s="1"/>
  <c r="Q723" i="1"/>
  <c r="N803" i="1"/>
  <c r="R803" i="1" s="1"/>
  <c r="Q803" i="1"/>
  <c r="N963" i="1"/>
  <c r="R963" i="1" s="1"/>
  <c r="Q963" i="1"/>
  <c r="N6" i="1"/>
  <c r="R6" i="1" s="1"/>
  <c r="N92" i="1"/>
  <c r="R92" i="1" s="1"/>
  <c r="Q92" i="1"/>
  <c r="N177" i="1"/>
  <c r="R177" i="1" s="1"/>
  <c r="Q177" i="1"/>
  <c r="N254" i="1"/>
  <c r="R254" i="1" s="1"/>
  <c r="Q254" i="1"/>
  <c r="N327" i="1"/>
  <c r="R327" i="1" s="1"/>
  <c r="Q327" i="1"/>
  <c r="N401" i="1"/>
  <c r="R401" i="1" s="1"/>
  <c r="Q401" i="1"/>
  <c r="N474" i="1"/>
  <c r="R474" i="1" s="1"/>
  <c r="Q474" i="1"/>
  <c r="N547" i="1"/>
  <c r="R547" i="1" s="1"/>
  <c r="Q547" i="1"/>
  <c r="N620" i="1"/>
  <c r="R620" i="1" s="1"/>
  <c r="Q620" i="1"/>
  <c r="N692" i="1"/>
  <c r="R692" i="1" s="1"/>
  <c r="Q692" i="1"/>
  <c r="N764" i="1"/>
  <c r="R764" i="1" s="1"/>
  <c r="Q764" i="1"/>
  <c r="N836" i="1"/>
  <c r="R836" i="1" s="1"/>
  <c r="Q836" i="1"/>
  <c r="N932" i="1"/>
  <c r="R932" i="1" s="1"/>
  <c r="Q932" i="1"/>
  <c r="S907" i="1"/>
  <c r="N51" i="1"/>
  <c r="R51" i="1" s="1"/>
  <c r="Q51" i="1"/>
  <c r="N135" i="1"/>
  <c r="R135" i="1" s="1"/>
  <c r="Q135" i="1"/>
  <c r="N219" i="1"/>
  <c r="R219" i="1" s="1"/>
  <c r="Q219" i="1"/>
  <c r="N292" i="1"/>
  <c r="R292" i="1" s="1"/>
  <c r="Q292" i="1"/>
  <c r="N374" i="1"/>
  <c r="R374" i="1" s="1"/>
  <c r="Q374" i="1"/>
  <c r="N457" i="1"/>
  <c r="R457" i="1" s="1"/>
  <c r="Q457" i="1"/>
  <c r="N530" i="1"/>
  <c r="R530" i="1" s="1"/>
  <c r="Q530" i="1"/>
  <c r="N603" i="1"/>
  <c r="R603" i="1" s="1"/>
  <c r="Q603" i="1"/>
  <c r="N677" i="1"/>
  <c r="R677" i="1" s="1"/>
  <c r="Q677" i="1"/>
  <c r="N749" i="1"/>
  <c r="R749" i="1" s="1"/>
  <c r="Q749" i="1"/>
  <c r="N813" i="1"/>
  <c r="R813" i="1" s="1"/>
  <c r="Q813" i="1"/>
  <c r="N917" i="1"/>
  <c r="R917" i="1" s="1"/>
  <c r="Q917" i="1"/>
  <c r="S699" i="1"/>
  <c r="N9" i="1"/>
  <c r="R9" i="1" s="1"/>
  <c r="Q9" i="1"/>
  <c r="N94" i="1"/>
  <c r="R94" i="1" s="1"/>
  <c r="Q94" i="1"/>
  <c r="N180" i="1"/>
  <c r="R180" i="1" s="1"/>
  <c r="Q180" i="1"/>
  <c r="N257" i="1"/>
  <c r="R257" i="1" s="1"/>
  <c r="Q257" i="1"/>
  <c r="N330" i="1"/>
  <c r="R330" i="1" s="1"/>
  <c r="Q330" i="1"/>
  <c r="N403" i="1"/>
  <c r="R403" i="1" s="1"/>
  <c r="Q403" i="1"/>
  <c r="N476" i="1"/>
  <c r="R476" i="1" s="1"/>
  <c r="Q476" i="1"/>
  <c r="N549" i="1"/>
  <c r="R549" i="1" s="1"/>
  <c r="Q549" i="1"/>
  <c r="N622" i="1"/>
  <c r="R622" i="1" s="1"/>
  <c r="Q622" i="1"/>
  <c r="N686" i="1"/>
  <c r="R686" i="1" s="1"/>
  <c r="Q686" i="1"/>
  <c r="N758" i="1"/>
  <c r="R758" i="1" s="1"/>
  <c r="Q758" i="1"/>
  <c r="N838" i="1"/>
  <c r="R838" i="1" s="1"/>
  <c r="Q838" i="1"/>
  <c r="N910" i="1"/>
  <c r="R910" i="1" s="1"/>
  <c r="Q910" i="1"/>
  <c r="N998" i="1"/>
  <c r="R998" i="1" s="1"/>
  <c r="Q998" i="1"/>
  <c r="S925" i="1"/>
  <c r="N43" i="1"/>
  <c r="R43" i="1" s="1"/>
  <c r="Q43" i="1"/>
  <c r="N127" i="1"/>
  <c r="R127" i="1" s="1"/>
  <c r="Q127" i="1"/>
  <c r="N212" i="1"/>
  <c r="R212" i="1" s="1"/>
  <c r="Q212" i="1"/>
  <c r="N285" i="1"/>
  <c r="R285" i="1" s="1"/>
  <c r="Q285" i="1"/>
  <c r="N358" i="1"/>
  <c r="R358" i="1" s="1"/>
  <c r="Q358" i="1"/>
  <c r="N431" i="1"/>
  <c r="R431" i="1" s="1"/>
  <c r="Q431" i="1"/>
  <c r="N505" i="1"/>
  <c r="R505" i="1" s="1"/>
  <c r="Q505" i="1"/>
  <c r="N578" i="1"/>
  <c r="R578" i="1" s="1"/>
  <c r="Q578" i="1"/>
  <c r="N647" i="1"/>
  <c r="R647" i="1" s="1"/>
  <c r="Q647" i="1"/>
  <c r="N711" i="1"/>
  <c r="R711" i="1" s="1"/>
  <c r="Q711" i="1"/>
  <c r="N783" i="1"/>
  <c r="R783" i="1" s="1"/>
  <c r="Q783" i="1"/>
  <c r="N855" i="1"/>
  <c r="R855" i="1" s="1"/>
  <c r="Q855" i="1"/>
  <c r="N919" i="1"/>
  <c r="R919" i="1" s="1"/>
  <c r="Q919" i="1"/>
  <c r="S207" i="1"/>
  <c r="S847" i="1"/>
  <c r="N22" i="1"/>
  <c r="R22" i="1" s="1"/>
  <c r="Q22" i="1"/>
  <c r="N108" i="1"/>
  <c r="R108" i="1" s="1"/>
  <c r="Q108" i="1"/>
  <c r="N193" i="1"/>
  <c r="R193" i="1" s="1"/>
  <c r="Q193" i="1"/>
  <c r="N268" i="1"/>
  <c r="R268" i="1" s="1"/>
  <c r="Q268" i="1"/>
  <c r="N341" i="1"/>
  <c r="R341" i="1" s="1"/>
  <c r="Q341" i="1"/>
  <c r="N414" i="1"/>
  <c r="R414" i="1" s="1"/>
  <c r="Q414" i="1"/>
  <c r="N487" i="1"/>
  <c r="R487" i="1" s="1"/>
  <c r="Q487" i="1"/>
  <c r="N561" i="1"/>
  <c r="R561" i="1" s="1"/>
  <c r="Q561" i="1"/>
  <c r="N632" i="1"/>
  <c r="R632" i="1" s="1"/>
  <c r="Q632" i="1"/>
  <c r="N696" i="1"/>
  <c r="R696" i="1" s="1"/>
  <c r="Q696" i="1"/>
  <c r="N760" i="1"/>
  <c r="R760" i="1" s="1"/>
  <c r="Q760" i="1"/>
  <c r="N824" i="1"/>
  <c r="R824" i="1" s="1"/>
  <c r="Q824" i="1"/>
  <c r="N896" i="1"/>
  <c r="R896" i="1" s="1"/>
  <c r="Q896" i="1"/>
  <c r="N960" i="1"/>
  <c r="R960" i="1" s="1"/>
  <c r="Q960" i="1"/>
  <c r="S16" i="1"/>
  <c r="N56" i="1"/>
  <c r="R56" i="1" s="1"/>
  <c r="Q56" i="1"/>
  <c r="N88" i="1"/>
  <c r="R88" i="1" s="1"/>
  <c r="Q88" i="1"/>
  <c r="N120" i="1"/>
  <c r="R120" i="1" s="1"/>
  <c r="Q120" i="1"/>
  <c r="N152" i="1"/>
  <c r="R152" i="1" s="1"/>
  <c r="Q152" i="1"/>
  <c r="N192" i="1"/>
  <c r="R192" i="1" s="1"/>
  <c r="Q192" i="1"/>
  <c r="N224" i="1"/>
  <c r="R224" i="1" s="1"/>
  <c r="Q224" i="1"/>
  <c r="N256" i="1"/>
  <c r="R256" i="1" s="1"/>
  <c r="Q256" i="1"/>
  <c r="N288" i="1"/>
  <c r="R288" i="1" s="1"/>
  <c r="Q288" i="1"/>
  <c r="N320" i="1"/>
  <c r="R320" i="1" s="1"/>
  <c r="Q320" i="1"/>
  <c r="N352" i="1"/>
  <c r="R352" i="1" s="1"/>
  <c r="Q352" i="1"/>
  <c r="N384" i="1"/>
  <c r="R384" i="1" s="1"/>
  <c r="Q384" i="1"/>
  <c r="N416" i="1"/>
  <c r="R416" i="1" s="1"/>
  <c r="Q416" i="1"/>
  <c r="N448" i="1"/>
  <c r="R448" i="1" s="1"/>
  <c r="Q448" i="1"/>
  <c r="N480" i="1"/>
  <c r="R480" i="1" s="1"/>
  <c r="Q480" i="1"/>
  <c r="N512" i="1"/>
  <c r="R512" i="1" s="1"/>
  <c r="Q512" i="1"/>
  <c r="N544" i="1"/>
  <c r="R544" i="1" s="1"/>
  <c r="Q544" i="1"/>
  <c r="S584" i="1"/>
  <c r="S653" i="1"/>
  <c r="S886" i="1"/>
  <c r="S981" i="1"/>
  <c r="N553" i="1"/>
  <c r="R553" i="1" s="1"/>
  <c r="Q553" i="1"/>
  <c r="N673" i="1"/>
  <c r="R673" i="1" s="1"/>
  <c r="Q673" i="1"/>
  <c r="N737" i="1"/>
  <c r="R737" i="1" s="1"/>
  <c r="Q737" i="1"/>
  <c r="N801" i="1"/>
  <c r="R801" i="1" s="1"/>
  <c r="Q801" i="1"/>
  <c r="N865" i="1"/>
  <c r="R865" i="1" s="1"/>
  <c r="Q865" i="1"/>
  <c r="N929" i="1"/>
  <c r="R929" i="1" s="1"/>
  <c r="Q929" i="1"/>
  <c r="N993" i="1"/>
  <c r="R993" i="1" s="1"/>
  <c r="Q993" i="1"/>
  <c r="N525" i="1"/>
  <c r="R525" i="1" s="1"/>
  <c r="Q525" i="1"/>
  <c r="N534" i="1"/>
  <c r="R534" i="1" s="1"/>
  <c r="Q534" i="1"/>
  <c r="N543" i="1"/>
  <c r="R543" i="1" s="1"/>
  <c r="Q543" i="1"/>
  <c r="N67" i="1"/>
  <c r="R67" i="1" s="1"/>
  <c r="Q67" i="1"/>
  <c r="N324" i="1"/>
  <c r="R324" i="1" s="1"/>
  <c r="Q324" i="1"/>
  <c r="N77" i="1"/>
  <c r="R77" i="1" s="1"/>
  <c r="Q77" i="1"/>
  <c r="N173" i="1"/>
  <c r="R173" i="1" s="1"/>
  <c r="Q173" i="1"/>
  <c r="S151" i="1"/>
  <c r="N499" i="1"/>
  <c r="R499" i="1" s="1"/>
  <c r="Q499" i="1"/>
  <c r="N18" i="1"/>
  <c r="R18" i="1" s="1"/>
  <c r="Q18" i="1"/>
  <c r="N197" i="1"/>
  <c r="R197" i="1" s="1"/>
  <c r="Q197" i="1"/>
  <c r="N225" i="1"/>
  <c r="R225" i="1" s="1"/>
  <c r="Q225" i="1"/>
  <c r="N517" i="1"/>
  <c r="R517" i="1" s="1"/>
  <c r="Q517" i="1"/>
  <c r="N786" i="1"/>
  <c r="R786" i="1" s="1"/>
  <c r="Q786" i="1"/>
  <c r="N978" i="1"/>
  <c r="R978" i="1" s="1"/>
  <c r="Q978" i="1"/>
  <c r="S130" i="1"/>
  <c r="N133" i="1"/>
  <c r="R133" i="1" s="1"/>
  <c r="Q133" i="1"/>
  <c r="N482" i="1"/>
  <c r="R482" i="1" s="1"/>
  <c r="Q482" i="1"/>
  <c r="N715" i="1"/>
  <c r="R715" i="1" s="1"/>
  <c r="Q715" i="1"/>
  <c r="N81" i="1"/>
  <c r="R81" i="1" s="1"/>
  <c r="Q81" i="1"/>
  <c r="N391" i="1"/>
  <c r="R391" i="1" s="1"/>
  <c r="Q391" i="1"/>
  <c r="N611" i="1"/>
  <c r="R611" i="1" s="1"/>
  <c r="Q611" i="1"/>
  <c r="N916" i="1"/>
  <c r="R916" i="1" s="1"/>
  <c r="Q916" i="1"/>
  <c r="N210" i="1"/>
  <c r="R210" i="1" s="1"/>
  <c r="Q210" i="1"/>
  <c r="N521" i="1"/>
  <c r="R521" i="1" s="1"/>
  <c r="Q521" i="1"/>
  <c r="N805" i="1"/>
  <c r="R805" i="1" s="1"/>
  <c r="Q805" i="1"/>
  <c r="N169" i="1"/>
  <c r="R169" i="1" s="1"/>
  <c r="Q169" i="1"/>
  <c r="N31" i="1"/>
  <c r="R31" i="1" s="1"/>
  <c r="Q31" i="1"/>
  <c r="N78" i="1"/>
  <c r="R78" i="1" s="1"/>
  <c r="Q78" i="1"/>
  <c r="N243" i="1"/>
  <c r="R243" i="1" s="1"/>
  <c r="Q243" i="1"/>
  <c r="N389" i="1"/>
  <c r="R389" i="1" s="1"/>
  <c r="Q389" i="1"/>
  <c r="N535" i="1"/>
  <c r="R535" i="1" s="1"/>
  <c r="Q535" i="1"/>
  <c r="N674" i="1"/>
  <c r="R674" i="1" s="1"/>
  <c r="Q674" i="1"/>
  <c r="N802" i="1"/>
  <c r="R802" i="1" s="1"/>
  <c r="Q802" i="1"/>
  <c r="N930" i="1"/>
  <c r="R930" i="1" s="1"/>
  <c r="Q930" i="1"/>
  <c r="N34" i="1"/>
  <c r="R34" i="1" s="1"/>
  <c r="Q34" i="1"/>
  <c r="N106" i="1"/>
  <c r="R106" i="1" s="1"/>
  <c r="Q106" i="1"/>
  <c r="N170" i="1"/>
  <c r="R170" i="1" s="1"/>
  <c r="Q170" i="1"/>
  <c r="N69" i="1"/>
  <c r="R69" i="1" s="1"/>
  <c r="Q69" i="1"/>
  <c r="N244" i="1"/>
  <c r="R244" i="1" s="1"/>
  <c r="Q244" i="1"/>
  <c r="N418" i="1"/>
  <c r="R418" i="1" s="1"/>
  <c r="Q418" i="1"/>
  <c r="N582" i="1"/>
  <c r="R582" i="1" s="1"/>
  <c r="Q582" i="1"/>
  <c r="N731" i="1"/>
  <c r="R731" i="1" s="1"/>
  <c r="Q731" i="1"/>
  <c r="N17" i="1"/>
  <c r="R17" i="1" s="1"/>
  <c r="Q17" i="1"/>
  <c r="N188" i="1"/>
  <c r="R188" i="1" s="1"/>
  <c r="Q188" i="1"/>
  <c r="N337" i="1"/>
  <c r="R337" i="1" s="1"/>
  <c r="Q337" i="1"/>
  <c r="N483" i="1"/>
  <c r="R483" i="1" s="1"/>
  <c r="Q483" i="1"/>
  <c r="N628" i="1"/>
  <c r="R628" i="1" s="1"/>
  <c r="Q628" i="1"/>
  <c r="N772" i="1"/>
  <c r="R772" i="1" s="1"/>
  <c r="Q772" i="1"/>
  <c r="N940" i="1"/>
  <c r="R940" i="1" s="1"/>
  <c r="Q940" i="1"/>
  <c r="N61" i="1"/>
  <c r="R61" i="1" s="1"/>
  <c r="Q61" i="1"/>
  <c r="N228" i="1"/>
  <c r="R228" i="1" s="1"/>
  <c r="Q228" i="1"/>
  <c r="N383" i="1"/>
  <c r="R383" i="1" s="1"/>
  <c r="Q383" i="1"/>
  <c r="N539" i="1"/>
  <c r="R539" i="1" s="1"/>
  <c r="Q539" i="1"/>
  <c r="N685" i="1"/>
  <c r="R685" i="1" s="1"/>
  <c r="Q685" i="1"/>
  <c r="N821" i="1"/>
  <c r="R821" i="1" s="1"/>
  <c r="Q821" i="1"/>
  <c r="S787" i="1"/>
  <c r="N105" i="1"/>
  <c r="R105" i="1" s="1"/>
  <c r="Q105" i="1"/>
  <c r="N266" i="1"/>
  <c r="R266" i="1" s="1"/>
  <c r="Q266" i="1"/>
  <c r="N412" i="1"/>
  <c r="R412" i="1" s="1"/>
  <c r="Q412" i="1"/>
  <c r="N558" i="1"/>
  <c r="R558" i="1" s="1"/>
  <c r="Q558" i="1"/>
  <c r="N694" i="1"/>
  <c r="R694" i="1" s="1"/>
  <c r="Q694" i="1"/>
  <c r="N846" i="1"/>
  <c r="R846" i="1" s="1"/>
  <c r="Q846" i="1"/>
  <c r="S319" i="1"/>
  <c r="N53" i="1"/>
  <c r="R53" i="1" s="1"/>
  <c r="Q53" i="1"/>
  <c r="N221" i="1"/>
  <c r="R221" i="1" s="1"/>
  <c r="Q221" i="1"/>
  <c r="N367" i="1"/>
  <c r="R367" i="1" s="1"/>
  <c r="Q367" i="1"/>
  <c r="N514" i="1"/>
  <c r="R514" i="1" s="1"/>
  <c r="Q514" i="1"/>
  <c r="N655" i="1"/>
  <c r="R655" i="1" s="1"/>
  <c r="Q655" i="1"/>
  <c r="N791" i="1"/>
  <c r="R791" i="1" s="1"/>
  <c r="Q791" i="1"/>
  <c r="N935" i="1"/>
  <c r="R935" i="1" s="1"/>
  <c r="Q935" i="1"/>
  <c r="S884" i="1"/>
  <c r="N118" i="1"/>
  <c r="R118" i="1" s="1"/>
  <c r="Q118" i="1"/>
  <c r="N277" i="1"/>
  <c r="R277" i="1" s="1"/>
  <c r="Q277" i="1"/>
  <c r="N423" i="1"/>
  <c r="R423" i="1" s="1"/>
  <c r="Q423" i="1"/>
  <c r="N570" i="1"/>
  <c r="R570" i="1" s="1"/>
  <c r="Q570" i="1"/>
  <c r="N704" i="1"/>
  <c r="R704" i="1" s="1"/>
  <c r="Q704" i="1"/>
  <c r="N840" i="1"/>
  <c r="R840" i="1" s="1"/>
  <c r="Q840" i="1"/>
  <c r="N968" i="1"/>
  <c r="R968" i="1" s="1"/>
  <c r="Q968" i="1"/>
  <c r="S56" i="1"/>
  <c r="S120" i="1"/>
  <c r="S192" i="1"/>
  <c r="S224" i="1"/>
  <c r="S288" i="1"/>
  <c r="S320" i="1"/>
  <c r="S352" i="1"/>
  <c r="S384" i="1"/>
  <c r="S416" i="1"/>
  <c r="S448" i="1"/>
  <c r="S480" i="1"/>
  <c r="S512" i="1"/>
  <c r="S544" i="1"/>
  <c r="N584" i="1"/>
  <c r="R584" i="1" s="1"/>
  <c r="Q584" i="1"/>
  <c r="S726" i="1"/>
  <c r="S900" i="1"/>
  <c r="S991" i="1"/>
  <c r="N617" i="1"/>
  <c r="R617" i="1" s="1"/>
  <c r="Q617" i="1"/>
  <c r="N681" i="1"/>
  <c r="R681" i="1" s="1"/>
  <c r="Q681" i="1"/>
  <c r="N809" i="1"/>
  <c r="R809" i="1" s="1"/>
  <c r="Q809" i="1"/>
  <c r="N873" i="1"/>
  <c r="R873" i="1" s="1"/>
  <c r="Q873" i="1"/>
  <c r="N937" i="1"/>
  <c r="R937" i="1" s="1"/>
  <c r="Q937" i="1"/>
  <c r="N1001" i="1"/>
  <c r="R1001" i="1" s="1"/>
  <c r="Q1001" i="1"/>
  <c r="N607" i="1"/>
  <c r="R607" i="1" s="1"/>
  <c r="Q607" i="1"/>
  <c r="N163" i="1"/>
  <c r="R163" i="1" s="1"/>
  <c r="Q163" i="1"/>
  <c r="N260" i="1"/>
  <c r="R260" i="1" s="1"/>
  <c r="Q260" i="1"/>
  <c r="N242" i="1"/>
  <c r="R242" i="1" s="1"/>
  <c r="Q242" i="1"/>
  <c r="N498" i="1"/>
  <c r="R498" i="1" s="1"/>
  <c r="Q498" i="1"/>
  <c r="N415" i="1"/>
  <c r="R415" i="1" s="1"/>
  <c r="Q415" i="1"/>
  <c r="N333" i="1"/>
  <c r="R333" i="1" s="1"/>
  <c r="Q333" i="1"/>
  <c r="S31" i="1"/>
  <c r="S95" i="1"/>
  <c r="S159" i="1"/>
  <c r="N426" i="1"/>
  <c r="R426" i="1" s="1"/>
  <c r="Q426" i="1"/>
  <c r="N962" i="1"/>
  <c r="R962" i="1" s="1"/>
  <c r="Q962" i="1"/>
  <c r="N111" i="1"/>
  <c r="R111" i="1" s="1"/>
  <c r="Q111" i="1"/>
  <c r="N298" i="1"/>
  <c r="R298" i="1" s="1"/>
  <c r="Q298" i="1"/>
  <c r="N590" i="1"/>
  <c r="R590" i="1" s="1"/>
  <c r="Q590" i="1"/>
  <c r="N850" i="1"/>
  <c r="R850" i="1" s="1"/>
  <c r="Q850" i="1"/>
  <c r="S26" i="1"/>
  <c r="N162" i="1"/>
  <c r="R162" i="1" s="1"/>
  <c r="Q162" i="1"/>
  <c r="N226" i="1"/>
  <c r="R226" i="1" s="1"/>
  <c r="Q226" i="1"/>
  <c r="N564" i="1"/>
  <c r="R564" i="1" s="1"/>
  <c r="Q564" i="1"/>
  <c r="N795" i="1"/>
  <c r="R795" i="1" s="1"/>
  <c r="Q795" i="1"/>
  <c r="N166" i="1"/>
  <c r="R166" i="1" s="1"/>
  <c r="Q166" i="1"/>
  <c r="N465" i="1"/>
  <c r="R465" i="1" s="1"/>
  <c r="Q465" i="1"/>
  <c r="N684" i="1"/>
  <c r="R684" i="1" s="1"/>
  <c r="Q684" i="1"/>
  <c r="S860" i="1"/>
  <c r="N283" i="1"/>
  <c r="R283" i="1" s="1"/>
  <c r="Q283" i="1"/>
  <c r="N594" i="1"/>
  <c r="R594" i="1" s="1"/>
  <c r="Q594" i="1"/>
  <c r="N901" i="1"/>
  <c r="R901" i="1" s="1"/>
  <c r="Q901" i="1"/>
  <c r="N247" i="1"/>
  <c r="R247" i="1" s="1"/>
  <c r="Q247" i="1"/>
  <c r="N117" i="1"/>
  <c r="R117" i="1" s="1"/>
  <c r="Q117" i="1"/>
  <c r="N164" i="1"/>
  <c r="R164" i="1" s="1"/>
  <c r="Q164" i="1"/>
  <c r="N316" i="1"/>
  <c r="R316" i="1" s="1"/>
  <c r="Q316" i="1"/>
  <c r="N462" i="1"/>
  <c r="R462" i="1" s="1"/>
  <c r="Q462" i="1"/>
  <c r="N609" i="1"/>
  <c r="R609" i="1" s="1"/>
  <c r="Q609" i="1"/>
  <c r="N738" i="1"/>
  <c r="R738" i="1" s="1"/>
  <c r="Q738" i="1"/>
  <c r="N866" i="1"/>
  <c r="R866" i="1" s="1"/>
  <c r="Q866" i="1"/>
  <c r="N994" i="1"/>
  <c r="R994" i="1" s="1"/>
  <c r="Q994" i="1"/>
  <c r="N66" i="1"/>
  <c r="R66" i="1" s="1"/>
  <c r="Q66" i="1"/>
  <c r="N138" i="1"/>
  <c r="R138" i="1" s="1"/>
  <c r="Q138" i="1"/>
  <c r="N202" i="1"/>
  <c r="R202" i="1" s="1"/>
  <c r="Q202" i="1"/>
  <c r="N155" i="1"/>
  <c r="R155" i="1" s="1"/>
  <c r="Q155" i="1"/>
  <c r="N326" i="1"/>
  <c r="R326" i="1" s="1"/>
  <c r="Q326" i="1"/>
  <c r="N500" i="1"/>
  <c r="R500" i="1" s="1"/>
  <c r="Q500" i="1"/>
  <c r="N659" i="1"/>
  <c r="R659" i="1" s="1"/>
  <c r="Q659" i="1"/>
  <c r="N819" i="1"/>
  <c r="R819" i="1" s="1"/>
  <c r="Q819" i="1"/>
  <c r="N995" i="1"/>
  <c r="R995" i="1" s="1"/>
  <c r="Q995" i="1"/>
  <c r="N102" i="1"/>
  <c r="R102" i="1" s="1"/>
  <c r="Q102" i="1"/>
  <c r="N263" i="1"/>
  <c r="R263" i="1" s="1"/>
  <c r="Q263" i="1"/>
  <c r="N410" i="1"/>
  <c r="R410" i="1" s="1"/>
  <c r="Q410" i="1"/>
  <c r="N556" i="1"/>
  <c r="R556" i="1" s="1"/>
  <c r="Q556" i="1"/>
  <c r="N700" i="1"/>
  <c r="R700" i="1" s="1"/>
  <c r="Q700" i="1"/>
  <c r="N844" i="1"/>
  <c r="R844" i="1" s="1"/>
  <c r="Q844" i="1"/>
  <c r="S923" i="1"/>
  <c r="N147" i="1"/>
  <c r="R147" i="1" s="1"/>
  <c r="Q147" i="1"/>
  <c r="N301" i="1"/>
  <c r="R301" i="1" s="1"/>
  <c r="Q301" i="1"/>
  <c r="N466" i="1"/>
  <c r="R466" i="1" s="1"/>
  <c r="Q466" i="1"/>
  <c r="N612" i="1"/>
  <c r="R612" i="1" s="1"/>
  <c r="Q612" i="1"/>
  <c r="N757" i="1"/>
  <c r="R757" i="1" s="1"/>
  <c r="Q757" i="1"/>
  <c r="N933" i="1"/>
  <c r="R933" i="1" s="1"/>
  <c r="Q933" i="1"/>
  <c r="N20" i="1"/>
  <c r="R20" i="1" s="1"/>
  <c r="Q20" i="1"/>
  <c r="N190" i="1"/>
  <c r="R190" i="1" s="1"/>
  <c r="Q190" i="1"/>
  <c r="N339" i="1"/>
  <c r="R339" i="1" s="1"/>
  <c r="Q339" i="1"/>
  <c r="N485" i="1"/>
  <c r="R485" i="1" s="1"/>
  <c r="Q485" i="1"/>
  <c r="N630" i="1"/>
  <c r="R630" i="1" s="1"/>
  <c r="Q630" i="1"/>
  <c r="N766" i="1"/>
  <c r="R766" i="1" s="1"/>
  <c r="Q766" i="1"/>
  <c r="N918" i="1"/>
  <c r="R918" i="1" s="1"/>
  <c r="Q918" i="1"/>
  <c r="S947" i="1"/>
  <c r="N139" i="1"/>
  <c r="R139" i="1" s="1"/>
  <c r="Q139" i="1"/>
  <c r="N294" i="1"/>
  <c r="R294" i="1" s="1"/>
  <c r="Q294" i="1"/>
  <c r="N441" i="1"/>
  <c r="R441" i="1" s="1"/>
  <c r="Q441" i="1"/>
  <c r="N587" i="1"/>
  <c r="R587" i="1" s="1"/>
  <c r="Q587" i="1"/>
  <c r="N719" i="1"/>
  <c r="R719" i="1" s="1"/>
  <c r="Q719" i="1"/>
  <c r="N863" i="1"/>
  <c r="R863" i="1" s="1"/>
  <c r="Q863" i="1"/>
  <c r="S335" i="1"/>
  <c r="N33" i="1"/>
  <c r="R33" i="1" s="1"/>
  <c r="Q33" i="1"/>
  <c r="N204" i="1"/>
  <c r="R204" i="1" s="1"/>
  <c r="Q204" i="1"/>
  <c r="N350" i="1"/>
  <c r="R350" i="1" s="1"/>
  <c r="Q350" i="1"/>
  <c r="N497" i="1"/>
  <c r="R497" i="1" s="1"/>
  <c r="Q497" i="1"/>
  <c r="N640" i="1"/>
  <c r="R640" i="1" s="1"/>
  <c r="Q640" i="1"/>
  <c r="N768" i="1"/>
  <c r="R768" i="1" s="1"/>
  <c r="Q768" i="1"/>
  <c r="N904" i="1"/>
  <c r="R904" i="1" s="1"/>
  <c r="Q904" i="1"/>
  <c r="N16" i="1"/>
  <c r="R16" i="1" s="1"/>
  <c r="Q16" i="1"/>
  <c r="S88" i="1"/>
  <c r="S152" i="1"/>
  <c r="S256" i="1"/>
  <c r="N745" i="1"/>
  <c r="R745" i="1" s="1"/>
  <c r="Q745" i="1"/>
  <c r="N89" i="1"/>
  <c r="R89" i="1" s="1"/>
  <c r="Q89" i="1"/>
  <c r="N174" i="1"/>
  <c r="R174" i="1" s="1"/>
  <c r="Q174" i="1"/>
  <c r="N252" i="1"/>
  <c r="R252" i="1" s="1"/>
  <c r="Q252" i="1"/>
  <c r="N325" i="1"/>
  <c r="R325" i="1" s="1"/>
  <c r="Q325" i="1"/>
  <c r="N398" i="1"/>
  <c r="R398" i="1" s="1"/>
  <c r="Q398" i="1"/>
  <c r="N471" i="1"/>
  <c r="R471" i="1" s="1"/>
  <c r="Q471" i="1"/>
  <c r="N545" i="1"/>
  <c r="R545" i="1" s="1"/>
  <c r="Q545" i="1"/>
  <c r="N618" i="1"/>
  <c r="R618" i="1" s="1"/>
  <c r="Q618" i="1"/>
  <c r="N682" i="1"/>
  <c r="R682" i="1" s="1"/>
  <c r="Q682" i="1"/>
  <c r="N746" i="1"/>
  <c r="R746" i="1" s="1"/>
  <c r="Q746" i="1"/>
  <c r="N810" i="1"/>
  <c r="R810" i="1" s="1"/>
  <c r="Q810" i="1"/>
  <c r="N874" i="1"/>
  <c r="R874" i="1" s="1"/>
  <c r="Q874" i="1"/>
  <c r="N938" i="1"/>
  <c r="R938" i="1" s="1"/>
  <c r="Q938" i="1"/>
  <c r="N1002" i="1"/>
  <c r="R1002" i="1" s="1"/>
  <c r="Q1002" i="1"/>
  <c r="S34" i="1"/>
  <c r="S66" i="1"/>
  <c r="S106" i="1"/>
  <c r="S138" i="1"/>
  <c r="S170" i="1"/>
  <c r="S202" i="1"/>
  <c r="N79" i="1"/>
  <c r="R79" i="1" s="1"/>
  <c r="Q79" i="1"/>
  <c r="N165" i="1"/>
  <c r="R165" i="1" s="1"/>
  <c r="Q165" i="1"/>
  <c r="N253" i="1"/>
  <c r="R253" i="1" s="1"/>
  <c r="Q253" i="1"/>
  <c r="N345" i="1"/>
  <c r="R345" i="1" s="1"/>
  <c r="Q345" i="1"/>
  <c r="N427" i="1"/>
  <c r="R427" i="1" s="1"/>
  <c r="Q427" i="1"/>
  <c r="N509" i="1"/>
  <c r="R509" i="1" s="1"/>
  <c r="Q509" i="1"/>
  <c r="N591" i="1"/>
  <c r="R591" i="1" s="1"/>
  <c r="Q591" i="1"/>
  <c r="N667" i="1"/>
  <c r="R667" i="1" s="1"/>
  <c r="Q667" i="1"/>
  <c r="N739" i="1"/>
  <c r="R739" i="1" s="1"/>
  <c r="Q739" i="1"/>
  <c r="N835" i="1"/>
  <c r="R835" i="1" s="1"/>
  <c r="Q835" i="1"/>
  <c r="S90" i="1"/>
  <c r="N28" i="1"/>
  <c r="R28" i="1" s="1"/>
  <c r="Q28" i="1"/>
  <c r="N113" i="1"/>
  <c r="R113" i="1" s="1"/>
  <c r="Q113" i="1"/>
  <c r="N198" i="1"/>
  <c r="R198" i="1" s="1"/>
  <c r="Q198" i="1"/>
  <c r="N273" i="1"/>
  <c r="R273" i="1" s="1"/>
  <c r="Q273" i="1"/>
  <c r="N346" i="1"/>
  <c r="R346" i="1" s="1"/>
  <c r="Q346" i="1"/>
  <c r="N419" i="1"/>
  <c r="R419" i="1" s="1"/>
  <c r="Q419" i="1"/>
  <c r="N492" i="1"/>
  <c r="R492" i="1" s="1"/>
  <c r="Q492" i="1"/>
  <c r="N565" i="1"/>
  <c r="R565" i="1" s="1"/>
  <c r="Q565" i="1"/>
  <c r="N636" i="1"/>
  <c r="R636" i="1" s="1"/>
  <c r="Q636" i="1"/>
  <c r="N716" i="1"/>
  <c r="R716" i="1" s="1"/>
  <c r="Q716" i="1"/>
  <c r="N780" i="1"/>
  <c r="R780" i="1" s="1"/>
  <c r="Q780" i="1"/>
  <c r="N852" i="1"/>
  <c r="R852" i="1" s="1"/>
  <c r="Q852" i="1"/>
  <c r="N964" i="1"/>
  <c r="R964" i="1" s="1"/>
  <c r="Q964" i="1"/>
  <c r="S955" i="1"/>
  <c r="N71" i="1"/>
  <c r="R71" i="1" s="1"/>
  <c r="Q71" i="1"/>
  <c r="N157" i="1"/>
  <c r="R157" i="1" s="1"/>
  <c r="Q157" i="1"/>
  <c r="N237" i="1"/>
  <c r="R237" i="1" s="1"/>
  <c r="Q237" i="1"/>
  <c r="N310" i="1"/>
  <c r="R310" i="1" s="1"/>
  <c r="Q310" i="1"/>
  <c r="N393" i="1"/>
  <c r="R393" i="1" s="1"/>
  <c r="Q393" i="1"/>
  <c r="N475" i="1"/>
  <c r="R475" i="1" s="1"/>
  <c r="Q475" i="1"/>
  <c r="N548" i="1"/>
  <c r="R548" i="1" s="1"/>
  <c r="Q548" i="1"/>
  <c r="N621" i="1"/>
  <c r="R621" i="1" s="1"/>
  <c r="Q621" i="1"/>
  <c r="N693" i="1"/>
  <c r="R693" i="1" s="1"/>
  <c r="Q693" i="1"/>
  <c r="N765" i="1"/>
  <c r="R765" i="1" s="1"/>
  <c r="Q765" i="1"/>
  <c r="N837" i="1"/>
  <c r="R837" i="1" s="1"/>
  <c r="Q837" i="1"/>
  <c r="N941" i="1"/>
  <c r="R941" i="1" s="1"/>
  <c r="Q941" i="1"/>
  <c r="S843" i="1"/>
  <c r="N30" i="1"/>
  <c r="R30" i="1" s="1"/>
  <c r="Q30" i="1"/>
  <c r="N116" i="1"/>
  <c r="R116" i="1" s="1"/>
  <c r="Q116" i="1"/>
  <c r="N201" i="1"/>
  <c r="R201" i="1" s="1"/>
  <c r="Q201" i="1"/>
  <c r="N275" i="1"/>
  <c r="R275" i="1" s="1"/>
  <c r="Q275" i="1"/>
  <c r="N348" i="1"/>
  <c r="R348" i="1" s="1"/>
  <c r="Q348" i="1"/>
  <c r="N421" i="1"/>
  <c r="R421" i="1" s="1"/>
  <c r="Q421" i="1"/>
  <c r="N494" i="1"/>
  <c r="R494" i="1" s="1"/>
  <c r="Q494" i="1"/>
  <c r="N567" i="1"/>
  <c r="R567" i="1" s="1"/>
  <c r="Q567" i="1"/>
  <c r="N638" i="1"/>
  <c r="R638" i="1" s="1"/>
  <c r="Q638" i="1"/>
  <c r="N702" i="1"/>
  <c r="R702" i="1" s="1"/>
  <c r="Q702" i="1"/>
  <c r="N774" i="1"/>
  <c r="R774" i="1" s="1"/>
  <c r="Q774" i="1"/>
  <c r="N854" i="1"/>
  <c r="R854" i="1" s="1"/>
  <c r="Q854" i="1"/>
  <c r="N934" i="1"/>
  <c r="R934" i="1" s="1"/>
  <c r="Q934" i="1"/>
  <c r="S447" i="1"/>
  <c r="S957" i="1"/>
  <c r="N63" i="1"/>
  <c r="R63" i="1" s="1"/>
  <c r="Q63" i="1"/>
  <c r="N149" i="1"/>
  <c r="R149" i="1" s="1"/>
  <c r="Q149" i="1"/>
  <c r="N230" i="1"/>
  <c r="R230" i="1" s="1"/>
  <c r="Q230" i="1"/>
  <c r="N303" i="1"/>
  <c r="R303" i="1" s="1"/>
  <c r="Q303" i="1"/>
  <c r="N377" i="1"/>
  <c r="R377" i="1" s="1"/>
  <c r="Q377" i="1"/>
  <c r="N450" i="1"/>
  <c r="R450" i="1" s="1"/>
  <c r="Q450" i="1"/>
  <c r="N523" i="1"/>
  <c r="R523" i="1" s="1"/>
  <c r="Q523" i="1"/>
  <c r="N596" i="1"/>
  <c r="R596" i="1" s="1"/>
  <c r="Q596" i="1"/>
  <c r="N663" i="1"/>
  <c r="R663" i="1" s="1"/>
  <c r="Q663" i="1"/>
  <c r="N727" i="1"/>
  <c r="R727" i="1" s="1"/>
  <c r="Q727" i="1"/>
  <c r="N799" i="1"/>
  <c r="R799" i="1" s="1"/>
  <c r="Q799" i="1"/>
  <c r="N871" i="1"/>
  <c r="R871" i="1" s="1"/>
  <c r="Q871" i="1"/>
  <c r="N943" i="1"/>
  <c r="R943" i="1" s="1"/>
  <c r="Q943" i="1"/>
  <c r="S463" i="1"/>
  <c r="S926" i="1"/>
  <c r="N44" i="1"/>
  <c r="R44" i="1" s="1"/>
  <c r="Q44" i="1"/>
  <c r="N129" i="1"/>
  <c r="R129" i="1" s="1"/>
  <c r="Q129" i="1"/>
  <c r="N213" i="1"/>
  <c r="R213" i="1" s="1"/>
  <c r="Q213" i="1"/>
  <c r="N286" i="1"/>
  <c r="R286" i="1" s="1"/>
  <c r="Q286" i="1"/>
  <c r="N359" i="1"/>
  <c r="R359" i="1" s="1"/>
  <c r="Q359" i="1"/>
  <c r="N433" i="1"/>
  <c r="R433" i="1" s="1"/>
  <c r="Q433" i="1"/>
  <c r="N506" i="1"/>
  <c r="R506" i="1" s="1"/>
  <c r="Q506" i="1"/>
  <c r="N579" i="1"/>
  <c r="R579" i="1" s="1"/>
  <c r="Q579" i="1"/>
  <c r="N648" i="1"/>
  <c r="R648" i="1" s="1"/>
  <c r="Q648" i="1"/>
  <c r="N712" i="1"/>
  <c r="R712" i="1" s="1"/>
  <c r="Q712" i="1"/>
  <c r="N776" i="1"/>
  <c r="R776" i="1" s="1"/>
  <c r="Q776" i="1"/>
  <c r="N848" i="1"/>
  <c r="R848" i="1" s="1"/>
  <c r="Q848" i="1"/>
  <c r="N912" i="1"/>
  <c r="R912" i="1" s="1"/>
  <c r="Q912" i="1"/>
  <c r="N976" i="1"/>
  <c r="R976" i="1" s="1"/>
  <c r="Q976" i="1"/>
  <c r="N24" i="1"/>
  <c r="R24" i="1" s="1"/>
  <c r="Q24" i="1"/>
  <c r="N64" i="1"/>
  <c r="R64" i="1" s="1"/>
  <c r="Q64" i="1"/>
  <c r="N96" i="1"/>
  <c r="R96" i="1" s="1"/>
  <c r="Q96" i="1"/>
  <c r="N128" i="1"/>
  <c r="R128" i="1" s="1"/>
  <c r="Q128" i="1"/>
  <c r="N160" i="1"/>
  <c r="R160" i="1" s="1"/>
  <c r="Q160" i="1"/>
  <c r="S200" i="1"/>
  <c r="S232" i="1"/>
  <c r="S264" i="1"/>
  <c r="S296" i="1"/>
  <c r="S328" i="1"/>
  <c r="S360" i="1"/>
  <c r="S392" i="1"/>
  <c r="S424" i="1"/>
  <c r="S456" i="1"/>
  <c r="S488" i="1"/>
  <c r="S520" i="1"/>
  <c r="S560" i="1"/>
  <c r="S592" i="1"/>
  <c r="S763" i="1"/>
  <c r="S915" i="1"/>
  <c r="S1003" i="1"/>
  <c r="N625" i="1"/>
  <c r="R625" i="1" s="1"/>
  <c r="Q625" i="1"/>
  <c r="N689" i="1"/>
  <c r="R689" i="1" s="1"/>
  <c r="Q689" i="1"/>
  <c r="N753" i="1"/>
  <c r="R753" i="1" s="1"/>
  <c r="Q753" i="1"/>
  <c r="N817" i="1"/>
  <c r="R817" i="1" s="1"/>
  <c r="Q817" i="1"/>
  <c r="N881" i="1"/>
  <c r="R881" i="1" s="1"/>
  <c r="Q881" i="1"/>
  <c r="N945" i="1"/>
  <c r="R945" i="1" s="1"/>
  <c r="Q945" i="1"/>
  <c r="N13" i="1"/>
  <c r="R13" i="1" s="1"/>
  <c r="Q13" i="1"/>
  <c r="N23" i="1"/>
  <c r="R23" i="1" s="1"/>
  <c r="Q23" i="1"/>
  <c r="N35" i="1"/>
  <c r="R35" i="1" s="1"/>
  <c r="Q35" i="1"/>
  <c r="N131" i="1"/>
  <c r="R131" i="1" s="1"/>
  <c r="Q131" i="1"/>
  <c r="N55" i="1"/>
  <c r="R55" i="1" s="1"/>
  <c r="Q55" i="1"/>
  <c r="N580" i="1"/>
  <c r="R580" i="1" s="1"/>
  <c r="Q580" i="1"/>
  <c r="N87" i="1"/>
  <c r="R87" i="1" s="1"/>
  <c r="Q87" i="1"/>
  <c r="N342" i="1"/>
  <c r="R342" i="1" s="1"/>
  <c r="Q342" i="1"/>
  <c r="S167" i="1"/>
  <c r="N206" i="1"/>
  <c r="R206" i="1" s="1"/>
  <c r="Q206" i="1"/>
  <c r="N770" i="1"/>
  <c r="R770" i="1" s="1"/>
  <c r="Q770" i="1"/>
  <c r="N186" i="1"/>
  <c r="R186" i="1" s="1"/>
  <c r="Q186" i="1"/>
  <c r="N100" i="1"/>
  <c r="R100" i="1" s="1"/>
  <c r="Q100" i="1"/>
  <c r="N261" i="1"/>
  <c r="R261" i="1" s="1"/>
  <c r="Q261" i="1"/>
  <c r="N334" i="1"/>
  <c r="R334" i="1" s="1"/>
  <c r="Q334" i="1"/>
  <c r="N481" i="1"/>
  <c r="R481" i="1" s="1"/>
  <c r="Q481" i="1"/>
  <c r="N626" i="1"/>
  <c r="R626" i="1" s="1"/>
  <c r="Q626" i="1"/>
  <c r="N754" i="1"/>
  <c r="R754" i="1" s="1"/>
  <c r="Q754" i="1"/>
  <c r="N882" i="1"/>
  <c r="R882" i="1" s="1"/>
  <c r="Q882" i="1"/>
  <c r="N10" i="1"/>
  <c r="R10" i="1" s="1"/>
  <c r="Q10" i="1"/>
  <c r="N74" i="1"/>
  <c r="R74" i="1" s="1"/>
  <c r="Q74" i="1"/>
  <c r="N146" i="1"/>
  <c r="R146" i="1" s="1"/>
  <c r="Q146" i="1"/>
  <c r="S48" i="1"/>
  <c r="N175" i="1"/>
  <c r="R175" i="1" s="1"/>
  <c r="Q175" i="1"/>
  <c r="N354" i="1"/>
  <c r="R354" i="1" s="1"/>
  <c r="Q354" i="1"/>
  <c r="N518" i="1"/>
  <c r="R518" i="1" s="1"/>
  <c r="Q518" i="1"/>
  <c r="N675" i="1"/>
  <c r="R675" i="1" s="1"/>
  <c r="Q675" i="1"/>
  <c r="N859" i="1"/>
  <c r="R859" i="1" s="1"/>
  <c r="Q859" i="1"/>
  <c r="N38" i="1"/>
  <c r="R38" i="1" s="1"/>
  <c r="Q38" i="1"/>
  <c r="N209" i="1"/>
  <c r="R209" i="1" s="1"/>
  <c r="Q209" i="1"/>
  <c r="N355" i="1"/>
  <c r="R355" i="1" s="1"/>
  <c r="Q355" i="1"/>
  <c r="N501" i="1"/>
  <c r="R501" i="1" s="1"/>
  <c r="Q501" i="1"/>
  <c r="N652" i="1"/>
  <c r="R652" i="1" s="1"/>
  <c r="Q652" i="1"/>
  <c r="N788" i="1"/>
  <c r="R788" i="1" s="1"/>
  <c r="Q788" i="1"/>
  <c r="N972" i="1"/>
  <c r="R972" i="1" s="1"/>
  <c r="Q972" i="1"/>
  <c r="N83" i="1"/>
  <c r="R83" i="1" s="1"/>
  <c r="Q83" i="1"/>
  <c r="N246" i="1"/>
  <c r="R246" i="1" s="1"/>
  <c r="Q246" i="1"/>
  <c r="N402" i="1"/>
  <c r="R402" i="1" s="1"/>
  <c r="Q402" i="1"/>
  <c r="N484" i="1"/>
  <c r="R484" i="1" s="1"/>
  <c r="Q484" i="1"/>
  <c r="N629" i="1"/>
  <c r="R629" i="1" s="1"/>
  <c r="Q629" i="1"/>
  <c r="N773" i="1"/>
  <c r="R773" i="1" s="1"/>
  <c r="Q773" i="1"/>
  <c r="N965" i="1"/>
  <c r="R965" i="1" s="1"/>
  <c r="Q965" i="1"/>
  <c r="N41" i="1"/>
  <c r="R41" i="1" s="1"/>
  <c r="Q41" i="1"/>
  <c r="N211" i="1"/>
  <c r="R211" i="1" s="1"/>
  <c r="Q211" i="1"/>
  <c r="N357" i="1"/>
  <c r="R357" i="1" s="1"/>
  <c r="Q357" i="1"/>
  <c r="N503" i="1"/>
  <c r="R503" i="1" s="1"/>
  <c r="Q503" i="1"/>
  <c r="N646" i="1"/>
  <c r="R646" i="1" s="1"/>
  <c r="Q646" i="1"/>
  <c r="N782" i="1"/>
  <c r="R782" i="1" s="1"/>
  <c r="Q782" i="1"/>
  <c r="N942" i="1"/>
  <c r="R942" i="1" s="1"/>
  <c r="Q942" i="1"/>
  <c r="S979" i="1"/>
  <c r="N159" i="1"/>
  <c r="R159" i="1" s="1"/>
  <c r="Q159" i="1"/>
  <c r="N313" i="1"/>
  <c r="R313" i="1" s="1"/>
  <c r="Q313" i="1"/>
  <c r="N459" i="1"/>
  <c r="R459" i="1" s="1"/>
  <c r="Q459" i="1"/>
  <c r="N605" i="1"/>
  <c r="R605" i="1" s="1"/>
  <c r="Q605" i="1"/>
  <c r="N735" i="1"/>
  <c r="R735" i="1" s="1"/>
  <c r="Q735" i="1"/>
  <c r="N879" i="1"/>
  <c r="R879" i="1" s="1"/>
  <c r="Q879" i="1"/>
  <c r="S644" i="1"/>
  <c r="N54" i="1"/>
  <c r="R54" i="1" s="1"/>
  <c r="Q54" i="1"/>
  <c r="N140" i="1"/>
  <c r="R140" i="1" s="1"/>
  <c r="Q140" i="1"/>
  <c r="N222" i="1"/>
  <c r="R222" i="1" s="1"/>
  <c r="Q222" i="1"/>
  <c r="N295" i="1"/>
  <c r="R295" i="1" s="1"/>
  <c r="Q295" i="1"/>
  <c r="N369" i="1"/>
  <c r="R369" i="1" s="1"/>
  <c r="Q369" i="1"/>
  <c r="N442" i="1"/>
  <c r="R442" i="1" s="1"/>
  <c r="Q442" i="1"/>
  <c r="N515" i="1"/>
  <c r="R515" i="1" s="1"/>
  <c r="Q515" i="1"/>
  <c r="N588" i="1"/>
  <c r="R588" i="1" s="1"/>
  <c r="Q588" i="1"/>
  <c r="N656" i="1"/>
  <c r="R656" i="1" s="1"/>
  <c r="Q656" i="1"/>
  <c r="N720" i="1"/>
  <c r="R720" i="1" s="1"/>
  <c r="Q720" i="1"/>
  <c r="N784" i="1"/>
  <c r="R784" i="1" s="1"/>
  <c r="Q784" i="1"/>
  <c r="N856" i="1"/>
  <c r="R856" i="1" s="1"/>
  <c r="Q856" i="1"/>
  <c r="N920" i="1"/>
  <c r="R920" i="1" s="1"/>
  <c r="Q920" i="1"/>
  <c r="N984" i="1"/>
  <c r="R984" i="1" s="1"/>
  <c r="Q984" i="1"/>
  <c r="S64" i="1"/>
  <c r="S96" i="1"/>
  <c r="S128" i="1"/>
  <c r="S160" i="1"/>
  <c r="N200" i="1"/>
  <c r="R200" i="1" s="1"/>
  <c r="Q200" i="1"/>
  <c r="N232" i="1"/>
  <c r="R232" i="1" s="1"/>
  <c r="Q232" i="1"/>
  <c r="N264" i="1"/>
  <c r="R264" i="1" s="1"/>
  <c r="Q264" i="1"/>
  <c r="N296" i="1"/>
  <c r="R296" i="1" s="1"/>
  <c r="Q296" i="1"/>
  <c r="N328" i="1"/>
  <c r="R328" i="1" s="1"/>
  <c r="Q328" i="1"/>
  <c r="N360" i="1"/>
  <c r="R360" i="1" s="1"/>
  <c r="Q360" i="1"/>
  <c r="N392" i="1"/>
  <c r="R392" i="1" s="1"/>
  <c r="Q392" i="1"/>
  <c r="N424" i="1"/>
  <c r="R424" i="1" s="1"/>
  <c r="Q424" i="1"/>
  <c r="N456" i="1"/>
  <c r="R456" i="1" s="1"/>
  <c r="Q456" i="1"/>
  <c r="N488" i="1"/>
  <c r="R488" i="1" s="1"/>
  <c r="Q488" i="1"/>
  <c r="N520" i="1"/>
  <c r="R520" i="1" s="1"/>
  <c r="Q520" i="1"/>
  <c r="N560" i="1"/>
  <c r="R560" i="1" s="1"/>
  <c r="Q560" i="1"/>
  <c r="N592" i="1"/>
  <c r="R592" i="1" s="1"/>
  <c r="Q592" i="1"/>
  <c r="S796" i="1"/>
  <c r="S927" i="1"/>
  <c r="N233" i="1"/>
  <c r="R233" i="1" s="1"/>
  <c r="Q233" i="1"/>
  <c r="N633" i="1"/>
  <c r="R633" i="1" s="1"/>
  <c r="Q633" i="1"/>
  <c r="N697" i="1"/>
  <c r="R697" i="1" s="1"/>
  <c r="Q697" i="1"/>
  <c r="N761" i="1"/>
  <c r="R761" i="1" s="1"/>
  <c r="Q761" i="1"/>
  <c r="N825" i="1"/>
  <c r="R825" i="1" s="1"/>
  <c r="Q825" i="1"/>
  <c r="N889" i="1"/>
  <c r="R889" i="1" s="1"/>
  <c r="Q889" i="1"/>
  <c r="N953" i="1"/>
  <c r="R953" i="1" s="1"/>
  <c r="Q953" i="1"/>
  <c r="N99" i="1"/>
  <c r="R99" i="1" s="1"/>
  <c r="Q99" i="1"/>
  <c r="N109" i="1"/>
  <c r="R109" i="1" s="1"/>
  <c r="Q109" i="1"/>
  <c r="N119" i="1"/>
  <c r="R119" i="1" s="1"/>
  <c r="Q119" i="1"/>
  <c r="N214" i="1"/>
  <c r="R214" i="1" s="1"/>
  <c r="Q214" i="1"/>
  <c r="N223" i="1"/>
  <c r="R223" i="1" s="1"/>
  <c r="Q223" i="1"/>
  <c r="N251" i="1"/>
  <c r="R251" i="1" s="1"/>
  <c r="Q251" i="1"/>
  <c r="N434" i="1"/>
  <c r="R434" i="1" s="1"/>
  <c r="Q434" i="1"/>
  <c r="S150" i="1"/>
  <c r="S175" i="1"/>
  <c r="N5" i="1"/>
  <c r="R5" i="1" s="1"/>
  <c r="D36" i="1" l="1"/>
  <c r="D42" i="1"/>
  <c r="B21" i="1"/>
  <c r="E19" i="1" s="1"/>
  <c r="E20" i="1"/>
  <c r="E24" i="1" s="1"/>
  <c r="AN10" i="1" l="1"/>
  <c r="E23" i="1"/>
  <c r="AE10" i="1" s="1"/>
  <c r="AE39" i="1"/>
  <c r="AN54" i="1"/>
</calcChain>
</file>

<file path=xl/sharedStrings.xml><?xml version="1.0" encoding="utf-8"?>
<sst xmlns="http://schemas.openxmlformats.org/spreadsheetml/2006/main" count="316" uniqueCount="106">
  <si>
    <t>Maturity</t>
  </si>
  <si>
    <t>Volatility D</t>
  </si>
  <si>
    <t>Volatility R</t>
  </si>
  <si>
    <t>Start Price D</t>
  </si>
  <si>
    <t>Start Price R</t>
  </si>
  <si>
    <t>Random Type</t>
  </si>
  <si>
    <t>User Input</t>
  </si>
  <si>
    <t>Fixed Z</t>
  </si>
  <si>
    <t>Random Z</t>
  </si>
  <si>
    <t>Z</t>
  </si>
  <si>
    <t>Strike Price D1</t>
  </si>
  <si>
    <t>Strike Price D2</t>
  </si>
  <si>
    <t>Strike Price R1</t>
  </si>
  <si>
    <t>Strike Price R2</t>
  </si>
  <si>
    <t>Risk Free Rate</t>
  </si>
  <si>
    <t>Payoff(D)</t>
  </si>
  <si>
    <t>Payoff(R)</t>
  </si>
  <si>
    <t>S(R)</t>
  </si>
  <si>
    <t>S(D)</t>
  </si>
  <si>
    <t>Option Value D</t>
  </si>
  <si>
    <t>Option Value R</t>
  </si>
  <si>
    <t>#Case</t>
  </si>
  <si>
    <t>Adj Ratio D</t>
  </si>
  <si>
    <t>Adj Raatio R</t>
  </si>
  <si>
    <t>Adjusted Input</t>
  </si>
  <si>
    <t>Discount Rate</t>
  </si>
  <si>
    <t>Zero-Coupon Bond Value</t>
  </si>
  <si>
    <t>Participation Rate D</t>
  </si>
  <si>
    <t>Participation Rate R</t>
  </si>
  <si>
    <t>Risk-Free Rate</t>
  </si>
  <si>
    <t>Credit Spread</t>
  </si>
  <si>
    <t>Value of ZCB</t>
  </si>
  <si>
    <t>Principal Leftover</t>
  </si>
  <si>
    <t>Face Value</t>
  </si>
  <si>
    <t>Strike Price D3</t>
  </si>
  <si>
    <t>Strike Price R3</t>
  </si>
  <si>
    <t>Chart Data</t>
  </si>
  <si>
    <t>d1</t>
  </si>
  <si>
    <t>d2</t>
  </si>
  <si>
    <t>d3</t>
  </si>
  <si>
    <t>d4</t>
  </si>
  <si>
    <t>BS Model Value</t>
  </si>
  <si>
    <t>d5</t>
  </si>
  <si>
    <t>d6</t>
  </si>
  <si>
    <t>d7</t>
  </si>
  <si>
    <t>d8</t>
  </si>
  <si>
    <t>d9</t>
  </si>
  <si>
    <t>d10</t>
  </si>
  <si>
    <t>d11</t>
  </si>
  <si>
    <t>d12</t>
  </si>
  <si>
    <t>Butterfly Value D</t>
  </si>
  <si>
    <t>Option Value 1</t>
  </si>
  <si>
    <t>Option Value 2</t>
  </si>
  <si>
    <t>Option Value D1</t>
  </si>
  <si>
    <t>Option Value D2</t>
  </si>
  <si>
    <t>Option Value D3</t>
  </si>
  <si>
    <t>Option Value R1</t>
  </si>
  <si>
    <t>Option Value R2</t>
  </si>
  <si>
    <t>Option Value R3</t>
  </si>
  <si>
    <t>Butterfly Value R</t>
  </si>
  <si>
    <t>Bull Spread Value D</t>
  </si>
  <si>
    <t>Bull Spread Value R</t>
  </si>
  <si>
    <t>SPM D</t>
  </si>
  <si>
    <t>SPM R</t>
  </si>
  <si>
    <t>Return D</t>
  </si>
  <si>
    <t>Return R</t>
  </si>
  <si>
    <t>Participation D Sensitivity Analysis</t>
  </si>
  <si>
    <t>Participation R Sensitivity Analysis</t>
  </si>
  <si>
    <t>Return D Sensitivity Analysis</t>
  </si>
  <si>
    <t>Return R Sensitivity Analysis</t>
  </si>
  <si>
    <t xml:space="preserve">Return D Sensitivity Analysis </t>
  </si>
  <si>
    <t>PM D</t>
  </si>
  <si>
    <t>PM R</t>
  </si>
  <si>
    <t xml:space="preserve">Long a Democratic Portfolio Call with Strike Price </t>
  </si>
  <si>
    <t>Short a Democratic Portfolio Call with Strike Price</t>
  </si>
  <si>
    <t xml:space="preserve">Long a Rapublican Portfolio Call with Strike Price </t>
  </si>
  <si>
    <t xml:space="preserve">Short a Republican Portfolio Call with Strike Price </t>
  </si>
  <si>
    <t>Bull Spread Call (Democratic Portfolio)</t>
  </si>
  <si>
    <t>Bull Spread Call (Republican Portfolio)</t>
  </si>
  <si>
    <t>Issuer:</t>
  </si>
  <si>
    <t>Principal:</t>
  </si>
  <si>
    <t>Coupon:</t>
  </si>
  <si>
    <t>Issue Price:</t>
  </si>
  <si>
    <t>Redemption:</t>
  </si>
  <si>
    <t>Democratic Portfolio Payment:</t>
  </si>
  <si>
    <t xml:space="preserve">Julius Baer Bank </t>
  </si>
  <si>
    <t>zero</t>
  </si>
  <si>
    <t>Issue Size:</t>
  </si>
  <si>
    <t>Issue Date:</t>
  </si>
  <si>
    <t>1/29/2021</t>
  </si>
  <si>
    <t>Undrlying Assets</t>
  </si>
  <si>
    <t>Democratic Portfolio</t>
  </si>
  <si>
    <t>Maturity Date:</t>
  </si>
  <si>
    <t>1/29/2022</t>
  </si>
  <si>
    <t>Principal + Democratic Portfolio Payment</t>
  </si>
  <si>
    <t>Principal*Democratic Bear Spread Call Payoff</t>
  </si>
  <si>
    <t>Republican Portfolio</t>
  </si>
  <si>
    <t>Principal + Republican Portfolio Payment</t>
  </si>
  <si>
    <t>Principal*Republican Bear Spread Call Payoff</t>
  </si>
  <si>
    <t>Principal*Participation Rate*Democratic Bull Spread Call Payoff</t>
  </si>
  <si>
    <t>Principal*Participation Rate*Republican Bull Spread Call Payoff</t>
  </si>
  <si>
    <t>Principal*Participation Rate*Democratic Butterfly Spread Call Payoff</t>
  </si>
  <si>
    <t>Principal*Participation Rate*Republican Butterfly Spread Call Payoff</t>
  </si>
  <si>
    <t>Bear Spread Call</t>
  </si>
  <si>
    <t>Bull Spread Call</t>
  </si>
  <si>
    <t>Butterfly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</si>
</sst>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$-409]#,##0.00"/>
    <numFmt numFmtId="177" formatCode="[$$-409]#,##0"/>
  </numFmts>
  <fonts count="7">
    <font>
      <sz val="12"/>
      <color theme="1"/>
      <name val="等线"/>
      <family val="2"/>
      <scheme val="minor"/>
    </font>
    <font>
      <sz val="12"/>
      <color theme="1"/>
      <name val="等线"/>
      <family val="2"/>
      <scheme val="minor"/>
    </font>
    <font>
      <sz val="12"/>
      <color rgb="FF3F3F76"/>
      <name val="等线"/>
      <family val="2"/>
      <scheme val="minor"/>
    </font>
    <font>
      <b/>
      <sz val="16"/>
      <color theme="1"/>
      <name val="等线"/>
      <family val="2"/>
      <scheme val="minor"/>
    </font>
    <font>
      <i/>
      <sz val="12"/>
      <color theme="1"/>
      <name val="等线"/>
      <family val="2"/>
      <scheme val="minor"/>
    </font>
    <font>
      <sz val="8"/>
      <color theme="1"/>
      <name val="Helvetica"/>
      <family val="2"/>
    </font>
    <font>
      <sz val="9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2" borderId="1" applyNumberFormat="0" applyAlignment="0" applyProtection="0"/>
  </cellStyleXfs>
  <cellXfs count="96">
    <xf numFmtId="0" fontId="0" fillId="0" borderId="0" xfId="0"/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left"/>
    </xf>
    <xf numFmtId="10" fontId="2" fillId="2" borderId="1" xfId="1" applyNumberFormat="1" applyFont="1" applyFill="1" applyBorder="1" applyAlignment="1">
      <alignment horizontal="right"/>
    </xf>
    <xf numFmtId="2" fontId="2" fillId="2" borderId="1" xfId="2" applyNumberFormat="1" applyAlignment="1">
      <alignment horizontal="right"/>
    </xf>
    <xf numFmtId="0" fontId="2" fillId="2" borderId="1" xfId="2" applyAlignment="1">
      <alignment horizontal="right"/>
    </xf>
    <xf numFmtId="0" fontId="0" fillId="3" borderId="3" xfId="0" applyFill="1" applyBorder="1" applyAlignment="1">
      <alignment horizontal="left"/>
    </xf>
    <xf numFmtId="10" fontId="2" fillId="2" borderId="4" xfId="1" applyNumberFormat="1" applyFont="1" applyFill="1" applyBorder="1" applyAlignment="1">
      <alignment horizontal="right"/>
    </xf>
    <xf numFmtId="0" fontId="0" fillId="0" borderId="2" xfId="0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  <xf numFmtId="2" fontId="0" fillId="5" borderId="2" xfId="0" applyNumberFormat="1" applyFont="1" applyFill="1" applyBorder="1"/>
    <xf numFmtId="2" fontId="0" fillId="5" borderId="2" xfId="2" applyNumberFormat="1" applyFont="1" applyFill="1" applyBorder="1" applyAlignment="1">
      <alignment horizontal="right"/>
    </xf>
    <xf numFmtId="10" fontId="0" fillId="5" borderId="2" xfId="1" applyNumberFormat="1" applyFont="1" applyFill="1" applyBorder="1" applyAlignment="1">
      <alignment horizontal="right"/>
    </xf>
    <xf numFmtId="10" fontId="0" fillId="0" borderId="2" xfId="1" applyNumberFormat="1" applyFont="1" applyBorder="1"/>
    <xf numFmtId="0" fontId="0" fillId="3" borderId="2" xfId="0" applyFill="1" applyBorder="1"/>
    <xf numFmtId="176" fontId="0" fillId="0" borderId="2" xfId="0" applyNumberFormat="1" applyBorder="1"/>
    <xf numFmtId="10" fontId="2" fillId="2" borderId="1" xfId="2" applyNumberFormat="1"/>
    <xf numFmtId="177" fontId="2" fillId="2" borderId="1" xfId="2" applyNumberFormat="1" applyAlignment="1">
      <alignment horizontal="right"/>
    </xf>
    <xf numFmtId="0" fontId="0" fillId="3" borderId="5" xfId="0" applyFill="1" applyBorder="1" applyAlignment="1">
      <alignment horizontal="left"/>
    </xf>
    <xf numFmtId="2" fontId="0" fillId="0" borderId="0" xfId="0" applyNumberFormat="1"/>
    <xf numFmtId="0" fontId="0" fillId="3" borderId="6" xfId="0" applyFill="1" applyBorder="1" applyAlignment="1">
      <alignment horizontal="left"/>
    </xf>
    <xf numFmtId="0" fontId="2" fillId="2" borderId="7" xfId="2" applyBorder="1" applyAlignment="1">
      <alignment horizontal="right"/>
    </xf>
    <xf numFmtId="0" fontId="2" fillId="2" borderId="2" xfId="2" applyBorder="1" applyAlignment="1">
      <alignment horizontal="right"/>
    </xf>
    <xf numFmtId="0" fontId="0" fillId="0" borderId="2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2" fontId="0" fillId="6" borderId="2" xfId="0" applyNumberFormat="1" applyFill="1" applyBorder="1"/>
    <xf numFmtId="2" fontId="0" fillId="6" borderId="2" xfId="0" applyNumberFormat="1" applyFill="1" applyBorder="1" applyAlignment="1">
      <alignment horizontal="center" vertical="center"/>
    </xf>
    <xf numFmtId="2" fontId="0" fillId="7" borderId="2" xfId="0" applyNumberFormat="1" applyFill="1" applyBorder="1" applyAlignment="1">
      <alignment horizontal="center" vertical="center"/>
    </xf>
    <xf numFmtId="2" fontId="0" fillId="7" borderId="2" xfId="0" applyNumberFormat="1" applyFill="1" applyBorder="1"/>
    <xf numFmtId="2" fontId="0" fillId="7" borderId="2" xfId="0" applyNumberFormat="1" applyFill="1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0" fontId="4" fillId="0" borderId="0" xfId="0" applyFont="1"/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10" fontId="0" fillId="0" borderId="2" xfId="0" applyNumberFormat="1" applyBorder="1" applyAlignment="1">
      <alignment horizontal="center"/>
    </xf>
    <xf numFmtId="1" fontId="0" fillId="0" borderId="2" xfId="1" applyNumberFormat="1" applyFont="1" applyBorder="1" applyAlignment="1">
      <alignment horizontal="center"/>
    </xf>
    <xf numFmtId="1" fontId="0" fillId="3" borderId="2" xfId="1" applyNumberFormat="1" applyFont="1" applyFill="1" applyBorder="1" applyAlignment="1">
      <alignment horizontal="center"/>
    </xf>
    <xf numFmtId="2" fontId="0" fillId="0" borderId="0" xfId="0" applyNumberFormat="1" applyBorder="1"/>
    <xf numFmtId="0" fontId="0" fillId="0" borderId="2" xfId="0" applyBorder="1"/>
    <xf numFmtId="10" fontId="0" fillId="0" borderId="2" xfId="1" applyNumberFormat="1" applyFont="1" applyBorder="1" applyAlignment="1">
      <alignment horizontal="right"/>
    </xf>
    <xf numFmtId="2" fontId="0" fillId="0" borderId="2" xfId="0" applyNumberFormat="1" applyBorder="1" applyAlignment="1">
      <alignment horizontal="right"/>
    </xf>
    <xf numFmtId="10" fontId="0" fillId="0" borderId="2" xfId="0" applyNumberFormat="1" applyBorder="1"/>
    <xf numFmtId="0" fontId="0" fillId="0" borderId="5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5" fillId="0" borderId="0" xfId="0" applyFont="1"/>
    <xf numFmtId="0" fontId="2" fillId="2" borderId="1" xfId="2" applyFont="1" applyAlignment="1">
      <alignment horizontal="right"/>
    </xf>
    <xf numFmtId="0" fontId="0" fillId="0" borderId="14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177" fontId="0" fillId="0" borderId="0" xfId="0" applyNumberFormat="1" applyBorder="1" applyAlignment="1">
      <alignment horizontal="left"/>
    </xf>
    <xf numFmtId="177" fontId="0" fillId="0" borderId="15" xfId="0" applyNumberFormat="1" applyBorder="1" applyAlignment="1">
      <alignment horizontal="left"/>
    </xf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177" fontId="0" fillId="0" borderId="0" xfId="0" applyNumberFormat="1" applyBorder="1" applyAlignment="1">
      <alignment horizontal="left" vertical="top"/>
    </xf>
    <xf numFmtId="177" fontId="0" fillId="0" borderId="15" xfId="0" applyNumberFormat="1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3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</cellXfs>
  <cellStyles count="3">
    <cellStyle name="百分比" xfId="1" builtinId="5"/>
    <cellStyle name="常规" xfId="0" builtinId="0"/>
    <cellStyle name="输入" xfId="2" builtin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Payoff</a:t>
            </a:r>
            <a:r>
              <a:rPr lang="en-US" baseline="0"/>
              <a:t> 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Bull Spread'!$Q$5:$Q$1004</c:f>
              <c:numCache>
                <c:formatCode>0.00</c:formatCode>
                <c:ptCount val="1000"/>
                <c:pt idx="0">
                  <c:v>101.57321211640058</c:v>
                </c:pt>
                <c:pt idx="1">
                  <c:v>82.646366701202297</c:v>
                </c:pt>
                <c:pt idx="2">
                  <c:v>70.564380027761729</c:v>
                </c:pt>
                <c:pt idx="3">
                  <c:v>95.878257972152653</c:v>
                </c:pt>
                <c:pt idx="4">
                  <c:v>164.18710274680771</c:v>
                </c:pt>
                <c:pt idx="5">
                  <c:v>97.177155903527535</c:v>
                </c:pt>
                <c:pt idx="6">
                  <c:v>120.36822544411459</c:v>
                </c:pt>
                <c:pt idx="7">
                  <c:v>104.68468631408663</c:v>
                </c:pt>
                <c:pt idx="8">
                  <c:v>90.828219899835162</c:v>
                </c:pt>
                <c:pt idx="9">
                  <c:v>73.741397084986232</c:v>
                </c:pt>
                <c:pt idx="10">
                  <c:v>97.904624782958194</c:v>
                </c:pt>
                <c:pt idx="11">
                  <c:v>61.905169956399654</c:v>
                </c:pt>
                <c:pt idx="12">
                  <c:v>79.275746198611202</c:v>
                </c:pt>
                <c:pt idx="13">
                  <c:v>54.260736991421844</c:v>
                </c:pt>
                <c:pt idx="14">
                  <c:v>107.43479611612663</c:v>
                </c:pt>
                <c:pt idx="15">
                  <c:v>101.10354779647099</c:v>
                </c:pt>
                <c:pt idx="16">
                  <c:v>140.2881624630287</c:v>
                </c:pt>
                <c:pt idx="17">
                  <c:v>94.329244820917836</c:v>
                </c:pt>
                <c:pt idx="18">
                  <c:v>84.707530884585154</c:v>
                </c:pt>
                <c:pt idx="19">
                  <c:v>63.770581981185757</c:v>
                </c:pt>
                <c:pt idx="20">
                  <c:v>105.95473242597247</c:v>
                </c:pt>
                <c:pt idx="21">
                  <c:v>102.07999830317101</c:v>
                </c:pt>
                <c:pt idx="22">
                  <c:v>119.65368955981216</c:v>
                </c:pt>
                <c:pt idx="23">
                  <c:v>92.063187183248147</c:v>
                </c:pt>
                <c:pt idx="24">
                  <c:v>124.54422392248901</c:v>
                </c:pt>
                <c:pt idx="25">
                  <c:v>147.67676555867894</c:v>
                </c:pt>
                <c:pt idx="26">
                  <c:v>91.799047188720124</c:v>
                </c:pt>
                <c:pt idx="27">
                  <c:v>78.673803440008697</c:v>
                </c:pt>
                <c:pt idx="28">
                  <c:v>55.901699925742435</c:v>
                </c:pt>
                <c:pt idx="29">
                  <c:v>144.38220630073576</c:v>
                </c:pt>
                <c:pt idx="30">
                  <c:v>137.32756464234714</c:v>
                </c:pt>
                <c:pt idx="31">
                  <c:v>95.459761969489151</c:v>
                </c:pt>
                <c:pt idx="32">
                  <c:v>96.365767817428107</c:v>
                </c:pt>
                <c:pt idx="33">
                  <c:v>131.12845483099994</c:v>
                </c:pt>
                <c:pt idx="34">
                  <c:v>107.21145408364062</c:v>
                </c:pt>
                <c:pt idx="35">
                  <c:v>90.060660141373901</c:v>
                </c:pt>
                <c:pt idx="36">
                  <c:v>84.769664869774687</c:v>
                </c:pt>
                <c:pt idx="37">
                  <c:v>56.251217126559318</c:v>
                </c:pt>
                <c:pt idx="38">
                  <c:v>134.77423869914938</c:v>
                </c:pt>
                <c:pt idx="39">
                  <c:v>84.067370418102939</c:v>
                </c:pt>
                <c:pt idx="40">
                  <c:v>92.237153104695864</c:v>
                </c:pt>
                <c:pt idx="41">
                  <c:v>67.170432187222815</c:v>
                </c:pt>
                <c:pt idx="42">
                  <c:v>65.608074905681775</c:v>
                </c:pt>
                <c:pt idx="43">
                  <c:v>106.90657361317125</c:v>
                </c:pt>
                <c:pt idx="44">
                  <c:v>111.06134498751403</c:v>
                </c:pt>
                <c:pt idx="45">
                  <c:v>138.86941288329197</c:v>
                </c:pt>
                <c:pt idx="46">
                  <c:v>60.085356081625406</c:v>
                </c:pt>
                <c:pt idx="47">
                  <c:v>75.228716530803752</c:v>
                </c:pt>
                <c:pt idx="48">
                  <c:v>110.07997317464127</c:v>
                </c:pt>
                <c:pt idx="49">
                  <c:v>132.4486240623842</c:v>
                </c:pt>
                <c:pt idx="50">
                  <c:v>98.166114247596312</c:v>
                </c:pt>
                <c:pt idx="51">
                  <c:v>88.67173451022218</c:v>
                </c:pt>
                <c:pt idx="52">
                  <c:v>109.46760911786633</c:v>
                </c:pt>
                <c:pt idx="53">
                  <c:v>90.08827207565119</c:v>
                </c:pt>
                <c:pt idx="54">
                  <c:v>109.77387242760628</c:v>
                </c:pt>
                <c:pt idx="55">
                  <c:v>88.558060158999766</c:v>
                </c:pt>
                <c:pt idx="56">
                  <c:v>70.074477946483654</c:v>
                </c:pt>
                <c:pt idx="57">
                  <c:v>184.19323624361849</c:v>
                </c:pt>
                <c:pt idx="58">
                  <c:v>88.690065847276983</c:v>
                </c:pt>
                <c:pt idx="59">
                  <c:v>139.72507254346223</c:v>
                </c:pt>
                <c:pt idx="60">
                  <c:v>113.17558000125135</c:v>
                </c:pt>
                <c:pt idx="61">
                  <c:v>147.06619062625953</c:v>
                </c:pt>
                <c:pt idx="62">
                  <c:v>112.04315649744461</c:v>
                </c:pt>
                <c:pt idx="63">
                  <c:v>149.98792027867592</c:v>
                </c:pt>
                <c:pt idx="64">
                  <c:v>72.771231166485023</c:v>
                </c:pt>
                <c:pt idx="65">
                  <c:v>66.56509994576227</c:v>
                </c:pt>
                <c:pt idx="66">
                  <c:v>80.311019924190674</c:v>
                </c:pt>
                <c:pt idx="67">
                  <c:v>88.380832409461945</c:v>
                </c:pt>
                <c:pt idx="68">
                  <c:v>84.032998768178643</c:v>
                </c:pt>
                <c:pt idx="69">
                  <c:v>69.293773459903235</c:v>
                </c:pt>
                <c:pt idx="70">
                  <c:v>99.783753937273914</c:v>
                </c:pt>
                <c:pt idx="71">
                  <c:v>65.419236378134627</c:v>
                </c:pt>
                <c:pt idx="72">
                  <c:v>140.79638936000148</c:v>
                </c:pt>
                <c:pt idx="73">
                  <c:v>110.50753645077708</c:v>
                </c:pt>
                <c:pt idx="74">
                  <c:v>82.247362951263696</c:v>
                </c:pt>
                <c:pt idx="75">
                  <c:v>80.871162135018224</c:v>
                </c:pt>
                <c:pt idx="76">
                  <c:v>86.648903236511813</c:v>
                </c:pt>
                <c:pt idx="77">
                  <c:v>110.92692379313011</c:v>
                </c:pt>
                <c:pt idx="78">
                  <c:v>224.26977363415941</c:v>
                </c:pt>
                <c:pt idx="79">
                  <c:v>77.908925116403466</c:v>
                </c:pt>
                <c:pt idx="80">
                  <c:v>97.998822615675067</c:v>
                </c:pt>
                <c:pt idx="81">
                  <c:v>78.316058305389163</c:v>
                </c:pt>
                <c:pt idx="82">
                  <c:v>94.038548707873815</c:v>
                </c:pt>
                <c:pt idx="83">
                  <c:v>80.613664131279023</c:v>
                </c:pt>
                <c:pt idx="84">
                  <c:v>148.57589747928415</c:v>
                </c:pt>
                <c:pt idx="85">
                  <c:v>96.232015575963828</c:v>
                </c:pt>
                <c:pt idx="86">
                  <c:v>81.948215071468297</c:v>
                </c:pt>
                <c:pt idx="87">
                  <c:v>95.289214113336001</c:v>
                </c:pt>
                <c:pt idx="88">
                  <c:v>86.251543962330629</c:v>
                </c:pt>
                <c:pt idx="89">
                  <c:v>89.79750971282995</c:v>
                </c:pt>
                <c:pt idx="90">
                  <c:v>71.156710997532542</c:v>
                </c:pt>
                <c:pt idx="91">
                  <c:v>151.16477074152556</c:v>
                </c:pt>
                <c:pt idx="92">
                  <c:v>92.358818768474279</c:v>
                </c:pt>
                <c:pt idx="93">
                  <c:v>95.199484164552757</c:v>
                </c:pt>
                <c:pt idx="94">
                  <c:v>92.09477443896742</c:v>
                </c:pt>
                <c:pt idx="95">
                  <c:v>67.477396158023353</c:v>
                </c:pt>
                <c:pt idx="96">
                  <c:v>82.615111935907393</c:v>
                </c:pt>
                <c:pt idx="97">
                  <c:v>73.953984242489355</c:v>
                </c:pt>
                <c:pt idx="98">
                  <c:v>110.73075112901851</c:v>
                </c:pt>
                <c:pt idx="99">
                  <c:v>200.67411450054635</c:v>
                </c:pt>
                <c:pt idx="100">
                  <c:v>169.02582940229846</c:v>
                </c:pt>
                <c:pt idx="101">
                  <c:v>84.914379494564514</c:v>
                </c:pt>
                <c:pt idx="102">
                  <c:v>85.189742576854172</c:v>
                </c:pt>
                <c:pt idx="103">
                  <c:v>120.39867209640211</c:v>
                </c:pt>
                <c:pt idx="104">
                  <c:v>115.75303885358939</c:v>
                </c:pt>
                <c:pt idx="105">
                  <c:v>42.056554326312138</c:v>
                </c:pt>
                <c:pt idx="106">
                  <c:v>85.112776532205785</c:v>
                </c:pt>
                <c:pt idx="107">
                  <c:v>117.00315373856289</c:v>
                </c:pt>
                <c:pt idx="108">
                  <c:v>47.131237446382464</c:v>
                </c:pt>
                <c:pt idx="109">
                  <c:v>92.8180189760823</c:v>
                </c:pt>
                <c:pt idx="110">
                  <c:v>123.65185953901798</c:v>
                </c:pt>
                <c:pt idx="111">
                  <c:v>70.39753518722128</c:v>
                </c:pt>
                <c:pt idx="112">
                  <c:v>58.322099236274873</c:v>
                </c:pt>
                <c:pt idx="113">
                  <c:v>100.63933573181086</c:v>
                </c:pt>
                <c:pt idx="114">
                  <c:v>93.762947719806661</c:v>
                </c:pt>
                <c:pt idx="115">
                  <c:v>90.321759432590838</c:v>
                </c:pt>
                <c:pt idx="116">
                  <c:v>100.27559455740817</c:v>
                </c:pt>
                <c:pt idx="117">
                  <c:v>70.492009904783743</c:v>
                </c:pt>
                <c:pt idx="118">
                  <c:v>90.980637526786239</c:v>
                </c:pt>
                <c:pt idx="119">
                  <c:v>79.997426794376665</c:v>
                </c:pt>
                <c:pt idx="120">
                  <c:v>47.525518335308483</c:v>
                </c:pt>
                <c:pt idx="121">
                  <c:v>77.004202373905159</c:v>
                </c:pt>
                <c:pt idx="122">
                  <c:v>96.083834909323201</c:v>
                </c:pt>
                <c:pt idx="123">
                  <c:v>112.81625080321621</c:v>
                </c:pt>
                <c:pt idx="124">
                  <c:v>119.06273258677575</c:v>
                </c:pt>
                <c:pt idx="125">
                  <c:v>107.25740810058981</c:v>
                </c:pt>
                <c:pt idx="126">
                  <c:v>122.91897090927482</c:v>
                </c:pt>
                <c:pt idx="127">
                  <c:v>65.596941481535836</c:v>
                </c:pt>
                <c:pt idx="128">
                  <c:v>73.046106529134406</c:v>
                </c:pt>
                <c:pt idx="129">
                  <c:v>188.0044272299134</c:v>
                </c:pt>
                <c:pt idx="130">
                  <c:v>65.224966650592393</c:v>
                </c:pt>
                <c:pt idx="131">
                  <c:v>55.768936020392346</c:v>
                </c:pt>
                <c:pt idx="132">
                  <c:v>132.68433443341701</c:v>
                </c:pt>
                <c:pt idx="133">
                  <c:v>66.522945113954066</c:v>
                </c:pt>
                <c:pt idx="134">
                  <c:v>143.63765923160861</c:v>
                </c:pt>
                <c:pt idx="135">
                  <c:v>221.29275912436935</c:v>
                </c:pt>
                <c:pt idx="136">
                  <c:v>115.7195652879148</c:v>
                </c:pt>
                <c:pt idx="137">
                  <c:v>73.513057309919276</c:v>
                </c:pt>
                <c:pt idx="138">
                  <c:v>105.55928792479972</c:v>
                </c:pt>
                <c:pt idx="139">
                  <c:v>111.04104138045466</c:v>
                </c:pt>
                <c:pt idx="140">
                  <c:v>53.764182271224215</c:v>
                </c:pt>
                <c:pt idx="141">
                  <c:v>92.365100474866495</c:v>
                </c:pt>
                <c:pt idx="142">
                  <c:v>101.64887550584174</c:v>
                </c:pt>
                <c:pt idx="143">
                  <c:v>82.641996925182283</c:v>
                </c:pt>
                <c:pt idx="144">
                  <c:v>134.46079614807743</c:v>
                </c:pt>
                <c:pt idx="145">
                  <c:v>56.347888218659961</c:v>
                </c:pt>
                <c:pt idx="146">
                  <c:v>153.1157830797095</c:v>
                </c:pt>
                <c:pt idx="147">
                  <c:v>202.6968230736085</c:v>
                </c:pt>
                <c:pt idx="148">
                  <c:v>42.500547267753319</c:v>
                </c:pt>
                <c:pt idx="149">
                  <c:v>108.33186571302451</c:v>
                </c:pt>
                <c:pt idx="150">
                  <c:v>93.737916984054976</c:v>
                </c:pt>
                <c:pt idx="151">
                  <c:v>104.9731295619968</c:v>
                </c:pt>
                <c:pt idx="152">
                  <c:v>166.63838895659518</c:v>
                </c:pt>
                <c:pt idx="153">
                  <c:v>118.39217850150393</c:v>
                </c:pt>
                <c:pt idx="154">
                  <c:v>87.203530118902236</c:v>
                </c:pt>
                <c:pt idx="155">
                  <c:v>71.490750928245248</c:v>
                </c:pt>
                <c:pt idx="156">
                  <c:v>109.16771681602302</c:v>
                </c:pt>
                <c:pt idx="157">
                  <c:v>63.011842291287614</c:v>
                </c:pt>
                <c:pt idx="158">
                  <c:v>74.761531137172739</c:v>
                </c:pt>
                <c:pt idx="159">
                  <c:v>64.768478377796612</c:v>
                </c:pt>
                <c:pt idx="160">
                  <c:v>43.734726133494704</c:v>
                </c:pt>
                <c:pt idx="161">
                  <c:v>87.912177605355154</c:v>
                </c:pt>
                <c:pt idx="162">
                  <c:v>73.175759969080218</c:v>
                </c:pt>
                <c:pt idx="163">
                  <c:v>126.52843855844087</c:v>
                </c:pt>
                <c:pt idx="164">
                  <c:v>77.31724857419627</c:v>
                </c:pt>
                <c:pt idx="165">
                  <c:v>51.958182714241765</c:v>
                </c:pt>
                <c:pt idx="166">
                  <c:v>89.552745516902519</c:v>
                </c:pt>
                <c:pt idx="167">
                  <c:v>104.58927414470625</c:v>
                </c:pt>
                <c:pt idx="168">
                  <c:v>74.115664252897247</c:v>
                </c:pt>
                <c:pt idx="169">
                  <c:v>68.213319838386042</c:v>
                </c:pt>
                <c:pt idx="170">
                  <c:v>119.52045057249686</c:v>
                </c:pt>
                <c:pt idx="171">
                  <c:v>122.51268663432684</c:v>
                </c:pt>
                <c:pt idx="172">
                  <c:v>103.81085947130451</c:v>
                </c:pt>
                <c:pt idx="173">
                  <c:v>179.53768184502988</c:v>
                </c:pt>
                <c:pt idx="174">
                  <c:v>99.132535678932115</c:v>
                </c:pt>
                <c:pt idx="175">
                  <c:v>164.83674787071729</c:v>
                </c:pt>
                <c:pt idx="176">
                  <c:v>165.14850382413212</c:v>
                </c:pt>
                <c:pt idx="177">
                  <c:v>169.86231454153162</c:v>
                </c:pt>
                <c:pt idx="178">
                  <c:v>101.39301717554667</c:v>
                </c:pt>
                <c:pt idx="179">
                  <c:v>93.622913621186527</c:v>
                </c:pt>
                <c:pt idx="180">
                  <c:v>77.986165306705331</c:v>
                </c:pt>
                <c:pt idx="181">
                  <c:v>150.0681044193731</c:v>
                </c:pt>
                <c:pt idx="182">
                  <c:v>68.277981509707658</c:v>
                </c:pt>
                <c:pt idx="183">
                  <c:v>103.59792203785703</c:v>
                </c:pt>
                <c:pt idx="184">
                  <c:v>104.8225033944034</c:v>
                </c:pt>
                <c:pt idx="185">
                  <c:v>136.67977262665158</c:v>
                </c:pt>
                <c:pt idx="186">
                  <c:v>170.17647089766226</c:v>
                </c:pt>
                <c:pt idx="187">
                  <c:v>66.432593069402017</c:v>
                </c:pt>
                <c:pt idx="188">
                  <c:v>49.987235697319967</c:v>
                </c:pt>
                <c:pt idx="189">
                  <c:v>97.956456857751562</c:v>
                </c:pt>
                <c:pt idx="190">
                  <c:v>104.84905280865028</c:v>
                </c:pt>
                <c:pt idx="191">
                  <c:v>94.468999309645113</c:v>
                </c:pt>
                <c:pt idx="192">
                  <c:v>103.76470197637224</c:v>
                </c:pt>
                <c:pt idx="193">
                  <c:v>75.756345229746387</c:v>
                </c:pt>
                <c:pt idx="194">
                  <c:v>70.677791575266653</c:v>
                </c:pt>
                <c:pt idx="195">
                  <c:v>134.89248886812032</c:v>
                </c:pt>
                <c:pt idx="196">
                  <c:v>119.8083750111019</c:v>
                </c:pt>
                <c:pt idx="197">
                  <c:v>103.65848689701147</c:v>
                </c:pt>
                <c:pt idx="198">
                  <c:v>105.48897342781478</c:v>
                </c:pt>
                <c:pt idx="199">
                  <c:v>85.528532060399826</c:v>
                </c:pt>
                <c:pt idx="200">
                  <c:v>112.44571038890756</c:v>
                </c:pt>
                <c:pt idx="201">
                  <c:v>140.32242629759696</c:v>
                </c:pt>
                <c:pt idx="202">
                  <c:v>85.975443704730509</c:v>
                </c:pt>
                <c:pt idx="203">
                  <c:v>79.334052144662977</c:v>
                </c:pt>
                <c:pt idx="204">
                  <c:v>121.52979084258213</c:v>
                </c:pt>
                <c:pt idx="205">
                  <c:v>102.16231596438736</c:v>
                </c:pt>
                <c:pt idx="206">
                  <c:v>72.557717555853444</c:v>
                </c:pt>
                <c:pt idx="207">
                  <c:v>106.50109982615878</c:v>
                </c:pt>
                <c:pt idx="208">
                  <c:v>74.732586153805642</c:v>
                </c:pt>
                <c:pt idx="209">
                  <c:v>76.596725844170592</c:v>
                </c:pt>
                <c:pt idx="210">
                  <c:v>126.30940779587536</c:v>
                </c:pt>
                <c:pt idx="211">
                  <c:v>65.984357861562941</c:v>
                </c:pt>
                <c:pt idx="212">
                  <c:v>115.51639982824429</c:v>
                </c:pt>
                <c:pt idx="213">
                  <c:v>143.28763552431576</c:v>
                </c:pt>
                <c:pt idx="214">
                  <c:v>69.463474450100932</c:v>
                </c:pt>
                <c:pt idx="215">
                  <c:v>105.3207939379092</c:v>
                </c:pt>
                <c:pt idx="216">
                  <c:v>169.2101299171305</c:v>
                </c:pt>
                <c:pt idx="217">
                  <c:v>154.86696998752231</c:v>
                </c:pt>
                <c:pt idx="218">
                  <c:v>96.839104382469145</c:v>
                </c:pt>
                <c:pt idx="219">
                  <c:v>49.449841432765645</c:v>
                </c:pt>
                <c:pt idx="220">
                  <c:v>96.426802537976869</c:v>
                </c:pt>
                <c:pt idx="221">
                  <c:v>51.707221259455892</c:v>
                </c:pt>
                <c:pt idx="222">
                  <c:v>186.39937946836031</c:v>
                </c:pt>
                <c:pt idx="223">
                  <c:v>62.144151932297277</c:v>
                </c:pt>
                <c:pt idx="224">
                  <c:v>97.324443105194703</c:v>
                </c:pt>
                <c:pt idx="225">
                  <c:v>59.247582119561493</c:v>
                </c:pt>
                <c:pt idx="226">
                  <c:v>85.298644748502653</c:v>
                </c:pt>
                <c:pt idx="227">
                  <c:v>118.80575810731821</c:v>
                </c:pt>
                <c:pt idx="228">
                  <c:v>108.7002876243474</c:v>
                </c:pt>
                <c:pt idx="229">
                  <c:v>101.99507855514705</c:v>
                </c:pt>
                <c:pt idx="230">
                  <c:v>101.98321380945146</c:v>
                </c:pt>
                <c:pt idx="231">
                  <c:v>132.11924956326089</c:v>
                </c:pt>
                <c:pt idx="232">
                  <c:v>98.973359402293397</c:v>
                </c:pt>
                <c:pt idx="233">
                  <c:v>51.684114190983287</c:v>
                </c:pt>
                <c:pt idx="234">
                  <c:v>106.90475049534773</c:v>
                </c:pt>
                <c:pt idx="235">
                  <c:v>70.515050561080272</c:v>
                </c:pt>
                <c:pt idx="236">
                  <c:v>58.340271416324271</c:v>
                </c:pt>
                <c:pt idx="237">
                  <c:v>122.02608400808982</c:v>
                </c:pt>
                <c:pt idx="238">
                  <c:v>84.04393161940753</c:v>
                </c:pt>
                <c:pt idx="239">
                  <c:v>70.311539897404515</c:v>
                </c:pt>
                <c:pt idx="240">
                  <c:v>87.063206779376713</c:v>
                </c:pt>
                <c:pt idx="241">
                  <c:v>65.44029400720332</c:v>
                </c:pt>
                <c:pt idx="242">
                  <c:v>94.514257907349787</c:v>
                </c:pt>
                <c:pt idx="243">
                  <c:v>72.555536449656216</c:v>
                </c:pt>
                <c:pt idx="244">
                  <c:v>112.20861947577465</c:v>
                </c:pt>
                <c:pt idx="245">
                  <c:v>87.791833266821797</c:v>
                </c:pt>
                <c:pt idx="246">
                  <c:v>127.49611049364222</c:v>
                </c:pt>
                <c:pt idx="247">
                  <c:v>118.61779358440884</c:v>
                </c:pt>
                <c:pt idx="248">
                  <c:v>102.08287805079759</c:v>
                </c:pt>
                <c:pt idx="249">
                  <c:v>67.297305695875622</c:v>
                </c:pt>
                <c:pt idx="250">
                  <c:v>38.384247017003432</c:v>
                </c:pt>
                <c:pt idx="251">
                  <c:v>67.005985244082694</c:v>
                </c:pt>
                <c:pt idx="252">
                  <c:v>111.69038245674921</c:v>
                </c:pt>
                <c:pt idx="253">
                  <c:v>107.40496987866975</c:v>
                </c:pt>
                <c:pt idx="254">
                  <c:v>149.09118411882619</c:v>
                </c:pt>
                <c:pt idx="255">
                  <c:v>126.00187832920039</c:v>
                </c:pt>
                <c:pt idx="256">
                  <c:v>72.707408565077429</c:v>
                </c:pt>
                <c:pt idx="257">
                  <c:v>108.87495794884796</c:v>
                </c:pt>
                <c:pt idx="258">
                  <c:v>89.146632697770883</c:v>
                </c:pt>
                <c:pt idx="259">
                  <c:v>109.09369735907295</c:v>
                </c:pt>
                <c:pt idx="260">
                  <c:v>60.128404552101635</c:v>
                </c:pt>
                <c:pt idx="261">
                  <c:v>112.48278469556807</c:v>
                </c:pt>
                <c:pt idx="262">
                  <c:v>78.164404821119533</c:v>
                </c:pt>
                <c:pt idx="263">
                  <c:v>76.565297926674361</c:v>
                </c:pt>
                <c:pt idx="264">
                  <c:v>79.994950821064563</c:v>
                </c:pt>
                <c:pt idx="265">
                  <c:v>155.64162950200858</c:v>
                </c:pt>
                <c:pt idx="266">
                  <c:v>90.279695937550713</c:v>
                </c:pt>
                <c:pt idx="267">
                  <c:v>86.062200588073949</c:v>
                </c:pt>
                <c:pt idx="268">
                  <c:v>87.488014263094655</c:v>
                </c:pt>
                <c:pt idx="269">
                  <c:v>194.84540311176792</c:v>
                </c:pt>
                <c:pt idx="270">
                  <c:v>52.09461476252072</c:v>
                </c:pt>
                <c:pt idx="271">
                  <c:v>115.31835994098276</c:v>
                </c:pt>
                <c:pt idx="272">
                  <c:v>132.9193572855776</c:v>
                </c:pt>
                <c:pt idx="273">
                  <c:v>96.229971851547745</c:v>
                </c:pt>
                <c:pt idx="274">
                  <c:v>96.018183219331959</c:v>
                </c:pt>
                <c:pt idx="275">
                  <c:v>60.422695309875643</c:v>
                </c:pt>
                <c:pt idx="276">
                  <c:v>102.71977996565225</c:v>
                </c:pt>
                <c:pt idx="277">
                  <c:v>105.22717730713495</c:v>
                </c:pt>
                <c:pt idx="278">
                  <c:v>108.3783487344174</c:v>
                </c:pt>
                <c:pt idx="279">
                  <c:v>88.569896454865486</c:v>
                </c:pt>
                <c:pt idx="280">
                  <c:v>115.82378414596386</c:v>
                </c:pt>
                <c:pt idx="281">
                  <c:v>104.32371642482326</c:v>
                </c:pt>
                <c:pt idx="282">
                  <c:v>164.16469410784572</c:v>
                </c:pt>
                <c:pt idx="283">
                  <c:v>125.05595941004803</c:v>
                </c:pt>
                <c:pt idx="284">
                  <c:v>65.641867722456411</c:v>
                </c:pt>
                <c:pt idx="285">
                  <c:v>106.31731946903355</c:v>
                </c:pt>
                <c:pt idx="286">
                  <c:v>90.145762160618332</c:v>
                </c:pt>
                <c:pt idx="287">
                  <c:v>131.32794721696931</c:v>
                </c:pt>
                <c:pt idx="288">
                  <c:v>169.40041706383923</c:v>
                </c:pt>
                <c:pt idx="289">
                  <c:v>139.29260079404503</c:v>
                </c:pt>
                <c:pt idx="290">
                  <c:v>68.647937591877451</c:v>
                </c:pt>
                <c:pt idx="291">
                  <c:v>77.189699509485067</c:v>
                </c:pt>
                <c:pt idx="292">
                  <c:v>97.078668396636942</c:v>
                </c:pt>
                <c:pt idx="293">
                  <c:v>65.699134730644559</c:v>
                </c:pt>
                <c:pt idx="294">
                  <c:v>94.670558123390862</c:v>
                </c:pt>
                <c:pt idx="295">
                  <c:v>51.402457548159674</c:v>
                </c:pt>
                <c:pt idx="296">
                  <c:v>95.198999316825493</c:v>
                </c:pt>
                <c:pt idx="297">
                  <c:v>93.257794271552356</c:v>
                </c:pt>
                <c:pt idx="298">
                  <c:v>160.56582478233548</c:v>
                </c:pt>
                <c:pt idx="299">
                  <c:v>48.720566294800292</c:v>
                </c:pt>
                <c:pt idx="300">
                  <c:v>91.281268257308028</c:v>
                </c:pt>
                <c:pt idx="301">
                  <c:v>108.77350107743968</c:v>
                </c:pt>
                <c:pt idx="302">
                  <c:v>96.444756787974342</c:v>
                </c:pt>
                <c:pt idx="303">
                  <c:v>141.46548330460317</c:v>
                </c:pt>
                <c:pt idx="304">
                  <c:v>161.59932215318582</c:v>
                </c:pt>
                <c:pt idx="305">
                  <c:v>105.73945283016482</c:v>
                </c:pt>
                <c:pt idx="306">
                  <c:v>68.399118775797362</c:v>
                </c:pt>
                <c:pt idx="307">
                  <c:v>64.421445235623338</c:v>
                </c:pt>
                <c:pt idx="308">
                  <c:v>86.470467812197342</c:v>
                </c:pt>
                <c:pt idx="309">
                  <c:v>96.018026242814216</c:v>
                </c:pt>
                <c:pt idx="310">
                  <c:v>90.683167096419268</c:v>
                </c:pt>
                <c:pt idx="311">
                  <c:v>72.504914344415312</c:v>
                </c:pt>
                <c:pt idx="312">
                  <c:v>68.790847532412698</c:v>
                </c:pt>
                <c:pt idx="313">
                  <c:v>135.31664815064079</c:v>
                </c:pt>
                <c:pt idx="314">
                  <c:v>106.92492610734811</c:v>
                </c:pt>
                <c:pt idx="315">
                  <c:v>129.34097768614876</c:v>
                </c:pt>
                <c:pt idx="316">
                  <c:v>156.68595656370033</c:v>
                </c:pt>
                <c:pt idx="317">
                  <c:v>90.499560617482246</c:v>
                </c:pt>
                <c:pt idx="318">
                  <c:v>68.894843617812839</c:v>
                </c:pt>
                <c:pt idx="319">
                  <c:v>74.062280444520965</c:v>
                </c:pt>
                <c:pt idx="320">
                  <c:v>75.118737977178114</c:v>
                </c:pt>
                <c:pt idx="321">
                  <c:v>116.6775655983362</c:v>
                </c:pt>
                <c:pt idx="322">
                  <c:v>115.49209088976902</c:v>
                </c:pt>
                <c:pt idx="323">
                  <c:v>102.5228586115275</c:v>
                </c:pt>
                <c:pt idx="324">
                  <c:v>118.99909425742298</c:v>
                </c:pt>
                <c:pt idx="325">
                  <c:v>51.586687561952395</c:v>
                </c:pt>
                <c:pt idx="326">
                  <c:v>98.767400826422161</c:v>
                </c:pt>
                <c:pt idx="327">
                  <c:v>125.15399245259351</c:v>
                </c:pt>
                <c:pt idx="328">
                  <c:v>80.795937203384526</c:v>
                </c:pt>
                <c:pt idx="329">
                  <c:v>101.7606114945022</c:v>
                </c:pt>
                <c:pt idx="330">
                  <c:v>108.54214166989446</c:v>
                </c:pt>
                <c:pt idx="331">
                  <c:v>69.056692302946999</c:v>
                </c:pt>
                <c:pt idx="332">
                  <c:v>129.27956040146313</c:v>
                </c:pt>
                <c:pt idx="333">
                  <c:v>88.881924458966481</c:v>
                </c:pt>
                <c:pt idx="334">
                  <c:v>95.299518679734945</c:v>
                </c:pt>
                <c:pt idx="335">
                  <c:v>142.62274713510013</c:v>
                </c:pt>
                <c:pt idx="336">
                  <c:v>108.73590344177286</c:v>
                </c:pt>
                <c:pt idx="337">
                  <c:v>105.56976902185792</c:v>
                </c:pt>
                <c:pt idx="338">
                  <c:v>246.1937953041614</c:v>
                </c:pt>
                <c:pt idx="339">
                  <c:v>112.46607096830725</c:v>
                </c:pt>
                <c:pt idx="340">
                  <c:v>77.00412085580426</c:v>
                </c:pt>
                <c:pt idx="341">
                  <c:v>68.302011741389464</c:v>
                </c:pt>
                <c:pt idx="342">
                  <c:v>137.8923151947906</c:v>
                </c:pt>
                <c:pt idx="343">
                  <c:v>188.39128313823301</c:v>
                </c:pt>
                <c:pt idx="344">
                  <c:v>170.90844487770417</c:v>
                </c:pt>
                <c:pt idx="345">
                  <c:v>99.702485499482535</c:v>
                </c:pt>
                <c:pt idx="346">
                  <c:v>86.818642488679814</c:v>
                </c:pt>
                <c:pt idx="347">
                  <c:v>75.461560240195567</c:v>
                </c:pt>
                <c:pt idx="348">
                  <c:v>101.05482329739937</c:v>
                </c:pt>
                <c:pt idx="349">
                  <c:v>119.16541838850887</c:v>
                </c:pt>
                <c:pt idx="350">
                  <c:v>57.364518668077594</c:v>
                </c:pt>
                <c:pt idx="351">
                  <c:v>123.93716336987188</c:v>
                </c:pt>
                <c:pt idx="352">
                  <c:v>87.251185859790965</c:v>
                </c:pt>
                <c:pt idx="353">
                  <c:v>184.51245142004282</c:v>
                </c:pt>
                <c:pt idx="354">
                  <c:v>68.484840991681622</c:v>
                </c:pt>
                <c:pt idx="355">
                  <c:v>112.29275366963611</c:v>
                </c:pt>
                <c:pt idx="356">
                  <c:v>138.95942580776224</c:v>
                </c:pt>
                <c:pt idx="357">
                  <c:v>151.95876835900535</c:v>
                </c:pt>
                <c:pt idx="358">
                  <c:v>106.15811899115408</c:v>
                </c:pt>
                <c:pt idx="359">
                  <c:v>74.393645034505539</c:v>
                </c:pt>
                <c:pt idx="360">
                  <c:v>190.11109332106031</c:v>
                </c:pt>
                <c:pt idx="361">
                  <c:v>78.9350940108488</c:v>
                </c:pt>
                <c:pt idx="362">
                  <c:v>106.26615344696016</c:v>
                </c:pt>
                <c:pt idx="363">
                  <c:v>82.25667486348685</c:v>
                </c:pt>
                <c:pt idx="364">
                  <c:v>141.78398083617165</c:v>
                </c:pt>
                <c:pt idx="365">
                  <c:v>69.925865104335927</c:v>
                </c:pt>
                <c:pt idx="366">
                  <c:v>137.61716326748021</c:v>
                </c:pt>
                <c:pt idx="367">
                  <c:v>130.4960766015152</c:v>
                </c:pt>
                <c:pt idx="368">
                  <c:v>154.99405213975697</c:v>
                </c:pt>
                <c:pt idx="369">
                  <c:v>78.362363081049608</c:v>
                </c:pt>
                <c:pt idx="370">
                  <c:v>157.42555700410449</c:v>
                </c:pt>
                <c:pt idx="371">
                  <c:v>104.69558753262058</c:v>
                </c:pt>
                <c:pt idx="372">
                  <c:v>127.89034575814118</c:v>
                </c:pt>
                <c:pt idx="373">
                  <c:v>124.80427794733839</c:v>
                </c:pt>
                <c:pt idx="374">
                  <c:v>105.78119198887366</c:v>
                </c:pt>
                <c:pt idx="375">
                  <c:v>92.312523518923911</c:v>
                </c:pt>
                <c:pt idx="376">
                  <c:v>146.09975185325388</c:v>
                </c:pt>
                <c:pt idx="377">
                  <c:v>111.93969432519664</c:v>
                </c:pt>
                <c:pt idx="378">
                  <c:v>117.35571715507362</c:v>
                </c:pt>
                <c:pt idx="379">
                  <c:v>108.86778495480705</c:v>
                </c:pt>
                <c:pt idx="380">
                  <c:v>87.053350302842276</c:v>
                </c:pt>
                <c:pt idx="381">
                  <c:v>63.654347764671407</c:v>
                </c:pt>
                <c:pt idx="382">
                  <c:v>94.764596904397209</c:v>
                </c:pt>
                <c:pt idx="383">
                  <c:v>68.40503356024297</c:v>
                </c:pt>
                <c:pt idx="384">
                  <c:v>87.566633438567678</c:v>
                </c:pt>
                <c:pt idx="385">
                  <c:v>72.491277961925462</c:v>
                </c:pt>
                <c:pt idx="386">
                  <c:v>91.884264647595657</c:v>
                </c:pt>
                <c:pt idx="387">
                  <c:v>87.192858530450749</c:v>
                </c:pt>
                <c:pt idx="388">
                  <c:v>115.1300460296959</c:v>
                </c:pt>
                <c:pt idx="389">
                  <c:v>176.23887791297687</c:v>
                </c:pt>
                <c:pt idx="390">
                  <c:v>108.16316986798631</c:v>
                </c:pt>
                <c:pt idx="391">
                  <c:v>64.884023071487221</c:v>
                </c:pt>
                <c:pt idx="392">
                  <c:v>87.896045894794938</c:v>
                </c:pt>
                <c:pt idx="393">
                  <c:v>124.9352993299651</c:v>
                </c:pt>
                <c:pt idx="394">
                  <c:v>147.11777605548289</c:v>
                </c:pt>
                <c:pt idx="395">
                  <c:v>66.076922151184178</c:v>
                </c:pt>
                <c:pt idx="396">
                  <c:v>117.35801335741994</c:v>
                </c:pt>
                <c:pt idx="397">
                  <c:v>124.45416177077529</c:v>
                </c:pt>
                <c:pt idx="398">
                  <c:v>133.20007303788924</c:v>
                </c:pt>
                <c:pt idx="399">
                  <c:v>77.342309103939485</c:v>
                </c:pt>
                <c:pt idx="400">
                  <c:v>137.32737634438405</c:v>
                </c:pt>
                <c:pt idx="401">
                  <c:v>84.588118909748417</c:v>
                </c:pt>
                <c:pt idx="402">
                  <c:v>86.042736201019181</c:v>
                </c:pt>
                <c:pt idx="403">
                  <c:v>97.816532736414914</c:v>
                </c:pt>
                <c:pt idx="404">
                  <c:v>70.746019724009713</c:v>
                </c:pt>
                <c:pt idx="405">
                  <c:v>70.785714992062594</c:v>
                </c:pt>
                <c:pt idx="406">
                  <c:v>157.03990274838623</c:v>
                </c:pt>
                <c:pt idx="407">
                  <c:v>76.048680152845208</c:v>
                </c:pt>
                <c:pt idx="408">
                  <c:v>247.48409062014338</c:v>
                </c:pt>
                <c:pt idx="409">
                  <c:v>88.535480074715792</c:v>
                </c:pt>
                <c:pt idx="410">
                  <c:v>122.95422457868239</c:v>
                </c:pt>
                <c:pt idx="411">
                  <c:v>140.0877514495115</c:v>
                </c:pt>
                <c:pt idx="412">
                  <c:v>89.354658036863654</c:v>
                </c:pt>
                <c:pt idx="413">
                  <c:v>73.588801905351716</c:v>
                </c:pt>
                <c:pt idx="414">
                  <c:v>99.962109655385618</c:v>
                </c:pt>
                <c:pt idx="415">
                  <c:v>110.96809722748273</c:v>
                </c:pt>
                <c:pt idx="416">
                  <c:v>120.00139591330515</c:v>
                </c:pt>
                <c:pt idx="417">
                  <c:v>51.721052219203692</c:v>
                </c:pt>
                <c:pt idx="418">
                  <c:v>46.144070034323398</c:v>
                </c:pt>
                <c:pt idx="419">
                  <c:v>76.428586490261324</c:v>
                </c:pt>
                <c:pt idx="420">
                  <c:v>117.44079950636133</c:v>
                </c:pt>
                <c:pt idx="421">
                  <c:v>115.43573555343664</c:v>
                </c:pt>
                <c:pt idx="422">
                  <c:v>135.39360207149358</c:v>
                </c:pt>
                <c:pt idx="423">
                  <c:v>109.68695480859469</c:v>
                </c:pt>
                <c:pt idx="424">
                  <c:v>97.799250417164998</c:v>
                </c:pt>
                <c:pt idx="425">
                  <c:v>181.77021842755533</c:v>
                </c:pt>
                <c:pt idx="426">
                  <c:v>98.904214481394675</c:v>
                </c:pt>
                <c:pt idx="427">
                  <c:v>115.36408253611179</c:v>
                </c:pt>
                <c:pt idx="428">
                  <c:v>197.43217945561494</c:v>
                </c:pt>
                <c:pt idx="429">
                  <c:v>135.6852122659696</c:v>
                </c:pt>
                <c:pt idx="430">
                  <c:v>73.522656680018841</c:v>
                </c:pt>
                <c:pt idx="431">
                  <c:v>71.259773036460629</c:v>
                </c:pt>
                <c:pt idx="432">
                  <c:v>207.0114107094974</c:v>
                </c:pt>
                <c:pt idx="433">
                  <c:v>202.21844427525667</c:v>
                </c:pt>
                <c:pt idx="434">
                  <c:v>115.49782829949197</c:v>
                </c:pt>
                <c:pt idx="435">
                  <c:v>57.367705574379471</c:v>
                </c:pt>
                <c:pt idx="436">
                  <c:v>117.20085145003154</c:v>
                </c:pt>
                <c:pt idx="437">
                  <c:v>77.975512372814265</c:v>
                </c:pt>
                <c:pt idx="438">
                  <c:v>107.24494931703086</c:v>
                </c:pt>
                <c:pt idx="439">
                  <c:v>123.44829956998321</c:v>
                </c:pt>
                <c:pt idx="440">
                  <c:v>128.13845375159744</c:v>
                </c:pt>
                <c:pt idx="441">
                  <c:v>84.053797195895939</c:v>
                </c:pt>
                <c:pt idx="442">
                  <c:v>48.965425176685464</c:v>
                </c:pt>
                <c:pt idx="443">
                  <c:v>102.43423988753226</c:v>
                </c:pt>
                <c:pt idx="444">
                  <c:v>69.607255554965093</c:v>
                </c:pt>
                <c:pt idx="445">
                  <c:v>103.14102366121942</c:v>
                </c:pt>
                <c:pt idx="446">
                  <c:v>112.07078662942531</c:v>
                </c:pt>
                <c:pt idx="447">
                  <c:v>78.995500660277514</c:v>
                </c:pt>
                <c:pt idx="448">
                  <c:v>100.12622704762109</c:v>
                </c:pt>
                <c:pt idx="449">
                  <c:v>120.12213461590591</c:v>
                </c:pt>
                <c:pt idx="450">
                  <c:v>96.482070128645773</c:v>
                </c:pt>
                <c:pt idx="451">
                  <c:v>120.06401484902196</c:v>
                </c:pt>
                <c:pt idx="452">
                  <c:v>89.96556414436624</c:v>
                </c:pt>
                <c:pt idx="453">
                  <c:v>68.859350145512835</c:v>
                </c:pt>
                <c:pt idx="454">
                  <c:v>87.684618117925169</c:v>
                </c:pt>
                <c:pt idx="455">
                  <c:v>157.34727700308858</c:v>
                </c:pt>
                <c:pt idx="456">
                  <c:v>100.79188975252227</c:v>
                </c:pt>
                <c:pt idx="457">
                  <c:v>116.59127488221192</c:v>
                </c:pt>
                <c:pt idx="458">
                  <c:v>119.35747136396211</c:v>
                </c:pt>
                <c:pt idx="459">
                  <c:v>149.81411738678727</c:v>
                </c:pt>
                <c:pt idx="460">
                  <c:v>101.53002045101867</c:v>
                </c:pt>
                <c:pt idx="461">
                  <c:v>84.415782479421466</c:v>
                </c:pt>
                <c:pt idx="462">
                  <c:v>78.296929211013747</c:v>
                </c:pt>
                <c:pt idx="463">
                  <c:v>54.797741970309332</c:v>
                </c:pt>
                <c:pt idx="464">
                  <c:v>62.692231936923591</c:v>
                </c:pt>
                <c:pt idx="465">
                  <c:v>93.653026980867537</c:v>
                </c:pt>
                <c:pt idx="466">
                  <c:v>145.51343371294089</c:v>
                </c:pt>
                <c:pt idx="467">
                  <c:v>52.142678437648371</c:v>
                </c:pt>
                <c:pt idx="468">
                  <c:v>108.245224385193</c:v>
                </c:pt>
                <c:pt idx="469">
                  <c:v>94.010292077134949</c:v>
                </c:pt>
                <c:pt idx="470">
                  <c:v>104.8311333060137</c:v>
                </c:pt>
                <c:pt idx="471">
                  <c:v>84.387972974207358</c:v>
                </c:pt>
                <c:pt idx="472">
                  <c:v>85.836632929769735</c:v>
                </c:pt>
                <c:pt idx="473">
                  <c:v>90.391531990538112</c:v>
                </c:pt>
                <c:pt idx="474">
                  <c:v>81.267151118537242</c:v>
                </c:pt>
                <c:pt idx="475">
                  <c:v>80.485950032029109</c:v>
                </c:pt>
                <c:pt idx="476">
                  <c:v>101.02673365122354</c:v>
                </c:pt>
                <c:pt idx="477">
                  <c:v>155.53462442257128</c:v>
                </c:pt>
                <c:pt idx="478">
                  <c:v>78.329454251070118</c:v>
                </c:pt>
                <c:pt idx="479">
                  <c:v>70.413395468034039</c:v>
                </c:pt>
                <c:pt idx="480">
                  <c:v>104.35553844203938</c:v>
                </c:pt>
                <c:pt idx="481">
                  <c:v>88.034668162033881</c:v>
                </c:pt>
                <c:pt idx="482">
                  <c:v>93.112783907118242</c:v>
                </c:pt>
                <c:pt idx="483">
                  <c:v>61.980582945482368</c:v>
                </c:pt>
                <c:pt idx="484">
                  <c:v>217.47798200557787</c:v>
                </c:pt>
                <c:pt idx="485">
                  <c:v>84.628485068366771</c:v>
                </c:pt>
                <c:pt idx="486">
                  <c:v>111.10101359933631</c:v>
                </c:pt>
                <c:pt idx="487">
                  <c:v>51.716383904948458</c:v>
                </c:pt>
                <c:pt idx="488">
                  <c:v>110.46929045464131</c:v>
                </c:pt>
                <c:pt idx="489">
                  <c:v>42.806974328407705</c:v>
                </c:pt>
                <c:pt idx="490">
                  <c:v>70.591346632421676</c:v>
                </c:pt>
                <c:pt idx="491">
                  <c:v>60.068726923269068</c:v>
                </c:pt>
                <c:pt idx="492">
                  <c:v>99.475911819743672</c:v>
                </c:pt>
                <c:pt idx="493">
                  <c:v>75.631806135616003</c:v>
                </c:pt>
                <c:pt idx="494">
                  <c:v>58.101736319005838</c:v>
                </c:pt>
                <c:pt idx="495">
                  <c:v>96.554097271795598</c:v>
                </c:pt>
                <c:pt idx="496">
                  <c:v>150.48993970088043</c:v>
                </c:pt>
                <c:pt idx="497">
                  <c:v>74.426885230117307</c:v>
                </c:pt>
                <c:pt idx="498">
                  <c:v>103.0496325151225</c:v>
                </c:pt>
                <c:pt idx="499">
                  <c:v>116.85759118514601</c:v>
                </c:pt>
                <c:pt idx="500">
                  <c:v>83.986417639344253</c:v>
                </c:pt>
                <c:pt idx="501">
                  <c:v>114.64521315035503</c:v>
                </c:pt>
                <c:pt idx="502">
                  <c:v>150.61445437800847</c:v>
                </c:pt>
                <c:pt idx="503">
                  <c:v>70.443282688687901</c:v>
                </c:pt>
                <c:pt idx="504">
                  <c:v>71.006706506826163</c:v>
                </c:pt>
                <c:pt idx="505">
                  <c:v>140.76521909658121</c:v>
                </c:pt>
                <c:pt idx="506">
                  <c:v>118.55126781249037</c:v>
                </c:pt>
                <c:pt idx="507">
                  <c:v>98.02009610296723</c:v>
                </c:pt>
                <c:pt idx="508">
                  <c:v>79.568867487226569</c:v>
                </c:pt>
                <c:pt idx="509">
                  <c:v>79.333945233776859</c:v>
                </c:pt>
                <c:pt idx="510">
                  <c:v>61.946767760308063</c:v>
                </c:pt>
                <c:pt idx="511">
                  <c:v>86.519840202498472</c:v>
                </c:pt>
                <c:pt idx="512">
                  <c:v>92.483104632583334</c:v>
                </c:pt>
                <c:pt idx="513">
                  <c:v>50.790588568727003</c:v>
                </c:pt>
                <c:pt idx="514">
                  <c:v>88.600713716944753</c:v>
                </c:pt>
                <c:pt idx="515">
                  <c:v>52.826071178042199</c:v>
                </c:pt>
                <c:pt idx="516">
                  <c:v>65.245197664539063</c:v>
                </c:pt>
                <c:pt idx="517">
                  <c:v>70.157996635818506</c:v>
                </c:pt>
                <c:pt idx="518">
                  <c:v>126.10891714614327</c:v>
                </c:pt>
                <c:pt idx="519">
                  <c:v>141.32633739684456</c:v>
                </c:pt>
                <c:pt idx="520">
                  <c:v>125.76711985753502</c:v>
                </c:pt>
                <c:pt idx="521">
                  <c:v>47.503825717774944</c:v>
                </c:pt>
                <c:pt idx="522">
                  <c:v>83.264157154667004</c:v>
                </c:pt>
                <c:pt idx="523">
                  <c:v>161.85512119096214</c:v>
                </c:pt>
                <c:pt idx="524">
                  <c:v>110.33799711964922</c:v>
                </c:pt>
                <c:pt idx="525">
                  <c:v>140.92899715790642</c:v>
                </c:pt>
                <c:pt idx="526">
                  <c:v>84.311809910781903</c:v>
                </c:pt>
                <c:pt idx="527">
                  <c:v>43.453887774517419</c:v>
                </c:pt>
                <c:pt idx="528">
                  <c:v>143.02446543830399</c:v>
                </c:pt>
                <c:pt idx="529">
                  <c:v>167.26813393521485</c:v>
                </c:pt>
                <c:pt idx="530">
                  <c:v>71.838791676083986</c:v>
                </c:pt>
                <c:pt idx="531">
                  <c:v>103.50737333787814</c:v>
                </c:pt>
                <c:pt idx="532">
                  <c:v>99.882819691997156</c:v>
                </c:pt>
                <c:pt idx="533">
                  <c:v>105.0642297407619</c:v>
                </c:pt>
                <c:pt idx="534">
                  <c:v>126.27920968071362</c:v>
                </c:pt>
                <c:pt idx="535">
                  <c:v>103.831694342484</c:v>
                </c:pt>
                <c:pt idx="536">
                  <c:v>97.919769916146265</c:v>
                </c:pt>
                <c:pt idx="537">
                  <c:v>85.233101167297093</c:v>
                </c:pt>
                <c:pt idx="538">
                  <c:v>139.86781550701727</c:v>
                </c:pt>
                <c:pt idx="539">
                  <c:v>75.400630448986817</c:v>
                </c:pt>
                <c:pt idx="540">
                  <c:v>139.8549459708268</c:v>
                </c:pt>
                <c:pt idx="541">
                  <c:v>95.508503050723476</c:v>
                </c:pt>
                <c:pt idx="542">
                  <c:v>67.327746324214047</c:v>
                </c:pt>
                <c:pt idx="543">
                  <c:v>176.41817558756546</c:v>
                </c:pt>
                <c:pt idx="544">
                  <c:v>69.920156589447245</c:v>
                </c:pt>
                <c:pt idx="545">
                  <c:v>100.18373947135737</c:v>
                </c:pt>
                <c:pt idx="546">
                  <c:v>107.54976890008369</c:v>
                </c:pt>
                <c:pt idx="547">
                  <c:v>71.448921657688174</c:v>
                </c:pt>
                <c:pt idx="548">
                  <c:v>97.190123270198399</c:v>
                </c:pt>
                <c:pt idx="549">
                  <c:v>66.260849113883538</c:v>
                </c:pt>
                <c:pt idx="550">
                  <c:v>74.564909523948614</c:v>
                </c:pt>
                <c:pt idx="551">
                  <c:v>79.598468180290155</c:v>
                </c:pt>
                <c:pt idx="552">
                  <c:v>96.01957699751577</c:v>
                </c:pt>
                <c:pt idx="553">
                  <c:v>93.389048830950458</c:v>
                </c:pt>
                <c:pt idx="554">
                  <c:v>78.861350549443998</c:v>
                </c:pt>
                <c:pt idx="555">
                  <c:v>36.865460891405469</c:v>
                </c:pt>
                <c:pt idx="556">
                  <c:v>109.72850221247764</c:v>
                </c:pt>
                <c:pt idx="557">
                  <c:v>146.94562635436009</c:v>
                </c:pt>
                <c:pt idx="558">
                  <c:v>77.537611697232549</c:v>
                </c:pt>
                <c:pt idx="559">
                  <c:v>67.025264015607362</c:v>
                </c:pt>
                <c:pt idx="560">
                  <c:v>51.473747553792556</c:v>
                </c:pt>
                <c:pt idx="561">
                  <c:v>146.05096824935529</c:v>
                </c:pt>
                <c:pt idx="562">
                  <c:v>96.889367762536267</c:v>
                </c:pt>
                <c:pt idx="563">
                  <c:v>102.91226228355322</c:v>
                </c:pt>
                <c:pt idx="564">
                  <c:v>134.93856006078377</c:v>
                </c:pt>
                <c:pt idx="565">
                  <c:v>124.6284606900913</c:v>
                </c:pt>
                <c:pt idx="566">
                  <c:v>88.424188899833425</c:v>
                </c:pt>
                <c:pt idx="567">
                  <c:v>115.72915149863661</c:v>
                </c:pt>
                <c:pt idx="568">
                  <c:v>91.907710050616743</c:v>
                </c:pt>
                <c:pt idx="569">
                  <c:v>62.806449578952773</c:v>
                </c:pt>
                <c:pt idx="570">
                  <c:v>76.1842875187277</c:v>
                </c:pt>
                <c:pt idx="571">
                  <c:v>58.470704197331166</c:v>
                </c:pt>
                <c:pt idx="572">
                  <c:v>111.49786786156757</c:v>
                </c:pt>
                <c:pt idx="573">
                  <c:v>98.693628954490393</c:v>
                </c:pt>
                <c:pt idx="574">
                  <c:v>104.13247419004831</c:v>
                </c:pt>
                <c:pt idx="575">
                  <c:v>96.947462350186839</c:v>
                </c:pt>
                <c:pt idx="576">
                  <c:v>181.66316257638013</c:v>
                </c:pt>
                <c:pt idx="577">
                  <c:v>119.29490055444771</c:v>
                </c:pt>
                <c:pt idx="578">
                  <c:v>144.93543105394161</c:v>
                </c:pt>
                <c:pt idx="579">
                  <c:v>77.330977686174265</c:v>
                </c:pt>
                <c:pt idx="580">
                  <c:v>69.354270127485478</c:v>
                </c:pt>
                <c:pt idx="581">
                  <c:v>152.11057753380396</c:v>
                </c:pt>
                <c:pt idx="582">
                  <c:v>112.08990072095813</c:v>
                </c:pt>
                <c:pt idx="583">
                  <c:v>112.76489534268006</c:v>
                </c:pt>
                <c:pt idx="584">
                  <c:v>82.184872903237931</c:v>
                </c:pt>
                <c:pt idx="585">
                  <c:v>125.18495074230611</c:v>
                </c:pt>
                <c:pt idx="586">
                  <c:v>140.4115284695757</c:v>
                </c:pt>
                <c:pt idx="587">
                  <c:v>50.644770747140775</c:v>
                </c:pt>
                <c:pt idx="588">
                  <c:v>59.188601015203247</c:v>
                </c:pt>
                <c:pt idx="589">
                  <c:v>83.276846013197058</c:v>
                </c:pt>
                <c:pt idx="590">
                  <c:v>71.131585184251819</c:v>
                </c:pt>
                <c:pt idx="591">
                  <c:v>128.43997094223081</c:v>
                </c:pt>
                <c:pt idx="592">
                  <c:v>34.016211390360219</c:v>
                </c:pt>
                <c:pt idx="593">
                  <c:v>131.83840554002347</c:v>
                </c:pt>
                <c:pt idx="594">
                  <c:v>160.03072016700091</c:v>
                </c:pt>
                <c:pt idx="595">
                  <c:v>119.94906573747667</c:v>
                </c:pt>
                <c:pt idx="596">
                  <c:v>121.09903346937575</c:v>
                </c:pt>
                <c:pt idx="597">
                  <c:v>66.687933548406804</c:v>
                </c:pt>
                <c:pt idx="598">
                  <c:v>141.72427536003917</c:v>
                </c:pt>
                <c:pt idx="599">
                  <c:v>151.25524462496963</c:v>
                </c:pt>
                <c:pt idx="600">
                  <c:v>81.464575987131369</c:v>
                </c:pt>
                <c:pt idx="601">
                  <c:v>104.11774113417984</c:v>
                </c:pt>
                <c:pt idx="602">
                  <c:v>102.21285100717581</c:v>
                </c:pt>
                <c:pt idx="603">
                  <c:v>97.653418556773914</c:v>
                </c:pt>
                <c:pt idx="604">
                  <c:v>112.93972437965097</c:v>
                </c:pt>
                <c:pt idx="605">
                  <c:v>99.25893259321613</c:v>
                </c:pt>
                <c:pt idx="606">
                  <c:v>103.81354988400192</c:v>
                </c:pt>
                <c:pt idx="607">
                  <c:v>155.82623666269021</c:v>
                </c:pt>
                <c:pt idx="608">
                  <c:v>111.4144963454697</c:v>
                </c:pt>
                <c:pt idx="609">
                  <c:v>85.064516084962776</c:v>
                </c:pt>
                <c:pt idx="610">
                  <c:v>157.63424780834961</c:v>
                </c:pt>
                <c:pt idx="611">
                  <c:v>47.962672685823001</c:v>
                </c:pt>
                <c:pt idx="612">
                  <c:v>71.199510226886147</c:v>
                </c:pt>
                <c:pt idx="613">
                  <c:v>51.746294962160619</c:v>
                </c:pt>
                <c:pt idx="614">
                  <c:v>74.861993886896016</c:v>
                </c:pt>
                <c:pt idx="615">
                  <c:v>197.24571845081539</c:v>
                </c:pt>
                <c:pt idx="616">
                  <c:v>223.5811286815491</c:v>
                </c:pt>
                <c:pt idx="617">
                  <c:v>92.351596053352026</c:v>
                </c:pt>
                <c:pt idx="618">
                  <c:v>84.528901465473098</c:v>
                </c:pt>
                <c:pt idx="619">
                  <c:v>63.455455477027556</c:v>
                </c:pt>
                <c:pt idx="620">
                  <c:v>98.365105917941165</c:v>
                </c:pt>
                <c:pt idx="621">
                  <c:v>66.590193175740481</c:v>
                </c:pt>
                <c:pt idx="622">
                  <c:v>86.38130966548529</c:v>
                </c:pt>
                <c:pt idx="623">
                  <c:v>66.907237999694999</c:v>
                </c:pt>
                <c:pt idx="624">
                  <c:v>108.76918610521578</c:v>
                </c:pt>
                <c:pt idx="625">
                  <c:v>78.528649702362785</c:v>
                </c:pt>
                <c:pt idx="626">
                  <c:v>56.733065434721333</c:v>
                </c:pt>
                <c:pt idx="627">
                  <c:v>158.61276292007099</c:v>
                </c:pt>
                <c:pt idx="628">
                  <c:v>77.260635768420741</c:v>
                </c:pt>
                <c:pt idx="629">
                  <c:v>119.35707560789166</c:v>
                </c:pt>
                <c:pt idx="630">
                  <c:v>76.169072508618967</c:v>
                </c:pt>
                <c:pt idx="631">
                  <c:v>132.33968639663388</c:v>
                </c:pt>
                <c:pt idx="632">
                  <c:v>166.0821447738891</c:v>
                </c:pt>
                <c:pt idx="633">
                  <c:v>113.20332713485699</c:v>
                </c:pt>
                <c:pt idx="634">
                  <c:v>115.40838620220204</c:v>
                </c:pt>
                <c:pt idx="635">
                  <c:v>180.94901768468097</c:v>
                </c:pt>
                <c:pt idx="636">
                  <c:v>45.771211226826203</c:v>
                </c:pt>
                <c:pt idx="637">
                  <c:v>91.504415854803128</c:v>
                </c:pt>
                <c:pt idx="638">
                  <c:v>125.00984001019167</c:v>
                </c:pt>
                <c:pt idx="639">
                  <c:v>57.798055891653441</c:v>
                </c:pt>
                <c:pt idx="640">
                  <c:v>121.00529860093783</c:v>
                </c:pt>
                <c:pt idx="641">
                  <c:v>142.02164769416251</c:v>
                </c:pt>
                <c:pt idx="642">
                  <c:v>135.59182631522538</c:v>
                </c:pt>
                <c:pt idx="643">
                  <c:v>92.71623186739842</c:v>
                </c:pt>
                <c:pt idx="644">
                  <c:v>119.51532601554607</c:v>
                </c:pt>
                <c:pt idx="645">
                  <c:v>101.1908675651032</c:v>
                </c:pt>
                <c:pt idx="646">
                  <c:v>134.81252092795597</c:v>
                </c:pt>
                <c:pt idx="647">
                  <c:v>108.22701894335862</c:v>
                </c:pt>
                <c:pt idx="648">
                  <c:v>80.643535612156185</c:v>
                </c:pt>
                <c:pt idx="649">
                  <c:v>56.146168420775098</c:v>
                </c:pt>
                <c:pt idx="650">
                  <c:v>44.180082949699354</c:v>
                </c:pt>
                <c:pt idx="651">
                  <c:v>104.0623482525519</c:v>
                </c:pt>
                <c:pt idx="652">
                  <c:v>91.885393089516128</c:v>
                </c:pt>
                <c:pt idx="653">
                  <c:v>65.975204822668701</c:v>
                </c:pt>
                <c:pt idx="654">
                  <c:v>71.090165486712095</c:v>
                </c:pt>
                <c:pt idx="655">
                  <c:v>71.817439221840033</c:v>
                </c:pt>
                <c:pt idx="656">
                  <c:v>132.96497974546037</c:v>
                </c:pt>
                <c:pt idx="657">
                  <c:v>195.49691726388377</c:v>
                </c:pt>
                <c:pt idx="658">
                  <c:v>91.74221604683909</c:v>
                </c:pt>
                <c:pt idx="659">
                  <c:v>106.6215015487023</c:v>
                </c:pt>
                <c:pt idx="660">
                  <c:v>129.83853591057914</c:v>
                </c:pt>
                <c:pt idx="661">
                  <c:v>169.02455748995689</c:v>
                </c:pt>
                <c:pt idx="662">
                  <c:v>103.75525386473473</c:v>
                </c:pt>
                <c:pt idx="663">
                  <c:v>101.81301360585448</c:v>
                </c:pt>
                <c:pt idx="664">
                  <c:v>93.473979292461991</c:v>
                </c:pt>
                <c:pt idx="665">
                  <c:v>73.458163865103685</c:v>
                </c:pt>
                <c:pt idx="666">
                  <c:v>99.091483308030405</c:v>
                </c:pt>
                <c:pt idx="667">
                  <c:v>82.690484607034065</c:v>
                </c:pt>
                <c:pt idx="668">
                  <c:v>151.37076611733221</c:v>
                </c:pt>
                <c:pt idx="669">
                  <c:v>105.58688262488162</c:v>
                </c:pt>
                <c:pt idx="670">
                  <c:v>75.581688850889066</c:v>
                </c:pt>
                <c:pt idx="671">
                  <c:v>103.84980586406556</c:v>
                </c:pt>
                <c:pt idx="672">
                  <c:v>103.12241966198653</c:v>
                </c:pt>
                <c:pt idx="673">
                  <c:v>177.39514197495069</c:v>
                </c:pt>
                <c:pt idx="674">
                  <c:v>84.626642916033475</c:v>
                </c:pt>
                <c:pt idx="675">
                  <c:v>113.02069789850901</c:v>
                </c:pt>
                <c:pt idx="676">
                  <c:v>93.275340864908486</c:v>
                </c:pt>
                <c:pt idx="677">
                  <c:v>114.53806591227121</c:v>
                </c:pt>
                <c:pt idx="678">
                  <c:v>85.440773374496217</c:v>
                </c:pt>
                <c:pt idx="679">
                  <c:v>75.850136653210583</c:v>
                </c:pt>
                <c:pt idx="680">
                  <c:v>115.49447515756319</c:v>
                </c:pt>
                <c:pt idx="681">
                  <c:v>92.941413866398847</c:v>
                </c:pt>
                <c:pt idx="682">
                  <c:v>72.132673521459239</c:v>
                </c:pt>
                <c:pt idx="683">
                  <c:v>46.155226838072338</c:v>
                </c:pt>
                <c:pt idx="684">
                  <c:v>96.84994046445847</c:v>
                </c:pt>
                <c:pt idx="685">
                  <c:v>81.900676890985778</c:v>
                </c:pt>
                <c:pt idx="686">
                  <c:v>112.71732109595318</c:v>
                </c:pt>
                <c:pt idx="687">
                  <c:v>60.7859511108691</c:v>
                </c:pt>
                <c:pt idx="688">
                  <c:v>83.130247044998782</c:v>
                </c:pt>
                <c:pt idx="689">
                  <c:v>62.93897718613843</c:v>
                </c:pt>
                <c:pt idx="690">
                  <c:v>114.25523675604143</c:v>
                </c:pt>
                <c:pt idx="691">
                  <c:v>98.611320605732885</c:v>
                </c:pt>
                <c:pt idx="692">
                  <c:v>107.43756887793666</c:v>
                </c:pt>
                <c:pt idx="693">
                  <c:v>75.650439644235732</c:v>
                </c:pt>
                <c:pt idx="694">
                  <c:v>94.185623821270283</c:v>
                </c:pt>
                <c:pt idx="695">
                  <c:v>142.16841322401302</c:v>
                </c:pt>
                <c:pt idx="696">
                  <c:v>102.34810425639868</c:v>
                </c:pt>
                <c:pt idx="697">
                  <c:v>49.635074893604184</c:v>
                </c:pt>
                <c:pt idx="698">
                  <c:v>220.86898323721766</c:v>
                </c:pt>
                <c:pt idx="699">
                  <c:v>143.30891912116442</c:v>
                </c:pt>
                <c:pt idx="700">
                  <c:v>143.63575724323931</c:v>
                </c:pt>
                <c:pt idx="701">
                  <c:v>120.96664206836178</c:v>
                </c:pt>
                <c:pt idx="702">
                  <c:v>71.629553288754352</c:v>
                </c:pt>
                <c:pt idx="703">
                  <c:v>96.670404122940809</c:v>
                </c:pt>
                <c:pt idx="704">
                  <c:v>122.33822180855589</c:v>
                </c:pt>
                <c:pt idx="705">
                  <c:v>174.50971671609713</c:v>
                </c:pt>
                <c:pt idx="706">
                  <c:v>92.886571247369972</c:v>
                </c:pt>
                <c:pt idx="707">
                  <c:v>122.1186712822643</c:v>
                </c:pt>
                <c:pt idx="708">
                  <c:v>148.48060182853217</c:v>
                </c:pt>
                <c:pt idx="709">
                  <c:v>126.78425267716324</c:v>
                </c:pt>
                <c:pt idx="710">
                  <c:v>56.986656022440151</c:v>
                </c:pt>
                <c:pt idx="711">
                  <c:v>76.378860523181501</c:v>
                </c:pt>
                <c:pt idx="712">
                  <c:v>105.24331521278145</c:v>
                </c:pt>
                <c:pt idx="713">
                  <c:v>67.247744572971996</c:v>
                </c:pt>
                <c:pt idx="714">
                  <c:v>113.86231376837404</c:v>
                </c:pt>
                <c:pt idx="715">
                  <c:v>68.471691523001638</c:v>
                </c:pt>
                <c:pt idx="716">
                  <c:v>192.83753941403629</c:v>
                </c:pt>
                <c:pt idx="717">
                  <c:v>139.17315268704272</c:v>
                </c:pt>
                <c:pt idx="718">
                  <c:v>83.279180138311901</c:v>
                </c:pt>
                <c:pt idx="719">
                  <c:v>153.38391759241247</c:v>
                </c:pt>
                <c:pt idx="720">
                  <c:v>64.664499222161353</c:v>
                </c:pt>
                <c:pt idx="721">
                  <c:v>61.282753069449072</c:v>
                </c:pt>
                <c:pt idx="722">
                  <c:v>107.22064486539868</c:v>
                </c:pt>
                <c:pt idx="723">
                  <c:v>66.519933713773455</c:v>
                </c:pt>
                <c:pt idx="724">
                  <c:v>62.695928069217778</c:v>
                </c:pt>
                <c:pt idx="725">
                  <c:v>100.12498113702041</c:v>
                </c:pt>
                <c:pt idx="726">
                  <c:v>104.51726424326162</c:v>
                </c:pt>
                <c:pt idx="727">
                  <c:v>104.38138648105758</c:v>
                </c:pt>
                <c:pt idx="728">
                  <c:v>120.70905084454253</c:v>
                </c:pt>
                <c:pt idx="729">
                  <c:v>66.89554573843607</c:v>
                </c:pt>
                <c:pt idx="730">
                  <c:v>114.02927480371498</c:v>
                </c:pt>
                <c:pt idx="731">
                  <c:v>93.236883454254581</c:v>
                </c:pt>
                <c:pt idx="732">
                  <c:v>137.33081870294944</c:v>
                </c:pt>
                <c:pt idx="733">
                  <c:v>62.908043560626624</c:v>
                </c:pt>
                <c:pt idx="734">
                  <c:v>89.550151114712335</c:v>
                </c:pt>
                <c:pt idx="735">
                  <c:v>97.464051570804557</c:v>
                </c:pt>
                <c:pt idx="736">
                  <c:v>78.261081141621133</c:v>
                </c:pt>
                <c:pt idx="737">
                  <c:v>70.35424548059251</c:v>
                </c:pt>
                <c:pt idx="738">
                  <c:v>146.33122917755048</c:v>
                </c:pt>
                <c:pt idx="739">
                  <c:v>64.862006788829731</c:v>
                </c:pt>
                <c:pt idx="740">
                  <c:v>124.10176596602614</c:v>
                </c:pt>
                <c:pt idx="741">
                  <c:v>116.16675616178863</c:v>
                </c:pt>
                <c:pt idx="742">
                  <c:v>68.076465283116477</c:v>
                </c:pt>
                <c:pt idx="743">
                  <c:v>115.27676286999639</c:v>
                </c:pt>
                <c:pt idx="744">
                  <c:v>80.59629897813069</c:v>
                </c:pt>
                <c:pt idx="745">
                  <c:v>66.693874734506707</c:v>
                </c:pt>
                <c:pt idx="746">
                  <c:v>116.96607094129141</c:v>
                </c:pt>
                <c:pt idx="747">
                  <c:v>85.531743633342501</c:v>
                </c:pt>
                <c:pt idx="748">
                  <c:v>79.955227235485538</c:v>
                </c:pt>
                <c:pt idx="749">
                  <c:v>124.65612347551746</c:v>
                </c:pt>
                <c:pt idx="750">
                  <c:v>77.752224321927628</c:v>
                </c:pt>
                <c:pt idx="751">
                  <c:v>95.634252810317605</c:v>
                </c:pt>
                <c:pt idx="752">
                  <c:v>119.16176038642151</c:v>
                </c:pt>
                <c:pt idx="753">
                  <c:v>164.11034032582344</c:v>
                </c:pt>
                <c:pt idx="754">
                  <c:v>101.89370013039347</c:v>
                </c:pt>
                <c:pt idx="755">
                  <c:v>88.896713733204891</c:v>
                </c:pt>
                <c:pt idx="756">
                  <c:v>109.40876426462269</c:v>
                </c:pt>
                <c:pt idx="757">
                  <c:v>119.01506619335889</c:v>
                </c:pt>
                <c:pt idx="758">
                  <c:v>102.86454902600764</c:v>
                </c:pt>
                <c:pt idx="759">
                  <c:v>131.51520992199835</c:v>
                </c:pt>
                <c:pt idx="760">
                  <c:v>61.424189916180559</c:v>
                </c:pt>
                <c:pt idx="761">
                  <c:v>124.96797270236503</c:v>
                </c:pt>
                <c:pt idx="762">
                  <c:v>121.49965540593011</c:v>
                </c:pt>
                <c:pt idx="763">
                  <c:v>70.564001165211195</c:v>
                </c:pt>
                <c:pt idx="764">
                  <c:v>87.38191500251024</c:v>
                </c:pt>
                <c:pt idx="765">
                  <c:v>170.80431330804541</c:v>
                </c:pt>
                <c:pt idx="766">
                  <c:v>85.776003315659665</c:v>
                </c:pt>
                <c:pt idx="767">
                  <c:v>61.415499745110566</c:v>
                </c:pt>
                <c:pt idx="768">
                  <c:v>60.3637147062311</c:v>
                </c:pt>
                <c:pt idx="769">
                  <c:v>163.15046555462317</c:v>
                </c:pt>
                <c:pt idx="770">
                  <c:v>65.604685487457189</c:v>
                </c:pt>
                <c:pt idx="771">
                  <c:v>69.332603592769672</c:v>
                </c:pt>
                <c:pt idx="772">
                  <c:v>173.26720738833842</c:v>
                </c:pt>
                <c:pt idx="773">
                  <c:v>54.44653867490473</c:v>
                </c:pt>
                <c:pt idx="774">
                  <c:v>79.91431339607513</c:v>
                </c:pt>
                <c:pt idx="775">
                  <c:v>83.598942465087006</c:v>
                </c:pt>
                <c:pt idx="776">
                  <c:v>310.56492461846148</c:v>
                </c:pt>
                <c:pt idx="777">
                  <c:v>103.13381485792948</c:v>
                </c:pt>
                <c:pt idx="778">
                  <c:v>103.35960957421494</c:v>
                </c:pt>
                <c:pt idx="779">
                  <c:v>75.813158419044882</c:v>
                </c:pt>
                <c:pt idx="780">
                  <c:v>40.791660808627924</c:v>
                </c:pt>
                <c:pt idx="781">
                  <c:v>83.724618545661215</c:v>
                </c:pt>
                <c:pt idx="782">
                  <c:v>58.356331962566287</c:v>
                </c:pt>
                <c:pt idx="783">
                  <c:v>66.759263695751201</c:v>
                </c:pt>
                <c:pt idx="784">
                  <c:v>171.51090280670729</c:v>
                </c:pt>
                <c:pt idx="785">
                  <c:v>78.609285433937742</c:v>
                </c:pt>
                <c:pt idx="786">
                  <c:v>117.68471586495106</c:v>
                </c:pt>
                <c:pt idx="787">
                  <c:v>82.481907895171787</c:v>
                </c:pt>
                <c:pt idx="788">
                  <c:v>69.509101456802867</c:v>
                </c:pt>
                <c:pt idx="789">
                  <c:v>86.427090456893026</c:v>
                </c:pt>
                <c:pt idx="790">
                  <c:v>62.117308599645668</c:v>
                </c:pt>
                <c:pt idx="791">
                  <c:v>149.57976557101065</c:v>
                </c:pt>
                <c:pt idx="792">
                  <c:v>256.91508510426149</c:v>
                </c:pt>
                <c:pt idx="793">
                  <c:v>64.276170687579693</c:v>
                </c:pt>
                <c:pt idx="794">
                  <c:v>84.918662253686676</c:v>
                </c:pt>
                <c:pt idx="795">
                  <c:v>113.89016357015649</c:v>
                </c:pt>
                <c:pt idx="796">
                  <c:v>89.628144874899832</c:v>
                </c:pt>
                <c:pt idx="797">
                  <c:v>82.809783522737163</c:v>
                </c:pt>
                <c:pt idx="798">
                  <c:v>69.751096919746459</c:v>
                </c:pt>
                <c:pt idx="799">
                  <c:v>190.58228539755964</c:v>
                </c:pt>
                <c:pt idx="800">
                  <c:v>76.301821734337992</c:v>
                </c:pt>
                <c:pt idx="801">
                  <c:v>144.59190635578113</c:v>
                </c:pt>
                <c:pt idx="802">
                  <c:v>104.61817657468875</c:v>
                </c:pt>
                <c:pt idx="803">
                  <c:v>153.77789034939218</c:v>
                </c:pt>
                <c:pt idx="804">
                  <c:v>96.204812418667345</c:v>
                </c:pt>
                <c:pt idx="805">
                  <c:v>119.17941372066369</c:v>
                </c:pt>
                <c:pt idx="806">
                  <c:v>62.695597503977815</c:v>
                </c:pt>
                <c:pt idx="807">
                  <c:v>111.45951185679968</c:v>
                </c:pt>
                <c:pt idx="808">
                  <c:v>97.373857654810209</c:v>
                </c:pt>
                <c:pt idx="809">
                  <c:v>151.54978804063614</c:v>
                </c:pt>
                <c:pt idx="810">
                  <c:v>98.432713801513202</c:v>
                </c:pt>
                <c:pt idx="811">
                  <c:v>85.127176885184866</c:v>
                </c:pt>
                <c:pt idx="812">
                  <c:v>89.152002344872443</c:v>
                </c:pt>
                <c:pt idx="813">
                  <c:v>155.66356382385828</c:v>
                </c:pt>
                <c:pt idx="814">
                  <c:v>141.2805429405885</c:v>
                </c:pt>
                <c:pt idx="815">
                  <c:v>141.74942071937048</c:v>
                </c:pt>
                <c:pt idx="816">
                  <c:v>59.010342215800357</c:v>
                </c:pt>
                <c:pt idx="817">
                  <c:v>99.97007226480487</c:v>
                </c:pt>
                <c:pt idx="818">
                  <c:v>194.40260914864137</c:v>
                </c:pt>
                <c:pt idx="819">
                  <c:v>152.17568850038128</c:v>
                </c:pt>
                <c:pt idx="820">
                  <c:v>103.3679553308712</c:v>
                </c:pt>
                <c:pt idx="821">
                  <c:v>70.64192924663935</c:v>
                </c:pt>
                <c:pt idx="822">
                  <c:v>47.136775877590161</c:v>
                </c:pt>
                <c:pt idx="823">
                  <c:v>121.770546636106</c:v>
                </c:pt>
                <c:pt idx="824">
                  <c:v>131.08947861845212</c:v>
                </c:pt>
                <c:pt idx="825">
                  <c:v>58.722961416836064</c:v>
                </c:pt>
                <c:pt idx="826">
                  <c:v>118.69719672040881</c:v>
                </c:pt>
                <c:pt idx="827">
                  <c:v>41.962699618700945</c:v>
                </c:pt>
                <c:pt idx="828">
                  <c:v>127.90766054485839</c:v>
                </c:pt>
                <c:pt idx="829">
                  <c:v>106.16151877057696</c:v>
                </c:pt>
                <c:pt idx="830">
                  <c:v>115.86451228775212</c:v>
                </c:pt>
                <c:pt idx="831">
                  <c:v>73.197681195338731</c:v>
                </c:pt>
                <c:pt idx="832">
                  <c:v>141.41956206968484</c:v>
                </c:pt>
                <c:pt idx="833">
                  <c:v>122.04528468733891</c:v>
                </c:pt>
                <c:pt idx="834">
                  <c:v>46.47303927578956</c:v>
                </c:pt>
                <c:pt idx="835">
                  <c:v>127.43438114338095</c:v>
                </c:pt>
                <c:pt idx="836">
                  <c:v>104.40669264568187</c:v>
                </c:pt>
                <c:pt idx="837">
                  <c:v>70.532753222338755</c:v>
                </c:pt>
                <c:pt idx="838">
                  <c:v>112.44829270013497</c:v>
                </c:pt>
                <c:pt idx="839">
                  <c:v>105.83516977857015</c:v>
                </c:pt>
                <c:pt idx="840">
                  <c:v>111.67978514868328</c:v>
                </c:pt>
                <c:pt idx="841">
                  <c:v>57.974941780934031</c:v>
                </c:pt>
                <c:pt idx="842">
                  <c:v>72.413205652349063</c:v>
                </c:pt>
                <c:pt idx="843">
                  <c:v>89.311118524064128</c:v>
                </c:pt>
                <c:pt idx="844">
                  <c:v>100.87852957729868</c:v>
                </c:pt>
                <c:pt idx="845">
                  <c:v>117.44237459536477</c:v>
                </c:pt>
                <c:pt idx="846">
                  <c:v>110.10872334905851</c:v>
                </c:pt>
                <c:pt idx="847">
                  <c:v>65.192438111399426</c:v>
                </c:pt>
                <c:pt idx="848">
                  <c:v>178.83892423585257</c:v>
                </c:pt>
                <c:pt idx="849">
                  <c:v>97.204532009261584</c:v>
                </c:pt>
                <c:pt idx="850">
                  <c:v>104.9139923878095</c:v>
                </c:pt>
                <c:pt idx="851">
                  <c:v>95.479504554675373</c:v>
                </c:pt>
                <c:pt idx="852">
                  <c:v>89.267582235186751</c:v>
                </c:pt>
                <c:pt idx="853">
                  <c:v>127.44372428622508</c:v>
                </c:pt>
                <c:pt idx="854">
                  <c:v>107.22977507758897</c:v>
                </c:pt>
                <c:pt idx="855">
                  <c:v>100.87759461683359</c:v>
                </c:pt>
                <c:pt idx="856">
                  <c:v>115.93304514135463</c:v>
                </c:pt>
                <c:pt idx="857">
                  <c:v>68.073912383295266</c:v>
                </c:pt>
                <c:pt idx="858">
                  <c:v>143.19941203076516</c:v>
                </c:pt>
                <c:pt idx="859">
                  <c:v>94.238301789043788</c:v>
                </c:pt>
                <c:pt idx="860">
                  <c:v>65.689861554833357</c:v>
                </c:pt>
                <c:pt idx="861">
                  <c:v>76.977638534898901</c:v>
                </c:pt>
                <c:pt idx="862">
                  <c:v>142.02495144355188</c:v>
                </c:pt>
                <c:pt idx="863">
                  <c:v>79.322317096960475</c:v>
                </c:pt>
                <c:pt idx="864">
                  <c:v>100.65879786581844</c:v>
                </c:pt>
                <c:pt idx="865">
                  <c:v>75.639066651259441</c:v>
                </c:pt>
                <c:pt idx="866">
                  <c:v>110.76365937402406</c:v>
                </c:pt>
                <c:pt idx="867">
                  <c:v>106.79397529552203</c:v>
                </c:pt>
                <c:pt idx="868">
                  <c:v>52.470114824552979</c:v>
                </c:pt>
                <c:pt idx="869">
                  <c:v>62.483460284962923</c:v>
                </c:pt>
                <c:pt idx="870">
                  <c:v>96.458029460590424</c:v>
                </c:pt>
                <c:pt idx="871">
                  <c:v>72.770672426485646</c:v>
                </c:pt>
                <c:pt idx="872">
                  <c:v>93.593094872214294</c:v>
                </c:pt>
                <c:pt idx="873">
                  <c:v>113.88059540378754</c:v>
                </c:pt>
                <c:pt idx="874">
                  <c:v>72.897714108764717</c:v>
                </c:pt>
                <c:pt idx="875">
                  <c:v>114.79343803415125</c:v>
                </c:pt>
                <c:pt idx="876">
                  <c:v>104.96986590938529</c:v>
                </c:pt>
                <c:pt idx="877">
                  <c:v>97.34288300989688</c:v>
                </c:pt>
                <c:pt idx="878">
                  <c:v>98.850188759405555</c:v>
                </c:pt>
                <c:pt idx="879">
                  <c:v>97.596862985860184</c:v>
                </c:pt>
                <c:pt idx="880">
                  <c:v>34.740515085411751</c:v>
                </c:pt>
                <c:pt idx="881">
                  <c:v>147.38213681339045</c:v>
                </c:pt>
                <c:pt idx="882">
                  <c:v>79.844063267606103</c:v>
                </c:pt>
                <c:pt idx="883">
                  <c:v>73.410580809035778</c:v>
                </c:pt>
                <c:pt idx="884">
                  <c:v>71.143093980052569</c:v>
                </c:pt>
                <c:pt idx="885">
                  <c:v>100.64461258924172</c:v>
                </c:pt>
                <c:pt idx="886">
                  <c:v>73.033464629034015</c:v>
                </c:pt>
                <c:pt idx="887">
                  <c:v>115.97873424769006</c:v>
                </c:pt>
                <c:pt idx="888">
                  <c:v>81.714294040971723</c:v>
                </c:pt>
                <c:pt idx="889">
                  <c:v>72.251423108908767</c:v>
                </c:pt>
                <c:pt idx="890">
                  <c:v>85.736650937261544</c:v>
                </c:pt>
                <c:pt idx="891">
                  <c:v>68.464110782785738</c:v>
                </c:pt>
                <c:pt idx="892">
                  <c:v>81.266903339281853</c:v>
                </c:pt>
                <c:pt idx="893">
                  <c:v>95.703749081690745</c:v>
                </c:pt>
                <c:pt idx="894">
                  <c:v>130.09773382594148</c:v>
                </c:pt>
                <c:pt idx="895">
                  <c:v>75.140537125025602</c:v>
                </c:pt>
                <c:pt idx="896">
                  <c:v>73.313673390641142</c:v>
                </c:pt>
                <c:pt idx="897">
                  <c:v>79.656161710701596</c:v>
                </c:pt>
                <c:pt idx="898">
                  <c:v>132.78487172353454</c:v>
                </c:pt>
                <c:pt idx="899">
                  <c:v>53.878240710157918</c:v>
                </c:pt>
                <c:pt idx="900">
                  <c:v>101.46426042846753</c:v>
                </c:pt>
                <c:pt idx="901">
                  <c:v>48.366083487560104</c:v>
                </c:pt>
                <c:pt idx="902">
                  <c:v>69.988375141552353</c:v>
                </c:pt>
                <c:pt idx="903">
                  <c:v>97.320611146901868</c:v>
                </c:pt>
                <c:pt idx="904">
                  <c:v>99.497934580364699</c:v>
                </c:pt>
                <c:pt idx="905">
                  <c:v>74.609745326589518</c:v>
                </c:pt>
                <c:pt idx="906">
                  <c:v>65.786427950642562</c:v>
                </c:pt>
                <c:pt idx="907">
                  <c:v>126.86501567712905</c:v>
                </c:pt>
                <c:pt idx="908">
                  <c:v>123.16305832248948</c:v>
                </c:pt>
                <c:pt idx="909">
                  <c:v>48.6132803910467</c:v>
                </c:pt>
                <c:pt idx="910">
                  <c:v>137.97343790043334</c:v>
                </c:pt>
                <c:pt idx="911">
                  <c:v>36.189922809008429</c:v>
                </c:pt>
                <c:pt idx="912">
                  <c:v>137.70407434183647</c:v>
                </c:pt>
                <c:pt idx="913">
                  <c:v>101.42958316026696</c:v>
                </c:pt>
                <c:pt idx="914">
                  <c:v>90.577797418318568</c:v>
                </c:pt>
                <c:pt idx="915">
                  <c:v>62.724650800144431</c:v>
                </c:pt>
                <c:pt idx="916">
                  <c:v>96.215790105394547</c:v>
                </c:pt>
                <c:pt idx="917">
                  <c:v>77.179785543125661</c:v>
                </c:pt>
                <c:pt idx="918">
                  <c:v>145.76029200597469</c:v>
                </c:pt>
                <c:pt idx="919">
                  <c:v>130.57588025969488</c:v>
                </c:pt>
                <c:pt idx="920">
                  <c:v>50.667647726800446</c:v>
                </c:pt>
                <c:pt idx="921">
                  <c:v>82.202575053211945</c:v>
                </c:pt>
                <c:pt idx="922">
                  <c:v>61.084216849347108</c:v>
                </c:pt>
                <c:pt idx="923">
                  <c:v>67.641699125488628</c:v>
                </c:pt>
                <c:pt idx="924">
                  <c:v>100.10673173038123</c:v>
                </c:pt>
                <c:pt idx="925">
                  <c:v>47.934946696317475</c:v>
                </c:pt>
                <c:pt idx="926">
                  <c:v>54.634082988826982</c:v>
                </c:pt>
                <c:pt idx="927">
                  <c:v>159.26351948529646</c:v>
                </c:pt>
                <c:pt idx="928">
                  <c:v>68.104287908011017</c:v>
                </c:pt>
                <c:pt idx="929">
                  <c:v>112.68941007803545</c:v>
                </c:pt>
                <c:pt idx="930">
                  <c:v>125.98050892525481</c:v>
                </c:pt>
                <c:pt idx="931">
                  <c:v>184.92117011719716</c:v>
                </c:pt>
                <c:pt idx="932">
                  <c:v>53.066677155025509</c:v>
                </c:pt>
                <c:pt idx="933">
                  <c:v>94.684651759193414</c:v>
                </c:pt>
                <c:pt idx="934">
                  <c:v>102.25960880043476</c:v>
                </c:pt>
                <c:pt idx="935">
                  <c:v>152.95904108377138</c:v>
                </c:pt>
                <c:pt idx="936">
                  <c:v>90.362475034544957</c:v>
                </c:pt>
                <c:pt idx="937">
                  <c:v>56.184097757880068</c:v>
                </c:pt>
                <c:pt idx="938">
                  <c:v>64.850656847146311</c:v>
                </c:pt>
                <c:pt idx="939">
                  <c:v>61.81181853121339</c:v>
                </c:pt>
                <c:pt idx="940">
                  <c:v>46.033368508393977</c:v>
                </c:pt>
                <c:pt idx="941">
                  <c:v>137.97118852992085</c:v>
                </c:pt>
                <c:pt idx="942">
                  <c:v>95.115979986458541</c:v>
                </c:pt>
                <c:pt idx="943">
                  <c:v>63.276398085108596</c:v>
                </c:pt>
                <c:pt idx="944">
                  <c:v>94.991789293869516</c:v>
                </c:pt>
                <c:pt idx="945">
                  <c:v>91.749807411236816</c:v>
                </c:pt>
                <c:pt idx="946">
                  <c:v>89.590588448524301</c:v>
                </c:pt>
                <c:pt idx="947">
                  <c:v>83.736856883288553</c:v>
                </c:pt>
                <c:pt idx="948">
                  <c:v>51.796963695185347</c:v>
                </c:pt>
                <c:pt idx="949">
                  <c:v>106.09849098872164</c:v>
                </c:pt>
                <c:pt idx="950">
                  <c:v>100.00275575480551</c:v>
                </c:pt>
                <c:pt idx="951">
                  <c:v>145.70473863059127</c:v>
                </c:pt>
                <c:pt idx="952">
                  <c:v>94.160592233000699</c:v>
                </c:pt>
                <c:pt idx="953">
                  <c:v>134.6880673308799</c:v>
                </c:pt>
                <c:pt idx="954">
                  <c:v>128.42662972809927</c:v>
                </c:pt>
                <c:pt idx="955">
                  <c:v>95.031408046864243</c:v>
                </c:pt>
                <c:pt idx="956">
                  <c:v>95.880172024279702</c:v>
                </c:pt>
                <c:pt idx="957">
                  <c:v>118.83333406488687</c:v>
                </c:pt>
                <c:pt idx="958">
                  <c:v>137.91843476852824</c:v>
                </c:pt>
                <c:pt idx="959">
                  <c:v>80.689146634275858</c:v>
                </c:pt>
                <c:pt idx="960">
                  <c:v>123.39468227699939</c:v>
                </c:pt>
                <c:pt idx="961">
                  <c:v>194.68944758076518</c:v>
                </c:pt>
                <c:pt idx="962">
                  <c:v>54.070447318963552</c:v>
                </c:pt>
                <c:pt idx="963">
                  <c:v>95.227446466507516</c:v>
                </c:pt>
                <c:pt idx="964">
                  <c:v>94.40227406253976</c:v>
                </c:pt>
                <c:pt idx="965">
                  <c:v>110.08434443950495</c:v>
                </c:pt>
                <c:pt idx="966">
                  <c:v>83.028709344765034</c:v>
                </c:pt>
                <c:pt idx="967">
                  <c:v>69.706465539103021</c:v>
                </c:pt>
                <c:pt idx="968">
                  <c:v>136.23214664991684</c:v>
                </c:pt>
                <c:pt idx="969">
                  <c:v>180.1734927494806</c:v>
                </c:pt>
                <c:pt idx="970">
                  <c:v>65.664739221261229</c:v>
                </c:pt>
                <c:pt idx="971">
                  <c:v>127.11032844830569</c:v>
                </c:pt>
                <c:pt idx="972">
                  <c:v>103.97840547388981</c:v>
                </c:pt>
                <c:pt idx="973">
                  <c:v>99.892023003275185</c:v>
                </c:pt>
                <c:pt idx="974">
                  <c:v>138.01540435863987</c:v>
                </c:pt>
                <c:pt idx="975">
                  <c:v>65.933176679974579</c:v>
                </c:pt>
                <c:pt idx="976">
                  <c:v>81.41274342537416</c:v>
                </c:pt>
                <c:pt idx="977">
                  <c:v>90.468919432307601</c:v>
                </c:pt>
                <c:pt idx="978">
                  <c:v>116.32049871465502</c:v>
                </c:pt>
                <c:pt idx="979">
                  <c:v>75.17296419370517</c:v>
                </c:pt>
                <c:pt idx="980">
                  <c:v>65.630393213831638</c:v>
                </c:pt>
                <c:pt idx="981">
                  <c:v>155.43267546993485</c:v>
                </c:pt>
                <c:pt idx="982">
                  <c:v>95.369417269288732</c:v>
                </c:pt>
                <c:pt idx="983">
                  <c:v>86.647121811788622</c:v>
                </c:pt>
                <c:pt idx="984">
                  <c:v>86.701472399722874</c:v>
                </c:pt>
                <c:pt idx="985">
                  <c:v>61.276363609050222</c:v>
                </c:pt>
                <c:pt idx="986">
                  <c:v>58.156675444011086</c:v>
                </c:pt>
                <c:pt idx="987">
                  <c:v>125.3229068300905</c:v>
                </c:pt>
                <c:pt idx="988">
                  <c:v>93.243454656083358</c:v>
                </c:pt>
                <c:pt idx="989">
                  <c:v>113.63342204099611</c:v>
                </c:pt>
                <c:pt idx="990">
                  <c:v>134.47065860354212</c:v>
                </c:pt>
                <c:pt idx="991">
                  <c:v>116.66936889703695</c:v>
                </c:pt>
                <c:pt idx="992">
                  <c:v>172.23591748534631</c:v>
                </c:pt>
                <c:pt idx="993">
                  <c:v>134.48731500858514</c:v>
                </c:pt>
                <c:pt idx="994">
                  <c:v>66.264270847956411</c:v>
                </c:pt>
                <c:pt idx="995">
                  <c:v>103.40581703408027</c:v>
                </c:pt>
                <c:pt idx="996">
                  <c:v>110.38791427067358</c:v>
                </c:pt>
                <c:pt idx="997">
                  <c:v>114.86881420053818</c:v>
                </c:pt>
                <c:pt idx="998">
                  <c:v>117.58215810166945</c:v>
                </c:pt>
                <c:pt idx="999">
                  <c:v>87.391325468429287</c:v>
                </c:pt>
              </c:numCache>
            </c:numRef>
          </c:xVal>
          <c:yVal>
            <c:numRef>
              <c:f>'Part C Bull Spread'!$R$5:$R$1004</c:f>
              <c:numCache>
                <c:formatCode>0.00</c:formatCode>
                <c:ptCount val="1000"/>
                <c:pt idx="0">
                  <c:v>1.5732121164005832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10.900459298697072</c:v>
                </c:pt>
                <c:pt idx="5">
                  <c:v>0</c:v>
                </c:pt>
                <c:pt idx="6">
                  <c:v>10.900459298697072</c:v>
                </c:pt>
                <c:pt idx="7">
                  <c:v>4.6846863140866333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7.434796116126634</c:v>
                </c:pt>
                <c:pt idx="15">
                  <c:v>1.1035477964709912</c:v>
                </c:pt>
                <c:pt idx="16">
                  <c:v>10.900459298697072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5.9547324259724661</c:v>
                </c:pt>
                <c:pt idx="21">
                  <c:v>2.0799983031710099</c:v>
                </c:pt>
                <c:pt idx="22">
                  <c:v>10.900459298697072</c:v>
                </c:pt>
                <c:pt idx="23">
                  <c:v>0</c:v>
                </c:pt>
                <c:pt idx="24">
                  <c:v>10.900459298697072</c:v>
                </c:pt>
                <c:pt idx="25">
                  <c:v>10.900459298697072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10.900459298697072</c:v>
                </c:pt>
                <c:pt idx="30">
                  <c:v>10.900459298697072</c:v>
                </c:pt>
                <c:pt idx="31">
                  <c:v>0</c:v>
                </c:pt>
                <c:pt idx="32">
                  <c:v>0</c:v>
                </c:pt>
                <c:pt idx="33">
                  <c:v>10.900459298697072</c:v>
                </c:pt>
                <c:pt idx="34">
                  <c:v>7.2114540836406178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10.900459298697072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6.906573613171247</c:v>
                </c:pt>
                <c:pt idx="44">
                  <c:v>10.900459298697072</c:v>
                </c:pt>
                <c:pt idx="45">
                  <c:v>10.900459298697072</c:v>
                </c:pt>
                <c:pt idx="46">
                  <c:v>0</c:v>
                </c:pt>
                <c:pt idx="47">
                  <c:v>0</c:v>
                </c:pt>
                <c:pt idx="48">
                  <c:v>10.079973174641268</c:v>
                </c:pt>
                <c:pt idx="49">
                  <c:v>10.900459298697072</c:v>
                </c:pt>
                <c:pt idx="50">
                  <c:v>0</c:v>
                </c:pt>
                <c:pt idx="51">
                  <c:v>0</c:v>
                </c:pt>
                <c:pt idx="52">
                  <c:v>9.4676091178663313</c:v>
                </c:pt>
                <c:pt idx="53">
                  <c:v>0</c:v>
                </c:pt>
                <c:pt idx="54">
                  <c:v>9.7738724276062783</c:v>
                </c:pt>
                <c:pt idx="55">
                  <c:v>0</c:v>
                </c:pt>
                <c:pt idx="56">
                  <c:v>0</c:v>
                </c:pt>
                <c:pt idx="57">
                  <c:v>10.900459298697072</c:v>
                </c:pt>
                <c:pt idx="58">
                  <c:v>0</c:v>
                </c:pt>
                <c:pt idx="59">
                  <c:v>10.900459298697072</c:v>
                </c:pt>
                <c:pt idx="60">
                  <c:v>10.900459298697072</c:v>
                </c:pt>
                <c:pt idx="61">
                  <c:v>10.900459298697072</c:v>
                </c:pt>
                <c:pt idx="62">
                  <c:v>10.900459298697072</c:v>
                </c:pt>
                <c:pt idx="63">
                  <c:v>10.900459298697072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10.900459298697072</c:v>
                </c:pt>
                <c:pt idx="73">
                  <c:v>10.507536450777081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10.900459298697072</c:v>
                </c:pt>
                <c:pt idx="78">
                  <c:v>10.900459298697072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10.900459298697072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10.900459298697072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10.730751129018515</c:v>
                </c:pt>
                <c:pt idx="99">
                  <c:v>10.900459298697072</c:v>
                </c:pt>
                <c:pt idx="100">
                  <c:v>10.900459298697072</c:v>
                </c:pt>
                <c:pt idx="101">
                  <c:v>0</c:v>
                </c:pt>
                <c:pt idx="102">
                  <c:v>0</c:v>
                </c:pt>
                <c:pt idx="103">
                  <c:v>10.900459298697072</c:v>
                </c:pt>
                <c:pt idx="104">
                  <c:v>10.900459298697072</c:v>
                </c:pt>
                <c:pt idx="105">
                  <c:v>0</c:v>
                </c:pt>
                <c:pt idx="106">
                  <c:v>0</c:v>
                </c:pt>
                <c:pt idx="107">
                  <c:v>10.900459298697072</c:v>
                </c:pt>
                <c:pt idx="108">
                  <c:v>0</c:v>
                </c:pt>
                <c:pt idx="109">
                  <c:v>0</c:v>
                </c:pt>
                <c:pt idx="110">
                  <c:v>10.900459298697072</c:v>
                </c:pt>
                <c:pt idx="111">
                  <c:v>0</c:v>
                </c:pt>
                <c:pt idx="112">
                  <c:v>0</c:v>
                </c:pt>
                <c:pt idx="113">
                  <c:v>0.6393357318108599</c:v>
                </c:pt>
                <c:pt idx="114">
                  <c:v>0</c:v>
                </c:pt>
                <c:pt idx="115">
                  <c:v>0</c:v>
                </c:pt>
                <c:pt idx="116">
                  <c:v>0.27559455740816929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10.900459298697072</c:v>
                </c:pt>
                <c:pt idx="124">
                  <c:v>10.900459298697072</c:v>
                </c:pt>
                <c:pt idx="125">
                  <c:v>7.2574081005898137</c:v>
                </c:pt>
                <c:pt idx="126">
                  <c:v>10.900459298697072</c:v>
                </c:pt>
                <c:pt idx="127">
                  <c:v>0</c:v>
                </c:pt>
                <c:pt idx="128">
                  <c:v>0</c:v>
                </c:pt>
                <c:pt idx="129">
                  <c:v>10.900459298697072</c:v>
                </c:pt>
                <c:pt idx="130">
                  <c:v>0</c:v>
                </c:pt>
                <c:pt idx="131">
                  <c:v>0</c:v>
                </c:pt>
                <c:pt idx="132">
                  <c:v>10.900459298697072</c:v>
                </c:pt>
                <c:pt idx="133">
                  <c:v>0</c:v>
                </c:pt>
                <c:pt idx="134">
                  <c:v>10.900459298697072</c:v>
                </c:pt>
                <c:pt idx="135">
                  <c:v>10.900459298697072</c:v>
                </c:pt>
                <c:pt idx="136">
                  <c:v>10.900459298697072</c:v>
                </c:pt>
                <c:pt idx="137">
                  <c:v>0</c:v>
                </c:pt>
                <c:pt idx="138">
                  <c:v>5.5592879247997189</c:v>
                </c:pt>
                <c:pt idx="139">
                  <c:v>10.900459298697072</c:v>
                </c:pt>
                <c:pt idx="140">
                  <c:v>0</c:v>
                </c:pt>
                <c:pt idx="141">
                  <c:v>0</c:v>
                </c:pt>
                <c:pt idx="142">
                  <c:v>1.6488755058417439</c:v>
                </c:pt>
                <c:pt idx="143">
                  <c:v>0</c:v>
                </c:pt>
                <c:pt idx="144">
                  <c:v>10.900459298697072</c:v>
                </c:pt>
                <c:pt idx="145">
                  <c:v>0</c:v>
                </c:pt>
                <c:pt idx="146">
                  <c:v>10.900459298697072</c:v>
                </c:pt>
                <c:pt idx="147">
                  <c:v>10.900459298697072</c:v>
                </c:pt>
                <c:pt idx="148">
                  <c:v>0</c:v>
                </c:pt>
                <c:pt idx="149">
                  <c:v>8.3318657130245128</c:v>
                </c:pt>
                <c:pt idx="150">
                  <c:v>0</c:v>
                </c:pt>
                <c:pt idx="151">
                  <c:v>4.9731295619967995</c:v>
                </c:pt>
                <c:pt idx="152">
                  <c:v>10.900459298697072</c:v>
                </c:pt>
                <c:pt idx="153">
                  <c:v>10.900459298697072</c:v>
                </c:pt>
                <c:pt idx="154">
                  <c:v>0</c:v>
                </c:pt>
                <c:pt idx="155">
                  <c:v>0</c:v>
                </c:pt>
                <c:pt idx="156">
                  <c:v>9.1677168160230167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10.900459298697072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4.5892741447062519</c:v>
                </c:pt>
                <c:pt idx="168">
                  <c:v>0</c:v>
                </c:pt>
                <c:pt idx="169">
                  <c:v>0</c:v>
                </c:pt>
                <c:pt idx="170">
                  <c:v>10.900459298697072</c:v>
                </c:pt>
                <c:pt idx="171">
                  <c:v>10.900459298697072</c:v>
                </c:pt>
                <c:pt idx="172">
                  <c:v>3.8108594713045107</c:v>
                </c:pt>
                <c:pt idx="173">
                  <c:v>10.900459298697072</c:v>
                </c:pt>
                <c:pt idx="174">
                  <c:v>0</c:v>
                </c:pt>
                <c:pt idx="175">
                  <c:v>10.900459298697072</c:v>
                </c:pt>
                <c:pt idx="176">
                  <c:v>10.900459298697072</c:v>
                </c:pt>
                <c:pt idx="177">
                  <c:v>10.900459298697072</c:v>
                </c:pt>
                <c:pt idx="178">
                  <c:v>1.3930171755466745</c:v>
                </c:pt>
                <c:pt idx="179">
                  <c:v>0</c:v>
                </c:pt>
                <c:pt idx="180">
                  <c:v>0</c:v>
                </c:pt>
                <c:pt idx="181">
                  <c:v>10.900459298697072</c:v>
                </c:pt>
                <c:pt idx="182">
                  <c:v>0</c:v>
                </c:pt>
                <c:pt idx="183">
                  <c:v>3.5979220378570318</c:v>
                </c:pt>
                <c:pt idx="184">
                  <c:v>4.8225033944033981</c:v>
                </c:pt>
                <c:pt idx="185">
                  <c:v>10.900459298697072</c:v>
                </c:pt>
                <c:pt idx="186">
                  <c:v>10.900459298697072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4.8490528086502849</c:v>
                </c:pt>
                <c:pt idx="191">
                  <c:v>0</c:v>
                </c:pt>
                <c:pt idx="192">
                  <c:v>3.7647019763722369</c:v>
                </c:pt>
                <c:pt idx="193">
                  <c:v>0</c:v>
                </c:pt>
                <c:pt idx="194">
                  <c:v>0</c:v>
                </c:pt>
                <c:pt idx="195">
                  <c:v>10.900459298697072</c:v>
                </c:pt>
                <c:pt idx="196">
                  <c:v>10.900459298697072</c:v>
                </c:pt>
                <c:pt idx="197">
                  <c:v>3.6584868970114712</c:v>
                </c:pt>
                <c:pt idx="198">
                  <c:v>5.4889734278147841</c:v>
                </c:pt>
                <c:pt idx="199">
                  <c:v>0</c:v>
                </c:pt>
                <c:pt idx="200">
                  <c:v>10.900459298697072</c:v>
                </c:pt>
                <c:pt idx="201">
                  <c:v>10.900459298697072</c:v>
                </c:pt>
                <c:pt idx="202">
                  <c:v>0</c:v>
                </c:pt>
                <c:pt idx="203">
                  <c:v>0</c:v>
                </c:pt>
                <c:pt idx="204">
                  <c:v>10.900459298697072</c:v>
                </c:pt>
                <c:pt idx="205">
                  <c:v>2.1623159643873606</c:v>
                </c:pt>
                <c:pt idx="206">
                  <c:v>0</c:v>
                </c:pt>
                <c:pt idx="207">
                  <c:v>6.5010998261587787</c:v>
                </c:pt>
                <c:pt idx="208">
                  <c:v>0</c:v>
                </c:pt>
                <c:pt idx="209">
                  <c:v>0</c:v>
                </c:pt>
                <c:pt idx="210">
                  <c:v>10.900459298697072</c:v>
                </c:pt>
                <c:pt idx="211">
                  <c:v>0</c:v>
                </c:pt>
                <c:pt idx="212">
                  <c:v>10.900459298697072</c:v>
                </c:pt>
                <c:pt idx="213">
                  <c:v>10.900459298697072</c:v>
                </c:pt>
                <c:pt idx="214">
                  <c:v>0</c:v>
                </c:pt>
                <c:pt idx="215">
                  <c:v>5.3207939379092011</c:v>
                </c:pt>
                <c:pt idx="216">
                  <c:v>10.900459298697072</c:v>
                </c:pt>
                <c:pt idx="217">
                  <c:v>10.900459298697072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10.900459298697072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10.900459298697072</c:v>
                </c:pt>
                <c:pt idx="228">
                  <c:v>8.7002876243473963</c:v>
                </c:pt>
                <c:pt idx="229">
                  <c:v>1.995078555147046</c:v>
                </c:pt>
                <c:pt idx="230">
                  <c:v>1.9832138094514562</c:v>
                </c:pt>
                <c:pt idx="231">
                  <c:v>10.900459298697072</c:v>
                </c:pt>
                <c:pt idx="232">
                  <c:v>0</c:v>
                </c:pt>
                <c:pt idx="233">
                  <c:v>0</c:v>
                </c:pt>
                <c:pt idx="234">
                  <c:v>6.9047504953477272</c:v>
                </c:pt>
                <c:pt idx="235">
                  <c:v>0</c:v>
                </c:pt>
                <c:pt idx="236">
                  <c:v>0</c:v>
                </c:pt>
                <c:pt idx="237">
                  <c:v>10.900459298697072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10.900459298697072</c:v>
                </c:pt>
                <c:pt idx="245">
                  <c:v>0</c:v>
                </c:pt>
                <c:pt idx="246">
                  <c:v>10.900459298697072</c:v>
                </c:pt>
                <c:pt idx="247">
                  <c:v>10.900459298697072</c:v>
                </c:pt>
                <c:pt idx="248">
                  <c:v>2.0828780507975893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10.900459298697072</c:v>
                </c:pt>
                <c:pt idx="253">
                  <c:v>7.4049698786697462</c:v>
                </c:pt>
                <c:pt idx="254">
                  <c:v>10.900459298697072</c:v>
                </c:pt>
                <c:pt idx="255">
                  <c:v>10.900459298697072</c:v>
                </c:pt>
                <c:pt idx="256">
                  <c:v>0</c:v>
                </c:pt>
                <c:pt idx="257">
                  <c:v>8.874957948847964</c:v>
                </c:pt>
                <c:pt idx="258">
                  <c:v>0</c:v>
                </c:pt>
                <c:pt idx="259">
                  <c:v>9.093697359072948</c:v>
                </c:pt>
                <c:pt idx="260">
                  <c:v>0</c:v>
                </c:pt>
                <c:pt idx="261">
                  <c:v>10.900459298697072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10.900459298697072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10.900459298697072</c:v>
                </c:pt>
                <c:pt idx="270">
                  <c:v>0</c:v>
                </c:pt>
                <c:pt idx="271">
                  <c:v>10.900459298697072</c:v>
                </c:pt>
                <c:pt idx="272">
                  <c:v>10.900459298697072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2.7197799656522506</c:v>
                </c:pt>
                <c:pt idx="277">
                  <c:v>5.2271773071349514</c:v>
                </c:pt>
                <c:pt idx="278">
                  <c:v>8.3783487344174006</c:v>
                </c:pt>
                <c:pt idx="279">
                  <c:v>0</c:v>
                </c:pt>
                <c:pt idx="280">
                  <c:v>10.900459298697072</c:v>
                </c:pt>
                <c:pt idx="281">
                  <c:v>4.3237164248232602</c:v>
                </c:pt>
                <c:pt idx="282">
                  <c:v>10.900459298697072</c:v>
                </c:pt>
                <c:pt idx="283">
                  <c:v>10.900459298697072</c:v>
                </c:pt>
                <c:pt idx="284">
                  <c:v>0</c:v>
                </c:pt>
                <c:pt idx="285">
                  <c:v>6.3173194690335492</c:v>
                </c:pt>
                <c:pt idx="286">
                  <c:v>0</c:v>
                </c:pt>
                <c:pt idx="287">
                  <c:v>10.900459298697072</c:v>
                </c:pt>
                <c:pt idx="288">
                  <c:v>10.900459298697072</c:v>
                </c:pt>
                <c:pt idx="289">
                  <c:v>10.900459298697072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10.900459298697072</c:v>
                </c:pt>
                <c:pt idx="299">
                  <c:v>0</c:v>
                </c:pt>
                <c:pt idx="300">
                  <c:v>0</c:v>
                </c:pt>
                <c:pt idx="301">
                  <c:v>8.7735010774396756</c:v>
                </c:pt>
                <c:pt idx="302">
                  <c:v>0</c:v>
                </c:pt>
                <c:pt idx="303">
                  <c:v>10.900459298697072</c:v>
                </c:pt>
                <c:pt idx="304">
                  <c:v>10.900459298697072</c:v>
                </c:pt>
                <c:pt idx="305">
                  <c:v>5.7394528301648222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10.900459298697072</c:v>
                </c:pt>
                <c:pt idx="314">
                  <c:v>6.9249261073481136</c:v>
                </c:pt>
                <c:pt idx="315">
                  <c:v>10.900459298697072</c:v>
                </c:pt>
                <c:pt idx="316">
                  <c:v>10.900459298697072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10.900459298697072</c:v>
                </c:pt>
                <c:pt idx="322">
                  <c:v>10.900459298697072</c:v>
                </c:pt>
                <c:pt idx="323">
                  <c:v>2.5228586115274965</c:v>
                </c:pt>
                <c:pt idx="324">
                  <c:v>10.900459298697072</c:v>
                </c:pt>
                <c:pt idx="325">
                  <c:v>0</c:v>
                </c:pt>
                <c:pt idx="326">
                  <c:v>0</c:v>
                </c:pt>
                <c:pt idx="327">
                  <c:v>10.900459298697072</c:v>
                </c:pt>
                <c:pt idx="328">
                  <c:v>0</c:v>
                </c:pt>
                <c:pt idx="329">
                  <c:v>1.7606114945022</c:v>
                </c:pt>
                <c:pt idx="330">
                  <c:v>8.5421416698944626</c:v>
                </c:pt>
                <c:pt idx="331">
                  <c:v>0</c:v>
                </c:pt>
                <c:pt idx="332">
                  <c:v>10.900459298697072</c:v>
                </c:pt>
                <c:pt idx="333">
                  <c:v>0</c:v>
                </c:pt>
                <c:pt idx="334">
                  <c:v>0</c:v>
                </c:pt>
                <c:pt idx="335">
                  <c:v>10.900459298697072</c:v>
                </c:pt>
                <c:pt idx="336">
                  <c:v>8.7359034417728623</c:v>
                </c:pt>
                <c:pt idx="337">
                  <c:v>5.5697690218579226</c:v>
                </c:pt>
                <c:pt idx="338">
                  <c:v>10.900459298697072</c:v>
                </c:pt>
                <c:pt idx="339">
                  <c:v>10.900459298697072</c:v>
                </c:pt>
                <c:pt idx="340">
                  <c:v>0</c:v>
                </c:pt>
                <c:pt idx="341">
                  <c:v>0</c:v>
                </c:pt>
                <c:pt idx="342">
                  <c:v>10.900459298697072</c:v>
                </c:pt>
                <c:pt idx="343">
                  <c:v>10.900459298697072</c:v>
                </c:pt>
                <c:pt idx="344">
                  <c:v>10.900459298697072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1.0548232973993663</c:v>
                </c:pt>
                <c:pt idx="349">
                  <c:v>10.900459298697072</c:v>
                </c:pt>
                <c:pt idx="350">
                  <c:v>0</c:v>
                </c:pt>
                <c:pt idx="351">
                  <c:v>10.900459298697072</c:v>
                </c:pt>
                <c:pt idx="352">
                  <c:v>0</c:v>
                </c:pt>
                <c:pt idx="353">
                  <c:v>10.900459298697072</c:v>
                </c:pt>
                <c:pt idx="354">
                  <c:v>0</c:v>
                </c:pt>
                <c:pt idx="355">
                  <c:v>10.900459298697072</c:v>
                </c:pt>
                <c:pt idx="356">
                  <c:v>10.900459298697072</c:v>
                </c:pt>
                <c:pt idx="357">
                  <c:v>10.900459298697072</c:v>
                </c:pt>
                <c:pt idx="358">
                  <c:v>6.1581189911540832</c:v>
                </c:pt>
                <c:pt idx="359">
                  <c:v>0</c:v>
                </c:pt>
                <c:pt idx="360">
                  <c:v>10.900459298697072</c:v>
                </c:pt>
                <c:pt idx="361">
                  <c:v>0</c:v>
                </c:pt>
                <c:pt idx="362">
                  <c:v>6.2661534469601605</c:v>
                </c:pt>
                <c:pt idx="363">
                  <c:v>0</c:v>
                </c:pt>
                <c:pt idx="364">
                  <c:v>10.900459298697072</c:v>
                </c:pt>
                <c:pt idx="365">
                  <c:v>0</c:v>
                </c:pt>
                <c:pt idx="366">
                  <c:v>10.900459298697072</c:v>
                </c:pt>
                <c:pt idx="367">
                  <c:v>10.900459298697072</c:v>
                </c:pt>
                <c:pt idx="368">
                  <c:v>10.900459298697072</c:v>
                </c:pt>
                <c:pt idx="369">
                  <c:v>0</c:v>
                </c:pt>
                <c:pt idx="370">
                  <c:v>10.900459298697072</c:v>
                </c:pt>
                <c:pt idx="371">
                  <c:v>4.6955875326205785</c:v>
                </c:pt>
                <c:pt idx="372">
                  <c:v>10.900459298697072</c:v>
                </c:pt>
                <c:pt idx="373">
                  <c:v>10.900459298697072</c:v>
                </c:pt>
                <c:pt idx="374">
                  <c:v>5.7811919888736583</c:v>
                </c:pt>
                <c:pt idx="375">
                  <c:v>0</c:v>
                </c:pt>
                <c:pt idx="376">
                  <c:v>10.900459298697072</c:v>
                </c:pt>
                <c:pt idx="377">
                  <c:v>10.900459298697072</c:v>
                </c:pt>
                <c:pt idx="378">
                  <c:v>10.900459298697072</c:v>
                </c:pt>
                <c:pt idx="379">
                  <c:v>8.8677849548070498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10.900459298697072</c:v>
                </c:pt>
                <c:pt idx="389">
                  <c:v>10.900459298697072</c:v>
                </c:pt>
                <c:pt idx="390">
                  <c:v>8.1631698679863121</c:v>
                </c:pt>
                <c:pt idx="391">
                  <c:v>0</c:v>
                </c:pt>
                <c:pt idx="392">
                  <c:v>0</c:v>
                </c:pt>
                <c:pt idx="393">
                  <c:v>10.900459298697072</c:v>
                </c:pt>
                <c:pt idx="394">
                  <c:v>10.900459298697072</c:v>
                </c:pt>
                <c:pt idx="395">
                  <c:v>0</c:v>
                </c:pt>
                <c:pt idx="396">
                  <c:v>10.900459298697072</c:v>
                </c:pt>
                <c:pt idx="397">
                  <c:v>10.900459298697072</c:v>
                </c:pt>
                <c:pt idx="398">
                  <c:v>10.900459298697072</c:v>
                </c:pt>
                <c:pt idx="399">
                  <c:v>0</c:v>
                </c:pt>
                <c:pt idx="400">
                  <c:v>10.900459298697072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10.900459298697072</c:v>
                </c:pt>
                <c:pt idx="407">
                  <c:v>0</c:v>
                </c:pt>
                <c:pt idx="408">
                  <c:v>10.900459298697072</c:v>
                </c:pt>
                <c:pt idx="409">
                  <c:v>0</c:v>
                </c:pt>
                <c:pt idx="410">
                  <c:v>10.900459298697072</c:v>
                </c:pt>
                <c:pt idx="411">
                  <c:v>10.900459298697072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10.900459298697072</c:v>
                </c:pt>
                <c:pt idx="416">
                  <c:v>10.900459298697072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10.900459298697072</c:v>
                </c:pt>
                <c:pt idx="421">
                  <c:v>10.900459298697072</c:v>
                </c:pt>
                <c:pt idx="422">
                  <c:v>10.900459298697072</c:v>
                </c:pt>
                <c:pt idx="423">
                  <c:v>9.6869548085946917</c:v>
                </c:pt>
                <c:pt idx="424">
                  <c:v>0</c:v>
                </c:pt>
                <c:pt idx="425">
                  <c:v>10.900459298697072</c:v>
                </c:pt>
                <c:pt idx="426">
                  <c:v>0</c:v>
                </c:pt>
                <c:pt idx="427">
                  <c:v>10.900459298697072</c:v>
                </c:pt>
                <c:pt idx="428">
                  <c:v>10.900459298697072</c:v>
                </c:pt>
                <c:pt idx="429">
                  <c:v>10.900459298697072</c:v>
                </c:pt>
                <c:pt idx="430">
                  <c:v>0</c:v>
                </c:pt>
                <c:pt idx="431">
                  <c:v>0</c:v>
                </c:pt>
                <c:pt idx="432">
                  <c:v>10.900459298697072</c:v>
                </c:pt>
                <c:pt idx="433">
                  <c:v>10.900459298697072</c:v>
                </c:pt>
                <c:pt idx="434">
                  <c:v>10.900459298697072</c:v>
                </c:pt>
                <c:pt idx="435">
                  <c:v>0</c:v>
                </c:pt>
                <c:pt idx="436">
                  <c:v>10.900459298697072</c:v>
                </c:pt>
                <c:pt idx="437">
                  <c:v>0</c:v>
                </c:pt>
                <c:pt idx="438">
                  <c:v>7.2449493170308585</c:v>
                </c:pt>
                <c:pt idx="439">
                  <c:v>10.900459298697072</c:v>
                </c:pt>
                <c:pt idx="440">
                  <c:v>10.900459298697072</c:v>
                </c:pt>
                <c:pt idx="441">
                  <c:v>0</c:v>
                </c:pt>
                <c:pt idx="442">
                  <c:v>0</c:v>
                </c:pt>
                <c:pt idx="443">
                  <c:v>2.4342398875322573</c:v>
                </c:pt>
                <c:pt idx="444">
                  <c:v>0</c:v>
                </c:pt>
                <c:pt idx="445">
                  <c:v>3.1410236612194211</c:v>
                </c:pt>
                <c:pt idx="446">
                  <c:v>10.900459298697072</c:v>
                </c:pt>
                <c:pt idx="447">
                  <c:v>0</c:v>
                </c:pt>
                <c:pt idx="448">
                  <c:v>0.12622704762108583</c:v>
                </c:pt>
                <c:pt idx="449">
                  <c:v>10.900459298697072</c:v>
                </c:pt>
                <c:pt idx="450">
                  <c:v>0</c:v>
                </c:pt>
                <c:pt idx="451">
                  <c:v>10.900459298697072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10.900459298697072</c:v>
                </c:pt>
                <c:pt idx="456">
                  <c:v>0.79188975252226612</c:v>
                </c:pt>
                <c:pt idx="457">
                  <c:v>10.900459298697072</c:v>
                </c:pt>
                <c:pt idx="458">
                  <c:v>10.900459298697072</c:v>
                </c:pt>
                <c:pt idx="459">
                  <c:v>10.900459298697072</c:v>
                </c:pt>
                <c:pt idx="460">
                  <c:v>1.5300204510186717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10.900459298697072</c:v>
                </c:pt>
                <c:pt idx="467">
                  <c:v>0</c:v>
                </c:pt>
                <c:pt idx="468">
                  <c:v>8.2452243851929978</c:v>
                </c:pt>
                <c:pt idx="469">
                  <c:v>0</c:v>
                </c:pt>
                <c:pt idx="470">
                  <c:v>4.8311333060136974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1.0267336512235374</c:v>
                </c:pt>
                <c:pt idx="477">
                  <c:v>10.900459298697072</c:v>
                </c:pt>
                <c:pt idx="478">
                  <c:v>0</c:v>
                </c:pt>
                <c:pt idx="479">
                  <c:v>0</c:v>
                </c:pt>
                <c:pt idx="480">
                  <c:v>4.355538442039375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10.900459298697072</c:v>
                </c:pt>
                <c:pt idx="485">
                  <c:v>0</c:v>
                </c:pt>
                <c:pt idx="486">
                  <c:v>10.900459298697072</c:v>
                </c:pt>
                <c:pt idx="487">
                  <c:v>0</c:v>
                </c:pt>
                <c:pt idx="488">
                  <c:v>10.46929045464131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10.900459298697072</c:v>
                </c:pt>
                <c:pt idx="497">
                  <c:v>0</c:v>
                </c:pt>
                <c:pt idx="498">
                  <c:v>3.0496325151224966</c:v>
                </c:pt>
                <c:pt idx="499">
                  <c:v>10.900459298697072</c:v>
                </c:pt>
                <c:pt idx="500">
                  <c:v>0</c:v>
                </c:pt>
                <c:pt idx="501">
                  <c:v>10.900459298697072</c:v>
                </c:pt>
                <c:pt idx="502">
                  <c:v>10.900459298697072</c:v>
                </c:pt>
                <c:pt idx="503">
                  <c:v>0</c:v>
                </c:pt>
                <c:pt idx="504">
                  <c:v>0</c:v>
                </c:pt>
                <c:pt idx="505">
                  <c:v>10.900459298697072</c:v>
                </c:pt>
                <c:pt idx="506">
                  <c:v>10.900459298697072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10.900459298697072</c:v>
                </c:pt>
                <c:pt idx="519">
                  <c:v>10.900459298697072</c:v>
                </c:pt>
                <c:pt idx="520">
                  <c:v>10.900459298697072</c:v>
                </c:pt>
                <c:pt idx="521">
                  <c:v>0</c:v>
                </c:pt>
                <c:pt idx="522">
                  <c:v>0</c:v>
                </c:pt>
                <c:pt idx="523">
                  <c:v>10.900459298697072</c:v>
                </c:pt>
                <c:pt idx="524">
                  <c:v>10.337997119649216</c:v>
                </c:pt>
                <c:pt idx="525">
                  <c:v>10.900459298697072</c:v>
                </c:pt>
                <c:pt idx="526">
                  <c:v>0</c:v>
                </c:pt>
                <c:pt idx="527">
                  <c:v>0</c:v>
                </c:pt>
                <c:pt idx="528">
                  <c:v>10.900459298697072</c:v>
                </c:pt>
                <c:pt idx="529">
                  <c:v>10.900459298697072</c:v>
                </c:pt>
                <c:pt idx="530">
                  <c:v>0</c:v>
                </c:pt>
                <c:pt idx="531">
                  <c:v>3.5073733378781355</c:v>
                </c:pt>
                <c:pt idx="532">
                  <c:v>0</c:v>
                </c:pt>
                <c:pt idx="533">
                  <c:v>5.0642297407619026</c:v>
                </c:pt>
                <c:pt idx="534">
                  <c:v>10.900459298697072</c:v>
                </c:pt>
                <c:pt idx="535">
                  <c:v>3.8316943424839991</c:v>
                </c:pt>
                <c:pt idx="536">
                  <c:v>0</c:v>
                </c:pt>
                <c:pt idx="537">
                  <c:v>0</c:v>
                </c:pt>
                <c:pt idx="538">
                  <c:v>10.900459298697072</c:v>
                </c:pt>
                <c:pt idx="539">
                  <c:v>0</c:v>
                </c:pt>
                <c:pt idx="540">
                  <c:v>10.900459298697072</c:v>
                </c:pt>
                <c:pt idx="541">
                  <c:v>0</c:v>
                </c:pt>
                <c:pt idx="542">
                  <c:v>0</c:v>
                </c:pt>
                <c:pt idx="543">
                  <c:v>10.900459298697072</c:v>
                </c:pt>
                <c:pt idx="544">
                  <c:v>0</c:v>
                </c:pt>
                <c:pt idx="545">
                  <c:v>0.18373947135737012</c:v>
                </c:pt>
                <c:pt idx="546">
                  <c:v>7.5497689000836914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9.7285022124776361</c:v>
                </c:pt>
                <c:pt idx="557">
                  <c:v>10.900459298697072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10.900459298697072</c:v>
                </c:pt>
                <c:pt idx="562">
                  <c:v>0</c:v>
                </c:pt>
                <c:pt idx="563">
                  <c:v>2.9122622835532184</c:v>
                </c:pt>
                <c:pt idx="564">
                  <c:v>10.900459298697072</c:v>
                </c:pt>
                <c:pt idx="565">
                  <c:v>10.900459298697072</c:v>
                </c:pt>
                <c:pt idx="566">
                  <c:v>0</c:v>
                </c:pt>
                <c:pt idx="567">
                  <c:v>10.900459298697072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10.900459298697072</c:v>
                </c:pt>
                <c:pt idx="573">
                  <c:v>0</c:v>
                </c:pt>
                <c:pt idx="574">
                  <c:v>4.1324741900483133</c:v>
                </c:pt>
                <c:pt idx="575">
                  <c:v>0</c:v>
                </c:pt>
                <c:pt idx="576">
                  <c:v>10.900459298697072</c:v>
                </c:pt>
                <c:pt idx="577">
                  <c:v>10.900459298697072</c:v>
                </c:pt>
                <c:pt idx="578">
                  <c:v>10.900459298697072</c:v>
                </c:pt>
                <c:pt idx="579">
                  <c:v>0</c:v>
                </c:pt>
                <c:pt idx="580">
                  <c:v>0</c:v>
                </c:pt>
                <c:pt idx="581">
                  <c:v>10.900459298697072</c:v>
                </c:pt>
                <c:pt idx="582">
                  <c:v>10.900459298697072</c:v>
                </c:pt>
                <c:pt idx="583">
                  <c:v>10.900459298697072</c:v>
                </c:pt>
                <c:pt idx="584">
                  <c:v>0</c:v>
                </c:pt>
                <c:pt idx="585">
                  <c:v>10.900459298697072</c:v>
                </c:pt>
                <c:pt idx="586">
                  <c:v>10.900459298697072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10.900459298697072</c:v>
                </c:pt>
                <c:pt idx="592">
                  <c:v>0</c:v>
                </c:pt>
                <c:pt idx="593">
                  <c:v>10.900459298697072</c:v>
                </c:pt>
                <c:pt idx="594">
                  <c:v>10.900459298697072</c:v>
                </c:pt>
                <c:pt idx="595">
                  <c:v>10.900459298697072</c:v>
                </c:pt>
                <c:pt idx="596">
                  <c:v>10.900459298697072</c:v>
                </c:pt>
                <c:pt idx="597">
                  <c:v>0</c:v>
                </c:pt>
                <c:pt idx="598">
                  <c:v>10.900459298697072</c:v>
                </c:pt>
                <c:pt idx="599">
                  <c:v>10.900459298697072</c:v>
                </c:pt>
                <c:pt idx="600">
                  <c:v>0</c:v>
                </c:pt>
                <c:pt idx="601">
                  <c:v>4.1177411341798376</c:v>
                </c:pt>
                <c:pt idx="602">
                  <c:v>2.2128510071758143</c:v>
                </c:pt>
                <c:pt idx="603">
                  <c:v>0</c:v>
                </c:pt>
                <c:pt idx="604">
                  <c:v>10.900459298697072</c:v>
                </c:pt>
                <c:pt idx="605">
                  <c:v>0</c:v>
                </c:pt>
                <c:pt idx="606">
                  <c:v>3.8135498840019153</c:v>
                </c:pt>
                <c:pt idx="607">
                  <c:v>10.900459298697072</c:v>
                </c:pt>
                <c:pt idx="608">
                  <c:v>10.900459298697072</c:v>
                </c:pt>
                <c:pt idx="609">
                  <c:v>0</c:v>
                </c:pt>
                <c:pt idx="610">
                  <c:v>10.900459298697072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10.900459298697072</c:v>
                </c:pt>
                <c:pt idx="616">
                  <c:v>10.900459298697072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8.7691861052157805</c:v>
                </c:pt>
                <c:pt idx="625">
                  <c:v>0</c:v>
                </c:pt>
                <c:pt idx="626">
                  <c:v>0</c:v>
                </c:pt>
                <c:pt idx="627">
                  <c:v>10.900459298697072</c:v>
                </c:pt>
                <c:pt idx="628">
                  <c:v>0</c:v>
                </c:pt>
                <c:pt idx="629">
                  <c:v>10.900459298697072</c:v>
                </c:pt>
                <c:pt idx="630">
                  <c:v>0</c:v>
                </c:pt>
                <c:pt idx="631">
                  <c:v>10.900459298697072</c:v>
                </c:pt>
                <c:pt idx="632">
                  <c:v>10.900459298697072</c:v>
                </c:pt>
                <c:pt idx="633">
                  <c:v>10.900459298697072</c:v>
                </c:pt>
                <c:pt idx="634">
                  <c:v>10.900459298697072</c:v>
                </c:pt>
                <c:pt idx="635">
                  <c:v>10.900459298697072</c:v>
                </c:pt>
                <c:pt idx="636">
                  <c:v>0</c:v>
                </c:pt>
                <c:pt idx="637">
                  <c:v>0</c:v>
                </c:pt>
                <c:pt idx="638">
                  <c:v>10.900459298697072</c:v>
                </c:pt>
                <c:pt idx="639">
                  <c:v>0</c:v>
                </c:pt>
                <c:pt idx="640">
                  <c:v>10.900459298697072</c:v>
                </c:pt>
                <c:pt idx="641">
                  <c:v>10.900459298697072</c:v>
                </c:pt>
                <c:pt idx="642">
                  <c:v>10.900459298697072</c:v>
                </c:pt>
                <c:pt idx="643">
                  <c:v>0</c:v>
                </c:pt>
                <c:pt idx="644">
                  <c:v>10.900459298697072</c:v>
                </c:pt>
                <c:pt idx="645">
                  <c:v>1.1908675651032041</c:v>
                </c:pt>
                <c:pt idx="646">
                  <c:v>10.900459298697072</c:v>
                </c:pt>
                <c:pt idx="647">
                  <c:v>8.2270189433586154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4.0623482525518995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10.900459298697072</c:v>
                </c:pt>
                <c:pt idx="657">
                  <c:v>10.900459298697072</c:v>
                </c:pt>
                <c:pt idx="658">
                  <c:v>0</c:v>
                </c:pt>
                <c:pt idx="659">
                  <c:v>6.6215015487022981</c:v>
                </c:pt>
                <c:pt idx="660">
                  <c:v>10.900459298697072</c:v>
                </c:pt>
                <c:pt idx="661">
                  <c:v>10.900459298697072</c:v>
                </c:pt>
                <c:pt idx="662">
                  <c:v>3.7552538647347262</c:v>
                </c:pt>
                <c:pt idx="663">
                  <c:v>1.8130136058544792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10.900459298697072</c:v>
                </c:pt>
                <c:pt idx="669">
                  <c:v>5.5868826248816248</c:v>
                </c:pt>
                <c:pt idx="670">
                  <c:v>0</c:v>
                </c:pt>
                <c:pt idx="671">
                  <c:v>3.8498058640655586</c:v>
                </c:pt>
                <c:pt idx="672">
                  <c:v>3.1224196619865268</c:v>
                </c:pt>
                <c:pt idx="673">
                  <c:v>10.900459298697072</c:v>
                </c:pt>
                <c:pt idx="674">
                  <c:v>0</c:v>
                </c:pt>
                <c:pt idx="675">
                  <c:v>10.900459298697072</c:v>
                </c:pt>
                <c:pt idx="676">
                  <c:v>0</c:v>
                </c:pt>
                <c:pt idx="677">
                  <c:v>10.900459298697072</c:v>
                </c:pt>
                <c:pt idx="678">
                  <c:v>0</c:v>
                </c:pt>
                <c:pt idx="679">
                  <c:v>0</c:v>
                </c:pt>
                <c:pt idx="680">
                  <c:v>10.900459298697072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10.900459298697072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10.900459298697072</c:v>
                </c:pt>
                <c:pt idx="691">
                  <c:v>0</c:v>
                </c:pt>
                <c:pt idx="692">
                  <c:v>7.4375688779366556</c:v>
                </c:pt>
                <c:pt idx="693">
                  <c:v>0</c:v>
                </c:pt>
                <c:pt idx="694">
                  <c:v>0</c:v>
                </c:pt>
                <c:pt idx="695">
                  <c:v>10.900459298697072</c:v>
                </c:pt>
                <c:pt idx="696">
                  <c:v>2.3481042563986847</c:v>
                </c:pt>
                <c:pt idx="697">
                  <c:v>0</c:v>
                </c:pt>
                <c:pt idx="698">
                  <c:v>10.900459298697072</c:v>
                </c:pt>
                <c:pt idx="699">
                  <c:v>10.900459298697072</c:v>
                </c:pt>
                <c:pt idx="700">
                  <c:v>10.900459298697072</c:v>
                </c:pt>
                <c:pt idx="701">
                  <c:v>10.900459298697072</c:v>
                </c:pt>
                <c:pt idx="702">
                  <c:v>0</c:v>
                </c:pt>
                <c:pt idx="703">
                  <c:v>0</c:v>
                </c:pt>
                <c:pt idx="704">
                  <c:v>10.900459298697072</c:v>
                </c:pt>
                <c:pt idx="705">
                  <c:v>10.900459298697072</c:v>
                </c:pt>
                <c:pt idx="706">
                  <c:v>0</c:v>
                </c:pt>
                <c:pt idx="707">
                  <c:v>10.900459298697072</c:v>
                </c:pt>
                <c:pt idx="708">
                  <c:v>10.900459298697072</c:v>
                </c:pt>
                <c:pt idx="709">
                  <c:v>10.900459298697072</c:v>
                </c:pt>
                <c:pt idx="710">
                  <c:v>0</c:v>
                </c:pt>
                <c:pt idx="711">
                  <c:v>0</c:v>
                </c:pt>
                <c:pt idx="712">
                  <c:v>5.2433152127814537</c:v>
                </c:pt>
                <c:pt idx="713">
                  <c:v>0</c:v>
                </c:pt>
                <c:pt idx="714">
                  <c:v>10.900459298697072</c:v>
                </c:pt>
                <c:pt idx="715">
                  <c:v>0</c:v>
                </c:pt>
                <c:pt idx="716">
                  <c:v>10.900459298697072</c:v>
                </c:pt>
                <c:pt idx="717">
                  <c:v>10.900459298697072</c:v>
                </c:pt>
                <c:pt idx="718">
                  <c:v>0</c:v>
                </c:pt>
                <c:pt idx="719">
                  <c:v>10.900459298697072</c:v>
                </c:pt>
                <c:pt idx="720">
                  <c:v>0</c:v>
                </c:pt>
                <c:pt idx="721">
                  <c:v>0</c:v>
                </c:pt>
                <c:pt idx="722">
                  <c:v>7.2206448653986826</c:v>
                </c:pt>
                <c:pt idx="723">
                  <c:v>0</c:v>
                </c:pt>
                <c:pt idx="724">
                  <c:v>0</c:v>
                </c:pt>
                <c:pt idx="725">
                  <c:v>0.1249811370204128</c:v>
                </c:pt>
                <c:pt idx="726">
                  <c:v>4.5172642432616215</c:v>
                </c:pt>
                <c:pt idx="727">
                  <c:v>4.3813864810575751</c:v>
                </c:pt>
                <c:pt idx="728">
                  <c:v>10.900459298697072</c:v>
                </c:pt>
                <c:pt idx="729">
                  <c:v>0</c:v>
                </c:pt>
                <c:pt idx="730">
                  <c:v>10.900459298697072</c:v>
                </c:pt>
                <c:pt idx="731">
                  <c:v>0</c:v>
                </c:pt>
                <c:pt idx="732">
                  <c:v>10.900459298697072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10.900459298697072</c:v>
                </c:pt>
                <c:pt idx="739">
                  <c:v>0</c:v>
                </c:pt>
                <c:pt idx="740">
                  <c:v>10.900459298697072</c:v>
                </c:pt>
                <c:pt idx="741">
                  <c:v>10.900459298697072</c:v>
                </c:pt>
                <c:pt idx="742">
                  <c:v>0</c:v>
                </c:pt>
                <c:pt idx="743">
                  <c:v>10.900459298697072</c:v>
                </c:pt>
                <c:pt idx="744">
                  <c:v>0</c:v>
                </c:pt>
                <c:pt idx="745">
                  <c:v>0</c:v>
                </c:pt>
                <c:pt idx="746">
                  <c:v>10.900459298697072</c:v>
                </c:pt>
                <c:pt idx="747">
                  <c:v>0</c:v>
                </c:pt>
                <c:pt idx="748">
                  <c:v>0</c:v>
                </c:pt>
                <c:pt idx="749">
                  <c:v>10.900459298697072</c:v>
                </c:pt>
                <c:pt idx="750">
                  <c:v>0</c:v>
                </c:pt>
                <c:pt idx="751">
                  <c:v>0</c:v>
                </c:pt>
                <c:pt idx="752">
                  <c:v>10.900459298697072</c:v>
                </c:pt>
                <c:pt idx="753">
                  <c:v>10.900459298697072</c:v>
                </c:pt>
                <c:pt idx="754">
                  <c:v>1.8937001303934693</c:v>
                </c:pt>
                <c:pt idx="755">
                  <c:v>0</c:v>
                </c:pt>
                <c:pt idx="756">
                  <c:v>9.4087642646226897</c:v>
                </c:pt>
                <c:pt idx="757">
                  <c:v>10.900459298697072</c:v>
                </c:pt>
                <c:pt idx="758">
                  <c:v>2.8645490260076372</c:v>
                </c:pt>
                <c:pt idx="759">
                  <c:v>10.900459298697072</c:v>
                </c:pt>
                <c:pt idx="760">
                  <c:v>0</c:v>
                </c:pt>
                <c:pt idx="761">
                  <c:v>10.900459298697072</c:v>
                </c:pt>
                <c:pt idx="762">
                  <c:v>10.900459298697072</c:v>
                </c:pt>
                <c:pt idx="763">
                  <c:v>0</c:v>
                </c:pt>
                <c:pt idx="764">
                  <c:v>0</c:v>
                </c:pt>
                <c:pt idx="765">
                  <c:v>10.900459298697072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10.900459298697072</c:v>
                </c:pt>
                <c:pt idx="770">
                  <c:v>0</c:v>
                </c:pt>
                <c:pt idx="771">
                  <c:v>0</c:v>
                </c:pt>
                <c:pt idx="772">
                  <c:v>10.900459298697072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10.900459298697072</c:v>
                </c:pt>
                <c:pt idx="777">
                  <c:v>3.1338148579294796</c:v>
                </c:pt>
                <c:pt idx="778">
                  <c:v>3.359609574214943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10.900459298697072</c:v>
                </c:pt>
                <c:pt idx="785">
                  <c:v>0</c:v>
                </c:pt>
                <c:pt idx="786">
                  <c:v>10.900459298697072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10.900459298697072</c:v>
                </c:pt>
                <c:pt idx="792">
                  <c:v>10.900459298697072</c:v>
                </c:pt>
                <c:pt idx="793">
                  <c:v>0</c:v>
                </c:pt>
                <c:pt idx="794">
                  <c:v>0</c:v>
                </c:pt>
                <c:pt idx="795">
                  <c:v>10.900459298697072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10.900459298697072</c:v>
                </c:pt>
                <c:pt idx="800">
                  <c:v>0</c:v>
                </c:pt>
                <c:pt idx="801">
                  <c:v>10.900459298697072</c:v>
                </c:pt>
                <c:pt idx="802">
                  <c:v>4.6181765746887464</c:v>
                </c:pt>
                <c:pt idx="803">
                  <c:v>10.900459298697072</c:v>
                </c:pt>
                <c:pt idx="804">
                  <c:v>0</c:v>
                </c:pt>
                <c:pt idx="805">
                  <c:v>10.900459298697072</c:v>
                </c:pt>
                <c:pt idx="806">
                  <c:v>0</c:v>
                </c:pt>
                <c:pt idx="807">
                  <c:v>10.900459298697072</c:v>
                </c:pt>
                <c:pt idx="808">
                  <c:v>0</c:v>
                </c:pt>
                <c:pt idx="809">
                  <c:v>10.900459298697072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10.900459298697072</c:v>
                </c:pt>
                <c:pt idx="814">
                  <c:v>10.900459298697072</c:v>
                </c:pt>
                <c:pt idx="815">
                  <c:v>10.900459298697072</c:v>
                </c:pt>
                <c:pt idx="816">
                  <c:v>0</c:v>
                </c:pt>
                <c:pt idx="817">
                  <c:v>0</c:v>
                </c:pt>
                <c:pt idx="818">
                  <c:v>10.900459298697072</c:v>
                </c:pt>
                <c:pt idx="819">
                  <c:v>10.900459298697072</c:v>
                </c:pt>
                <c:pt idx="820">
                  <c:v>3.3679553308711974</c:v>
                </c:pt>
                <c:pt idx="821">
                  <c:v>0</c:v>
                </c:pt>
                <c:pt idx="822">
                  <c:v>0</c:v>
                </c:pt>
                <c:pt idx="823">
                  <c:v>10.900459298697072</c:v>
                </c:pt>
                <c:pt idx="824">
                  <c:v>10.900459298697072</c:v>
                </c:pt>
                <c:pt idx="825">
                  <c:v>0</c:v>
                </c:pt>
                <c:pt idx="826">
                  <c:v>10.900459298697072</c:v>
                </c:pt>
                <c:pt idx="827">
                  <c:v>0</c:v>
                </c:pt>
                <c:pt idx="828">
                  <c:v>10.900459298697072</c:v>
                </c:pt>
                <c:pt idx="829">
                  <c:v>6.1615187705769614</c:v>
                </c:pt>
                <c:pt idx="830">
                  <c:v>10.900459298697072</c:v>
                </c:pt>
                <c:pt idx="831">
                  <c:v>0</c:v>
                </c:pt>
                <c:pt idx="832">
                  <c:v>10.900459298697072</c:v>
                </c:pt>
                <c:pt idx="833">
                  <c:v>10.900459298697072</c:v>
                </c:pt>
                <c:pt idx="834">
                  <c:v>0</c:v>
                </c:pt>
                <c:pt idx="835">
                  <c:v>10.900459298697072</c:v>
                </c:pt>
                <c:pt idx="836">
                  <c:v>4.406692645681872</c:v>
                </c:pt>
                <c:pt idx="837">
                  <c:v>0</c:v>
                </c:pt>
                <c:pt idx="838">
                  <c:v>10.900459298697072</c:v>
                </c:pt>
                <c:pt idx="839">
                  <c:v>5.8351697785701475</c:v>
                </c:pt>
                <c:pt idx="840">
                  <c:v>10.900459298697072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0.87852957729867853</c:v>
                </c:pt>
                <c:pt idx="845">
                  <c:v>10.900459298697072</c:v>
                </c:pt>
                <c:pt idx="846">
                  <c:v>10.108723349058508</c:v>
                </c:pt>
                <c:pt idx="847">
                  <c:v>0</c:v>
                </c:pt>
                <c:pt idx="848">
                  <c:v>10.900459298697072</c:v>
                </c:pt>
                <c:pt idx="849">
                  <c:v>0</c:v>
                </c:pt>
                <c:pt idx="850">
                  <c:v>4.9139923878095004</c:v>
                </c:pt>
                <c:pt idx="851">
                  <c:v>0</c:v>
                </c:pt>
                <c:pt idx="852">
                  <c:v>0</c:v>
                </c:pt>
                <c:pt idx="853">
                  <c:v>10.900459298697072</c:v>
                </c:pt>
                <c:pt idx="854">
                  <c:v>7.2297750775889682</c:v>
                </c:pt>
                <c:pt idx="855">
                  <c:v>0.87759461683359063</c:v>
                </c:pt>
                <c:pt idx="856">
                  <c:v>10.900459298697072</c:v>
                </c:pt>
                <c:pt idx="857">
                  <c:v>0</c:v>
                </c:pt>
                <c:pt idx="858">
                  <c:v>10.900459298697072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10.900459298697072</c:v>
                </c:pt>
                <c:pt idx="863">
                  <c:v>0</c:v>
                </c:pt>
                <c:pt idx="864">
                  <c:v>0.65879786581844257</c:v>
                </c:pt>
                <c:pt idx="865">
                  <c:v>0</c:v>
                </c:pt>
                <c:pt idx="866">
                  <c:v>10.763659374024058</c:v>
                </c:pt>
                <c:pt idx="867">
                  <c:v>6.7939752955220314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10.900459298697072</c:v>
                </c:pt>
                <c:pt idx="874">
                  <c:v>0</c:v>
                </c:pt>
                <c:pt idx="875">
                  <c:v>10.900459298697072</c:v>
                </c:pt>
                <c:pt idx="876">
                  <c:v>4.969865909385291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10.900459298697072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0.64461258924171716</c:v>
                </c:pt>
                <c:pt idx="886">
                  <c:v>0</c:v>
                </c:pt>
                <c:pt idx="887">
                  <c:v>10.900459298697072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10.900459298697072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10.900459298697072</c:v>
                </c:pt>
                <c:pt idx="899">
                  <c:v>0</c:v>
                </c:pt>
                <c:pt idx="900">
                  <c:v>1.4642604284675258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10.900459298697072</c:v>
                </c:pt>
                <c:pt idx="908">
                  <c:v>10.900459298697072</c:v>
                </c:pt>
                <c:pt idx="909">
                  <c:v>0</c:v>
                </c:pt>
                <c:pt idx="910">
                  <c:v>10.900459298697072</c:v>
                </c:pt>
                <c:pt idx="911">
                  <c:v>0</c:v>
                </c:pt>
                <c:pt idx="912">
                  <c:v>10.900459298697072</c:v>
                </c:pt>
                <c:pt idx="913">
                  <c:v>1.429583160266958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10.900459298697072</c:v>
                </c:pt>
                <c:pt idx="919">
                  <c:v>10.900459298697072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0.10673173038122741</c:v>
                </c:pt>
                <c:pt idx="925">
                  <c:v>0</c:v>
                </c:pt>
                <c:pt idx="926">
                  <c:v>0</c:v>
                </c:pt>
                <c:pt idx="927">
                  <c:v>10.900459298697072</c:v>
                </c:pt>
                <c:pt idx="928">
                  <c:v>0</c:v>
                </c:pt>
                <c:pt idx="929">
                  <c:v>10.900459298697072</c:v>
                </c:pt>
                <c:pt idx="930">
                  <c:v>10.900459298697072</c:v>
                </c:pt>
                <c:pt idx="931">
                  <c:v>10.900459298697072</c:v>
                </c:pt>
                <c:pt idx="932">
                  <c:v>0</c:v>
                </c:pt>
                <c:pt idx="933">
                  <c:v>0</c:v>
                </c:pt>
                <c:pt idx="934">
                  <c:v>2.2596088004347621</c:v>
                </c:pt>
                <c:pt idx="935">
                  <c:v>10.900459298697072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10.900459298697072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6.0984909887216361</c:v>
                </c:pt>
                <c:pt idx="950">
                  <c:v>2.7557548055057168E-3</c:v>
                </c:pt>
                <c:pt idx="951">
                  <c:v>10.900459298697072</c:v>
                </c:pt>
                <c:pt idx="952">
                  <c:v>0</c:v>
                </c:pt>
                <c:pt idx="953">
                  <c:v>10.900459298697072</c:v>
                </c:pt>
                <c:pt idx="954">
                  <c:v>10.900459298697072</c:v>
                </c:pt>
                <c:pt idx="955">
                  <c:v>0</c:v>
                </c:pt>
                <c:pt idx="956">
                  <c:v>0</c:v>
                </c:pt>
                <c:pt idx="957">
                  <c:v>10.900459298697072</c:v>
                </c:pt>
                <c:pt idx="958">
                  <c:v>10.900459298697072</c:v>
                </c:pt>
                <c:pt idx="959">
                  <c:v>0</c:v>
                </c:pt>
                <c:pt idx="960">
                  <c:v>10.900459298697072</c:v>
                </c:pt>
                <c:pt idx="961">
                  <c:v>10.900459298697072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10.084344439504946</c:v>
                </c:pt>
                <c:pt idx="966">
                  <c:v>0</c:v>
                </c:pt>
                <c:pt idx="967">
                  <c:v>0</c:v>
                </c:pt>
                <c:pt idx="968">
                  <c:v>10.900459298697072</c:v>
                </c:pt>
                <c:pt idx="969">
                  <c:v>10.900459298697072</c:v>
                </c:pt>
                <c:pt idx="970">
                  <c:v>0</c:v>
                </c:pt>
                <c:pt idx="971">
                  <c:v>10.900459298697072</c:v>
                </c:pt>
                <c:pt idx="972">
                  <c:v>3.9784054738898078</c:v>
                </c:pt>
                <c:pt idx="973">
                  <c:v>0</c:v>
                </c:pt>
                <c:pt idx="974">
                  <c:v>10.900459298697072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10.900459298697072</c:v>
                </c:pt>
                <c:pt idx="979">
                  <c:v>0</c:v>
                </c:pt>
                <c:pt idx="980">
                  <c:v>0</c:v>
                </c:pt>
                <c:pt idx="981">
                  <c:v>10.900459298697072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10.900459298697072</c:v>
                </c:pt>
                <c:pt idx="988">
                  <c:v>0</c:v>
                </c:pt>
                <c:pt idx="989">
                  <c:v>10.900459298697072</c:v>
                </c:pt>
                <c:pt idx="990">
                  <c:v>10.900459298697072</c:v>
                </c:pt>
                <c:pt idx="991">
                  <c:v>10.900459298697072</c:v>
                </c:pt>
                <c:pt idx="992">
                  <c:v>10.900459298697072</c:v>
                </c:pt>
                <c:pt idx="993">
                  <c:v>10.900459298697072</c:v>
                </c:pt>
                <c:pt idx="994">
                  <c:v>0</c:v>
                </c:pt>
                <c:pt idx="995">
                  <c:v>3.4058170340802718</c:v>
                </c:pt>
                <c:pt idx="996">
                  <c:v>10.387914270673576</c:v>
                </c:pt>
                <c:pt idx="997">
                  <c:v>10.900459298697072</c:v>
                </c:pt>
                <c:pt idx="998">
                  <c:v>10.900459298697072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5C-6D4F-963C-094BB5069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574960"/>
        <c:axId val="1373275952"/>
      </c:scatterChart>
      <c:valAx>
        <c:axId val="138557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3275952"/>
        <c:crosses val="autoZero"/>
        <c:crossBetween val="midCat"/>
      </c:valAx>
      <c:valAx>
        <c:axId val="13732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557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Payoff</a:t>
            </a:r>
            <a:r>
              <a:rPr lang="en-US" baseline="0"/>
              <a:t> 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Bull Spread'!$S$5:$S$1004</c:f>
              <c:numCache>
                <c:formatCode>0.00</c:formatCode>
                <c:ptCount val="1000"/>
                <c:pt idx="0">
                  <c:v>103.81010239834477</c:v>
                </c:pt>
                <c:pt idx="1">
                  <c:v>97.817555600525097</c:v>
                </c:pt>
                <c:pt idx="2">
                  <c:v>93.459907686689604</c:v>
                </c:pt>
                <c:pt idx="3">
                  <c:v>102.09723471691757</c:v>
                </c:pt>
                <c:pt idx="4">
                  <c:v>119.22757398443657</c:v>
                </c:pt>
                <c:pt idx="5">
                  <c:v>102.49415022845733</c:v>
                </c:pt>
                <c:pt idx="6">
                  <c:v>109.01845679243293</c:v>
                </c:pt>
                <c:pt idx="7">
                  <c:v>104.71721344778297</c:v>
                </c:pt>
                <c:pt idx="8">
                  <c:v>100.51666623263134</c:v>
                </c:pt>
                <c:pt idx="9">
                  <c:v>94.654262507837302</c:v>
                </c:pt>
                <c:pt idx="10">
                  <c:v>102.71480206054201</c:v>
                </c:pt>
                <c:pt idx="11">
                  <c:v>89.997507126507173</c:v>
                </c:pt>
                <c:pt idx="12">
                  <c:v>96.650153690757961</c:v>
                </c:pt>
                <c:pt idx="13">
                  <c:v>86.641364870230518</c:v>
                </c:pt>
                <c:pt idx="14">
                  <c:v>105.50313322162134</c:v>
                </c:pt>
                <c:pt idx="15">
                  <c:v>103.67146655374063</c:v>
                </c:pt>
                <c:pt idx="16">
                  <c:v>113.9403590104835</c:v>
                </c:pt>
                <c:pt idx="17">
                  <c:v>101.61885442969066</c:v>
                </c:pt>
                <c:pt idx="18">
                  <c:v>98.514824835621681</c:v>
                </c:pt>
                <c:pt idx="19">
                  <c:v>90.771233745566036</c:v>
                </c:pt>
                <c:pt idx="20">
                  <c:v>105.08196750916224</c:v>
                </c:pt>
                <c:pt idx="21">
                  <c:v>103.95918513680689</c:v>
                </c:pt>
                <c:pt idx="22">
                  <c:v>108.83145602220381</c:v>
                </c:pt>
                <c:pt idx="23">
                  <c:v>100.908854302718</c:v>
                </c:pt>
                <c:pt idx="24">
                  <c:v>110.09584064260059</c:v>
                </c:pt>
                <c:pt idx="25">
                  <c:v>115.6392091074991</c:v>
                </c:pt>
                <c:pt idx="26">
                  <c:v>100.8252876529878</c:v>
                </c:pt>
                <c:pt idx="27">
                  <c:v>96.437972940915557</c:v>
                </c:pt>
                <c:pt idx="28">
                  <c:v>87.388899214577052</c:v>
                </c:pt>
                <c:pt idx="29">
                  <c:v>114.88934929798015</c:v>
                </c:pt>
                <c:pt idx="30">
                  <c:v>113.24174667969542</c:v>
                </c:pt>
                <c:pt idx="31">
                  <c:v>101.96853650310135</c:v>
                </c:pt>
                <c:pt idx="32">
                  <c:v>102.24665333832336</c:v>
                </c:pt>
                <c:pt idx="33">
                  <c:v>111.74346788630584</c:v>
                </c:pt>
                <c:pt idx="34">
                  <c:v>105.43984483045921</c:v>
                </c:pt>
                <c:pt idx="35">
                  <c:v>100.27099663020947</c:v>
                </c:pt>
                <c:pt idx="36">
                  <c:v>98.535655692603711</c:v>
                </c:pt>
                <c:pt idx="37">
                  <c:v>87.546097444207632</c:v>
                </c:pt>
                <c:pt idx="38">
                  <c:v>112.63057780617785</c:v>
                </c:pt>
                <c:pt idx="39">
                  <c:v>98.299570732296644</c:v>
                </c:pt>
                <c:pt idx="40">
                  <c:v>100.96379919615231</c:v>
                </c:pt>
                <c:pt idx="41">
                  <c:v>92.140941404508212</c:v>
                </c:pt>
                <c:pt idx="42">
                  <c:v>91.517789091636743</c:v>
                </c:pt>
                <c:pt idx="43">
                  <c:v>105.35329926830026</c:v>
                </c:pt>
                <c:pt idx="44">
                  <c:v>106.51792516646763</c:v>
                </c:pt>
                <c:pt idx="45">
                  <c:v>113.60689954850395</c:v>
                </c:pt>
                <c:pt idx="46">
                  <c:v>89.226535566645225</c:v>
                </c:pt>
                <c:pt idx="47">
                  <c:v>95.200840692939096</c:v>
                </c:pt>
                <c:pt idx="48">
                  <c:v>106.24567051899288</c:v>
                </c:pt>
                <c:pt idx="49">
                  <c:v>112.06670170498084</c:v>
                </c:pt>
                <c:pt idx="50">
                  <c:v>102.79383049824949</c:v>
                </c:pt>
                <c:pt idx="51">
                  <c:v>99.822634751024012</c:v>
                </c:pt>
                <c:pt idx="52">
                  <c:v>106.07491063924047</c:v>
                </c:pt>
                <c:pt idx="53">
                  <c:v>100.27986005051535</c:v>
                </c:pt>
                <c:pt idx="54">
                  <c:v>106.16039798249136</c:v>
                </c:pt>
                <c:pt idx="55">
                  <c:v>99.785718618412432</c:v>
                </c:pt>
                <c:pt idx="56">
                  <c:v>93.272349255653623</c:v>
                </c:pt>
                <c:pt idx="57">
                  <c:v>123.24663936369869</c:v>
                </c:pt>
                <c:pt idx="58">
                  <c:v>99.828584761136256</c:v>
                </c:pt>
                <c:pt idx="59">
                  <c:v>113.80830024282136</c:v>
                </c:pt>
                <c:pt idx="60">
                  <c:v>107.09869580673877</c:v>
                </c:pt>
                <c:pt idx="61">
                  <c:v>115.50114411993987</c:v>
                </c:pt>
                <c:pt idx="62">
                  <c:v>106.78859394689241</c:v>
                </c:pt>
                <c:pt idx="63">
                  <c:v>116.15816434478319</c:v>
                </c:pt>
                <c:pt idx="64">
                  <c:v>94.293492694027307</c:v>
                </c:pt>
                <c:pt idx="65">
                  <c:v>91.900738869830349</c:v>
                </c:pt>
                <c:pt idx="66">
                  <c:v>97.012414431848839</c:v>
                </c:pt>
                <c:pt idx="67">
                  <c:v>99.728095971448965</c:v>
                </c:pt>
                <c:pt idx="68">
                  <c:v>98.287980305948324</c:v>
                </c:pt>
                <c:pt idx="69">
                  <c:v>92.971519594457646</c:v>
                </c:pt>
                <c:pt idx="70">
                  <c:v>103.27941938877058</c:v>
                </c:pt>
                <c:pt idx="71">
                  <c:v>91.441757197959333</c:v>
                </c:pt>
                <c:pt idx="72">
                  <c:v>114.05922752679933</c:v>
                </c:pt>
                <c:pt idx="73">
                  <c:v>106.36449767121026</c:v>
                </c:pt>
                <c:pt idx="74">
                  <c:v>97.681150948340317</c:v>
                </c:pt>
                <c:pt idx="75">
                  <c:v>97.207034343625281</c:v>
                </c:pt>
                <c:pt idx="76">
                  <c:v>99.160612658004936</c:v>
                </c:pt>
                <c:pt idx="77">
                  <c:v>106.48073515372832</c:v>
                </c:pt>
                <c:pt idx="78">
                  <c:v>130.44507754842067</c:v>
                </c:pt>
                <c:pt idx="79">
                  <c:v>96.166685223755493</c:v>
                </c:pt>
                <c:pt idx="80">
                  <c:v>102.74328821277224</c:v>
                </c:pt>
                <c:pt idx="81">
                  <c:v>96.311322327380793</c:v>
                </c:pt>
                <c:pt idx="82">
                  <c:v>101.52845708989281</c:v>
                </c:pt>
                <c:pt idx="83">
                  <c:v>97.117686882213434</c:v>
                </c:pt>
                <c:pt idx="84">
                  <c:v>115.84178576305268</c:v>
                </c:pt>
                <c:pt idx="85">
                  <c:v>102.20571278856355</c:v>
                </c:pt>
                <c:pt idx="86">
                  <c:v>97.578574119869558</c:v>
                </c:pt>
                <c:pt idx="87">
                  <c:v>101.91597351234832</c:v>
                </c:pt>
                <c:pt idx="88">
                  <c:v>99.029277465209674</c:v>
                </c:pt>
                <c:pt idx="89">
                  <c:v>100.1864282477945</c:v>
                </c:pt>
                <c:pt idx="90">
                  <c:v>93.6854473901208</c:v>
                </c:pt>
                <c:pt idx="91">
                  <c:v>116.42023453168507</c:v>
                </c:pt>
                <c:pt idx="92">
                  <c:v>101.00218191829421</c:v>
                </c:pt>
                <c:pt idx="93">
                  <c:v>101.88829178510939</c:v>
                </c:pt>
                <c:pt idx="94">
                  <c:v>100.91883621691714</c:v>
                </c:pt>
                <c:pt idx="95">
                  <c:v>92.262159830971441</c:v>
                </c:pt>
                <c:pt idx="96">
                  <c:v>97.806887688823664</c:v>
                </c:pt>
                <c:pt idx="97">
                  <c:v>94.732864313321599</c:v>
                </c:pt>
                <c:pt idx="98">
                  <c:v>106.4264028995708</c:v>
                </c:pt>
                <c:pt idx="99">
                  <c:v>126.33002980327846</c:v>
                </c:pt>
                <c:pt idx="100">
                  <c:v>120.2302901517678</c:v>
                </c:pt>
                <c:pt idx="101">
                  <c:v>98.584130200869325</c:v>
                </c:pt>
                <c:pt idx="102">
                  <c:v>98.676205401281294</c:v>
                </c:pt>
                <c:pt idx="103">
                  <c:v>109.02640739996247</c:v>
                </c:pt>
                <c:pt idx="104">
                  <c:v>107.79636023972968</c:v>
                </c:pt>
                <c:pt idx="105">
                  <c:v>80.504357613696897</c:v>
                </c:pt>
                <c:pt idx="106">
                  <c:v>98.650491045441129</c:v>
                </c:pt>
                <c:pt idx="107">
                  <c:v>108.13076418513806</c:v>
                </c:pt>
                <c:pt idx="108">
                  <c:v>83.192711173961868</c:v>
                </c:pt>
                <c:pt idx="109">
                  <c:v>101.14672566510643</c:v>
                </c:pt>
                <c:pt idx="110">
                  <c:v>109.86780034422202</c:v>
                </c:pt>
                <c:pt idx="111">
                  <c:v>93.396135691477213</c:v>
                </c:pt>
                <c:pt idx="112">
                  <c:v>88.463507102649757</c:v>
                </c:pt>
                <c:pt idx="113">
                  <c:v>103.53398900848796</c:v>
                </c:pt>
                <c:pt idx="114">
                  <c:v>101.44257002963906</c:v>
                </c:pt>
                <c:pt idx="115">
                  <c:v>100.35473221761991</c:v>
                </c:pt>
                <c:pt idx="116">
                  <c:v>103.42595048051494</c:v>
                </c:pt>
                <c:pt idx="117">
                  <c:v>93.432259327594849</c:v>
                </c:pt>
                <c:pt idx="118">
                  <c:v>100.56527392450759</c:v>
                </c:pt>
                <c:pt idx="119">
                  <c:v>96.903035234037674</c:v>
                </c:pt>
                <c:pt idx="120">
                  <c:v>83.392791920872114</c:v>
                </c:pt>
                <c:pt idx="121">
                  <c:v>95.84333929523973</c:v>
                </c:pt>
                <c:pt idx="122">
                  <c:v>102.16030849593439</c:v>
                </c:pt>
                <c:pt idx="123">
                  <c:v>107.00053753657411</c:v>
                </c:pt>
                <c:pt idx="124">
                  <c:v>108.67619565868166</c:v>
                </c:pt>
                <c:pt idx="125">
                  <c:v>105.45287447314294</c:v>
                </c:pt>
                <c:pt idx="126">
                  <c:v>109.67963592269356</c:v>
                </c:pt>
                <c:pt idx="127">
                  <c:v>91.513310774080651</c:v>
                </c:pt>
                <c:pt idx="128">
                  <c:v>94.396054732948926</c:v>
                </c:pt>
                <c:pt idx="129">
                  <c:v>123.97660424830923</c:v>
                </c:pt>
                <c:pt idx="130">
                  <c:v>91.363375377365799</c:v>
                </c:pt>
                <c:pt idx="131">
                  <c:v>87.329004250628003</c:v>
                </c:pt>
                <c:pt idx="132">
                  <c:v>112.12417216707945</c:v>
                </c:pt>
                <c:pt idx="133">
                  <c:v>91.883953560652358</c:v>
                </c:pt>
                <c:pt idx="134">
                  <c:v>114.71820262892258</c:v>
                </c:pt>
                <c:pt idx="135">
                  <c:v>129.94341499882231</c:v>
                </c:pt>
                <c:pt idx="136">
                  <c:v>107.78737085336658</c:v>
                </c:pt>
                <c:pt idx="137">
                  <c:v>94.569656508235482</c:v>
                </c:pt>
                <c:pt idx="138">
                  <c:v>104.96873199467387</c:v>
                </c:pt>
                <c:pt idx="139">
                  <c:v>106.51230986724468</c:v>
                </c:pt>
                <c:pt idx="140">
                  <c:v>86.411994305697576</c:v>
                </c:pt>
                <c:pt idx="141">
                  <c:v>101.00416267525222</c:v>
                </c:pt>
                <c:pt idx="142">
                  <c:v>103.83239407961474</c:v>
                </c:pt>
                <c:pt idx="143">
                  <c:v>97.816064276313</c:v>
                </c:pt>
                <c:pt idx="144">
                  <c:v>112.55498529283651</c:v>
                </c:pt>
                <c:pt idx="145">
                  <c:v>87.589453301304587</c:v>
                </c:pt>
                <c:pt idx="146">
                  <c:v>116.85152028468835</c:v>
                </c:pt>
                <c:pt idx="147">
                  <c:v>126.69588458195503</c:v>
                </c:pt>
                <c:pt idx="148">
                  <c:v>80.748503126220697</c:v>
                </c:pt>
                <c:pt idx="149">
                  <c:v>105.75639641533439</c:v>
                </c:pt>
                <c:pt idx="150">
                  <c:v>101.43476066780053</c:v>
                </c:pt>
                <c:pt idx="151">
                  <c:v>104.80032887531107</c:v>
                </c:pt>
                <c:pt idx="152">
                  <c:v>119.73813730675035</c:v>
                </c:pt>
                <c:pt idx="153">
                  <c:v>108.49935735838513</c:v>
                </c:pt>
                <c:pt idx="154">
                  <c:v>99.343213197041507</c:v>
                </c:pt>
                <c:pt idx="155">
                  <c:v>93.812049872107067</c:v>
                </c:pt>
                <c:pt idx="156">
                  <c:v>105.99103654357722</c:v>
                </c:pt>
                <c:pt idx="157">
                  <c:v>90.458496483666195</c:v>
                </c:pt>
                <c:pt idx="158">
                  <c:v>95.029988678407562</c:v>
                </c:pt>
                <c:pt idx="159">
                  <c:v>91.178540427764503</c:v>
                </c:pt>
                <c:pt idx="160">
                  <c:v>81.417759534122041</c:v>
                </c:pt>
                <c:pt idx="161">
                  <c:v>99.575323413951693</c:v>
                </c:pt>
                <c:pt idx="162">
                  <c:v>94.444335970796033</c:v>
                </c:pt>
                <c:pt idx="163">
                  <c:v>110.5987629570995</c:v>
                </c:pt>
                <c:pt idx="164">
                  <c:v>95.955525743496025</c:v>
                </c:pt>
                <c:pt idx="165">
                  <c:v>85.564823277635796</c:v>
                </c:pt>
                <c:pt idx="166">
                  <c:v>100.10761016953592</c:v>
                </c:pt>
                <c:pt idx="167">
                  <c:v>104.68968439497723</c:v>
                </c:pt>
                <c:pt idx="168">
                  <c:v>94.792536169196453</c:v>
                </c:pt>
                <c:pt idx="169">
                  <c:v>92.551182261887803</c:v>
                </c:pt>
                <c:pt idx="170">
                  <c:v>108.79649826967093</c:v>
                </c:pt>
                <c:pt idx="171">
                  <c:v>109.57498086424178</c:v>
                </c:pt>
                <c:pt idx="172">
                  <c:v>104.46441979690746</c:v>
                </c:pt>
                <c:pt idx="173">
                  <c:v>122.34021882703261</c:v>
                </c:pt>
                <c:pt idx="174">
                  <c:v>103.08461294085683</c:v>
                </c:pt>
                <c:pt idx="175">
                  <c:v>119.36341002971203</c:v>
                </c:pt>
                <c:pt idx="176">
                  <c:v>119.4284606680808</c:v>
                </c:pt>
                <c:pt idx="177">
                  <c:v>120.40155468875147</c:v>
                </c:pt>
                <c:pt idx="178">
                  <c:v>103.75696637513666</c:v>
                </c:pt>
                <c:pt idx="179">
                  <c:v>101.39886157991756</c:v>
                </c:pt>
                <c:pt idx="180">
                  <c:v>96.194166652139998</c:v>
                </c:pt>
                <c:pt idx="181">
                  <c:v>116.1760667350364</c:v>
                </c:pt>
                <c:pt idx="182">
                  <c:v>92.576470871812205</c:v>
                </c:pt>
                <c:pt idx="183">
                  <c:v>104.40258875816602</c:v>
                </c:pt>
                <c:pt idx="184">
                  <c:v>104.75694598587327</c:v>
                </c:pt>
                <c:pt idx="185">
                  <c:v>113.08746071379373</c:v>
                </c:pt>
                <c:pt idx="186">
                  <c:v>120.46572098756805</c:v>
                </c:pt>
                <c:pt idx="187">
                  <c:v>91.847951457456873</c:v>
                </c:pt>
                <c:pt idx="188">
                  <c:v>84.616013413126936</c:v>
                </c:pt>
                <c:pt idx="189">
                  <c:v>102.73047889257792</c:v>
                </c:pt>
                <c:pt idx="190">
                  <c:v>104.76459588642919</c:v>
                </c:pt>
                <c:pt idx="191">
                  <c:v>101.66224312241538</c:v>
                </c:pt>
                <c:pt idx="192">
                  <c:v>104.45102462646668</c:v>
                </c:pt>
                <c:pt idx="193">
                  <c:v>95.392891592302604</c:v>
                </c:pt>
                <c:pt idx="194">
                  <c:v>93.503194993197866</c:v>
                </c:pt>
                <c:pt idx="195">
                  <c:v>112.65906353496445</c:v>
                </c:pt>
                <c:pt idx="196">
                  <c:v>108.87200592502202</c:v>
                </c:pt>
                <c:pt idx="197">
                  <c:v>104.42018428575807</c:v>
                </c:pt>
                <c:pt idx="198">
                  <c:v>104.9485658435045</c:v>
                </c:pt>
                <c:pt idx="199">
                  <c:v>98.789198815124522</c:v>
                </c:pt>
                <c:pt idx="200">
                  <c:v>106.89908339586977</c:v>
                </c:pt>
                <c:pt idx="201">
                  <c:v>113.94838255862244</c:v>
                </c:pt>
                <c:pt idx="202">
                  <c:v>98.937767049624227</c:v>
                </c:pt>
                <c:pt idx="203">
                  <c:v>96.670645160702222</c:v>
                </c:pt>
                <c:pt idx="204">
                  <c:v>109.32077052123458</c:v>
                </c:pt>
                <c:pt idx="205">
                  <c:v>103.98335100147166</c:v>
                </c:pt>
                <c:pt idx="206">
                  <c:v>94.213635659678502</c:v>
                </c:pt>
                <c:pt idx="207">
                  <c:v>105.23792600317886</c:v>
                </c:pt>
                <c:pt idx="208">
                  <c:v>95.019378386931436</c:v>
                </c:pt>
                <c:pt idx="209">
                  <c:v>95.696824585752424</c:v>
                </c:pt>
                <c:pt idx="210">
                  <c:v>110.54352385513333</c:v>
                </c:pt>
                <c:pt idx="211">
                  <c:v>91.668828453096893</c:v>
                </c:pt>
                <c:pt idx="212">
                  <c:v>107.73277066520812</c:v>
                </c:pt>
                <c:pt idx="213">
                  <c:v>114.63752556334812</c:v>
                </c:pt>
                <c:pt idx="214">
                  <c:v>93.037115039537355</c:v>
                </c:pt>
                <c:pt idx="215">
                  <c:v>104.90029324475512</c:v>
                </c:pt>
                <c:pt idx="216">
                  <c:v>120.26807612580041</c:v>
                </c:pt>
                <c:pt idx="217">
                  <c:v>117.23531506804572</c:v>
                </c:pt>
                <c:pt idx="218">
                  <c:v>102.39121411055434</c:v>
                </c:pt>
                <c:pt idx="219">
                  <c:v>84.352703905034375</c:v>
                </c:pt>
                <c:pt idx="220">
                  <c:v>102.2653221684961</c:v>
                </c:pt>
                <c:pt idx="221">
                  <c:v>85.445449802207008</c:v>
                </c:pt>
                <c:pt idx="222">
                  <c:v>123.67048189232932</c:v>
                </c:pt>
                <c:pt idx="223">
                  <c:v>90.097549668687677</c:v>
                </c:pt>
                <c:pt idx="224">
                  <c:v>102.5389192399678</c:v>
                </c:pt>
                <c:pt idx="225">
                  <c:v>88.866014622169004</c:v>
                </c:pt>
                <c:pt idx="226">
                  <c:v>98.712561385503207</c:v>
                </c:pt>
                <c:pt idx="227">
                  <c:v>108.60851040316717</c:v>
                </c:pt>
                <c:pt idx="228">
                  <c:v>105.8599780366994</c:v>
                </c:pt>
                <c:pt idx="229">
                  <c:v>103.93424084443519</c:v>
                </c:pt>
                <c:pt idx="230">
                  <c:v>103.93075452221643</c:v>
                </c:pt>
                <c:pt idx="231">
                  <c:v>111.98627218724513</c:v>
                </c:pt>
                <c:pt idx="232">
                  <c:v>103.03685826047096</c:v>
                </c:pt>
                <c:pt idx="233">
                  <c:v>85.434437874698929</c:v>
                </c:pt>
                <c:pt idx="234">
                  <c:v>105.3527812169819</c:v>
                </c:pt>
                <c:pt idx="235">
                  <c:v>93.44106399550104</c:v>
                </c:pt>
                <c:pt idx="236">
                  <c:v>88.471454072640057</c:v>
                </c:pt>
                <c:pt idx="237">
                  <c:v>109.44931097994589</c:v>
                </c:pt>
                <c:pt idx="238">
                  <c:v>98.291667326549288</c:v>
                </c:pt>
                <c:pt idx="239">
                  <c:v>93.363224268243087</c:v>
                </c:pt>
                <c:pt idx="240">
                  <c:v>99.29709263886177</c:v>
                </c:pt>
                <c:pt idx="241">
                  <c:v>91.450243344140929</c:v>
                </c:pt>
                <c:pt idx="242">
                  <c:v>101.67628448087667</c:v>
                </c:pt>
                <c:pt idx="243">
                  <c:v>94.212819033517491</c:v>
                </c:pt>
                <c:pt idx="244">
                  <c:v>106.83404290909409</c:v>
                </c:pt>
                <c:pt idx="245">
                  <c:v>99.535999956928151</c:v>
                </c:pt>
                <c:pt idx="246">
                  <c:v>110.84199658974279</c:v>
                </c:pt>
                <c:pt idx="247">
                  <c:v>108.55893587633331</c:v>
                </c:pt>
                <c:pt idx="248">
                  <c:v>103.96003077377992</c:v>
                </c:pt>
                <c:pt idx="249">
                  <c:v>92.1910907721862</c:v>
                </c:pt>
                <c:pt idx="250">
                  <c:v>78.411125517559114</c:v>
                </c:pt>
                <c:pt idx="251">
                  <c:v>92.075839951262495</c:v>
                </c:pt>
                <c:pt idx="252">
                  <c:v>106.69153512960668</c:v>
                </c:pt>
                <c:pt idx="253">
                  <c:v>105.49468678646831</c:v>
                </c:pt>
                <c:pt idx="254">
                  <c:v>115.95748812437965</c:v>
                </c:pt>
                <c:pt idx="255">
                  <c:v>110.46585039883628</c:v>
                </c:pt>
                <c:pt idx="256">
                  <c:v>94.269639652691467</c:v>
                </c:pt>
                <c:pt idx="257">
                  <c:v>105.90899921548649</c:v>
                </c:pt>
                <c:pt idx="258">
                  <c:v>99.976496305809505</c:v>
                </c:pt>
                <c:pt idx="259">
                  <c:v>105.97030950313949</c:v>
                </c:pt>
                <c:pt idx="260">
                  <c:v>89.244963817365445</c:v>
                </c:pt>
                <c:pt idx="261">
                  <c:v>106.90924506062746</c:v>
                </c:pt>
                <c:pt idx="262">
                  <c:v>96.257508972237787</c:v>
                </c:pt>
                <c:pt idx="263">
                  <c:v>95.685501155153688</c:v>
                </c:pt>
                <c:pt idx="264">
                  <c:v>96.902170417898446</c:v>
                </c:pt>
                <c:pt idx="265">
                  <c:v>117.4041066227862</c:v>
                </c:pt>
                <c:pt idx="266">
                  <c:v>100.34125393730434</c:v>
                </c:pt>
                <c:pt idx="267">
                  <c:v>98.966544176042589</c:v>
                </c:pt>
                <c:pt idx="268">
                  <c:v>99.43655375477411</c:v>
                </c:pt>
                <c:pt idx="269">
                  <c:v>125.26087625866745</c:v>
                </c:pt>
                <c:pt idx="270">
                  <c:v>85.629547080526748</c:v>
                </c:pt>
                <c:pt idx="271">
                  <c:v>107.67948214688563</c:v>
                </c:pt>
                <c:pt idx="272">
                  <c:v>112.18140270628723</c:v>
                </c:pt>
                <c:pt idx="273">
                  <c:v>102.20508690595285</c:v>
                </c:pt>
                <c:pt idx="274">
                  <c:v>102.14017611793874</c:v>
                </c:pt>
                <c:pt idx="275">
                  <c:v>89.370693391334669</c:v>
                </c:pt>
                <c:pt idx="276">
                  <c:v>104.14664121271798</c:v>
                </c:pt>
                <c:pt idx="277">
                  <c:v>104.87339867044264</c:v>
                </c:pt>
                <c:pt idx="278">
                  <c:v>105.76947889762062</c:v>
                </c:pt>
                <c:pt idx="279">
                  <c:v>99.78956406810795</c:v>
                </c:pt>
                <c:pt idx="280">
                  <c:v>107.81535293052114</c:v>
                </c:pt>
                <c:pt idx="281">
                  <c:v>104.61296942571579</c:v>
                </c:pt>
                <c:pt idx="282">
                  <c:v>119.22288168281912</c:v>
                </c:pt>
                <c:pt idx="283">
                  <c:v>110.22608850355269</c:v>
                </c:pt>
                <c:pt idx="284">
                  <c:v>91.531378630488405</c:v>
                </c:pt>
                <c:pt idx="285">
                  <c:v>105.18553028378497</c:v>
                </c:pt>
                <c:pt idx="286">
                  <c:v>100.29830814447384</c:v>
                </c:pt>
                <c:pt idx="287">
                  <c:v>111.79246023352155</c:v>
                </c:pt>
                <c:pt idx="288">
                  <c:v>120.30705878252226</c:v>
                </c:pt>
                <c:pt idx="289">
                  <c:v>113.70661734665262</c:v>
                </c:pt>
                <c:pt idx="290">
                  <c:v>92.720830665081479</c:v>
                </c:pt>
                <c:pt idx="291">
                  <c:v>95.909855044828717</c:v>
                </c:pt>
                <c:pt idx="292">
                  <c:v>102.46418729018164</c:v>
                </c:pt>
                <c:pt idx="293">
                  <c:v>91.554396783777619</c:v>
                </c:pt>
                <c:pt idx="294">
                  <c:v>101.72473943733073</c:v>
                </c:pt>
                <c:pt idx="295">
                  <c:v>85.299928819797799</c:v>
                </c:pt>
                <c:pt idx="296">
                  <c:v>101.88814215895364</c:v>
                </c:pt>
                <c:pt idx="297">
                  <c:v>101.2846786855181</c:v>
                </c:pt>
                <c:pt idx="298">
                  <c:v>118.46329929207299</c:v>
                </c:pt>
                <c:pt idx="299">
                  <c:v>83.992100737668565</c:v>
                </c:pt>
                <c:pt idx="300">
                  <c:v>100.66097881857296</c:v>
                </c:pt>
                <c:pt idx="301">
                  <c:v>105.88053219141968</c:v>
                </c:pt>
                <c:pt idx="302">
                  <c:v>102.27081227541468</c:v>
                </c:pt>
                <c:pt idx="303">
                  <c:v>114.21525629398342</c:v>
                </c:pt>
                <c:pt idx="304">
                  <c:v>118.68266038327435</c:v>
                </c:pt>
                <c:pt idx="305">
                  <c:v>105.02035957857981</c:v>
                </c:pt>
                <c:pt idx="306">
                  <c:v>92.62380075320128</c:v>
                </c:pt>
                <c:pt idx="307">
                  <c:v>91.037403283967151</c:v>
                </c:pt>
                <c:pt idx="308">
                  <c:v>99.101689314989997</c:v>
                </c:pt>
                <c:pt idx="309">
                  <c:v>102.14012796866484</c:v>
                </c:pt>
                <c:pt idx="310">
                  <c:v>100.47035332721508</c:v>
                </c:pt>
                <c:pt idx="311">
                  <c:v>94.193860743054486</c:v>
                </c:pt>
                <c:pt idx="312">
                  <c:v>92.776447016640589</c:v>
                </c:pt>
                <c:pt idx="313">
                  <c:v>112.76109490164875</c:v>
                </c:pt>
                <c:pt idx="314">
                  <c:v>105.35851390406695</c:v>
                </c:pt>
                <c:pt idx="315">
                  <c:v>111.30210554571939</c:v>
                </c:pt>
                <c:pt idx="316">
                  <c:v>117.63071270274095</c:v>
                </c:pt>
                <c:pt idx="317">
                  <c:v>100.4116552239833</c:v>
                </c:pt>
                <c:pt idx="318">
                  <c:v>92.816867571205336</c:v>
                </c:pt>
                <c:pt idx="319">
                  <c:v>94.77284385709369</c:v>
                </c:pt>
                <c:pt idx="320">
                  <c:v>95.160689092366752</c:v>
                </c:pt>
                <c:pt idx="321">
                  <c:v>108.04391565769664</c:v>
                </c:pt>
                <c:pt idx="322">
                  <c:v>107.72623312486971</c:v>
                </c:pt>
                <c:pt idx="323">
                  <c:v>104.08903197104092</c:v>
                </c:pt>
                <c:pt idx="324">
                  <c:v>108.65944346648686</c:v>
                </c:pt>
                <c:pt idx="325">
                  <c:v>85.38796957681906</c:v>
                </c:pt>
                <c:pt idx="326">
                  <c:v>102.97498718031721</c:v>
                </c:pt>
                <c:pt idx="327">
                  <c:v>110.25099674473572</c:v>
                </c:pt>
                <c:pt idx="328">
                  <c:v>97.180953520762131</c:v>
                </c:pt>
                <c:pt idx="329">
                  <c:v>103.8652917579704</c:v>
                </c:pt>
                <c:pt idx="330">
                  <c:v>105.815546039916</c:v>
                </c:pt>
                <c:pt idx="331">
                  <c:v>92.879687631121087</c:v>
                </c:pt>
                <c:pt idx="332">
                  <c:v>111.28686351167335</c:v>
                </c:pt>
                <c:pt idx="333">
                  <c:v>99.89080603576086</c:v>
                </c:pt>
                <c:pt idx="334">
                  <c:v>101.91915128778989</c:v>
                </c:pt>
                <c:pt idx="335">
                  <c:v>114.48388818022791</c:v>
                </c:pt>
                <c:pt idx="336">
                  <c:v>105.86997815359668</c:v>
                </c:pt>
                <c:pt idx="337">
                  <c:v>104.97173714761502</c:v>
                </c:pt>
                <c:pt idx="338">
                  <c:v>134.00082780789015</c:v>
                </c:pt>
                <c:pt idx="339">
                  <c:v>106.90466430463336</c:v>
                </c:pt>
                <c:pt idx="340">
                  <c:v>95.843310039343436</c:v>
                </c:pt>
                <c:pt idx="341">
                  <c:v>92.585864539790023</c:v>
                </c:pt>
                <c:pt idx="342">
                  <c:v>113.37583245241284</c:v>
                </c:pt>
                <c:pt idx="343">
                  <c:v>124.05010890404964</c:v>
                </c:pt>
                <c:pt idx="344">
                  <c:v>120.61489999846449</c:v>
                </c:pt>
                <c:pt idx="345">
                  <c:v>103.2551581237704</c:v>
                </c:pt>
                <c:pt idx="346">
                  <c:v>99.216584243305604</c:v>
                </c:pt>
                <c:pt idx="347">
                  <c:v>95.285710965417991</c:v>
                </c:pt>
                <c:pt idx="348">
                  <c:v>103.65705780067505</c:v>
                </c:pt>
                <c:pt idx="349">
                  <c:v>108.70321329973223</c:v>
                </c:pt>
                <c:pt idx="350">
                  <c:v>88.042226181239073</c:v>
                </c:pt>
                <c:pt idx="351">
                  <c:v>109.9408356455762</c:v>
                </c:pt>
                <c:pt idx="352">
                  <c:v>99.358864359896529</c:v>
                </c:pt>
                <c:pt idx="353">
                  <c:v>123.30818949543963</c:v>
                </c:pt>
                <c:pt idx="354">
                  <c:v>92.65725749035326</c:v>
                </c:pt>
                <c:pt idx="355">
                  <c:v>106.85713439220197</c:v>
                </c:pt>
                <c:pt idx="356">
                  <c:v>113.62812781446337</c:v>
                </c:pt>
                <c:pt idx="357">
                  <c:v>116.59622888521122</c:v>
                </c:pt>
                <c:pt idx="358">
                  <c:v>105.14009015359119</c:v>
                </c:pt>
                <c:pt idx="359">
                  <c:v>94.894915395049978</c:v>
                </c:pt>
                <c:pt idx="360">
                  <c:v>124.37558780666025</c:v>
                </c:pt>
                <c:pt idx="361">
                  <c:v>96.530217503684113</c:v>
                </c:pt>
                <c:pt idx="362">
                  <c:v>105.17093139830392</c:v>
                </c:pt>
                <c:pt idx="363">
                  <c:v>97.684339708423607</c:v>
                </c:pt>
                <c:pt idx="364">
                  <c:v>114.28934359427697</c:v>
                </c:pt>
                <c:pt idx="365">
                  <c:v>93.215268584368673</c:v>
                </c:pt>
                <c:pt idx="366">
                  <c:v>113.31055348646289</c:v>
                </c:pt>
                <c:pt idx="367">
                  <c:v>111.58781382328721</c:v>
                </c:pt>
                <c:pt idx="368">
                  <c:v>117.26304629771639</c:v>
                </c:pt>
                <c:pt idx="369">
                  <c:v>96.327738527667293</c:v>
                </c:pt>
                <c:pt idx="370">
                  <c:v>117.79054752503124</c:v>
                </c:pt>
                <c:pt idx="371">
                  <c:v>104.72035761442835</c:v>
                </c:pt>
                <c:pt idx="372">
                  <c:v>110.94071480461868</c:v>
                </c:pt>
                <c:pt idx="373">
                  <c:v>110.16207756903701</c:v>
                </c:pt>
                <c:pt idx="374">
                  <c:v>105.03231130995917</c:v>
                </c:pt>
                <c:pt idx="375">
                  <c:v>100.9875810739056</c:v>
                </c:pt>
                <c:pt idx="376">
                  <c:v>115.28177392931488</c:v>
                </c:pt>
                <c:pt idx="377">
                  <c:v>106.76015093670262</c:v>
                </c:pt>
                <c:pt idx="378">
                  <c:v>108.22461445519541</c:v>
                </c:pt>
                <c:pt idx="379">
                  <c:v>105.90698721910069</c:v>
                </c:pt>
                <c:pt idx="380">
                  <c:v>99.293851088731898</c:v>
                </c:pt>
                <c:pt idx="381">
                  <c:v>90.72349671493393</c:v>
                </c:pt>
                <c:pt idx="382">
                  <c:v>101.75386517123653</c:v>
                </c:pt>
                <c:pt idx="383">
                  <c:v>92.626110207282906</c:v>
                </c:pt>
                <c:pt idx="384">
                  <c:v>99.462310966679112</c:v>
                </c:pt>
                <c:pt idx="385">
                  <c:v>94.188752223320677</c:v>
                </c:pt>
                <c:pt idx="386">
                  <c:v>100.85226679625654</c:v>
                </c:pt>
                <c:pt idx="387">
                  <c:v>99.339707585434766</c:v>
                </c:pt>
                <c:pt idx="388">
                  <c:v>107.62875025007425</c:v>
                </c:pt>
                <c:pt idx="389">
                  <c:v>121.68777681656609</c:v>
                </c:pt>
                <c:pt idx="390">
                  <c:v>105.70888398147241</c:v>
                </c:pt>
                <c:pt idx="391">
                  <c:v>91.225412606137525</c:v>
                </c:pt>
                <c:pt idx="392">
                  <c:v>99.570054475218541</c:v>
                </c:pt>
                <c:pt idx="393">
                  <c:v>110.19541209928768</c:v>
                </c:pt>
                <c:pt idx="394">
                  <c:v>115.51282452691403</c:v>
                </c:pt>
                <c:pt idx="395">
                  <c:v>91.70588962734314</c:v>
                </c:pt>
                <c:pt idx="396">
                  <c:v>108.22522503243235</c:v>
                </c:pt>
                <c:pt idx="397">
                  <c:v>110.07287846343739</c:v>
                </c:pt>
                <c:pt idx="398">
                  <c:v>112.24966564866237</c:v>
                </c:pt>
                <c:pt idx="399">
                  <c:v>95.964492707872381</c:v>
                </c:pt>
                <c:pt idx="400">
                  <c:v>113.24170190770977</c:v>
                </c:pt>
                <c:pt idx="401">
                  <c:v>98.474760578425261</c:v>
                </c:pt>
                <c:pt idx="402">
                  <c:v>98.960089665341812</c:v>
                </c:pt>
                <c:pt idx="403">
                  <c:v>102.68814469044402</c:v>
                </c:pt>
                <c:pt idx="404">
                  <c:v>93.529212736648304</c:v>
                </c:pt>
                <c:pt idx="405">
                  <c:v>93.544341693998248</c:v>
                </c:pt>
                <c:pt idx="406">
                  <c:v>117.70727074080254</c:v>
                </c:pt>
                <c:pt idx="407">
                  <c:v>95.498888684867467</c:v>
                </c:pt>
                <c:pt idx="408">
                  <c:v>134.20295415726079</c:v>
                </c:pt>
                <c:pt idx="409">
                  <c:v>99.778381645085688</c:v>
                </c:pt>
                <c:pt idx="410">
                  <c:v>109.68870532729574</c:v>
                </c:pt>
                <c:pt idx="411">
                  <c:v>113.89340088974663</c:v>
                </c:pt>
                <c:pt idx="412">
                  <c:v>100.04371044031984</c:v>
                </c:pt>
                <c:pt idx="413">
                  <c:v>94.597742612081447</c:v>
                </c:pt>
                <c:pt idx="414">
                  <c:v>103.33261510293649</c:v>
                </c:pt>
                <c:pt idx="415">
                  <c:v>106.49212992193667</c:v>
                </c:pt>
                <c:pt idx="416">
                  <c:v>108.92255302682382</c:v>
                </c:pt>
                <c:pt idx="417">
                  <c:v>85.452039422763917</c:v>
                </c:pt>
                <c:pt idx="418">
                  <c:v>82.686487329958084</c:v>
                </c:pt>
                <c:pt idx="419">
                  <c:v>95.636205708183581</c:v>
                </c:pt>
                <c:pt idx="420">
                  <c:v>108.24723280702263</c:v>
                </c:pt>
                <c:pt idx="421">
                  <c:v>107.71107339796856</c:v>
                </c:pt>
                <c:pt idx="422">
                  <c:v>112.77958173910119</c:v>
                </c:pt>
                <c:pt idx="423">
                  <c:v>106.13615391685204</c:v>
                </c:pt>
                <c:pt idx="424">
                  <c:v>102.68291291551601</c:v>
                </c:pt>
                <c:pt idx="425">
                  <c:v>122.77694739531398</c:v>
                </c:pt>
                <c:pt idx="426">
                  <c:v>103.01609697443851</c:v>
                </c:pt>
                <c:pt idx="427">
                  <c:v>107.691790949077</c:v>
                </c:pt>
                <c:pt idx="428">
                  <c:v>125.73813605930533</c:v>
                </c:pt>
                <c:pt idx="429">
                  <c:v>112.84956822164226</c:v>
                </c:pt>
                <c:pt idx="430">
                  <c:v>94.573217094938016</c:v>
                </c:pt>
                <c:pt idx="431">
                  <c:v>93.724553352947794</c:v>
                </c:pt>
                <c:pt idx="432">
                  <c:v>127.46768374432433</c:v>
                </c:pt>
                <c:pt idx="433">
                  <c:v>126.60959383661897</c:v>
                </c:pt>
                <c:pt idx="434">
                  <c:v>107.72777620720376</c:v>
                </c:pt>
                <c:pt idx="435">
                  <c:v>88.043636508992364</c:v>
                </c:pt>
                <c:pt idx="436">
                  <c:v>108.18341487759503</c:v>
                </c:pt>
                <c:pt idx="437">
                  <c:v>96.190377577207187</c:v>
                </c:pt>
                <c:pt idx="438">
                  <c:v>105.44934234543503</c:v>
                </c:pt>
                <c:pt idx="439">
                  <c:v>109.81561742165752</c:v>
                </c:pt>
                <c:pt idx="440">
                  <c:v>111.0027311353045</c:v>
                </c:pt>
                <c:pt idx="441">
                  <c:v>98.294994123930834</c:v>
                </c:pt>
                <c:pt idx="442">
                  <c:v>84.113601368534205</c:v>
                </c:pt>
                <c:pt idx="443">
                  <c:v>104.06308091369137</c:v>
                </c:pt>
                <c:pt idx="444">
                  <c:v>93.092602343400031</c:v>
                </c:pt>
                <c:pt idx="445">
                  <c:v>104.26961245830978</c:v>
                </c:pt>
                <c:pt idx="446">
                  <c:v>106.79618664388444</c:v>
                </c:pt>
                <c:pt idx="447">
                  <c:v>96.551512195430846</c:v>
                </c:pt>
                <c:pt idx="448">
                  <c:v>103.38150450726745</c:v>
                </c:pt>
                <c:pt idx="449">
                  <c:v>108.95414191044055</c:v>
                </c:pt>
                <c:pt idx="450">
                  <c:v>102.28221973972994</c:v>
                </c:pt>
                <c:pt idx="451">
                  <c:v>108.93893884965716</c:v>
                </c:pt>
                <c:pt idx="452">
                  <c:v>100.24045604432082</c:v>
                </c:pt>
                <c:pt idx="453">
                  <c:v>92.803077072007923</c:v>
                </c:pt>
                <c:pt idx="454">
                  <c:v>99.500934240707451</c:v>
                </c:pt>
                <c:pt idx="455">
                  <c:v>117.7736557782432</c:v>
                </c:pt>
                <c:pt idx="456">
                  <c:v>103.57921794892818</c:v>
                </c:pt>
                <c:pt idx="457">
                  <c:v>108.02086926109669</c:v>
                </c:pt>
                <c:pt idx="458">
                  <c:v>108.753699881049</c:v>
                </c:pt>
                <c:pt idx="459">
                  <c:v>116.11933667847717</c:v>
                </c:pt>
                <c:pt idx="460">
                  <c:v>103.79737212331153</c:v>
                </c:pt>
                <c:pt idx="461">
                  <c:v>98.416868461060147</c:v>
                </c:pt>
                <c:pt idx="462">
                  <c:v>96.304538569101538</c:v>
                </c:pt>
                <c:pt idx="463">
                  <c:v>86.88774524683221</c:v>
                </c:pt>
                <c:pt idx="464">
                  <c:v>90.32595705125604</c:v>
                </c:pt>
                <c:pt idx="465">
                  <c:v>101.40826470298271</c:v>
                </c:pt>
                <c:pt idx="466">
                  <c:v>115.14818288958502</c:v>
                </c:pt>
                <c:pt idx="467">
                  <c:v>85.652319907559033</c:v>
                </c:pt>
                <c:pt idx="468">
                  <c:v>105.73200085300202</c:v>
                </c:pt>
                <c:pt idx="469">
                  <c:v>101.51965956782009</c:v>
                </c:pt>
                <c:pt idx="470">
                  <c:v>104.75943274435376</c:v>
                </c:pt>
                <c:pt idx="471">
                  <c:v>98.40751867335544</c:v>
                </c:pt>
                <c:pt idx="472">
                  <c:v>98.891680711907455</c:v>
                </c:pt>
                <c:pt idx="473">
                  <c:v>100.37707938355669</c:v>
                </c:pt>
                <c:pt idx="474">
                  <c:v>97.344041597890111</c:v>
                </c:pt>
                <c:pt idx="475">
                  <c:v>97.073296879601287</c:v>
                </c:pt>
                <c:pt idx="476">
                  <c:v>103.64874891583123</c:v>
                </c:pt>
                <c:pt idx="477">
                  <c:v>117.38082678949137</c:v>
                </c:pt>
                <c:pt idx="478">
                  <c:v>96.316072234879357</c:v>
                </c:pt>
                <c:pt idx="479">
                  <c:v>93.402202484720135</c:v>
                </c:pt>
                <c:pt idx="480">
                  <c:v>104.62216957204403</c:v>
                </c:pt>
                <c:pt idx="481">
                  <c:v>99.615308844632381</c:v>
                </c:pt>
                <c:pt idx="482">
                  <c:v>101.23924167199985</c:v>
                </c:pt>
                <c:pt idx="483">
                  <c:v>90.029106118714225</c:v>
                </c:pt>
                <c:pt idx="484">
                  <c:v>129.29350969011162</c:v>
                </c:pt>
                <c:pt idx="485">
                  <c:v>98.488308445866394</c:v>
                </c:pt>
                <c:pt idx="486">
                  <c:v>106.52889407121556</c:v>
                </c:pt>
                <c:pt idx="487">
                  <c:v>85.449815391982881</c:v>
                </c:pt>
                <c:pt idx="488">
                  <c:v>106.35388179258685</c:v>
                </c:pt>
                <c:pt idx="489">
                  <c:v>80.915946402025909</c:v>
                </c:pt>
                <c:pt idx="490">
                  <c:v>93.470204876527291</c:v>
                </c:pt>
                <c:pt idx="491">
                  <c:v>89.219414416958159</c:v>
                </c:pt>
                <c:pt idx="492">
                  <c:v>103.18744413425618</c:v>
                </c:pt>
                <c:pt idx="493">
                  <c:v>95.34764680076691</c:v>
                </c:pt>
                <c:pt idx="494">
                  <c:v>88.366998516037611</c:v>
                </c:pt>
                <c:pt idx="495">
                  <c:v>102.30423105887071</c:v>
                </c:pt>
                <c:pt idx="496">
                  <c:v>116.27013625835366</c:v>
                </c:pt>
                <c:pt idx="497">
                  <c:v>94.907139394465901</c:v>
                </c:pt>
                <c:pt idx="498">
                  <c:v>104.24296356957116</c:v>
                </c:pt>
                <c:pt idx="499">
                  <c:v>108.09195760259961</c:v>
                </c:pt>
                <c:pt idx="500">
                  <c:v>98.272267349067434</c:v>
                </c:pt>
                <c:pt idx="501">
                  <c:v>107.49786364208994</c:v>
                </c:pt>
                <c:pt idx="502">
                  <c:v>116.29786723222757</c:v>
                </c:pt>
                <c:pt idx="503">
                  <c:v>93.413632148605245</c:v>
                </c:pt>
                <c:pt idx="504">
                  <c:v>93.628457443281803</c:v>
                </c:pt>
                <c:pt idx="505">
                  <c:v>114.05194595265264</c:v>
                </c:pt>
                <c:pt idx="506">
                  <c:v>108.54137670454546</c:v>
                </c:pt>
                <c:pt idx="507">
                  <c:v>102.74971878215891</c:v>
                </c:pt>
                <c:pt idx="508">
                  <c:v>96.753062059072022</c:v>
                </c:pt>
                <c:pt idx="509">
                  <c:v>96.670607596964629</c:v>
                </c:pt>
                <c:pt idx="510">
                  <c:v>90.014940515894963</c:v>
                </c:pt>
                <c:pt idx="511">
                  <c:v>99.118001827899661</c:v>
                </c:pt>
                <c:pt idx="512">
                  <c:v>101.04135411788674</c:v>
                </c:pt>
                <c:pt idx="513">
                  <c:v>85.00590463506596</c:v>
                </c:pt>
                <c:pt idx="514">
                  <c:v>99.799574457225276</c:v>
                </c:pt>
                <c:pt idx="515">
                  <c:v>85.974510478079495</c:v>
                </c:pt>
                <c:pt idx="516">
                  <c:v>91.371545708798507</c:v>
                </c:pt>
                <c:pt idx="517">
                  <c:v>93.304390125627137</c:v>
                </c:pt>
                <c:pt idx="518">
                  <c:v>110.49290074138156</c:v>
                </c:pt>
                <c:pt idx="519">
                  <c:v>114.18285160860682</c:v>
                </c:pt>
                <c:pt idx="520">
                  <c:v>110.40646603561433</c:v>
                </c:pt>
                <c:pt idx="521">
                  <c:v>83.381814613114429</c:v>
                </c:pt>
                <c:pt idx="522">
                  <c:v>98.027833742699002</c:v>
                </c:pt>
                <c:pt idx="523">
                  <c:v>118.73679983610108</c:v>
                </c:pt>
                <c:pt idx="524">
                  <c:v>106.3174190029082</c:v>
                </c:pt>
                <c:pt idx="525">
                  <c:v>114.09019274606752</c:v>
                </c:pt>
                <c:pt idx="526">
                  <c:v>98.381900784760418</c:v>
                </c:pt>
                <c:pt idx="527">
                  <c:v>81.266662590297088</c:v>
                </c:pt>
                <c:pt idx="528">
                  <c:v>114.57677499838033</c:v>
                </c:pt>
                <c:pt idx="529">
                  <c:v>119.86843919135693</c:v>
                </c:pt>
                <c:pt idx="530">
                  <c:v>93.94351169557639</c:v>
                </c:pt>
                <c:pt idx="531">
                  <c:v>104.37626855491452</c:v>
                </c:pt>
                <c:pt idx="532">
                  <c:v>103.30897471929164</c:v>
                </c:pt>
                <c:pt idx="533">
                  <c:v>104.82654577576206</c:v>
                </c:pt>
                <c:pt idx="534">
                  <c:v>110.53590260750009</c:v>
                </c:pt>
                <c:pt idx="535">
                  <c:v>104.4704648079387</c:v>
                </c:pt>
                <c:pt idx="536">
                  <c:v>102.7193833813056</c:v>
                </c:pt>
                <c:pt idx="537">
                  <c:v>98.690684226773456</c:v>
                </c:pt>
                <c:pt idx="538">
                  <c:v>113.84181284682745</c:v>
                </c:pt>
                <c:pt idx="539">
                  <c:v>95.263520409421801</c:v>
                </c:pt>
                <c:pt idx="540">
                  <c:v>113.83879238878797</c:v>
                </c:pt>
                <c:pt idx="541">
                  <c:v>101.98354626457581</c:v>
                </c:pt>
                <c:pt idx="542">
                  <c:v>92.203113047844738</c:v>
                </c:pt>
                <c:pt idx="543">
                  <c:v>121.72346088982171</c:v>
                </c:pt>
                <c:pt idx="544">
                  <c:v>93.21307428113947</c:v>
                </c:pt>
                <c:pt idx="545">
                  <c:v>103.39862355503666</c:v>
                </c:pt>
                <c:pt idx="546">
                  <c:v>105.53567653847432</c:v>
                </c:pt>
                <c:pt idx="547">
                  <c:v>93.796219498024271</c:v>
                </c:pt>
                <c:pt idx="548">
                  <c:v>102.49809369124435</c:v>
                </c:pt>
                <c:pt idx="549">
                  <c:v>91.779421363871009</c:v>
                </c:pt>
                <c:pt idx="550">
                  <c:v>94.957855965136744</c:v>
                </c:pt>
                <c:pt idx="551">
                  <c:v>96.76343919778293</c:v>
                </c:pt>
                <c:pt idx="552">
                  <c:v>102.14060362787997</c:v>
                </c:pt>
                <c:pt idx="553">
                  <c:v>101.32576217441763</c:v>
                </c:pt>
                <c:pt idx="554">
                  <c:v>96.504205561675192</c:v>
                </c:pt>
                <c:pt idx="555">
                  <c:v>77.503629395213423</c:v>
                </c:pt>
                <c:pt idx="556">
                  <c:v>106.14774450337084</c:v>
                </c:pt>
                <c:pt idx="557">
                  <c:v>115.47383356790347</c:v>
                </c:pt>
                <c:pt idx="558">
                  <c:v>96.034303616418512</c:v>
                </c:pt>
                <c:pt idx="559">
                  <c:v>92.083477933996136</c:v>
                </c:pt>
                <c:pt idx="560">
                  <c:v>85.334023836627111</c:v>
                </c:pt>
                <c:pt idx="561">
                  <c:v>115.27067328107999</c:v>
                </c:pt>
                <c:pt idx="562">
                  <c:v>102.40653539257086</c:v>
                </c:pt>
                <c:pt idx="563">
                  <c:v>104.20287590804554</c:v>
                </c:pt>
                <c:pt idx="564">
                  <c:v>112.67015698757901</c:v>
                </c:pt>
                <c:pt idx="565">
                  <c:v>110.11730689356781</c:v>
                </c:pt>
                <c:pt idx="566">
                  <c:v>99.74220020354673</c:v>
                </c:pt>
                <c:pt idx="567">
                  <c:v>107.78994543659769</c:v>
                </c:pt>
                <c:pt idx="568">
                  <c:v>100.85968629347165</c:v>
                </c:pt>
                <c:pt idx="569">
                  <c:v>90.373377140843246</c:v>
                </c:pt>
                <c:pt idx="570">
                  <c:v>95.547959834259032</c:v>
                </c:pt>
                <c:pt idx="571">
                  <c:v>88.528442669256194</c:v>
                </c:pt>
                <c:pt idx="572">
                  <c:v>106.63847649503396</c:v>
                </c:pt>
                <c:pt idx="573">
                  <c:v>102.95280337397394</c:v>
                </c:pt>
                <c:pt idx="574">
                  <c:v>104.55763677691701</c:v>
                </c:pt>
                <c:pt idx="575">
                  <c:v>102.4242367376854</c:v>
                </c:pt>
                <c:pt idx="576">
                  <c:v>122.75609253776523</c:v>
                </c:pt>
                <c:pt idx="577">
                  <c:v>108.73725771938147</c:v>
                </c:pt>
                <c:pt idx="578">
                  <c:v>115.01611102459174</c:v>
                </c:pt>
                <c:pt idx="579">
                  <c:v>95.960438443993496</c:v>
                </c:pt>
                <c:pt idx="580">
                  <c:v>92.994916799540476</c:v>
                </c:pt>
                <c:pt idx="581">
                  <c:v>116.6298037380851</c:v>
                </c:pt>
                <c:pt idx="582">
                  <c:v>106.80143837295206</c:v>
                </c:pt>
                <c:pt idx="583">
                  <c:v>106.9864905565704</c:v>
                </c:pt>
                <c:pt idx="584">
                  <c:v>97.65974528097928</c:v>
                </c:pt>
                <c:pt idx="585">
                  <c:v>110.25885974400143</c:v>
                </c:pt>
                <c:pt idx="586">
                  <c:v>113.96924105264326</c:v>
                </c:pt>
                <c:pt idx="587">
                  <c:v>84.935462534681122</c:v>
                </c:pt>
                <c:pt idx="588">
                  <c:v>88.840496803192949</c:v>
                </c:pt>
                <c:pt idx="589">
                  <c:v>98.032141011775252</c:v>
                </c:pt>
                <c:pt idx="590">
                  <c:v>93.675907515819361</c:v>
                </c:pt>
                <c:pt idx="591">
                  <c:v>111.07798254710164</c:v>
                </c:pt>
                <c:pt idx="592">
                  <c:v>75.72671059966595</c:v>
                </c:pt>
                <c:pt idx="593">
                  <c:v>111.91758047817518</c:v>
                </c:pt>
                <c:pt idx="594">
                  <c:v>118.3493276605722</c:v>
                </c:pt>
                <c:pt idx="595">
                  <c:v>108.90885484931574</c:v>
                </c:pt>
                <c:pt idx="596">
                  <c:v>109.2089007273845</c:v>
                </c:pt>
                <c:pt idx="597">
                  <c:v>91.949605942917174</c:v>
                </c:pt>
                <c:pt idx="598">
                  <c:v>114.27546423222132</c:v>
                </c:pt>
                <c:pt idx="599">
                  <c:v>116.44032177427009</c:v>
                </c:pt>
                <c:pt idx="600">
                  <c:v>97.412170724235679</c:v>
                </c:pt>
                <c:pt idx="601">
                  <c:v>104.55337102147769</c:v>
                </c:pt>
                <c:pt idx="602">
                  <c:v>103.99817962952787</c:v>
                </c:pt>
                <c:pt idx="603">
                  <c:v>102.63873987259647</c:v>
                </c:pt>
                <c:pt idx="604">
                  <c:v>107.03429197955501</c:v>
                </c:pt>
                <c:pt idx="605">
                  <c:v>103.12249458720103</c:v>
                </c:pt>
                <c:pt idx="606">
                  <c:v>104.46520043940413</c:v>
                </c:pt>
                <c:pt idx="607">
                  <c:v>117.44424266406082</c:v>
                </c:pt>
                <c:pt idx="608">
                  <c:v>106.61547837509126</c:v>
                </c:pt>
                <c:pt idx="609">
                  <c:v>98.634358787426578</c:v>
                </c:pt>
                <c:pt idx="610">
                  <c:v>117.83555093731249</c:v>
                </c:pt>
                <c:pt idx="611">
                  <c:v>83.613252930783261</c:v>
                </c:pt>
                <c:pt idx="612">
                  <c:v>93.701692063070666</c:v>
                </c:pt>
                <c:pt idx="613">
                  <c:v>85.464062839485351</c:v>
                </c:pt>
                <c:pt idx="614">
                  <c:v>95.066792395391673</c:v>
                </c:pt>
                <c:pt idx="615">
                  <c:v>125.70388336171546</c:v>
                </c:pt>
                <c:pt idx="616">
                  <c:v>130.32945591860306</c:v>
                </c:pt>
                <c:pt idx="617">
                  <c:v>100.9999043225743</c:v>
                </c:pt>
                <c:pt idx="618">
                  <c:v>98.45487743151125</c:v>
                </c:pt>
                <c:pt idx="619">
                  <c:v>90.641668179645222</c:v>
                </c:pt>
                <c:pt idx="620">
                  <c:v>102.85387026857789</c:v>
                </c:pt>
                <c:pt idx="621">
                  <c:v>91.910726959115735</c:v>
                </c:pt>
                <c:pt idx="622">
                  <c:v>99.072214888444449</c:v>
                </c:pt>
                <c:pt idx="623">
                  <c:v>92.036693118734078</c:v>
                </c:pt>
                <c:pt idx="624">
                  <c:v>105.87932106682408</c:v>
                </c:pt>
                <c:pt idx="625">
                  <c:v>96.386634443431987</c:v>
                </c:pt>
                <c:pt idx="626">
                  <c:v>87.76167700239877</c:v>
                </c:pt>
                <c:pt idx="627">
                  <c:v>118.04600050363625</c:v>
                </c:pt>
                <c:pt idx="628">
                  <c:v>95.935261371773066</c:v>
                </c:pt>
                <c:pt idx="629">
                  <c:v>108.75359590478473</c:v>
                </c:pt>
                <c:pt idx="630">
                  <c:v>95.542457198083397</c:v>
                </c:pt>
                <c:pt idx="631">
                  <c:v>112.04011613174099</c:v>
                </c:pt>
                <c:pt idx="632">
                  <c:v>119.62275183782856</c:v>
                </c:pt>
                <c:pt idx="633">
                  <c:v>107.10626628603953</c:v>
                </c:pt>
                <c:pt idx="634">
                  <c:v>107.70371445554683</c:v>
                </c:pt>
                <c:pt idx="635">
                  <c:v>122.61675034636852</c:v>
                </c:pt>
                <c:pt idx="636">
                  <c:v>82.493278310530826</c:v>
                </c:pt>
                <c:pt idx="637">
                  <c:v>100.73187224475429</c:v>
                </c:pt>
                <c:pt idx="638">
                  <c:v>110.2143656772289</c:v>
                </c:pt>
                <c:pt idx="639">
                  <c:v>88.233573015278054</c:v>
                </c:pt>
                <c:pt idx="640">
                  <c:v>109.18451981999389</c:v>
                </c:pt>
                <c:pt idx="641">
                  <c:v>114.34455133939106</c:v>
                </c:pt>
                <c:pt idx="642">
                  <c:v>112.82716724277587</c:v>
                </c:pt>
                <c:pt idx="643">
                  <c:v>101.11472982394248</c:v>
                </c:pt>
                <c:pt idx="644">
                  <c:v>108.79515319211401</c:v>
                </c:pt>
                <c:pt idx="645">
                  <c:v>103.69727629692213</c:v>
                </c:pt>
                <c:pt idx="646">
                  <c:v>112.63980170287121</c:v>
                </c:pt>
                <c:pt idx="647">
                  <c:v>105.72687298777393</c:v>
                </c:pt>
                <c:pt idx="648">
                  <c:v>97.128062186632945</c:v>
                </c:pt>
                <c:pt idx="649">
                  <c:v>87.498924166032509</c:v>
                </c:pt>
                <c:pt idx="650">
                  <c:v>81.655961386295218</c:v>
                </c:pt>
                <c:pt idx="651">
                  <c:v>104.53732892313025</c:v>
                </c:pt>
                <c:pt idx="652">
                  <c:v>100.85262393216142</c:v>
                </c:pt>
                <c:pt idx="653">
                  <c:v>91.665161721571678</c:v>
                </c:pt>
                <c:pt idx="654">
                  <c:v>93.660175874667402</c:v>
                </c:pt>
                <c:pt idx="655">
                  <c:v>93.935459520864043</c:v>
                </c:pt>
                <c:pt idx="656">
                  <c:v>112.19250390759306</c:v>
                </c:pt>
                <c:pt idx="657">
                  <c:v>125.38150332618248</c:v>
                </c:pt>
                <c:pt idx="658">
                  <c:v>100.80728547497942</c:v>
                </c:pt>
                <c:pt idx="659">
                  <c:v>105.27221761844488</c:v>
                </c:pt>
                <c:pt idx="660">
                  <c:v>111.42539594360844</c:v>
                </c:pt>
                <c:pt idx="661">
                  <c:v>120.23002927773939</c:v>
                </c:pt>
                <c:pt idx="662">
                  <c:v>104.44828220733527</c:v>
                </c:pt>
                <c:pt idx="663">
                  <c:v>103.8807113059233</c:v>
                </c:pt>
                <c:pt idx="664">
                  <c:v>101.35232404184912</c:v>
                </c:pt>
                <c:pt idx="665">
                  <c:v>94.549289139770238</c:v>
                </c:pt>
                <c:pt idx="666">
                  <c:v>103.07230199107039</c:v>
                </c:pt>
                <c:pt idx="667">
                  <c:v>97.832609088323252</c:v>
                </c:pt>
                <c:pt idx="668">
                  <c:v>116.46595772545064</c:v>
                </c:pt>
                <c:pt idx="669">
                  <c:v>104.97664352441366</c:v>
                </c:pt>
                <c:pt idx="670">
                  <c:v>95.329424334702566</c:v>
                </c:pt>
                <c:pt idx="671">
                  <c:v>104.47571896741869</c:v>
                </c:pt>
                <c:pt idx="672">
                  <c:v>104.26418905137938</c:v>
                </c:pt>
                <c:pt idx="673">
                  <c:v>121.91744597795986</c:v>
                </c:pt>
                <c:pt idx="674">
                  <c:v>98.487690274767218</c:v>
                </c:pt>
                <c:pt idx="675">
                  <c:v>107.0564137635205</c:v>
                </c:pt>
                <c:pt idx="676">
                  <c:v>101.29017325960911</c:v>
                </c:pt>
                <c:pt idx="677">
                  <c:v>107.46888479860446</c:v>
                </c:pt>
                <c:pt idx="678">
                  <c:v>98.759960060888744</c:v>
                </c:pt>
                <c:pt idx="679">
                  <c:v>95.426930888858038</c:v>
                </c:pt>
                <c:pt idx="680">
                  <c:v>107.72687438280637</c:v>
                </c:pt>
                <c:pt idx="681">
                  <c:v>101.18548024699068</c:v>
                </c:pt>
                <c:pt idx="682">
                  <c:v>94.054164149061194</c:v>
                </c:pt>
                <c:pt idx="683">
                  <c:v>82.692251446586567</c:v>
                </c:pt>
                <c:pt idx="684">
                  <c:v>102.39451764318191</c:v>
                </c:pt>
                <c:pt idx="685">
                  <c:v>97.562248906328463</c:v>
                </c:pt>
                <c:pt idx="686">
                  <c:v>106.9734737686523</c:v>
                </c:pt>
                <c:pt idx="687">
                  <c:v>89.525287312689287</c:v>
                </c:pt>
                <c:pt idx="688">
                  <c:v>97.982349072580632</c:v>
                </c:pt>
                <c:pt idx="689">
                  <c:v>90.42832218084763</c:v>
                </c:pt>
                <c:pt idx="690">
                  <c:v>107.39229856405836</c:v>
                </c:pt>
                <c:pt idx="691">
                  <c:v>102.92803864674374</c:v>
                </c:pt>
                <c:pt idx="692">
                  <c:v>105.50391834995386</c:v>
                </c:pt>
                <c:pt idx="693">
                  <c:v>95.354419686642331</c:v>
                </c:pt>
                <c:pt idx="694">
                  <c:v>101.57421763614389</c:v>
                </c:pt>
                <c:pt idx="695">
                  <c:v>114.37861074342197</c:v>
                </c:pt>
                <c:pt idx="696">
                  <c:v>104.037841687244</c:v>
                </c:pt>
                <c:pt idx="697">
                  <c:v>84.443692552564443</c:v>
                </c:pt>
                <c:pt idx="698">
                  <c:v>129.8716138900771</c:v>
                </c:pt>
                <c:pt idx="699">
                  <c:v>114.64243522811276</c:v>
                </c:pt>
                <c:pt idx="700">
                  <c:v>114.71776461733599</c:v>
                </c:pt>
                <c:pt idx="701">
                  <c:v>109.17446114834407</c:v>
                </c:pt>
                <c:pt idx="702">
                  <c:v>93.864532732139864</c:v>
                </c:pt>
                <c:pt idx="703">
                  <c:v>102.33974949260484</c:v>
                </c:pt>
                <c:pt idx="704">
                  <c:v>109.52996453383402</c:v>
                </c:pt>
                <c:pt idx="705">
                  <c:v>121.34230352419083</c:v>
                </c:pt>
                <c:pt idx="706">
                  <c:v>101.1682603718569</c:v>
                </c:pt>
                <c:pt idx="707">
                  <c:v>109.47324998624629</c:v>
                </c:pt>
                <c:pt idx="708">
                  <c:v>115.82035681832895</c:v>
                </c:pt>
                <c:pt idx="709">
                  <c:v>110.66319265929252</c:v>
                </c:pt>
                <c:pt idx="710">
                  <c:v>87.874610800244568</c:v>
                </c:pt>
                <c:pt idx="711">
                  <c:v>95.618259942309365</c:v>
                </c:pt>
                <c:pt idx="712">
                  <c:v>104.87803604928637</c:v>
                </c:pt>
                <c:pt idx="713">
                  <c:v>92.171508732146847</c:v>
                </c:pt>
                <c:pt idx="714">
                  <c:v>107.28567620129905</c:v>
                </c:pt>
                <c:pt idx="715">
                  <c:v>92.652127287364351</c:v>
                </c:pt>
                <c:pt idx="716">
                  <c:v>124.88730786034273</c:v>
                </c:pt>
                <c:pt idx="717">
                  <c:v>113.67849307994922</c:v>
                </c:pt>
                <c:pt idx="718">
                  <c:v>98.032933286315853</c:v>
                </c:pt>
                <c:pt idx="719">
                  <c:v>116.91048719509578</c:v>
                </c:pt>
                <c:pt idx="720">
                  <c:v>91.136309059352669</c:v>
                </c:pt>
                <c:pt idx="721">
                  <c:v>89.735654751142377</c:v>
                </c:pt>
                <c:pt idx="722">
                  <c:v>105.44245107077874</c:v>
                </c:pt>
                <c:pt idx="723">
                  <c:v>91.882754184652384</c:v>
                </c:pt>
                <c:pt idx="724">
                  <c:v>90.327492548063503</c:v>
                </c:pt>
                <c:pt idx="725">
                  <c:v>103.38113357425929</c:v>
                </c:pt>
                <c:pt idx="726">
                  <c:v>104.66889570777303</c:v>
                </c:pt>
                <c:pt idx="727">
                  <c:v>104.62964109657914</c:v>
                </c:pt>
                <c:pt idx="728">
                  <c:v>109.10737582433946</c:v>
                </c:pt>
                <c:pt idx="729">
                  <c:v>92.032055178980031</c:v>
                </c:pt>
                <c:pt idx="730">
                  <c:v>107.33101417213878</c:v>
                </c:pt>
                <c:pt idx="731">
                  <c:v>101.27812967093745</c:v>
                </c:pt>
                <c:pt idx="732">
                  <c:v>113.24252039733285</c:v>
                </c:pt>
                <c:pt idx="733">
                  <c:v>90.41550468272753</c:v>
                </c:pt>
                <c:pt idx="734">
                  <c:v>100.1067739089105</c:v>
                </c:pt>
                <c:pt idx="735">
                  <c:v>102.58130975511172</c:v>
                </c:pt>
                <c:pt idx="736">
                  <c:v>96.291822577175196</c:v>
                </c:pt>
                <c:pt idx="737">
                  <c:v>93.379571782765439</c:v>
                </c:pt>
                <c:pt idx="738">
                  <c:v>115.33441038264641</c:v>
                </c:pt>
                <c:pt idx="739">
                  <c:v>91.216486003917154</c:v>
                </c:pt>
                <c:pt idx="740">
                  <c:v>109.98291806606819</c:v>
                </c:pt>
                <c:pt idx="741">
                  <c:v>107.90731233666341</c:v>
                </c:pt>
                <c:pt idx="742">
                  <c:v>92.497603335754846</c:v>
                </c:pt>
                <c:pt idx="743">
                  <c:v>107.66828094347676</c:v>
                </c:pt>
                <c:pt idx="744">
                  <c:v>97.111654160966424</c:v>
                </c:pt>
                <c:pt idx="745">
                  <c:v>91.951967909138844</c:v>
                </c:pt>
                <c:pt idx="746">
                  <c:v>108.12088127478589</c:v>
                </c:pt>
                <c:pt idx="747">
                  <c:v>98.790268416896339</c:v>
                </c:pt>
                <c:pt idx="748">
                  <c:v>96.888293027535013</c:v>
                </c:pt>
                <c:pt idx="749">
                  <c:v>110.12435401315933</c:v>
                </c:pt>
                <c:pt idx="750">
                  <c:v>96.110872736331302</c:v>
                </c:pt>
                <c:pt idx="751">
                  <c:v>102.02224560436444</c:v>
                </c:pt>
                <c:pt idx="752">
                  <c:v>108.7022511281771</c:v>
                </c:pt>
                <c:pt idx="753">
                  <c:v>119.21149827030918</c:v>
                </c:pt>
                <c:pt idx="754">
                  <c:v>103.90444262522006</c:v>
                </c:pt>
                <c:pt idx="755">
                  <c:v>99.895598345718682</c:v>
                </c:pt>
                <c:pt idx="756">
                  <c:v>106.05846577491319</c:v>
                </c:pt>
                <c:pt idx="757">
                  <c:v>108.66364852768451</c:v>
                </c:pt>
                <c:pt idx="758">
                  <c:v>104.18894321757335</c:v>
                </c:pt>
                <c:pt idx="759">
                  <c:v>111.83840098574929</c:v>
                </c:pt>
                <c:pt idx="760">
                  <c:v>89.795323191003291</c:v>
                </c:pt>
                <c:pt idx="761">
                  <c:v>110.20372100030613</c:v>
                </c:pt>
                <c:pt idx="762">
                  <c:v>109.31295338958152</c:v>
                </c:pt>
                <c:pt idx="763">
                  <c:v>93.459762998192119</c:v>
                </c:pt>
                <c:pt idx="764">
                  <c:v>99.401767390518287</c:v>
                </c:pt>
                <c:pt idx="765">
                  <c:v>120.59370537468804</c:v>
                </c:pt>
                <c:pt idx="766">
                  <c:v>98.871534529911457</c:v>
                </c:pt>
                <c:pt idx="767">
                  <c:v>89.791659860084849</c:v>
                </c:pt>
                <c:pt idx="768">
                  <c:v>89.345530135628337</c:v>
                </c:pt>
                <c:pt idx="769">
                  <c:v>119.01002640644892</c:v>
                </c:pt>
                <c:pt idx="770">
                  <c:v>91.5164257865666</c:v>
                </c:pt>
                <c:pt idx="771">
                  <c:v>92.986538894656647</c:v>
                </c:pt>
                <c:pt idx="772">
                  <c:v>121.09255246927869</c:v>
                </c:pt>
                <c:pt idx="773">
                  <c:v>86.726807079870099</c:v>
                </c:pt>
                <c:pt idx="774">
                  <c:v>96.873994693058009</c:v>
                </c:pt>
                <c:pt idx="775">
                  <c:v>98.141321502759482</c:v>
                </c:pt>
                <c:pt idx="776">
                  <c:v>143.28288590521981</c:v>
                </c:pt>
                <c:pt idx="777">
                  <c:v>104.26751104257966</c:v>
                </c:pt>
                <c:pt idx="778">
                  <c:v>104.3332821786524</c:v>
                </c:pt>
                <c:pt idx="779">
                  <c:v>95.41351412455812</c:v>
                </c:pt>
                <c:pt idx="780">
                  <c:v>79.798600976410711</c:v>
                </c:pt>
                <c:pt idx="781">
                  <c:v>98.183840523097444</c:v>
                </c:pt>
                <c:pt idx="782">
                  <c:v>88.478476126815622</c:v>
                </c:pt>
                <c:pt idx="783">
                  <c:v>91.977953927785535</c:v>
                </c:pt>
                <c:pt idx="784">
                  <c:v>120.73734240558625</c:v>
                </c:pt>
                <c:pt idx="785">
                  <c:v>96.415162309120177</c:v>
                </c:pt>
                <c:pt idx="786">
                  <c:v>108.31201113254971</c:v>
                </c:pt>
                <c:pt idx="787">
                  <c:v>97.761390103927752</c:v>
                </c:pt>
                <c:pt idx="788">
                  <c:v>93.054732037850087</c:v>
                </c:pt>
                <c:pt idx="789">
                  <c:v>99.087352075623912</c:v>
                </c:pt>
                <c:pt idx="790">
                  <c:v>90.086326187288421</c:v>
                </c:pt>
                <c:pt idx="791">
                  <c:v>116.06693156162949</c:v>
                </c:pt>
                <c:pt idx="792">
                  <c:v>135.65801545084443</c:v>
                </c:pt>
                <c:pt idx="793">
                  <c:v>90.978159961691759</c:v>
                </c:pt>
                <c:pt idx="794">
                  <c:v>98.585563884426534</c:v>
                </c:pt>
                <c:pt idx="795">
                  <c:v>107.29324205141285</c:v>
                </c:pt>
                <c:pt idx="796">
                  <c:v>100.13190631896312</c:v>
                </c:pt>
                <c:pt idx="797">
                  <c:v>97.873286513363709</c:v>
                </c:pt>
                <c:pt idx="798">
                  <c:v>93.148031344817966</c:v>
                </c:pt>
                <c:pt idx="799">
                  <c:v>124.46439634140712</c:v>
                </c:pt>
                <c:pt idx="800">
                  <c:v>95.590440737008407</c:v>
                </c:pt>
                <c:pt idx="801">
                  <c:v>114.93743899096658</c:v>
                </c:pt>
                <c:pt idx="802">
                  <c:v>104.6980254326088</c:v>
                </c:pt>
                <c:pt idx="803">
                  <c:v>116.99699493976711</c:v>
                </c:pt>
                <c:pt idx="804">
                  <c:v>102.19738115287106</c:v>
                </c:pt>
                <c:pt idx="805">
                  <c:v>108.70689432571284</c:v>
                </c:pt>
                <c:pt idx="806">
                  <c:v>90.327355222844957</c:v>
                </c:pt>
                <c:pt idx="807">
                  <c:v>106.62789747153099</c:v>
                </c:pt>
                <c:pt idx="808">
                  <c:v>102.55392834803696</c:v>
                </c:pt>
                <c:pt idx="809">
                  <c:v>116.50565788157211</c:v>
                </c:pt>
                <c:pt idx="810">
                  <c:v>102.87424924707446</c:v>
                </c:pt>
                <c:pt idx="811">
                  <c:v>98.655303461501617</c:v>
                </c:pt>
                <c:pt idx="812">
                  <c:v>99.978232671063452</c:v>
                </c:pt>
                <c:pt idx="813">
                  <c:v>117.40887720774667</c:v>
                </c:pt>
                <c:pt idx="814">
                  <c:v>114.17218190269581</c:v>
                </c:pt>
                <c:pt idx="815">
                  <c:v>114.28131012519346</c:v>
                </c:pt>
                <c:pt idx="816">
                  <c:v>88.763264048697408</c:v>
                </c:pt>
                <c:pt idx="817">
                  <c:v>103.33498842563199</c:v>
                </c:pt>
                <c:pt idx="818">
                  <c:v>125.17872955293097</c:v>
                </c:pt>
                <c:pt idx="819">
                  <c:v>116.64419668805348</c:v>
                </c:pt>
                <c:pt idx="820">
                  <c:v>104.33571123131567</c:v>
                </c:pt>
                <c:pt idx="821">
                  <c:v>93.489512284723943</c:v>
                </c:pt>
                <c:pt idx="822">
                  <c:v>83.195529925027287</c:v>
                </c:pt>
                <c:pt idx="823">
                  <c:v>109.38317308898137</c:v>
                </c:pt>
                <c:pt idx="824">
                  <c:v>111.73388971817889</c:v>
                </c:pt>
                <c:pt idx="825">
                  <c:v>88.638402538215971</c:v>
                </c:pt>
                <c:pt idx="826">
                  <c:v>108.57988479707835</c:v>
                </c:pt>
                <c:pt idx="827">
                  <c:v>80.452513601030745</c:v>
                </c:pt>
                <c:pt idx="828">
                  <c:v>110.94504553457989</c:v>
                </c:pt>
                <c:pt idx="829">
                  <c:v>105.14106104934849</c:v>
                </c:pt>
                <c:pt idx="830">
                  <c:v>107.82628329900588</c:v>
                </c:pt>
                <c:pt idx="831">
                  <c:v>94.452493129524413</c:v>
                </c:pt>
                <c:pt idx="832">
                  <c:v>114.20456453795123</c:v>
                </c:pt>
                <c:pt idx="833">
                  <c:v>109.45427649515945</c:v>
                </c:pt>
                <c:pt idx="834">
                  <c:v>82.856033112058029</c:v>
                </c:pt>
                <c:pt idx="835">
                  <c:v>110.82651963098962</c:v>
                </c:pt>
                <c:pt idx="836">
                  <c:v>104.63695471373356</c:v>
                </c:pt>
                <c:pt idx="837">
                  <c:v>93.447827431765887</c:v>
                </c:pt>
                <c:pt idx="838">
                  <c:v>106.8997912565749</c:v>
                </c:pt>
                <c:pt idx="839">
                  <c:v>105.0477625167287</c:v>
                </c:pt>
                <c:pt idx="840">
                  <c:v>106.6886161162026</c:v>
                </c:pt>
                <c:pt idx="841">
                  <c:v>88.31135036409006</c:v>
                </c:pt>
                <c:pt idx="842">
                  <c:v>94.159491268247692</c:v>
                </c:pt>
                <c:pt idx="843">
                  <c:v>100.02965180540444</c:v>
                </c:pt>
                <c:pt idx="844">
                  <c:v>103.60488308047867</c:v>
                </c:pt>
                <c:pt idx="845">
                  <c:v>108.24765141983029</c:v>
                </c:pt>
                <c:pt idx="846">
                  <c:v>106.2536709748798</c:v>
                </c:pt>
                <c:pt idx="847">
                  <c:v>91.350234886320905</c:v>
                </c:pt>
                <c:pt idx="848">
                  <c:v>122.20273416966945</c:v>
                </c:pt>
                <c:pt idx="849">
                  <c:v>102.50247504584571</c:v>
                </c:pt>
                <c:pt idx="850">
                  <c:v>104.78330165220592</c:v>
                </c:pt>
                <c:pt idx="851">
                  <c:v>101.97461686715783</c:v>
                </c:pt>
                <c:pt idx="852">
                  <c:v>100.0155893337393</c:v>
                </c:pt>
                <c:pt idx="853">
                  <c:v>110.82886251301572</c:v>
                </c:pt>
                <c:pt idx="854">
                  <c:v>105.44503997790494</c:v>
                </c:pt>
                <c:pt idx="855">
                  <c:v>103.60460620286585</c:v>
                </c:pt>
                <c:pt idx="856">
                  <c:v>107.84466955530874</c:v>
                </c:pt>
                <c:pt idx="857">
                  <c:v>92.496603140635131</c:v>
                </c:pt>
                <c:pt idx="858">
                  <c:v>114.61716877832308</c:v>
                </c:pt>
                <c:pt idx="859">
                  <c:v>101.59059534508204</c:v>
                </c:pt>
                <c:pt idx="860">
                  <c:v>91.550670451800428</c:v>
                </c:pt>
                <c:pt idx="861">
                  <c:v>95.83380467617306</c:v>
                </c:pt>
                <c:pt idx="862">
                  <c:v>114.34531830538744</c:v>
                </c:pt>
                <c:pt idx="863">
                  <c:v>96.666521771020626</c:v>
                </c:pt>
                <c:pt idx="864">
                  <c:v>103.53976182086505</c:v>
                </c:pt>
                <c:pt idx="865">
                  <c:v>95.350285985675924</c:v>
                </c:pt>
                <c:pt idx="866">
                  <c:v>106.43552199204593</c:v>
                </c:pt>
                <c:pt idx="867">
                  <c:v>105.32129188715214</c:v>
                </c:pt>
                <c:pt idx="868">
                  <c:v>85.807064821307719</c:v>
                </c:pt>
                <c:pt idx="869">
                  <c:v>90.239121545654385</c:v>
                </c:pt>
                <c:pt idx="870">
                  <c:v>102.27487036733834</c:v>
                </c:pt>
                <c:pt idx="871">
                  <c:v>94.293283935304828</c:v>
                </c:pt>
                <c:pt idx="872">
                  <c:v>101.38954833012637</c:v>
                </c:pt>
                <c:pt idx="873">
                  <c:v>107.29064285239679</c:v>
                </c:pt>
                <c:pt idx="874">
                  <c:v>94.340720441212909</c:v>
                </c:pt>
                <c:pt idx="875">
                  <c:v>107.53792051208281</c:v>
                </c:pt>
                <c:pt idx="876">
                  <c:v>104.79938935772979</c:v>
                </c:pt>
                <c:pt idx="877">
                  <c:v>102.54452078567871</c:v>
                </c:pt>
                <c:pt idx="878">
                  <c:v>102.99986815288266</c:v>
                </c:pt>
                <c:pt idx="879">
                  <c:v>102.6215963347714</c:v>
                </c:pt>
                <c:pt idx="880">
                  <c:v>76.188168656069237</c:v>
                </c:pt>
                <c:pt idx="881">
                  <c:v>115.57263761564833</c:v>
                </c:pt>
                <c:pt idx="882">
                  <c:v>96.849431923561042</c:v>
                </c:pt>
                <c:pt idx="883">
                  <c:v>94.531625413019384</c:v>
                </c:pt>
                <c:pt idx="884">
                  <c:v>93.680277521343754</c:v>
                </c:pt>
                <c:pt idx="885">
                  <c:v>103.53555429601447</c:v>
                </c:pt>
                <c:pt idx="886">
                  <c:v>94.391343793168829</c:v>
                </c:pt>
                <c:pt idx="887">
                  <c:v>107.856922906834</c:v>
                </c:pt>
                <c:pt idx="888">
                  <c:v>97.498177547994317</c:v>
                </c:pt>
                <c:pt idx="889">
                  <c:v>94.098784763834416</c:v>
                </c:pt>
                <c:pt idx="890">
                  <c:v>98.858452984762238</c:v>
                </c:pt>
                <c:pt idx="891">
                  <c:v>92.64916937881226</c:v>
                </c:pt>
                <c:pt idx="892">
                  <c:v>97.343956018057298</c:v>
                </c:pt>
                <c:pt idx="893">
                  <c:v>102.04361746476235</c:v>
                </c:pt>
                <c:pt idx="894">
                  <c:v>111.48948966753011</c:v>
                </c:pt>
                <c:pt idx="895">
                  <c:v>95.16865097283052</c:v>
                </c:pt>
                <c:pt idx="896">
                  <c:v>94.495626343753429</c:v>
                </c:pt>
                <c:pt idx="897">
                  <c:v>96.783656974988077</c:v>
                </c:pt>
                <c:pt idx="898">
                  <c:v>112.14866287827068</c:v>
                </c:pt>
                <c:pt idx="899">
                  <c:v>86.46481359131927</c:v>
                </c:pt>
                <c:pt idx="900">
                  <c:v>103.77798266685002</c:v>
                </c:pt>
                <c:pt idx="901">
                  <c:v>83.815431651404552</c:v>
                </c:pt>
                <c:pt idx="902">
                  <c:v>93.239288559240848</c:v>
                </c:pt>
                <c:pt idx="903">
                  <c:v>102.53775509960479</c:v>
                </c:pt>
                <c:pt idx="904">
                  <c:v>103.19403068674177</c:v>
                </c:pt>
                <c:pt idx="905">
                  <c:v>94.974316355690362</c:v>
                </c:pt>
                <c:pt idx="906">
                  <c:v>91.589456349384093</c:v>
                </c:pt>
                <c:pt idx="907">
                  <c:v>110.68351452553998</c:v>
                </c:pt>
                <c:pt idx="908">
                  <c:v>109.7423922503682</c:v>
                </c:pt>
                <c:pt idx="909">
                  <c:v>83.938727807084973</c:v>
                </c:pt>
                <c:pt idx="910">
                  <c:v>113.39506087425124</c:v>
                </c:pt>
                <c:pt idx="911">
                  <c:v>77.091421574040069</c:v>
                </c:pt>
                <c:pt idx="912">
                  <c:v>113.33118290505998</c:v>
                </c:pt>
                <c:pt idx="913">
                  <c:v>103.76775441271221</c:v>
                </c:pt>
                <c:pt idx="914">
                  <c:v>100.43667750347301</c:v>
                </c:pt>
                <c:pt idx="915">
                  <c:v>90.339422734928945</c:v>
                </c:pt>
                <c:pt idx="916">
                  <c:v>102.20074354105714</c:v>
                </c:pt>
                <c:pt idx="917">
                  <c:v>95.906302963875817</c:v>
                </c:pt>
                <c:pt idx="918">
                  <c:v>115.20447550351905</c:v>
                </c:pt>
                <c:pt idx="919">
                  <c:v>111.60748631241439</c:v>
                </c:pt>
                <c:pt idx="920">
                  <c:v>84.946523550683708</c:v>
                </c:pt>
                <c:pt idx="921">
                  <c:v>97.665810243383703</c:v>
                </c:pt>
                <c:pt idx="922">
                  <c:v>89.651732045534075</c:v>
                </c:pt>
                <c:pt idx="923">
                  <c:v>92.326881017250656</c:v>
                </c:pt>
                <c:pt idx="924">
                  <c:v>103.3756999770617</c:v>
                </c:pt>
                <c:pt idx="925">
                  <c:v>83.599313025215835</c:v>
                </c:pt>
                <c:pt idx="926">
                  <c:v>86.812840478900355</c:v>
                </c:pt>
                <c:pt idx="927">
                  <c:v>118.18544789130827</c:v>
                </c:pt>
                <c:pt idx="928">
                  <c:v>92.508502171721332</c:v>
                </c:pt>
                <c:pt idx="929">
                  <c:v>106.96583521618177</c:v>
                </c:pt>
                <c:pt idx="930">
                  <c:v>110.46044806621023</c:v>
                </c:pt>
                <c:pt idx="931">
                  <c:v>123.38688690064683</c:v>
                </c:pt>
                <c:pt idx="932">
                  <c:v>86.087239799831451</c:v>
                </c:pt>
                <c:pt idx="933">
                  <c:v>101.72910583583852</c:v>
                </c:pt>
                <c:pt idx="934">
                  <c:v>104.01189524317155</c:v>
                </c:pt>
                <c:pt idx="935">
                  <c:v>116.81701626298141</c:v>
                </c:pt>
                <c:pt idx="936">
                  <c:v>100.36777434264712</c:v>
                </c:pt>
                <c:pt idx="937">
                  <c:v>87.515963992019408</c:v>
                </c:pt>
                <c:pt idx="938">
                  <c:v>91.211883275922006</c:v>
                </c:pt>
                <c:pt idx="939">
                  <c:v>89.958353737016353</c:v>
                </c:pt>
                <c:pt idx="940">
                  <c:v>82.629240028938213</c:v>
                </c:pt>
                <c:pt idx="941">
                  <c:v>113.39452781700611</c:v>
                </c:pt>
                <c:pt idx="942">
                  <c:v>101.86251402553819</c:v>
                </c:pt>
                <c:pt idx="943">
                  <c:v>90.567843868313773</c:v>
                </c:pt>
                <c:pt idx="944">
                  <c:v>101.82414652492926</c:v>
                </c:pt>
                <c:pt idx="945">
                  <c:v>100.80969062088096</c:v>
                </c:pt>
                <c:pt idx="946">
                  <c:v>100.11980622388187</c:v>
                </c:pt>
                <c:pt idx="947">
                  <c:v>98.187978598136567</c:v>
                </c:pt>
                <c:pt idx="948">
                  <c:v>85.488184363471206</c:v>
                </c:pt>
                <c:pt idx="949">
                  <c:v>105.12305822250505</c:v>
                </c:pt>
                <c:pt idx="950">
                  <c:v>103.34472860555427</c:v>
                </c:pt>
                <c:pt idx="951">
                  <c:v>115.19181324547199</c:v>
                </c:pt>
                <c:pt idx="952">
                  <c:v>101.56643296932731</c:v>
                </c:pt>
                <c:pt idx="953">
                  <c:v>112.60980845523605</c:v>
                </c:pt>
                <c:pt idx="954">
                  <c:v>111.07465556187333</c:v>
                </c:pt>
                <c:pt idx="955">
                  <c:v>101.83639022694607</c:v>
                </c:pt>
                <c:pt idx="956">
                  <c:v>102.09782241760919</c:v>
                </c:pt>
                <c:pt idx="957">
                  <c:v>108.61577870216706</c:v>
                </c:pt>
                <c:pt idx="958">
                  <c:v>113.38202442352839</c:v>
                </c:pt>
                <c:pt idx="959">
                  <c:v>97.143899053522375</c:v>
                </c:pt>
                <c:pt idx="960">
                  <c:v>109.80186235528764</c:v>
                </c:pt>
                <c:pt idx="961">
                  <c:v>125.23195871015383</c:v>
                </c:pt>
                <c:pt idx="962">
                  <c:v>86.553642736424194</c:v>
                </c:pt>
                <c:pt idx="963">
                  <c:v>101.89692015794721</c:v>
                </c:pt>
                <c:pt idx="964">
                  <c:v>101.64153305916693</c:v>
                </c:pt>
                <c:pt idx="965">
                  <c:v>106.2468870287404</c:v>
                </c:pt>
                <c:pt idx="966">
                  <c:v>97.947825429140096</c:v>
                </c:pt>
                <c:pt idx="967">
                  <c:v>93.130841437015235</c:v>
                </c:pt>
                <c:pt idx="968">
                  <c:v>112.98054441452</c:v>
                </c:pt>
                <c:pt idx="969">
                  <c:v>122.46498785406443</c:v>
                </c:pt>
                <c:pt idx="970">
                  <c:v>91.540573414749474</c:v>
                </c:pt>
                <c:pt idx="971">
                  <c:v>110.74518457749946</c:v>
                </c:pt>
                <c:pt idx="972">
                  <c:v>104.51300702333835</c:v>
                </c:pt>
                <c:pt idx="973">
                  <c:v>103.31171938092228</c:v>
                </c:pt>
                <c:pt idx="974">
                  <c:v>113.40500497816006</c:v>
                </c:pt>
                <c:pt idx="975">
                  <c:v>91.64832048765129</c:v>
                </c:pt>
                <c:pt idx="976">
                  <c:v>97.394295268509637</c:v>
                </c:pt>
                <c:pt idx="977">
                  <c:v>100.40185113544381</c:v>
                </c:pt>
                <c:pt idx="978">
                  <c:v>107.94847186300557</c:v>
                </c:pt>
                <c:pt idx="979">
                  <c:v>95.180491534716651</c:v>
                </c:pt>
                <c:pt idx="980">
                  <c:v>91.526764797532792</c:v>
                </c:pt>
                <c:pt idx="981">
                  <c:v>117.3586363528526</c:v>
                </c:pt>
                <c:pt idx="982">
                  <c:v>101.94070052354014</c:v>
                </c:pt>
                <c:pt idx="983">
                  <c:v>99.160024818911751</c:v>
                </c:pt>
                <c:pt idx="984">
                  <c:v>99.177955694745279</c:v>
                </c:pt>
                <c:pt idx="985">
                  <c:v>89.73295689526789</c:v>
                </c:pt>
                <c:pt idx="986">
                  <c:v>88.391083609939685</c:v>
                </c:pt>
                <c:pt idx="987">
                  <c:v>110.29388196621369</c:v>
                </c:pt>
                <c:pt idx="988">
                  <c:v>101.28018780433668</c:v>
                </c:pt>
                <c:pt idx="989">
                  <c:v>107.22344410749238</c:v>
                </c:pt>
                <c:pt idx="990">
                  <c:v>112.55736571759512</c:v>
                </c:pt>
                <c:pt idx="991">
                  <c:v>108.04172701633561</c:v>
                </c:pt>
                <c:pt idx="992">
                  <c:v>120.88428787191066</c:v>
                </c:pt>
                <c:pt idx="993">
                  <c:v>112.56138566343471</c:v>
                </c:pt>
                <c:pt idx="994">
                  <c:v>91.780787953981687</c:v>
                </c:pt>
                <c:pt idx="995">
                  <c:v>104.34672921913828</c:v>
                </c:pt>
                <c:pt idx="996">
                  <c:v>106.33128563205752</c:v>
                </c:pt>
                <c:pt idx="997">
                  <c:v>107.5582763438461</c:v>
                </c:pt>
                <c:pt idx="998">
                  <c:v>108.28478590646924</c:v>
                </c:pt>
                <c:pt idx="999">
                  <c:v>99.404853978875181</c:v>
                </c:pt>
              </c:numCache>
            </c:numRef>
          </c:xVal>
          <c:yVal>
            <c:numRef>
              <c:f>'Part C Bull Spread'!$T$5:$T$1004</c:f>
              <c:numCache>
                <c:formatCode>0.00</c:formatCode>
                <c:ptCount val="1000"/>
                <c:pt idx="0">
                  <c:v>3.8101023983447817</c:v>
                </c:pt>
                <c:pt idx="1">
                  <c:v>0</c:v>
                </c:pt>
                <c:pt idx="2">
                  <c:v>0</c:v>
                </c:pt>
                <c:pt idx="3">
                  <c:v>2.0972347169175833</c:v>
                </c:pt>
                <c:pt idx="4">
                  <c:v>9.2193869747110284</c:v>
                </c:pt>
                <c:pt idx="5">
                  <c:v>2.4941502284573431</c:v>
                </c:pt>
                <c:pt idx="6">
                  <c:v>9.0184567924329428</c:v>
                </c:pt>
                <c:pt idx="7">
                  <c:v>4.7172134477829815</c:v>
                </c:pt>
                <c:pt idx="8">
                  <c:v>0.51666623263135136</c:v>
                </c:pt>
                <c:pt idx="9">
                  <c:v>0</c:v>
                </c:pt>
                <c:pt idx="10">
                  <c:v>2.7148020605420271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5.5031332216213542</c:v>
                </c:pt>
                <c:pt idx="15">
                  <c:v>3.6714665537406432</c:v>
                </c:pt>
                <c:pt idx="16">
                  <c:v>9.2193869747110284</c:v>
                </c:pt>
                <c:pt idx="17">
                  <c:v>1.6188544296906713</c:v>
                </c:pt>
                <c:pt idx="18">
                  <c:v>0</c:v>
                </c:pt>
                <c:pt idx="19">
                  <c:v>0</c:v>
                </c:pt>
                <c:pt idx="20">
                  <c:v>5.0819675091622543</c:v>
                </c:pt>
                <c:pt idx="21">
                  <c:v>3.9591851368069086</c:v>
                </c:pt>
                <c:pt idx="22">
                  <c:v>8.8314560222038239</c:v>
                </c:pt>
                <c:pt idx="23">
                  <c:v>0.90885430271801226</c:v>
                </c:pt>
                <c:pt idx="24">
                  <c:v>9.2193869747110284</c:v>
                </c:pt>
                <c:pt idx="25">
                  <c:v>9.2193869747110284</c:v>
                </c:pt>
                <c:pt idx="26">
                  <c:v>0.82528765298781082</c:v>
                </c:pt>
                <c:pt idx="27">
                  <c:v>0</c:v>
                </c:pt>
                <c:pt idx="28">
                  <c:v>0</c:v>
                </c:pt>
                <c:pt idx="29">
                  <c:v>9.2193869747110284</c:v>
                </c:pt>
                <c:pt idx="30">
                  <c:v>9.2193869747110284</c:v>
                </c:pt>
                <c:pt idx="31">
                  <c:v>1.9685365031013617</c:v>
                </c:pt>
                <c:pt idx="32">
                  <c:v>2.2466533383233696</c:v>
                </c:pt>
                <c:pt idx="33">
                  <c:v>9.2193869747110284</c:v>
                </c:pt>
                <c:pt idx="34">
                  <c:v>5.4398448304592222</c:v>
                </c:pt>
                <c:pt idx="35">
                  <c:v>0.27099663020948128</c:v>
                </c:pt>
                <c:pt idx="36">
                  <c:v>0</c:v>
                </c:pt>
                <c:pt idx="37">
                  <c:v>0</c:v>
                </c:pt>
                <c:pt idx="38">
                  <c:v>9.2193869747110284</c:v>
                </c:pt>
                <c:pt idx="39">
                  <c:v>0</c:v>
                </c:pt>
                <c:pt idx="40">
                  <c:v>0.96379919615232268</c:v>
                </c:pt>
                <c:pt idx="41">
                  <c:v>0</c:v>
                </c:pt>
                <c:pt idx="42">
                  <c:v>0</c:v>
                </c:pt>
                <c:pt idx="43">
                  <c:v>5.353299268300276</c:v>
                </c:pt>
                <c:pt idx="44">
                  <c:v>6.5179251664676485</c:v>
                </c:pt>
                <c:pt idx="45">
                  <c:v>9.2193869747110284</c:v>
                </c:pt>
                <c:pt idx="46">
                  <c:v>0</c:v>
                </c:pt>
                <c:pt idx="47">
                  <c:v>0</c:v>
                </c:pt>
                <c:pt idx="48">
                  <c:v>6.2456705189928954</c:v>
                </c:pt>
                <c:pt idx="49">
                  <c:v>9.2193869747110284</c:v>
                </c:pt>
                <c:pt idx="50">
                  <c:v>2.7938304982495055</c:v>
                </c:pt>
                <c:pt idx="51">
                  <c:v>0</c:v>
                </c:pt>
                <c:pt idx="52">
                  <c:v>6.0749106392404855</c:v>
                </c:pt>
                <c:pt idx="53">
                  <c:v>0.27986005051536722</c:v>
                </c:pt>
                <c:pt idx="54">
                  <c:v>6.160397982491375</c:v>
                </c:pt>
                <c:pt idx="55">
                  <c:v>0</c:v>
                </c:pt>
                <c:pt idx="56">
                  <c:v>0</c:v>
                </c:pt>
                <c:pt idx="57">
                  <c:v>9.2193869747110284</c:v>
                </c:pt>
                <c:pt idx="58">
                  <c:v>0</c:v>
                </c:pt>
                <c:pt idx="59">
                  <c:v>9.2193869747110284</c:v>
                </c:pt>
                <c:pt idx="60">
                  <c:v>7.0986958067387889</c:v>
                </c:pt>
                <c:pt idx="61">
                  <c:v>9.2193869747110284</c:v>
                </c:pt>
                <c:pt idx="62">
                  <c:v>6.7885939468924192</c:v>
                </c:pt>
                <c:pt idx="63">
                  <c:v>9.2193869747110284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3.2794193887705916</c:v>
                </c:pt>
                <c:pt idx="71">
                  <c:v>0</c:v>
                </c:pt>
                <c:pt idx="72">
                  <c:v>9.2193869747110284</c:v>
                </c:pt>
                <c:pt idx="73">
                  <c:v>6.3644976712102732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6.4807351537283324</c:v>
                </c:pt>
                <c:pt idx="78">
                  <c:v>9.2193869747110284</c:v>
                </c:pt>
                <c:pt idx="79">
                  <c:v>0</c:v>
                </c:pt>
                <c:pt idx="80">
                  <c:v>2.7432882127722564</c:v>
                </c:pt>
                <c:pt idx="81">
                  <c:v>0</c:v>
                </c:pt>
                <c:pt idx="82">
                  <c:v>1.5284570898928251</c:v>
                </c:pt>
                <c:pt idx="83">
                  <c:v>0</c:v>
                </c:pt>
                <c:pt idx="84">
                  <c:v>9.2193869747110284</c:v>
                </c:pt>
                <c:pt idx="85">
                  <c:v>2.2057127885635595</c:v>
                </c:pt>
                <c:pt idx="86">
                  <c:v>0</c:v>
                </c:pt>
                <c:pt idx="87">
                  <c:v>1.9159735123483301</c:v>
                </c:pt>
                <c:pt idx="88">
                  <c:v>0</c:v>
                </c:pt>
                <c:pt idx="89">
                  <c:v>0.18642824779450962</c:v>
                </c:pt>
                <c:pt idx="90">
                  <c:v>0</c:v>
                </c:pt>
                <c:pt idx="91">
                  <c:v>9.2193869747110284</c:v>
                </c:pt>
                <c:pt idx="92">
                  <c:v>1.0021819182942266</c:v>
                </c:pt>
                <c:pt idx="93">
                  <c:v>1.8882917851094021</c:v>
                </c:pt>
                <c:pt idx="94">
                  <c:v>0.91883621691715689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6.4264028995708173</c:v>
                </c:pt>
                <c:pt idx="99">
                  <c:v>9.2193869747110284</c:v>
                </c:pt>
                <c:pt idx="100">
                  <c:v>9.2193869747110284</c:v>
                </c:pt>
                <c:pt idx="101">
                  <c:v>0</c:v>
                </c:pt>
                <c:pt idx="102">
                  <c:v>0</c:v>
                </c:pt>
                <c:pt idx="103">
                  <c:v>9.0264073999624799</c:v>
                </c:pt>
                <c:pt idx="104">
                  <c:v>7.7963602397296938</c:v>
                </c:pt>
                <c:pt idx="105">
                  <c:v>0</c:v>
                </c:pt>
                <c:pt idx="106">
                  <c:v>0</c:v>
                </c:pt>
                <c:pt idx="107">
                  <c:v>8.1307641851380765</c:v>
                </c:pt>
                <c:pt idx="108">
                  <c:v>0</c:v>
                </c:pt>
                <c:pt idx="109">
                  <c:v>1.1467256651064446</c:v>
                </c:pt>
                <c:pt idx="110">
                  <c:v>9.2193869747110284</c:v>
                </c:pt>
                <c:pt idx="111">
                  <c:v>0</c:v>
                </c:pt>
                <c:pt idx="112">
                  <c:v>0</c:v>
                </c:pt>
                <c:pt idx="113">
                  <c:v>3.5339890084879784</c:v>
                </c:pt>
                <c:pt idx="114">
                  <c:v>1.4425700296390715</c:v>
                </c:pt>
                <c:pt idx="115">
                  <c:v>0.3547322176199259</c:v>
                </c:pt>
                <c:pt idx="116">
                  <c:v>3.4259504805149561</c:v>
                </c:pt>
                <c:pt idx="117">
                  <c:v>0</c:v>
                </c:pt>
                <c:pt idx="118">
                  <c:v>0.56527392450760772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2.1603084959344017</c:v>
                </c:pt>
                <c:pt idx="123">
                  <c:v>7.0005375365741287</c:v>
                </c:pt>
                <c:pt idx="124">
                  <c:v>8.676195658681678</c:v>
                </c:pt>
                <c:pt idx="125">
                  <c:v>5.4528744731429555</c:v>
                </c:pt>
                <c:pt idx="126">
                  <c:v>9.2193869747110284</c:v>
                </c:pt>
                <c:pt idx="127">
                  <c:v>0</c:v>
                </c:pt>
                <c:pt idx="128">
                  <c:v>0</c:v>
                </c:pt>
                <c:pt idx="129">
                  <c:v>9.2193869747110284</c:v>
                </c:pt>
                <c:pt idx="130">
                  <c:v>0</c:v>
                </c:pt>
                <c:pt idx="131">
                  <c:v>0</c:v>
                </c:pt>
                <c:pt idx="132">
                  <c:v>9.2193869747110284</c:v>
                </c:pt>
                <c:pt idx="133">
                  <c:v>0</c:v>
                </c:pt>
                <c:pt idx="134">
                  <c:v>9.2193869747110284</c:v>
                </c:pt>
                <c:pt idx="135">
                  <c:v>9.2193869747110284</c:v>
                </c:pt>
                <c:pt idx="136">
                  <c:v>7.7873708533665962</c:v>
                </c:pt>
                <c:pt idx="137">
                  <c:v>0</c:v>
                </c:pt>
                <c:pt idx="138">
                  <c:v>4.9687319946738882</c:v>
                </c:pt>
                <c:pt idx="139">
                  <c:v>6.5123098672446957</c:v>
                </c:pt>
                <c:pt idx="140">
                  <c:v>0</c:v>
                </c:pt>
                <c:pt idx="141">
                  <c:v>1.0041626752522319</c:v>
                </c:pt>
                <c:pt idx="142">
                  <c:v>3.8323940796147582</c:v>
                </c:pt>
                <c:pt idx="143">
                  <c:v>0</c:v>
                </c:pt>
                <c:pt idx="144">
                  <c:v>9.2193869747110284</c:v>
                </c:pt>
                <c:pt idx="145">
                  <c:v>0</c:v>
                </c:pt>
                <c:pt idx="146">
                  <c:v>9.2193869747110284</c:v>
                </c:pt>
                <c:pt idx="147">
                  <c:v>9.2193869747110284</c:v>
                </c:pt>
                <c:pt idx="148">
                  <c:v>0</c:v>
                </c:pt>
                <c:pt idx="149">
                  <c:v>5.7563964153344074</c:v>
                </c:pt>
                <c:pt idx="150">
                  <c:v>1.4347606678005462</c:v>
                </c:pt>
                <c:pt idx="151">
                  <c:v>4.8003288753110809</c:v>
                </c:pt>
                <c:pt idx="152">
                  <c:v>9.2193869747110284</c:v>
                </c:pt>
                <c:pt idx="153">
                  <c:v>8.4993573583851401</c:v>
                </c:pt>
                <c:pt idx="154">
                  <c:v>0</c:v>
                </c:pt>
                <c:pt idx="155">
                  <c:v>0</c:v>
                </c:pt>
                <c:pt idx="156">
                  <c:v>5.9910365435772377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9.2193869747110284</c:v>
                </c:pt>
                <c:pt idx="164">
                  <c:v>0</c:v>
                </c:pt>
                <c:pt idx="165">
                  <c:v>0</c:v>
                </c:pt>
                <c:pt idx="166">
                  <c:v>0.10761016953593128</c:v>
                </c:pt>
                <c:pt idx="167">
                  <c:v>4.6896843949772489</c:v>
                </c:pt>
                <c:pt idx="168">
                  <c:v>0</c:v>
                </c:pt>
                <c:pt idx="169">
                  <c:v>0</c:v>
                </c:pt>
                <c:pt idx="170">
                  <c:v>8.7964982696709484</c:v>
                </c:pt>
                <c:pt idx="171">
                  <c:v>9.2193869747110284</c:v>
                </c:pt>
                <c:pt idx="172">
                  <c:v>4.4644197969074781</c:v>
                </c:pt>
                <c:pt idx="173">
                  <c:v>9.2193869747110284</c:v>
                </c:pt>
                <c:pt idx="174">
                  <c:v>3.084612940856843</c:v>
                </c:pt>
                <c:pt idx="175">
                  <c:v>9.2193869747110284</c:v>
                </c:pt>
                <c:pt idx="176">
                  <c:v>9.2193869747110284</c:v>
                </c:pt>
                <c:pt idx="177">
                  <c:v>9.2193869747110284</c:v>
                </c:pt>
                <c:pt idx="178">
                  <c:v>3.7569663751366704</c:v>
                </c:pt>
                <c:pt idx="179">
                  <c:v>1.398861579917579</c:v>
                </c:pt>
                <c:pt idx="180">
                  <c:v>0</c:v>
                </c:pt>
                <c:pt idx="181">
                  <c:v>9.2193869747110284</c:v>
                </c:pt>
                <c:pt idx="182">
                  <c:v>0</c:v>
                </c:pt>
                <c:pt idx="183">
                  <c:v>4.4025887581660328</c:v>
                </c:pt>
                <c:pt idx="184">
                  <c:v>4.756945985873287</c:v>
                </c:pt>
                <c:pt idx="185">
                  <c:v>9.2193869747110284</c:v>
                </c:pt>
                <c:pt idx="186">
                  <c:v>9.2193869747110284</c:v>
                </c:pt>
                <c:pt idx="187">
                  <c:v>0</c:v>
                </c:pt>
                <c:pt idx="188">
                  <c:v>0</c:v>
                </c:pt>
                <c:pt idx="189">
                  <c:v>2.7304788925779349</c:v>
                </c:pt>
                <c:pt idx="190">
                  <c:v>4.7645958864292055</c:v>
                </c:pt>
                <c:pt idx="191">
                  <c:v>1.66224312241539</c:v>
                </c:pt>
                <c:pt idx="192">
                  <c:v>4.4510246264666904</c:v>
                </c:pt>
                <c:pt idx="193">
                  <c:v>0</c:v>
                </c:pt>
                <c:pt idx="194">
                  <c:v>0</c:v>
                </c:pt>
                <c:pt idx="195">
                  <c:v>9.2193869747110284</c:v>
                </c:pt>
                <c:pt idx="196">
                  <c:v>8.8720059250220373</c:v>
                </c:pt>
                <c:pt idx="197">
                  <c:v>4.4201842857580829</c:v>
                </c:pt>
                <c:pt idx="198">
                  <c:v>4.948565843504511</c:v>
                </c:pt>
                <c:pt idx="199">
                  <c:v>0</c:v>
                </c:pt>
                <c:pt idx="200">
                  <c:v>6.8990833958697806</c:v>
                </c:pt>
                <c:pt idx="201">
                  <c:v>9.2193869747110284</c:v>
                </c:pt>
                <c:pt idx="202">
                  <c:v>0</c:v>
                </c:pt>
                <c:pt idx="203">
                  <c:v>0</c:v>
                </c:pt>
                <c:pt idx="204">
                  <c:v>9.2193869747110284</c:v>
                </c:pt>
                <c:pt idx="205">
                  <c:v>3.9833510014716751</c:v>
                </c:pt>
                <c:pt idx="206">
                  <c:v>0</c:v>
                </c:pt>
                <c:pt idx="207">
                  <c:v>5.2379260031788704</c:v>
                </c:pt>
                <c:pt idx="208">
                  <c:v>0</c:v>
                </c:pt>
                <c:pt idx="209">
                  <c:v>0</c:v>
                </c:pt>
                <c:pt idx="210">
                  <c:v>9.2193869747110284</c:v>
                </c:pt>
                <c:pt idx="211">
                  <c:v>0</c:v>
                </c:pt>
                <c:pt idx="212">
                  <c:v>7.7327706652081361</c:v>
                </c:pt>
                <c:pt idx="213">
                  <c:v>9.2193869747110284</c:v>
                </c:pt>
                <c:pt idx="214">
                  <c:v>0</c:v>
                </c:pt>
                <c:pt idx="215">
                  <c:v>4.9002932447551331</c:v>
                </c:pt>
                <c:pt idx="216">
                  <c:v>9.2193869747110284</c:v>
                </c:pt>
                <c:pt idx="217">
                  <c:v>9.2193869747110284</c:v>
                </c:pt>
                <c:pt idx="218">
                  <c:v>2.3912141105543583</c:v>
                </c:pt>
                <c:pt idx="219">
                  <c:v>0</c:v>
                </c:pt>
                <c:pt idx="220">
                  <c:v>2.2653221684961125</c:v>
                </c:pt>
                <c:pt idx="221">
                  <c:v>0</c:v>
                </c:pt>
                <c:pt idx="222">
                  <c:v>9.2193869747110284</c:v>
                </c:pt>
                <c:pt idx="223">
                  <c:v>0</c:v>
                </c:pt>
                <c:pt idx="224">
                  <c:v>2.5389192399678109</c:v>
                </c:pt>
                <c:pt idx="225">
                  <c:v>0</c:v>
                </c:pt>
                <c:pt idx="226">
                  <c:v>0</c:v>
                </c:pt>
                <c:pt idx="227">
                  <c:v>8.6085104031671875</c:v>
                </c:pt>
                <c:pt idx="228">
                  <c:v>5.8599780366994167</c:v>
                </c:pt>
                <c:pt idx="229">
                  <c:v>3.9342408444352088</c:v>
                </c:pt>
                <c:pt idx="230">
                  <c:v>3.9307545222164464</c:v>
                </c:pt>
                <c:pt idx="231">
                  <c:v>9.2193869747110284</c:v>
                </c:pt>
                <c:pt idx="232">
                  <c:v>3.0368582604709786</c:v>
                </c:pt>
                <c:pt idx="233">
                  <c:v>0</c:v>
                </c:pt>
                <c:pt idx="234">
                  <c:v>5.35278121698191</c:v>
                </c:pt>
                <c:pt idx="235">
                  <c:v>0</c:v>
                </c:pt>
                <c:pt idx="236">
                  <c:v>0</c:v>
                </c:pt>
                <c:pt idx="237">
                  <c:v>9.2193869747110284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1.6762844808766886</c:v>
                </c:pt>
                <c:pt idx="243">
                  <c:v>0</c:v>
                </c:pt>
                <c:pt idx="244">
                  <c:v>6.8340429090941086</c:v>
                </c:pt>
                <c:pt idx="245">
                  <c:v>0</c:v>
                </c:pt>
                <c:pt idx="246">
                  <c:v>9.2193869747110284</c:v>
                </c:pt>
                <c:pt idx="247">
                  <c:v>8.5589358763333223</c:v>
                </c:pt>
                <c:pt idx="248">
                  <c:v>3.9600307737799341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6.6915351296066916</c:v>
                </c:pt>
                <c:pt idx="253">
                  <c:v>5.4946867864683213</c:v>
                </c:pt>
                <c:pt idx="254">
                  <c:v>9.2193869747110284</c:v>
                </c:pt>
                <c:pt idx="255">
                  <c:v>9.2193869747110284</c:v>
                </c:pt>
                <c:pt idx="256">
                  <c:v>0</c:v>
                </c:pt>
                <c:pt idx="257">
                  <c:v>5.908999215486503</c:v>
                </c:pt>
                <c:pt idx="258">
                  <c:v>0</c:v>
                </c:pt>
                <c:pt idx="259">
                  <c:v>5.9703095031395037</c:v>
                </c:pt>
                <c:pt idx="260">
                  <c:v>0</c:v>
                </c:pt>
                <c:pt idx="261">
                  <c:v>6.9092450606274696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9.2193869747110284</c:v>
                </c:pt>
                <c:pt idx="266">
                  <c:v>0.3412539373043586</c:v>
                </c:pt>
                <c:pt idx="267">
                  <c:v>0</c:v>
                </c:pt>
                <c:pt idx="268">
                  <c:v>0</c:v>
                </c:pt>
                <c:pt idx="269">
                  <c:v>9.2193869747110284</c:v>
                </c:pt>
                <c:pt idx="270">
                  <c:v>0</c:v>
                </c:pt>
                <c:pt idx="271">
                  <c:v>7.6794821468856469</c:v>
                </c:pt>
                <c:pt idx="272">
                  <c:v>9.2193869747110284</c:v>
                </c:pt>
                <c:pt idx="273">
                  <c:v>2.2050869059528679</c:v>
                </c:pt>
                <c:pt idx="274">
                  <c:v>2.1401761179387506</c:v>
                </c:pt>
                <c:pt idx="275">
                  <c:v>0</c:v>
                </c:pt>
                <c:pt idx="276">
                  <c:v>4.146641212717995</c:v>
                </c:pt>
                <c:pt idx="277">
                  <c:v>4.8733986704426542</c:v>
                </c:pt>
                <c:pt idx="278">
                  <c:v>5.7694788976206297</c:v>
                </c:pt>
                <c:pt idx="279">
                  <c:v>0</c:v>
                </c:pt>
                <c:pt idx="280">
                  <c:v>7.8153529305211578</c:v>
                </c:pt>
                <c:pt idx="281">
                  <c:v>4.6129694257158036</c:v>
                </c:pt>
                <c:pt idx="282">
                  <c:v>9.2193869747110284</c:v>
                </c:pt>
                <c:pt idx="283">
                  <c:v>9.2193869747110284</c:v>
                </c:pt>
                <c:pt idx="284">
                  <c:v>0</c:v>
                </c:pt>
                <c:pt idx="285">
                  <c:v>5.1855302837849848</c:v>
                </c:pt>
                <c:pt idx="286">
                  <c:v>0.29830814447385023</c:v>
                </c:pt>
                <c:pt idx="287">
                  <c:v>9.2193869747110284</c:v>
                </c:pt>
                <c:pt idx="288">
                  <c:v>9.2193869747110284</c:v>
                </c:pt>
                <c:pt idx="289">
                  <c:v>9.2193869747110284</c:v>
                </c:pt>
                <c:pt idx="290">
                  <c:v>0</c:v>
                </c:pt>
                <c:pt idx="291">
                  <c:v>0</c:v>
                </c:pt>
                <c:pt idx="292">
                  <c:v>2.4641872901816555</c:v>
                </c:pt>
                <c:pt idx="293">
                  <c:v>0</c:v>
                </c:pt>
                <c:pt idx="294">
                  <c:v>1.7247394373307401</c:v>
                </c:pt>
                <c:pt idx="295">
                  <c:v>0</c:v>
                </c:pt>
                <c:pt idx="296">
                  <c:v>1.8881421589536558</c:v>
                </c:pt>
                <c:pt idx="297">
                  <c:v>1.2846786855181165</c:v>
                </c:pt>
                <c:pt idx="298">
                  <c:v>9.2193869747110284</c:v>
                </c:pt>
                <c:pt idx="299">
                  <c:v>0</c:v>
                </c:pt>
                <c:pt idx="300">
                  <c:v>0.66097881857297125</c:v>
                </c:pt>
                <c:pt idx="301">
                  <c:v>5.8805321914196895</c:v>
                </c:pt>
                <c:pt idx="302">
                  <c:v>2.2708122754146984</c:v>
                </c:pt>
                <c:pt idx="303">
                  <c:v>9.2193869747110284</c:v>
                </c:pt>
                <c:pt idx="304">
                  <c:v>9.2193869747110284</c:v>
                </c:pt>
                <c:pt idx="305">
                  <c:v>5.0203595785798285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2.1401279686648564</c:v>
                </c:pt>
                <c:pt idx="310">
                  <c:v>0.47035332721509349</c:v>
                </c:pt>
                <c:pt idx="311">
                  <c:v>0</c:v>
                </c:pt>
                <c:pt idx="312">
                  <c:v>0</c:v>
                </c:pt>
                <c:pt idx="313">
                  <c:v>9.2193869747110284</c:v>
                </c:pt>
                <c:pt idx="314">
                  <c:v>5.3585139040669674</c:v>
                </c:pt>
                <c:pt idx="315">
                  <c:v>9.2193869747110284</c:v>
                </c:pt>
                <c:pt idx="316">
                  <c:v>9.2193869747110284</c:v>
                </c:pt>
                <c:pt idx="317">
                  <c:v>0.41165522398331689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8.0439156576966582</c:v>
                </c:pt>
                <c:pt idx="322">
                  <c:v>7.7262331248697222</c:v>
                </c:pt>
                <c:pt idx="323">
                  <c:v>4.0890319710409386</c:v>
                </c:pt>
                <c:pt idx="324">
                  <c:v>8.6594434664868771</c:v>
                </c:pt>
                <c:pt idx="325">
                  <c:v>0</c:v>
                </c:pt>
                <c:pt idx="326">
                  <c:v>2.9749871803172283</c:v>
                </c:pt>
                <c:pt idx="327">
                  <c:v>9.2193869747110284</c:v>
                </c:pt>
                <c:pt idx="328">
                  <c:v>0</c:v>
                </c:pt>
                <c:pt idx="329">
                  <c:v>3.8652917579704109</c:v>
                </c:pt>
                <c:pt idx="330">
                  <c:v>5.8155460399160148</c:v>
                </c:pt>
                <c:pt idx="331">
                  <c:v>0</c:v>
                </c:pt>
                <c:pt idx="332">
                  <c:v>9.2193869747110284</c:v>
                </c:pt>
                <c:pt idx="333">
                  <c:v>0</c:v>
                </c:pt>
                <c:pt idx="334">
                  <c:v>1.9191512877899015</c:v>
                </c:pt>
                <c:pt idx="335">
                  <c:v>9.2193869747110284</c:v>
                </c:pt>
                <c:pt idx="336">
                  <c:v>5.8699781535966906</c:v>
                </c:pt>
                <c:pt idx="337">
                  <c:v>4.9717371476150305</c:v>
                </c:pt>
                <c:pt idx="338">
                  <c:v>9.2193869747110284</c:v>
                </c:pt>
                <c:pt idx="339">
                  <c:v>6.9046643046333713</c:v>
                </c:pt>
                <c:pt idx="340">
                  <c:v>0</c:v>
                </c:pt>
                <c:pt idx="341">
                  <c:v>0</c:v>
                </c:pt>
                <c:pt idx="342">
                  <c:v>9.2193869747110284</c:v>
                </c:pt>
                <c:pt idx="343">
                  <c:v>9.2193869747110284</c:v>
                </c:pt>
                <c:pt idx="344">
                  <c:v>9.2193869747110284</c:v>
                </c:pt>
                <c:pt idx="345">
                  <c:v>3.2551581237704141</c:v>
                </c:pt>
                <c:pt idx="346">
                  <c:v>0</c:v>
                </c:pt>
                <c:pt idx="347">
                  <c:v>0</c:v>
                </c:pt>
                <c:pt idx="348">
                  <c:v>3.6570578006750623</c:v>
                </c:pt>
                <c:pt idx="349">
                  <c:v>8.7032132997322407</c:v>
                </c:pt>
                <c:pt idx="350">
                  <c:v>0</c:v>
                </c:pt>
                <c:pt idx="351">
                  <c:v>9.2193869747110284</c:v>
                </c:pt>
                <c:pt idx="352">
                  <c:v>0</c:v>
                </c:pt>
                <c:pt idx="353">
                  <c:v>9.2193869747110284</c:v>
                </c:pt>
                <c:pt idx="354">
                  <c:v>0</c:v>
                </c:pt>
                <c:pt idx="355">
                  <c:v>6.857134392201985</c:v>
                </c:pt>
                <c:pt idx="356">
                  <c:v>9.2193869747110284</c:v>
                </c:pt>
                <c:pt idx="357">
                  <c:v>9.2193869747110284</c:v>
                </c:pt>
                <c:pt idx="358">
                  <c:v>5.1400901535912027</c:v>
                </c:pt>
                <c:pt idx="359">
                  <c:v>0</c:v>
                </c:pt>
                <c:pt idx="360">
                  <c:v>9.2193869747110284</c:v>
                </c:pt>
                <c:pt idx="361">
                  <c:v>0</c:v>
                </c:pt>
                <c:pt idx="362">
                  <c:v>5.1709313983039351</c:v>
                </c:pt>
                <c:pt idx="363">
                  <c:v>0</c:v>
                </c:pt>
                <c:pt idx="364">
                  <c:v>9.2193869747110284</c:v>
                </c:pt>
                <c:pt idx="365">
                  <c:v>0</c:v>
                </c:pt>
                <c:pt idx="366">
                  <c:v>9.2193869747110284</c:v>
                </c:pt>
                <c:pt idx="367">
                  <c:v>9.2193869747110284</c:v>
                </c:pt>
                <c:pt idx="368">
                  <c:v>9.2193869747110284</c:v>
                </c:pt>
                <c:pt idx="369">
                  <c:v>0</c:v>
                </c:pt>
                <c:pt idx="370">
                  <c:v>9.2193869747110284</c:v>
                </c:pt>
                <c:pt idx="371">
                  <c:v>4.7203576144283659</c:v>
                </c:pt>
                <c:pt idx="372">
                  <c:v>9.2193869747110284</c:v>
                </c:pt>
                <c:pt idx="373">
                  <c:v>9.2193869747110284</c:v>
                </c:pt>
                <c:pt idx="374">
                  <c:v>5.0323113099591836</c:v>
                </c:pt>
                <c:pt idx="375">
                  <c:v>0.98758107390561634</c:v>
                </c:pt>
                <c:pt idx="376">
                  <c:v>9.2193869747110284</c:v>
                </c:pt>
                <c:pt idx="377">
                  <c:v>6.7601509367026296</c:v>
                </c:pt>
                <c:pt idx="378">
                  <c:v>8.2246144551954217</c:v>
                </c:pt>
                <c:pt idx="379">
                  <c:v>5.9069872191006993</c:v>
                </c:pt>
                <c:pt idx="380">
                  <c:v>0</c:v>
                </c:pt>
                <c:pt idx="381">
                  <c:v>0</c:v>
                </c:pt>
                <c:pt idx="382">
                  <c:v>1.7538651712365407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0.85226679625655777</c:v>
                </c:pt>
                <c:pt idx="387">
                  <c:v>0</c:v>
                </c:pt>
                <c:pt idx="388">
                  <c:v>7.6287502500742619</c:v>
                </c:pt>
                <c:pt idx="389">
                  <c:v>9.2193869747110284</c:v>
                </c:pt>
                <c:pt idx="390">
                  <c:v>5.7088839814724253</c:v>
                </c:pt>
                <c:pt idx="391">
                  <c:v>0</c:v>
                </c:pt>
                <c:pt idx="392">
                  <c:v>0</c:v>
                </c:pt>
                <c:pt idx="393">
                  <c:v>9.2193869747110284</c:v>
                </c:pt>
                <c:pt idx="394">
                  <c:v>9.2193869747110284</c:v>
                </c:pt>
                <c:pt idx="395">
                  <c:v>0</c:v>
                </c:pt>
                <c:pt idx="396">
                  <c:v>8.2252250324323626</c:v>
                </c:pt>
                <c:pt idx="397">
                  <c:v>9.2193869747110284</c:v>
                </c:pt>
                <c:pt idx="398">
                  <c:v>9.2193869747110284</c:v>
                </c:pt>
                <c:pt idx="399">
                  <c:v>0</c:v>
                </c:pt>
                <c:pt idx="400">
                  <c:v>9.2193869747110284</c:v>
                </c:pt>
                <c:pt idx="401">
                  <c:v>0</c:v>
                </c:pt>
                <c:pt idx="402">
                  <c:v>0</c:v>
                </c:pt>
                <c:pt idx="403">
                  <c:v>2.6881446904440338</c:v>
                </c:pt>
                <c:pt idx="404">
                  <c:v>0</c:v>
                </c:pt>
                <c:pt idx="405">
                  <c:v>0</c:v>
                </c:pt>
                <c:pt idx="406">
                  <c:v>9.2193869747110284</c:v>
                </c:pt>
                <c:pt idx="407">
                  <c:v>0</c:v>
                </c:pt>
                <c:pt idx="408">
                  <c:v>9.2193869747110284</c:v>
                </c:pt>
                <c:pt idx="409">
                  <c:v>0</c:v>
                </c:pt>
                <c:pt idx="410">
                  <c:v>9.2193869747110284</c:v>
                </c:pt>
                <c:pt idx="411">
                  <c:v>9.2193869747110284</c:v>
                </c:pt>
                <c:pt idx="412">
                  <c:v>4.3710440319856048E-2</c:v>
                </c:pt>
                <c:pt idx="413">
                  <c:v>0</c:v>
                </c:pt>
                <c:pt idx="414">
                  <c:v>3.3326151029365008</c:v>
                </c:pt>
                <c:pt idx="415">
                  <c:v>6.4921299219366801</c:v>
                </c:pt>
                <c:pt idx="416">
                  <c:v>8.9225530268238344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8.2472328070226411</c:v>
                </c:pt>
                <c:pt idx="421">
                  <c:v>7.7110733979685762</c:v>
                </c:pt>
                <c:pt idx="422">
                  <c:v>9.2193869747110284</c:v>
                </c:pt>
                <c:pt idx="423">
                  <c:v>6.1361539168520522</c:v>
                </c:pt>
                <c:pt idx="424">
                  <c:v>2.6829129155160274</c:v>
                </c:pt>
                <c:pt idx="425">
                  <c:v>9.2193869747110284</c:v>
                </c:pt>
                <c:pt idx="426">
                  <c:v>3.0160969744385255</c:v>
                </c:pt>
                <c:pt idx="427">
                  <c:v>7.6917909490770171</c:v>
                </c:pt>
                <c:pt idx="428">
                  <c:v>9.2193869747110284</c:v>
                </c:pt>
                <c:pt idx="429">
                  <c:v>9.2193869747110284</c:v>
                </c:pt>
                <c:pt idx="430">
                  <c:v>0</c:v>
                </c:pt>
                <c:pt idx="431">
                  <c:v>0</c:v>
                </c:pt>
                <c:pt idx="432">
                  <c:v>9.2193869747110284</c:v>
                </c:pt>
                <c:pt idx="433">
                  <c:v>9.2193869747110284</c:v>
                </c:pt>
                <c:pt idx="434">
                  <c:v>7.7277762072037746</c:v>
                </c:pt>
                <c:pt idx="435">
                  <c:v>0</c:v>
                </c:pt>
                <c:pt idx="436">
                  <c:v>8.183414877595041</c:v>
                </c:pt>
                <c:pt idx="437">
                  <c:v>0</c:v>
                </c:pt>
                <c:pt idx="438">
                  <c:v>5.449342345435042</c:v>
                </c:pt>
                <c:pt idx="439">
                  <c:v>9.2193869747110284</c:v>
                </c:pt>
                <c:pt idx="440">
                  <c:v>9.2193869747110284</c:v>
                </c:pt>
                <c:pt idx="441">
                  <c:v>0</c:v>
                </c:pt>
                <c:pt idx="442">
                  <c:v>0</c:v>
                </c:pt>
                <c:pt idx="443">
                  <c:v>4.0630809136913797</c:v>
                </c:pt>
                <c:pt idx="444">
                  <c:v>0</c:v>
                </c:pt>
                <c:pt idx="445">
                  <c:v>4.2696124583097941</c:v>
                </c:pt>
                <c:pt idx="446">
                  <c:v>6.7961866438844538</c:v>
                </c:pt>
                <c:pt idx="447">
                  <c:v>0</c:v>
                </c:pt>
                <c:pt idx="448">
                  <c:v>3.381504507267465</c:v>
                </c:pt>
                <c:pt idx="449">
                  <c:v>8.9541419104405691</c:v>
                </c:pt>
                <c:pt idx="450">
                  <c:v>2.2822197397299533</c:v>
                </c:pt>
                <c:pt idx="451">
                  <c:v>8.9389388496571769</c:v>
                </c:pt>
                <c:pt idx="452">
                  <c:v>0.24045604432083678</c:v>
                </c:pt>
                <c:pt idx="453">
                  <c:v>0</c:v>
                </c:pt>
                <c:pt idx="454">
                  <c:v>0</c:v>
                </c:pt>
                <c:pt idx="455">
                  <c:v>9.2193869747110284</c:v>
                </c:pt>
                <c:pt idx="456">
                  <c:v>3.5792179489281892</c:v>
                </c:pt>
                <c:pt idx="457">
                  <c:v>8.0208692610967063</c:v>
                </c:pt>
                <c:pt idx="458">
                  <c:v>8.7536998810490161</c:v>
                </c:pt>
                <c:pt idx="459">
                  <c:v>9.2193869747110284</c:v>
                </c:pt>
                <c:pt idx="460">
                  <c:v>3.7973721233115469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1.40826470298272</c:v>
                </c:pt>
                <c:pt idx="466">
                  <c:v>9.2193869747110284</c:v>
                </c:pt>
                <c:pt idx="467">
                  <c:v>0</c:v>
                </c:pt>
                <c:pt idx="468">
                  <c:v>5.7320008530020345</c:v>
                </c:pt>
                <c:pt idx="469">
                  <c:v>1.5196595678200993</c:v>
                </c:pt>
                <c:pt idx="470">
                  <c:v>4.7594327443537736</c:v>
                </c:pt>
                <c:pt idx="471">
                  <c:v>0</c:v>
                </c:pt>
                <c:pt idx="472">
                  <c:v>0</c:v>
                </c:pt>
                <c:pt idx="473">
                  <c:v>0.37707938355670478</c:v>
                </c:pt>
                <c:pt idx="474">
                  <c:v>0</c:v>
                </c:pt>
                <c:pt idx="475">
                  <c:v>0</c:v>
                </c:pt>
                <c:pt idx="476">
                  <c:v>3.6487489158312485</c:v>
                </c:pt>
                <c:pt idx="477">
                  <c:v>9.2193869747110284</c:v>
                </c:pt>
                <c:pt idx="478">
                  <c:v>0</c:v>
                </c:pt>
                <c:pt idx="479">
                  <c:v>0</c:v>
                </c:pt>
                <c:pt idx="480">
                  <c:v>4.6221695720440437</c:v>
                </c:pt>
                <c:pt idx="481">
                  <c:v>0</c:v>
                </c:pt>
                <c:pt idx="482">
                  <c:v>1.2392416719998636</c:v>
                </c:pt>
                <c:pt idx="483">
                  <c:v>0</c:v>
                </c:pt>
                <c:pt idx="484">
                  <c:v>9.2193869747110284</c:v>
                </c:pt>
                <c:pt idx="485">
                  <c:v>0</c:v>
                </c:pt>
                <c:pt idx="486">
                  <c:v>6.528894071215575</c:v>
                </c:pt>
                <c:pt idx="487">
                  <c:v>0</c:v>
                </c:pt>
                <c:pt idx="488">
                  <c:v>6.3538817925868614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3.1874441342561965</c:v>
                </c:pt>
                <c:pt idx="493">
                  <c:v>0</c:v>
                </c:pt>
                <c:pt idx="494">
                  <c:v>0</c:v>
                </c:pt>
                <c:pt idx="495">
                  <c:v>2.3042310588707267</c:v>
                </c:pt>
                <c:pt idx="496">
                  <c:v>9.2193869747110284</c:v>
                </c:pt>
                <c:pt idx="497">
                  <c:v>0</c:v>
                </c:pt>
                <c:pt idx="498">
                  <c:v>4.2429635695711738</c:v>
                </c:pt>
                <c:pt idx="499">
                  <c:v>8.0919576025996207</c:v>
                </c:pt>
                <c:pt idx="500">
                  <c:v>0</c:v>
                </c:pt>
                <c:pt idx="501">
                  <c:v>7.4978636420899534</c:v>
                </c:pt>
                <c:pt idx="502">
                  <c:v>9.2193869747110284</c:v>
                </c:pt>
                <c:pt idx="503">
                  <c:v>0</c:v>
                </c:pt>
                <c:pt idx="504">
                  <c:v>0</c:v>
                </c:pt>
                <c:pt idx="505">
                  <c:v>9.2193869747110284</c:v>
                </c:pt>
                <c:pt idx="506">
                  <c:v>8.5413767045454705</c:v>
                </c:pt>
                <c:pt idx="507">
                  <c:v>2.7497187821589222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1.0413541178867547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9.2193869747110284</c:v>
                </c:pt>
                <c:pt idx="519">
                  <c:v>9.2193869747110284</c:v>
                </c:pt>
                <c:pt idx="520">
                  <c:v>9.2193869747110284</c:v>
                </c:pt>
                <c:pt idx="521">
                  <c:v>0</c:v>
                </c:pt>
                <c:pt idx="522">
                  <c:v>0</c:v>
                </c:pt>
                <c:pt idx="523">
                  <c:v>9.2193869747110284</c:v>
                </c:pt>
                <c:pt idx="524">
                  <c:v>6.3174190029082098</c:v>
                </c:pt>
                <c:pt idx="525">
                  <c:v>9.2193869747110284</c:v>
                </c:pt>
                <c:pt idx="526">
                  <c:v>0</c:v>
                </c:pt>
                <c:pt idx="527">
                  <c:v>0</c:v>
                </c:pt>
                <c:pt idx="528">
                  <c:v>9.2193869747110284</c:v>
                </c:pt>
                <c:pt idx="529">
                  <c:v>9.2193869747110284</c:v>
                </c:pt>
                <c:pt idx="530">
                  <c:v>0</c:v>
                </c:pt>
                <c:pt idx="531">
                  <c:v>4.3762685549145317</c:v>
                </c:pt>
                <c:pt idx="532">
                  <c:v>3.3089747192916548</c:v>
                </c:pt>
                <c:pt idx="533">
                  <c:v>4.8265457757620709</c:v>
                </c:pt>
                <c:pt idx="534">
                  <c:v>9.2193869747110284</c:v>
                </c:pt>
                <c:pt idx="535">
                  <c:v>4.4704648079387113</c:v>
                </c:pt>
                <c:pt idx="536">
                  <c:v>2.7193833813056187</c:v>
                </c:pt>
                <c:pt idx="537">
                  <c:v>0</c:v>
                </c:pt>
                <c:pt idx="538">
                  <c:v>9.2193869747110284</c:v>
                </c:pt>
                <c:pt idx="539">
                  <c:v>0</c:v>
                </c:pt>
                <c:pt idx="540">
                  <c:v>9.2193869747110284</c:v>
                </c:pt>
                <c:pt idx="541">
                  <c:v>1.9835462645758213</c:v>
                </c:pt>
                <c:pt idx="542">
                  <c:v>0</c:v>
                </c:pt>
                <c:pt idx="543">
                  <c:v>9.2193869747110284</c:v>
                </c:pt>
                <c:pt idx="544">
                  <c:v>0</c:v>
                </c:pt>
                <c:pt idx="545">
                  <c:v>3.3986235550366786</c:v>
                </c:pt>
                <c:pt idx="546">
                  <c:v>5.5356765384743341</c:v>
                </c:pt>
                <c:pt idx="547">
                  <c:v>0</c:v>
                </c:pt>
                <c:pt idx="548">
                  <c:v>2.4980936912443639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2.1406036278799832</c:v>
                </c:pt>
                <c:pt idx="553">
                  <c:v>1.3257621744176475</c:v>
                </c:pt>
                <c:pt idx="554">
                  <c:v>0</c:v>
                </c:pt>
                <c:pt idx="555">
                  <c:v>0</c:v>
                </c:pt>
                <c:pt idx="556">
                  <c:v>6.1477445033708591</c:v>
                </c:pt>
                <c:pt idx="557">
                  <c:v>9.2193869747110284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9.2193869747110284</c:v>
                </c:pt>
                <c:pt idx="562">
                  <c:v>2.4065353925708735</c:v>
                </c:pt>
                <c:pt idx="563">
                  <c:v>4.2028759080455558</c:v>
                </c:pt>
                <c:pt idx="564">
                  <c:v>9.2193869747110284</c:v>
                </c:pt>
                <c:pt idx="565">
                  <c:v>9.2193869747110284</c:v>
                </c:pt>
                <c:pt idx="566">
                  <c:v>0</c:v>
                </c:pt>
                <c:pt idx="567">
                  <c:v>7.789945436597705</c:v>
                </c:pt>
                <c:pt idx="568">
                  <c:v>0.85968629347166825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6.6384764950339701</c:v>
                </c:pt>
                <c:pt idx="573">
                  <c:v>2.9528033739739499</c:v>
                </c:pt>
                <c:pt idx="574">
                  <c:v>4.5576367769170218</c:v>
                </c:pt>
                <c:pt idx="575">
                  <c:v>2.424236737685419</c:v>
                </c:pt>
                <c:pt idx="576">
                  <c:v>9.2193869747110284</c:v>
                </c:pt>
                <c:pt idx="577">
                  <c:v>8.7372577193814891</c:v>
                </c:pt>
                <c:pt idx="578">
                  <c:v>9.2193869747110284</c:v>
                </c:pt>
                <c:pt idx="579">
                  <c:v>0</c:v>
                </c:pt>
                <c:pt idx="580">
                  <c:v>0</c:v>
                </c:pt>
                <c:pt idx="581">
                  <c:v>9.2193869747110284</c:v>
                </c:pt>
                <c:pt idx="582">
                  <c:v>6.8014383729520773</c:v>
                </c:pt>
                <c:pt idx="583">
                  <c:v>6.9864905565704163</c:v>
                </c:pt>
                <c:pt idx="584">
                  <c:v>0</c:v>
                </c:pt>
                <c:pt idx="585">
                  <c:v>9.2193869747110284</c:v>
                </c:pt>
                <c:pt idx="586">
                  <c:v>9.2193869747110284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9.2193869747110284</c:v>
                </c:pt>
                <c:pt idx="592">
                  <c:v>0</c:v>
                </c:pt>
                <c:pt idx="593">
                  <c:v>9.2193869747110284</c:v>
                </c:pt>
                <c:pt idx="594">
                  <c:v>9.2193869747110284</c:v>
                </c:pt>
                <c:pt idx="595">
                  <c:v>8.9088548493157589</c:v>
                </c:pt>
                <c:pt idx="596">
                  <c:v>9.2089007273845169</c:v>
                </c:pt>
                <c:pt idx="597">
                  <c:v>0</c:v>
                </c:pt>
                <c:pt idx="598">
                  <c:v>9.2193869747110284</c:v>
                </c:pt>
                <c:pt idx="599">
                  <c:v>9.2193869747110284</c:v>
                </c:pt>
                <c:pt idx="600">
                  <c:v>0</c:v>
                </c:pt>
                <c:pt idx="601">
                  <c:v>4.5533710214777017</c:v>
                </c:pt>
                <c:pt idx="602">
                  <c:v>3.9981796295278826</c:v>
                </c:pt>
                <c:pt idx="603">
                  <c:v>2.6387398725964886</c:v>
                </c:pt>
                <c:pt idx="604">
                  <c:v>7.0342919795550216</c:v>
                </c:pt>
                <c:pt idx="605">
                  <c:v>3.1224945872010466</c:v>
                </c:pt>
                <c:pt idx="606">
                  <c:v>4.4652004394041427</c:v>
                </c:pt>
                <c:pt idx="607">
                  <c:v>9.2193869747110284</c:v>
                </c:pt>
                <c:pt idx="608">
                  <c:v>6.6154783750912713</c:v>
                </c:pt>
                <c:pt idx="609">
                  <c:v>0</c:v>
                </c:pt>
                <c:pt idx="610">
                  <c:v>9.2193869747110284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9.2193869747110284</c:v>
                </c:pt>
                <c:pt idx="616">
                  <c:v>9.2193869747110284</c:v>
                </c:pt>
                <c:pt idx="617">
                  <c:v>0.99990432257430939</c:v>
                </c:pt>
                <c:pt idx="618">
                  <c:v>0</c:v>
                </c:pt>
                <c:pt idx="619">
                  <c:v>0</c:v>
                </c:pt>
                <c:pt idx="620">
                  <c:v>2.8538702685779072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5.8793210668240903</c:v>
                </c:pt>
                <c:pt idx="625">
                  <c:v>0</c:v>
                </c:pt>
                <c:pt idx="626">
                  <c:v>0</c:v>
                </c:pt>
                <c:pt idx="627">
                  <c:v>9.2193869747110284</c:v>
                </c:pt>
                <c:pt idx="628">
                  <c:v>0</c:v>
                </c:pt>
                <c:pt idx="629">
                  <c:v>8.7535959047847456</c:v>
                </c:pt>
                <c:pt idx="630">
                  <c:v>0</c:v>
                </c:pt>
                <c:pt idx="631">
                  <c:v>9.2193869747110284</c:v>
                </c:pt>
                <c:pt idx="632">
                  <c:v>9.2193869747110284</c:v>
                </c:pt>
                <c:pt idx="633">
                  <c:v>7.106266286039542</c:v>
                </c:pt>
                <c:pt idx="634">
                  <c:v>7.7037144555468444</c:v>
                </c:pt>
                <c:pt idx="635">
                  <c:v>9.2193869747110284</c:v>
                </c:pt>
                <c:pt idx="636">
                  <c:v>0</c:v>
                </c:pt>
                <c:pt idx="637">
                  <c:v>0.73187224475429957</c:v>
                </c:pt>
                <c:pt idx="638">
                  <c:v>9.2193869747110284</c:v>
                </c:pt>
                <c:pt idx="639">
                  <c:v>0</c:v>
                </c:pt>
                <c:pt idx="640">
                  <c:v>9.1845198199939091</c:v>
                </c:pt>
                <c:pt idx="641">
                  <c:v>9.2193869747110284</c:v>
                </c:pt>
                <c:pt idx="642">
                  <c:v>9.2193869747110284</c:v>
                </c:pt>
                <c:pt idx="643">
                  <c:v>1.114729823942497</c:v>
                </c:pt>
                <c:pt idx="644">
                  <c:v>8.7951531921140287</c:v>
                </c:pt>
                <c:pt idx="645">
                  <c:v>3.6972762969221407</c:v>
                </c:pt>
                <c:pt idx="646">
                  <c:v>9.2193869747110284</c:v>
                </c:pt>
                <c:pt idx="647">
                  <c:v>5.7268729877739446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4.5373289231302607</c:v>
                </c:pt>
                <c:pt idx="652">
                  <c:v>0.8526239321614355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9.2193869747110284</c:v>
                </c:pt>
                <c:pt idx="657">
                  <c:v>9.2193869747110284</c:v>
                </c:pt>
                <c:pt idx="658">
                  <c:v>0.80728547497943737</c:v>
                </c:pt>
                <c:pt idx="659">
                  <c:v>5.2722176184448983</c:v>
                </c:pt>
                <c:pt idx="660">
                  <c:v>9.2193869747110284</c:v>
                </c:pt>
                <c:pt idx="661">
                  <c:v>9.2193869747110284</c:v>
                </c:pt>
                <c:pt idx="662">
                  <c:v>4.4482822073352821</c:v>
                </c:pt>
                <c:pt idx="663">
                  <c:v>3.8807113059233131</c:v>
                </c:pt>
                <c:pt idx="664">
                  <c:v>1.3523240418491298</c:v>
                </c:pt>
                <c:pt idx="665">
                  <c:v>0</c:v>
                </c:pt>
                <c:pt idx="666">
                  <c:v>3.0723019910704039</c:v>
                </c:pt>
                <c:pt idx="667">
                  <c:v>0</c:v>
                </c:pt>
                <c:pt idx="668">
                  <c:v>9.2193869747110284</c:v>
                </c:pt>
                <c:pt idx="669">
                  <c:v>4.9766435244136744</c:v>
                </c:pt>
                <c:pt idx="670">
                  <c:v>0</c:v>
                </c:pt>
                <c:pt idx="671">
                  <c:v>4.4757189674187003</c:v>
                </c:pt>
                <c:pt idx="672">
                  <c:v>4.2641890513793896</c:v>
                </c:pt>
                <c:pt idx="673">
                  <c:v>9.2193869747110284</c:v>
                </c:pt>
                <c:pt idx="674">
                  <c:v>0</c:v>
                </c:pt>
                <c:pt idx="675">
                  <c:v>7.05641376352051</c:v>
                </c:pt>
                <c:pt idx="676">
                  <c:v>1.2901732596091193</c:v>
                </c:pt>
                <c:pt idx="677">
                  <c:v>7.4688847986044777</c:v>
                </c:pt>
                <c:pt idx="678">
                  <c:v>0</c:v>
                </c:pt>
                <c:pt idx="679">
                  <c:v>0</c:v>
                </c:pt>
                <c:pt idx="680">
                  <c:v>7.7268743828063862</c:v>
                </c:pt>
                <c:pt idx="681">
                  <c:v>1.1854802469906929</c:v>
                </c:pt>
                <c:pt idx="682">
                  <c:v>0</c:v>
                </c:pt>
                <c:pt idx="683">
                  <c:v>0</c:v>
                </c:pt>
                <c:pt idx="684">
                  <c:v>2.3945176431819277</c:v>
                </c:pt>
                <c:pt idx="685">
                  <c:v>0</c:v>
                </c:pt>
                <c:pt idx="686">
                  <c:v>6.9734737686523118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7.3922985640583789</c:v>
                </c:pt>
                <c:pt idx="691">
                  <c:v>2.928038646743758</c:v>
                </c:pt>
                <c:pt idx="692">
                  <c:v>5.503918349953878</c:v>
                </c:pt>
                <c:pt idx="693">
                  <c:v>0</c:v>
                </c:pt>
                <c:pt idx="694">
                  <c:v>1.5742176361438993</c:v>
                </c:pt>
                <c:pt idx="695">
                  <c:v>9.2193869747110284</c:v>
                </c:pt>
                <c:pt idx="696">
                  <c:v>4.0378416872440113</c:v>
                </c:pt>
                <c:pt idx="697">
                  <c:v>0</c:v>
                </c:pt>
                <c:pt idx="698">
                  <c:v>9.2193869747110284</c:v>
                </c:pt>
                <c:pt idx="699">
                  <c:v>9.2193869747110284</c:v>
                </c:pt>
                <c:pt idx="700">
                  <c:v>9.2193869747110284</c:v>
                </c:pt>
                <c:pt idx="701">
                  <c:v>9.1744611483440792</c:v>
                </c:pt>
                <c:pt idx="702">
                  <c:v>0</c:v>
                </c:pt>
                <c:pt idx="703">
                  <c:v>2.3397494926048523</c:v>
                </c:pt>
                <c:pt idx="704">
                  <c:v>9.2193869747110284</c:v>
                </c:pt>
                <c:pt idx="705">
                  <c:v>9.2193869747110284</c:v>
                </c:pt>
                <c:pt idx="706">
                  <c:v>1.1682603718569169</c:v>
                </c:pt>
                <c:pt idx="707">
                  <c:v>9.2193869747110284</c:v>
                </c:pt>
                <c:pt idx="708">
                  <c:v>9.2193869747110284</c:v>
                </c:pt>
                <c:pt idx="709">
                  <c:v>9.2193869747110284</c:v>
                </c:pt>
                <c:pt idx="710">
                  <c:v>0</c:v>
                </c:pt>
                <c:pt idx="711">
                  <c:v>0</c:v>
                </c:pt>
                <c:pt idx="712">
                  <c:v>4.8780360492863792</c:v>
                </c:pt>
                <c:pt idx="713">
                  <c:v>0</c:v>
                </c:pt>
                <c:pt idx="714">
                  <c:v>7.2856762012990686</c:v>
                </c:pt>
                <c:pt idx="715">
                  <c:v>0</c:v>
                </c:pt>
                <c:pt idx="716">
                  <c:v>9.2193869747110284</c:v>
                </c:pt>
                <c:pt idx="717">
                  <c:v>9.2193869747110284</c:v>
                </c:pt>
                <c:pt idx="718">
                  <c:v>0</c:v>
                </c:pt>
                <c:pt idx="719">
                  <c:v>9.2193869747110284</c:v>
                </c:pt>
                <c:pt idx="720">
                  <c:v>0</c:v>
                </c:pt>
                <c:pt idx="721">
                  <c:v>0</c:v>
                </c:pt>
                <c:pt idx="722">
                  <c:v>5.442451070778759</c:v>
                </c:pt>
                <c:pt idx="723">
                  <c:v>0</c:v>
                </c:pt>
                <c:pt idx="724">
                  <c:v>0</c:v>
                </c:pt>
                <c:pt idx="725">
                  <c:v>3.3811335742593087</c:v>
                </c:pt>
                <c:pt idx="726">
                  <c:v>4.6688957077730464</c:v>
                </c:pt>
                <c:pt idx="727">
                  <c:v>4.6296410965791495</c:v>
                </c:pt>
                <c:pt idx="728">
                  <c:v>9.1073758243394707</c:v>
                </c:pt>
                <c:pt idx="729">
                  <c:v>0</c:v>
                </c:pt>
                <c:pt idx="730">
                  <c:v>7.3310141721387936</c:v>
                </c:pt>
                <c:pt idx="731">
                  <c:v>1.2781296709374601</c:v>
                </c:pt>
                <c:pt idx="732">
                  <c:v>9.2193869747110284</c:v>
                </c:pt>
                <c:pt idx="733">
                  <c:v>0</c:v>
                </c:pt>
                <c:pt idx="734">
                  <c:v>0.10677390891051175</c:v>
                </c:pt>
                <c:pt idx="735">
                  <c:v>2.5813097551117323</c:v>
                </c:pt>
                <c:pt idx="736">
                  <c:v>0</c:v>
                </c:pt>
                <c:pt idx="737">
                  <c:v>0</c:v>
                </c:pt>
                <c:pt idx="738">
                  <c:v>9.2193869747110284</c:v>
                </c:pt>
                <c:pt idx="739">
                  <c:v>0</c:v>
                </c:pt>
                <c:pt idx="740">
                  <c:v>9.2193869747110284</c:v>
                </c:pt>
                <c:pt idx="741">
                  <c:v>7.9073123366634235</c:v>
                </c:pt>
                <c:pt idx="742">
                  <c:v>0</c:v>
                </c:pt>
                <c:pt idx="743">
                  <c:v>7.6682809434767734</c:v>
                </c:pt>
                <c:pt idx="744">
                  <c:v>0</c:v>
                </c:pt>
                <c:pt idx="745">
                  <c:v>0</c:v>
                </c:pt>
                <c:pt idx="746">
                  <c:v>8.1208812747859014</c:v>
                </c:pt>
                <c:pt idx="747">
                  <c:v>0</c:v>
                </c:pt>
                <c:pt idx="748">
                  <c:v>0</c:v>
                </c:pt>
                <c:pt idx="749">
                  <c:v>9.2193869747110284</c:v>
                </c:pt>
                <c:pt idx="750">
                  <c:v>0</c:v>
                </c:pt>
                <c:pt idx="751">
                  <c:v>2.022245604364457</c:v>
                </c:pt>
                <c:pt idx="752">
                  <c:v>8.7022511281771102</c:v>
                </c:pt>
                <c:pt idx="753">
                  <c:v>9.2193869747110284</c:v>
                </c:pt>
                <c:pt idx="754">
                  <c:v>3.9044426252200708</c:v>
                </c:pt>
                <c:pt idx="755">
                  <c:v>0</c:v>
                </c:pt>
                <c:pt idx="756">
                  <c:v>6.058465774913202</c:v>
                </c:pt>
                <c:pt idx="757">
                  <c:v>8.6636485276845292</c:v>
                </c:pt>
                <c:pt idx="758">
                  <c:v>4.1889432175733674</c:v>
                </c:pt>
                <c:pt idx="759">
                  <c:v>9.2193869747110284</c:v>
                </c:pt>
                <c:pt idx="760">
                  <c:v>0</c:v>
                </c:pt>
                <c:pt idx="761">
                  <c:v>9.2193869747110284</c:v>
                </c:pt>
                <c:pt idx="762">
                  <c:v>9.2193869747110284</c:v>
                </c:pt>
                <c:pt idx="763">
                  <c:v>0</c:v>
                </c:pt>
                <c:pt idx="764">
                  <c:v>0</c:v>
                </c:pt>
                <c:pt idx="765">
                  <c:v>9.2193869747110284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9.2193869747110284</c:v>
                </c:pt>
                <c:pt idx="770">
                  <c:v>0</c:v>
                </c:pt>
                <c:pt idx="771">
                  <c:v>0</c:v>
                </c:pt>
                <c:pt idx="772">
                  <c:v>9.2193869747110284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9.2193869747110284</c:v>
                </c:pt>
                <c:pt idx="777">
                  <c:v>4.2675110425796703</c:v>
                </c:pt>
                <c:pt idx="778">
                  <c:v>4.3332821786524107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9.2193869747110284</c:v>
                </c:pt>
                <c:pt idx="785">
                  <c:v>0</c:v>
                </c:pt>
                <c:pt idx="786">
                  <c:v>8.3120111325497277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9.2193869747110284</c:v>
                </c:pt>
                <c:pt idx="792">
                  <c:v>9.2193869747110284</c:v>
                </c:pt>
                <c:pt idx="793">
                  <c:v>0</c:v>
                </c:pt>
                <c:pt idx="794">
                  <c:v>0</c:v>
                </c:pt>
                <c:pt idx="795">
                  <c:v>7.2932420514128609</c:v>
                </c:pt>
                <c:pt idx="796">
                  <c:v>0.13190631896313221</c:v>
                </c:pt>
                <c:pt idx="797">
                  <c:v>0</c:v>
                </c:pt>
                <c:pt idx="798">
                  <c:v>0</c:v>
                </c:pt>
                <c:pt idx="799">
                  <c:v>9.2193869747110284</c:v>
                </c:pt>
                <c:pt idx="800">
                  <c:v>0</c:v>
                </c:pt>
                <c:pt idx="801">
                  <c:v>9.2193869747110284</c:v>
                </c:pt>
                <c:pt idx="802">
                  <c:v>4.6980254326088158</c:v>
                </c:pt>
                <c:pt idx="803">
                  <c:v>9.2193869747110284</c:v>
                </c:pt>
                <c:pt idx="804">
                  <c:v>2.1973811528710741</c:v>
                </c:pt>
                <c:pt idx="805">
                  <c:v>8.7068943257128524</c:v>
                </c:pt>
                <c:pt idx="806">
                  <c:v>0</c:v>
                </c:pt>
                <c:pt idx="807">
                  <c:v>6.627897471531</c:v>
                </c:pt>
                <c:pt idx="808">
                  <c:v>2.5539283480369761</c:v>
                </c:pt>
                <c:pt idx="809">
                  <c:v>9.2193869747110284</c:v>
                </c:pt>
                <c:pt idx="810">
                  <c:v>2.8742492470744736</c:v>
                </c:pt>
                <c:pt idx="811">
                  <c:v>0</c:v>
                </c:pt>
                <c:pt idx="812">
                  <c:v>0</c:v>
                </c:pt>
                <c:pt idx="813">
                  <c:v>9.2193869747110284</c:v>
                </c:pt>
                <c:pt idx="814">
                  <c:v>9.2193869747110284</c:v>
                </c:pt>
                <c:pt idx="815">
                  <c:v>9.2193869747110284</c:v>
                </c:pt>
                <c:pt idx="816">
                  <c:v>0</c:v>
                </c:pt>
                <c:pt idx="817">
                  <c:v>3.3349884256320053</c:v>
                </c:pt>
                <c:pt idx="818">
                  <c:v>9.2193869747110284</c:v>
                </c:pt>
                <c:pt idx="819">
                  <c:v>9.2193869747110284</c:v>
                </c:pt>
                <c:pt idx="820">
                  <c:v>4.3357112313156847</c:v>
                </c:pt>
                <c:pt idx="821">
                  <c:v>0</c:v>
                </c:pt>
                <c:pt idx="822">
                  <c:v>0</c:v>
                </c:pt>
                <c:pt idx="823">
                  <c:v>9.2193869747110284</c:v>
                </c:pt>
                <c:pt idx="824">
                  <c:v>9.2193869747110284</c:v>
                </c:pt>
                <c:pt idx="825">
                  <c:v>0</c:v>
                </c:pt>
                <c:pt idx="826">
                  <c:v>8.579884797078364</c:v>
                </c:pt>
                <c:pt idx="827">
                  <c:v>0</c:v>
                </c:pt>
                <c:pt idx="828">
                  <c:v>9.2193869747110284</c:v>
                </c:pt>
                <c:pt idx="829">
                  <c:v>5.141061049348508</c:v>
                </c:pt>
                <c:pt idx="830">
                  <c:v>7.8262832990058939</c:v>
                </c:pt>
                <c:pt idx="831">
                  <c:v>0</c:v>
                </c:pt>
                <c:pt idx="832">
                  <c:v>9.2193869747110284</c:v>
                </c:pt>
                <c:pt idx="833">
                  <c:v>9.2193869747110284</c:v>
                </c:pt>
                <c:pt idx="834">
                  <c:v>0</c:v>
                </c:pt>
                <c:pt idx="835">
                  <c:v>9.2193869747110284</c:v>
                </c:pt>
                <c:pt idx="836">
                  <c:v>4.6369547137335729</c:v>
                </c:pt>
                <c:pt idx="837">
                  <c:v>0</c:v>
                </c:pt>
                <c:pt idx="838">
                  <c:v>6.8997912565749147</c:v>
                </c:pt>
                <c:pt idx="839">
                  <c:v>5.0477625167287101</c:v>
                </c:pt>
                <c:pt idx="840">
                  <c:v>6.6886161162026099</c:v>
                </c:pt>
                <c:pt idx="841">
                  <c:v>0</c:v>
                </c:pt>
                <c:pt idx="842">
                  <c:v>0</c:v>
                </c:pt>
                <c:pt idx="843">
                  <c:v>2.9651805404455445E-2</c:v>
                </c:pt>
                <c:pt idx="844">
                  <c:v>3.604883080478686</c:v>
                </c:pt>
                <c:pt idx="845">
                  <c:v>8.247651419830305</c:v>
                </c:pt>
                <c:pt idx="846">
                  <c:v>6.2536709748798103</c:v>
                </c:pt>
                <c:pt idx="847">
                  <c:v>0</c:v>
                </c:pt>
                <c:pt idx="848">
                  <c:v>9.2193869747110284</c:v>
                </c:pt>
                <c:pt idx="849">
                  <c:v>2.5024750458457277</c:v>
                </c:pt>
                <c:pt idx="850">
                  <c:v>4.7833016522059353</c:v>
                </c:pt>
                <c:pt idx="851">
                  <c:v>1.9746168671578488</c:v>
                </c:pt>
                <c:pt idx="852">
                  <c:v>1.5589333739313815E-2</c:v>
                </c:pt>
                <c:pt idx="853">
                  <c:v>9.2193869747110284</c:v>
                </c:pt>
                <c:pt idx="854">
                  <c:v>5.4450399779049548</c:v>
                </c:pt>
                <c:pt idx="855">
                  <c:v>3.6046062028658667</c:v>
                </c:pt>
                <c:pt idx="856">
                  <c:v>7.8446695553087551</c:v>
                </c:pt>
                <c:pt idx="857">
                  <c:v>0</c:v>
                </c:pt>
                <c:pt idx="858">
                  <c:v>9.2193869747110284</c:v>
                </c:pt>
                <c:pt idx="859">
                  <c:v>1.5905953450820505</c:v>
                </c:pt>
                <c:pt idx="860">
                  <c:v>0</c:v>
                </c:pt>
                <c:pt idx="861">
                  <c:v>0</c:v>
                </c:pt>
                <c:pt idx="862">
                  <c:v>9.2193869747110284</c:v>
                </c:pt>
                <c:pt idx="863">
                  <c:v>0</c:v>
                </c:pt>
                <c:pt idx="864">
                  <c:v>3.539761820865067</c:v>
                </c:pt>
                <c:pt idx="865">
                  <c:v>0</c:v>
                </c:pt>
                <c:pt idx="866">
                  <c:v>6.435521992045949</c:v>
                </c:pt>
                <c:pt idx="867">
                  <c:v>5.3212918871521566</c:v>
                </c:pt>
                <c:pt idx="868">
                  <c:v>0</c:v>
                </c:pt>
                <c:pt idx="869">
                  <c:v>0</c:v>
                </c:pt>
                <c:pt idx="870">
                  <c:v>2.2748703673383517</c:v>
                </c:pt>
                <c:pt idx="871">
                  <c:v>0</c:v>
                </c:pt>
                <c:pt idx="872">
                  <c:v>1.389548330126388</c:v>
                </c:pt>
                <c:pt idx="873">
                  <c:v>7.2906428523968003</c:v>
                </c:pt>
                <c:pt idx="874">
                  <c:v>0</c:v>
                </c:pt>
                <c:pt idx="875">
                  <c:v>7.5379205120828203</c:v>
                </c:pt>
                <c:pt idx="876">
                  <c:v>4.7993893577298081</c:v>
                </c:pt>
                <c:pt idx="877">
                  <c:v>2.5445207856787277</c:v>
                </c:pt>
                <c:pt idx="878">
                  <c:v>2.9998681528826694</c:v>
                </c:pt>
                <c:pt idx="879">
                  <c:v>2.6215963347714109</c:v>
                </c:pt>
                <c:pt idx="880">
                  <c:v>0</c:v>
                </c:pt>
                <c:pt idx="881">
                  <c:v>9.2193869747110284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3.5355542960144817</c:v>
                </c:pt>
                <c:pt idx="886">
                  <c:v>0</c:v>
                </c:pt>
                <c:pt idx="887">
                  <c:v>7.856922906834015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2.0436174647623631</c:v>
                </c:pt>
                <c:pt idx="894">
                  <c:v>9.2193869747110284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9.2193869747110284</c:v>
                </c:pt>
                <c:pt idx="899">
                  <c:v>0</c:v>
                </c:pt>
                <c:pt idx="900">
                  <c:v>3.7779826668500363</c:v>
                </c:pt>
                <c:pt idx="901">
                  <c:v>0</c:v>
                </c:pt>
                <c:pt idx="902">
                  <c:v>0</c:v>
                </c:pt>
                <c:pt idx="903">
                  <c:v>2.5377550996048086</c:v>
                </c:pt>
                <c:pt idx="904">
                  <c:v>3.1940306867417831</c:v>
                </c:pt>
                <c:pt idx="905">
                  <c:v>0</c:v>
                </c:pt>
                <c:pt idx="906">
                  <c:v>0</c:v>
                </c:pt>
                <c:pt idx="907">
                  <c:v>9.2193869747110284</c:v>
                </c:pt>
                <c:pt idx="908">
                  <c:v>9.2193869747110284</c:v>
                </c:pt>
                <c:pt idx="909">
                  <c:v>0</c:v>
                </c:pt>
                <c:pt idx="910">
                  <c:v>9.2193869747110284</c:v>
                </c:pt>
                <c:pt idx="911">
                  <c:v>0</c:v>
                </c:pt>
                <c:pt idx="912">
                  <c:v>9.2193869747110284</c:v>
                </c:pt>
                <c:pt idx="913">
                  <c:v>3.7677544127122218</c:v>
                </c:pt>
                <c:pt idx="914">
                  <c:v>0.43667750347302103</c:v>
                </c:pt>
                <c:pt idx="915">
                  <c:v>0</c:v>
                </c:pt>
                <c:pt idx="916">
                  <c:v>2.2007435410571503</c:v>
                </c:pt>
                <c:pt idx="917">
                  <c:v>0</c:v>
                </c:pt>
                <c:pt idx="918">
                  <c:v>9.2193869747110284</c:v>
                </c:pt>
                <c:pt idx="919">
                  <c:v>9.2193869747110284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3.3756999770617142</c:v>
                </c:pt>
                <c:pt idx="925">
                  <c:v>0</c:v>
                </c:pt>
                <c:pt idx="926">
                  <c:v>0</c:v>
                </c:pt>
                <c:pt idx="927">
                  <c:v>9.2193869747110284</c:v>
                </c:pt>
                <c:pt idx="928">
                  <c:v>0</c:v>
                </c:pt>
                <c:pt idx="929">
                  <c:v>6.9658352161817874</c:v>
                </c:pt>
                <c:pt idx="930">
                  <c:v>9.2193869747110284</c:v>
                </c:pt>
                <c:pt idx="931">
                  <c:v>9.2193869747110284</c:v>
                </c:pt>
                <c:pt idx="932">
                  <c:v>0</c:v>
                </c:pt>
                <c:pt idx="933">
                  <c:v>1.7291058358385385</c:v>
                </c:pt>
                <c:pt idx="934">
                  <c:v>4.0118952431715655</c:v>
                </c:pt>
                <c:pt idx="935">
                  <c:v>9.2193869747110284</c:v>
                </c:pt>
                <c:pt idx="936">
                  <c:v>0.36777434264713804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9.2193869747110284</c:v>
                </c:pt>
                <c:pt idx="942">
                  <c:v>1.8625140255382036</c:v>
                </c:pt>
                <c:pt idx="943">
                  <c:v>0</c:v>
                </c:pt>
                <c:pt idx="944">
                  <c:v>1.8241465249292759</c:v>
                </c:pt>
                <c:pt idx="945">
                  <c:v>0.80969062088097132</c:v>
                </c:pt>
                <c:pt idx="946">
                  <c:v>0.11980622388188067</c:v>
                </c:pt>
                <c:pt idx="947">
                  <c:v>0</c:v>
                </c:pt>
                <c:pt idx="948">
                  <c:v>0</c:v>
                </c:pt>
                <c:pt idx="949">
                  <c:v>5.1230582225050654</c:v>
                </c:pt>
                <c:pt idx="950">
                  <c:v>3.3447286055542804</c:v>
                </c:pt>
                <c:pt idx="951">
                  <c:v>9.2193869747110284</c:v>
                </c:pt>
                <c:pt idx="952">
                  <c:v>1.5664329693273231</c:v>
                </c:pt>
                <c:pt idx="953">
                  <c:v>9.2193869747110284</c:v>
                </c:pt>
                <c:pt idx="954">
                  <c:v>9.2193869747110284</c:v>
                </c:pt>
                <c:pt idx="955">
                  <c:v>1.8363902269460795</c:v>
                </c:pt>
                <c:pt idx="956">
                  <c:v>2.0978224176092084</c:v>
                </c:pt>
                <c:pt idx="957">
                  <c:v>8.6157787021670771</c:v>
                </c:pt>
                <c:pt idx="958">
                  <c:v>9.2193869747110284</c:v>
                </c:pt>
                <c:pt idx="959">
                  <c:v>0</c:v>
                </c:pt>
                <c:pt idx="960">
                  <c:v>9.2193869747110284</c:v>
                </c:pt>
                <c:pt idx="961">
                  <c:v>9.2193869747110284</c:v>
                </c:pt>
                <c:pt idx="962">
                  <c:v>0</c:v>
                </c:pt>
                <c:pt idx="963">
                  <c:v>1.8969201579472212</c:v>
                </c:pt>
                <c:pt idx="964">
                  <c:v>1.6415330591669459</c:v>
                </c:pt>
                <c:pt idx="965">
                  <c:v>6.2468870287404172</c:v>
                </c:pt>
                <c:pt idx="966">
                  <c:v>0</c:v>
                </c:pt>
                <c:pt idx="967">
                  <c:v>0</c:v>
                </c:pt>
                <c:pt idx="968">
                  <c:v>9.2193869747110284</c:v>
                </c:pt>
                <c:pt idx="969">
                  <c:v>9.2193869747110284</c:v>
                </c:pt>
                <c:pt idx="970">
                  <c:v>0</c:v>
                </c:pt>
                <c:pt idx="971">
                  <c:v>9.2193869747110284</c:v>
                </c:pt>
                <c:pt idx="972">
                  <c:v>4.5130070233383606</c:v>
                </c:pt>
                <c:pt idx="973">
                  <c:v>3.3117193809222982</c:v>
                </c:pt>
                <c:pt idx="974">
                  <c:v>9.2193869747110284</c:v>
                </c:pt>
                <c:pt idx="975">
                  <c:v>0</c:v>
                </c:pt>
                <c:pt idx="976">
                  <c:v>0</c:v>
                </c:pt>
                <c:pt idx="977">
                  <c:v>0.40185113544382034</c:v>
                </c:pt>
                <c:pt idx="978">
                  <c:v>7.9484718630055795</c:v>
                </c:pt>
                <c:pt idx="979">
                  <c:v>0</c:v>
                </c:pt>
                <c:pt idx="980">
                  <c:v>0</c:v>
                </c:pt>
                <c:pt idx="981">
                  <c:v>9.2193869747110284</c:v>
                </c:pt>
                <c:pt idx="982">
                  <c:v>1.9407005235401584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9.2193869747110284</c:v>
                </c:pt>
                <c:pt idx="988">
                  <c:v>1.2801878043366912</c:v>
                </c:pt>
                <c:pt idx="989">
                  <c:v>7.2234441074923978</c:v>
                </c:pt>
                <c:pt idx="990">
                  <c:v>9.2193869747110284</c:v>
                </c:pt>
                <c:pt idx="991">
                  <c:v>8.0417270163356278</c:v>
                </c:pt>
                <c:pt idx="992">
                  <c:v>9.2193869747110284</c:v>
                </c:pt>
                <c:pt idx="993">
                  <c:v>9.2193869747110284</c:v>
                </c:pt>
                <c:pt idx="994">
                  <c:v>0</c:v>
                </c:pt>
                <c:pt idx="995">
                  <c:v>4.3467292191382967</c:v>
                </c:pt>
                <c:pt idx="996">
                  <c:v>6.3312856320575293</c:v>
                </c:pt>
                <c:pt idx="997">
                  <c:v>7.5582763438461171</c:v>
                </c:pt>
                <c:pt idx="998">
                  <c:v>8.2847859064692528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62-864C-B4B6-FD16DB7F8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660192"/>
        <c:axId val="920837696"/>
      </c:scatterChart>
      <c:valAx>
        <c:axId val="133566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0837696"/>
        <c:crosses val="autoZero"/>
        <c:crossBetween val="midCat"/>
      </c:valAx>
      <c:valAx>
        <c:axId val="92083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3566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D</a:t>
            </a:r>
            <a:r>
              <a:rPr lang="en-US" baseline="0"/>
              <a:t> Sensitivity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Bull Spread'!$AD$11:$AD$31</c:f>
              <c:numCache>
                <c:formatCode>General</c:formatCode>
                <c:ptCount val="21"/>
                <c:pt idx="0">
                  <c:v>95</c:v>
                </c:pt>
                <c:pt idx="1">
                  <c:v>96</c:v>
                </c:pt>
                <c:pt idx="2">
                  <c:v>97</c:v>
                </c:pt>
                <c:pt idx="3">
                  <c:v>98</c:v>
                </c:pt>
                <c:pt idx="4">
                  <c:v>99</c:v>
                </c:pt>
                <c:pt idx="5">
                  <c:v>100</c:v>
                </c:pt>
                <c:pt idx="6">
                  <c:v>101</c:v>
                </c:pt>
                <c:pt idx="7">
                  <c:v>102</c:v>
                </c:pt>
                <c:pt idx="8">
                  <c:v>103</c:v>
                </c:pt>
                <c:pt idx="9">
                  <c:v>104</c:v>
                </c:pt>
                <c:pt idx="10">
                  <c:v>105</c:v>
                </c:pt>
                <c:pt idx="11">
                  <c:v>106</c:v>
                </c:pt>
                <c:pt idx="12">
                  <c:v>107</c:v>
                </c:pt>
                <c:pt idx="13">
                  <c:v>108</c:v>
                </c:pt>
                <c:pt idx="14">
                  <c:v>109</c:v>
                </c:pt>
                <c:pt idx="15">
                  <c:v>110</c:v>
                </c:pt>
                <c:pt idx="16">
                  <c:v>111</c:v>
                </c:pt>
                <c:pt idx="17">
                  <c:v>112</c:v>
                </c:pt>
                <c:pt idx="18">
                  <c:v>113</c:v>
                </c:pt>
                <c:pt idx="19">
                  <c:v>114</c:v>
                </c:pt>
                <c:pt idx="20">
                  <c:v>115</c:v>
                </c:pt>
              </c:numCache>
            </c:numRef>
          </c:xVal>
          <c:yVal>
            <c:numRef>
              <c:f>'Part C Bull Spread'!$AE$11:$AE$31</c:f>
              <c:numCache>
                <c:formatCode>0.00%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8.8315019446866781E-3</c:v>
                </c:pt>
                <c:pt idx="7">
                  <c:v>1.7663003889373356E-2</c:v>
                </c:pt>
                <c:pt idx="8">
                  <c:v>2.6494505834060031E-2</c:v>
                </c:pt>
                <c:pt idx="9">
                  <c:v>3.5326007778746712E-2</c:v>
                </c:pt>
                <c:pt idx="10">
                  <c:v>4.4157509723433387E-2</c:v>
                </c:pt>
                <c:pt idx="11">
                  <c:v>5.2989011668120062E-2</c:v>
                </c:pt>
                <c:pt idx="12">
                  <c:v>6.1820513612806743E-2</c:v>
                </c:pt>
                <c:pt idx="13">
                  <c:v>7.0652015557493425E-2</c:v>
                </c:pt>
                <c:pt idx="14">
                  <c:v>7.9483517502180093E-2</c:v>
                </c:pt>
                <c:pt idx="15">
                  <c:v>8.8315019446866774E-2</c:v>
                </c:pt>
                <c:pt idx="16">
                  <c:v>9.6267427494421173E-2</c:v>
                </c:pt>
                <c:pt idx="17">
                  <c:v>9.6267427494421173E-2</c:v>
                </c:pt>
                <c:pt idx="18">
                  <c:v>9.6267427494421173E-2</c:v>
                </c:pt>
                <c:pt idx="19">
                  <c:v>9.6267427494421173E-2</c:v>
                </c:pt>
                <c:pt idx="20">
                  <c:v>9.6267427494421173E-2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F7-134E-B547-65DCFBC0D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304432"/>
        <c:axId val="1373306064"/>
      </c:scatterChart>
      <c:valAx>
        <c:axId val="1373304432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3306064"/>
        <c:crosses val="autoZero"/>
        <c:crossBetween val="midCat"/>
      </c:valAx>
      <c:valAx>
        <c:axId val="137330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330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Return R Sensitivity Analysis</a:t>
            </a:r>
            <a:endParaRPr lang="en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Bull Spread'!$AD$40:$AD$60</c:f>
              <c:numCache>
                <c:formatCode>General</c:formatCode>
                <c:ptCount val="21"/>
                <c:pt idx="0">
                  <c:v>95</c:v>
                </c:pt>
                <c:pt idx="1">
                  <c:v>96</c:v>
                </c:pt>
                <c:pt idx="2">
                  <c:v>97</c:v>
                </c:pt>
                <c:pt idx="3">
                  <c:v>98</c:v>
                </c:pt>
                <c:pt idx="4">
                  <c:v>99</c:v>
                </c:pt>
                <c:pt idx="5">
                  <c:v>100</c:v>
                </c:pt>
                <c:pt idx="6">
                  <c:v>101</c:v>
                </c:pt>
                <c:pt idx="7">
                  <c:v>102</c:v>
                </c:pt>
                <c:pt idx="8">
                  <c:v>103</c:v>
                </c:pt>
                <c:pt idx="9">
                  <c:v>104</c:v>
                </c:pt>
                <c:pt idx="10">
                  <c:v>105</c:v>
                </c:pt>
                <c:pt idx="11">
                  <c:v>106</c:v>
                </c:pt>
                <c:pt idx="12">
                  <c:v>107</c:v>
                </c:pt>
                <c:pt idx="13">
                  <c:v>108</c:v>
                </c:pt>
                <c:pt idx="14">
                  <c:v>109</c:v>
                </c:pt>
                <c:pt idx="15">
                  <c:v>110</c:v>
                </c:pt>
                <c:pt idx="16">
                  <c:v>111</c:v>
                </c:pt>
                <c:pt idx="17">
                  <c:v>112</c:v>
                </c:pt>
                <c:pt idx="18">
                  <c:v>113</c:v>
                </c:pt>
                <c:pt idx="19">
                  <c:v>114</c:v>
                </c:pt>
                <c:pt idx="20">
                  <c:v>115</c:v>
                </c:pt>
              </c:numCache>
            </c:numRef>
          </c:xVal>
          <c:yVal>
            <c:numRef>
              <c:f>'Part C Bull Spread'!$AE$40:$AE$60</c:f>
              <c:numCache>
                <c:formatCode>0.00%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1.4126496821027953E-16</c:v>
                </c:pt>
                <c:pt idx="6">
                  <c:v>9.9406384092551401E-3</c:v>
                </c:pt>
                <c:pt idx="7">
                  <c:v>1.9881276818510138E-2</c:v>
                </c:pt>
                <c:pt idx="8">
                  <c:v>2.9821915227765134E-2</c:v>
                </c:pt>
                <c:pt idx="9">
                  <c:v>3.976255363702013E-2</c:v>
                </c:pt>
                <c:pt idx="10">
                  <c:v>4.970319204627513E-2</c:v>
                </c:pt>
                <c:pt idx="11">
                  <c:v>5.9643830455530129E-2</c:v>
                </c:pt>
                <c:pt idx="12">
                  <c:v>6.9584468864785129E-2</c:v>
                </c:pt>
                <c:pt idx="13">
                  <c:v>7.9525107274040122E-2</c:v>
                </c:pt>
                <c:pt idx="14">
                  <c:v>8.9465745683295114E-2</c:v>
                </c:pt>
                <c:pt idx="15">
                  <c:v>9.1646592270597696E-2</c:v>
                </c:pt>
                <c:pt idx="16">
                  <c:v>9.1646592270597696E-2</c:v>
                </c:pt>
                <c:pt idx="17">
                  <c:v>9.1646592270597696E-2</c:v>
                </c:pt>
                <c:pt idx="18">
                  <c:v>9.1646592270597696E-2</c:v>
                </c:pt>
                <c:pt idx="19">
                  <c:v>9.1646592270597696E-2</c:v>
                </c:pt>
                <c:pt idx="20">
                  <c:v>9.1646592270597696E-2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B2-8845-A8E7-C6520D725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303712"/>
        <c:axId val="933033520"/>
      </c:scatterChart>
      <c:valAx>
        <c:axId val="928303712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3033520"/>
        <c:crosses val="autoZero"/>
        <c:crossBetween val="midCat"/>
      </c:valAx>
      <c:valAx>
        <c:axId val="9330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830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Payoff</a:t>
            </a:r>
            <a:r>
              <a:rPr lang="en-US" baseline="0"/>
              <a:t> 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Bear Spread'!$Q$5:$Q$1004</c:f>
              <c:numCache>
                <c:formatCode>0.00</c:formatCode>
                <c:ptCount val="1000"/>
                <c:pt idx="0">
                  <c:v>101.57321211640058</c:v>
                </c:pt>
                <c:pt idx="1">
                  <c:v>82.646366701202297</c:v>
                </c:pt>
                <c:pt idx="2">
                  <c:v>70.564380027761729</c:v>
                </c:pt>
                <c:pt idx="3">
                  <c:v>95.878257972152653</c:v>
                </c:pt>
                <c:pt idx="4">
                  <c:v>164.18710274680771</c:v>
                </c:pt>
                <c:pt idx="5">
                  <c:v>97.177155903527535</c:v>
                </c:pt>
                <c:pt idx="6">
                  <c:v>120.36822544411459</c:v>
                </c:pt>
                <c:pt idx="7">
                  <c:v>104.68468631408663</c:v>
                </c:pt>
                <c:pt idx="8">
                  <c:v>90.828219899835162</c:v>
                </c:pt>
                <c:pt idx="9">
                  <c:v>73.741397084986232</c:v>
                </c:pt>
                <c:pt idx="10">
                  <c:v>97.904624782958194</c:v>
                </c:pt>
                <c:pt idx="11">
                  <c:v>61.905169956399654</c:v>
                </c:pt>
                <c:pt idx="12">
                  <c:v>79.275746198611202</c:v>
                </c:pt>
                <c:pt idx="13">
                  <c:v>54.260736991421844</c:v>
                </c:pt>
                <c:pt idx="14">
                  <c:v>107.43479611612663</c:v>
                </c:pt>
                <c:pt idx="15">
                  <c:v>101.10354779647099</c:v>
                </c:pt>
                <c:pt idx="16">
                  <c:v>140.2881624630287</c:v>
                </c:pt>
                <c:pt idx="17">
                  <c:v>94.329244820917836</c:v>
                </c:pt>
                <c:pt idx="18">
                  <c:v>84.707530884585154</c:v>
                </c:pt>
                <c:pt idx="19">
                  <c:v>63.770581981185757</c:v>
                </c:pt>
                <c:pt idx="20">
                  <c:v>105.95473242597247</c:v>
                </c:pt>
                <c:pt idx="21">
                  <c:v>102.07999830317101</c:v>
                </c:pt>
                <c:pt idx="22">
                  <c:v>119.65368955981216</c:v>
                </c:pt>
                <c:pt idx="23">
                  <c:v>92.063187183248147</c:v>
                </c:pt>
                <c:pt idx="24">
                  <c:v>124.54422392248901</c:v>
                </c:pt>
                <c:pt idx="25">
                  <c:v>147.67676555867894</c:v>
                </c:pt>
                <c:pt idx="26">
                  <c:v>91.799047188720124</c:v>
                </c:pt>
                <c:pt idx="27">
                  <c:v>78.673803440008697</c:v>
                </c:pt>
                <c:pt idx="28">
                  <c:v>55.901699925742435</c:v>
                </c:pt>
                <c:pt idx="29">
                  <c:v>144.38220630073576</c:v>
                </c:pt>
                <c:pt idx="30">
                  <c:v>137.32756464234714</c:v>
                </c:pt>
                <c:pt idx="31">
                  <c:v>95.459761969489151</c:v>
                </c:pt>
                <c:pt idx="32">
                  <c:v>96.365767817428107</c:v>
                </c:pt>
                <c:pt idx="33">
                  <c:v>131.12845483099994</c:v>
                </c:pt>
                <c:pt idx="34">
                  <c:v>107.21145408364062</c:v>
                </c:pt>
                <c:pt idx="35">
                  <c:v>90.060660141373901</c:v>
                </c:pt>
                <c:pt idx="36">
                  <c:v>84.769664869774687</c:v>
                </c:pt>
                <c:pt idx="37">
                  <c:v>56.251217126559318</c:v>
                </c:pt>
                <c:pt idx="38">
                  <c:v>134.77423869914938</c:v>
                </c:pt>
                <c:pt idx="39">
                  <c:v>84.067370418102939</c:v>
                </c:pt>
                <c:pt idx="40">
                  <c:v>92.237153104695864</c:v>
                </c:pt>
                <c:pt idx="41">
                  <c:v>67.170432187222815</c:v>
                </c:pt>
                <c:pt idx="42">
                  <c:v>65.608074905681775</c:v>
                </c:pt>
                <c:pt idx="43">
                  <c:v>106.90657361317125</c:v>
                </c:pt>
                <c:pt idx="44">
                  <c:v>111.06134498751403</c:v>
                </c:pt>
                <c:pt idx="45">
                  <c:v>138.86941288329197</c:v>
                </c:pt>
                <c:pt idx="46">
                  <c:v>60.085356081625406</c:v>
                </c:pt>
                <c:pt idx="47">
                  <c:v>75.228716530803752</c:v>
                </c:pt>
                <c:pt idx="48">
                  <c:v>110.07997317464127</c:v>
                </c:pt>
                <c:pt idx="49">
                  <c:v>132.4486240623842</c:v>
                </c:pt>
                <c:pt idx="50">
                  <c:v>98.166114247596312</c:v>
                </c:pt>
                <c:pt idx="51">
                  <c:v>88.67173451022218</c:v>
                </c:pt>
                <c:pt idx="52">
                  <c:v>109.46760911786633</c:v>
                </c:pt>
                <c:pt idx="53">
                  <c:v>90.08827207565119</c:v>
                </c:pt>
                <c:pt idx="54">
                  <c:v>109.77387242760628</c:v>
                </c:pt>
                <c:pt idx="55">
                  <c:v>88.558060158999766</c:v>
                </c:pt>
                <c:pt idx="56">
                  <c:v>70.074477946483654</c:v>
                </c:pt>
                <c:pt idx="57">
                  <c:v>184.19323624361849</c:v>
                </c:pt>
                <c:pt idx="58">
                  <c:v>88.690065847276983</c:v>
                </c:pt>
                <c:pt idx="59">
                  <c:v>139.72507254346223</c:v>
                </c:pt>
                <c:pt idx="60">
                  <c:v>113.17558000125135</c:v>
                </c:pt>
                <c:pt idx="61">
                  <c:v>147.06619062625953</c:v>
                </c:pt>
                <c:pt idx="62">
                  <c:v>112.04315649744461</c:v>
                </c:pt>
                <c:pt idx="63">
                  <c:v>149.98792027867592</c:v>
                </c:pt>
                <c:pt idx="64">
                  <c:v>72.771231166485023</c:v>
                </c:pt>
                <c:pt idx="65">
                  <c:v>66.56509994576227</c:v>
                </c:pt>
                <c:pt idx="66">
                  <c:v>80.311019924190674</c:v>
                </c:pt>
                <c:pt idx="67">
                  <c:v>88.380832409461945</c:v>
                </c:pt>
                <c:pt idx="68">
                  <c:v>84.032998768178643</c:v>
                </c:pt>
                <c:pt idx="69">
                  <c:v>69.293773459903235</c:v>
                </c:pt>
                <c:pt idx="70">
                  <c:v>99.783753937273914</c:v>
                </c:pt>
                <c:pt idx="71">
                  <c:v>65.419236378134627</c:v>
                </c:pt>
                <c:pt idx="72">
                  <c:v>140.79638936000148</c:v>
                </c:pt>
                <c:pt idx="73">
                  <c:v>110.50753645077708</c:v>
                </c:pt>
                <c:pt idx="74">
                  <c:v>82.247362951263696</c:v>
                </c:pt>
                <c:pt idx="75">
                  <c:v>80.871162135018224</c:v>
                </c:pt>
                <c:pt idx="76">
                  <c:v>86.648903236511813</c:v>
                </c:pt>
                <c:pt idx="77">
                  <c:v>110.92692379313011</c:v>
                </c:pt>
                <c:pt idx="78">
                  <c:v>224.26977363415941</c:v>
                </c:pt>
                <c:pt idx="79">
                  <c:v>77.908925116403466</c:v>
                </c:pt>
                <c:pt idx="80">
                  <c:v>97.998822615675067</c:v>
                </c:pt>
                <c:pt idx="81">
                  <c:v>78.316058305389163</c:v>
                </c:pt>
                <c:pt idx="82">
                  <c:v>94.038548707873815</c:v>
                </c:pt>
                <c:pt idx="83">
                  <c:v>80.613664131279023</c:v>
                </c:pt>
                <c:pt idx="84">
                  <c:v>148.57589747928415</c:v>
                </c:pt>
                <c:pt idx="85">
                  <c:v>96.232015575963828</c:v>
                </c:pt>
                <c:pt idx="86">
                  <c:v>81.948215071468297</c:v>
                </c:pt>
                <c:pt idx="87">
                  <c:v>95.289214113336001</c:v>
                </c:pt>
                <c:pt idx="88">
                  <c:v>86.251543962330629</c:v>
                </c:pt>
                <c:pt idx="89">
                  <c:v>89.79750971282995</c:v>
                </c:pt>
                <c:pt idx="90">
                  <c:v>71.156710997532542</c:v>
                </c:pt>
                <c:pt idx="91">
                  <c:v>151.16477074152556</c:v>
                </c:pt>
                <c:pt idx="92">
                  <c:v>92.358818768474279</c:v>
                </c:pt>
                <c:pt idx="93">
                  <c:v>95.199484164552757</c:v>
                </c:pt>
                <c:pt idx="94">
                  <c:v>92.09477443896742</c:v>
                </c:pt>
                <c:pt idx="95">
                  <c:v>67.477396158023353</c:v>
                </c:pt>
                <c:pt idx="96">
                  <c:v>82.615111935907393</c:v>
                </c:pt>
                <c:pt idx="97">
                  <c:v>73.953984242489355</c:v>
                </c:pt>
                <c:pt idx="98">
                  <c:v>110.73075112901851</c:v>
                </c:pt>
                <c:pt idx="99">
                  <c:v>200.67411450054635</c:v>
                </c:pt>
                <c:pt idx="100">
                  <c:v>169.02582940229846</c:v>
                </c:pt>
                <c:pt idx="101">
                  <c:v>84.914379494564514</c:v>
                </c:pt>
                <c:pt idx="102">
                  <c:v>85.189742576854172</c:v>
                </c:pt>
                <c:pt idx="103">
                  <c:v>120.39867209640211</c:v>
                </c:pt>
                <c:pt idx="104">
                  <c:v>115.75303885358939</c:v>
                </c:pt>
                <c:pt idx="105">
                  <c:v>42.056554326312138</c:v>
                </c:pt>
                <c:pt idx="106">
                  <c:v>85.112776532205785</c:v>
                </c:pt>
                <c:pt idx="107">
                  <c:v>117.00315373856289</c:v>
                </c:pt>
                <c:pt idx="108">
                  <c:v>47.131237446382464</c:v>
                </c:pt>
                <c:pt idx="109">
                  <c:v>92.8180189760823</c:v>
                </c:pt>
                <c:pt idx="110">
                  <c:v>123.65185953901798</c:v>
                </c:pt>
                <c:pt idx="111">
                  <c:v>70.39753518722128</c:v>
                </c:pt>
                <c:pt idx="112">
                  <c:v>58.322099236274873</c:v>
                </c:pt>
                <c:pt idx="113">
                  <c:v>100.63933573181086</c:v>
                </c:pt>
                <c:pt idx="114">
                  <c:v>93.762947719806661</c:v>
                </c:pt>
                <c:pt idx="115">
                  <c:v>90.321759432590838</c:v>
                </c:pt>
                <c:pt idx="116">
                  <c:v>100.27559455740817</c:v>
                </c:pt>
                <c:pt idx="117">
                  <c:v>70.492009904783743</c:v>
                </c:pt>
                <c:pt idx="118">
                  <c:v>90.980637526786239</c:v>
                </c:pt>
                <c:pt idx="119">
                  <c:v>79.997426794376665</c:v>
                </c:pt>
                <c:pt idx="120">
                  <c:v>47.525518335308483</c:v>
                </c:pt>
                <c:pt idx="121">
                  <c:v>77.004202373905159</c:v>
                </c:pt>
                <c:pt idx="122">
                  <c:v>96.083834909323201</c:v>
                </c:pt>
                <c:pt idx="123">
                  <c:v>112.81625080321621</c:v>
                </c:pt>
                <c:pt idx="124">
                  <c:v>119.06273258677575</c:v>
                </c:pt>
                <c:pt idx="125">
                  <c:v>107.25740810058981</c:v>
                </c:pt>
                <c:pt idx="126">
                  <c:v>122.91897090927482</c:v>
                </c:pt>
                <c:pt idx="127">
                  <c:v>65.596941481535836</c:v>
                </c:pt>
                <c:pt idx="128">
                  <c:v>73.046106529134406</c:v>
                </c:pt>
                <c:pt idx="129">
                  <c:v>188.0044272299134</c:v>
                </c:pt>
                <c:pt idx="130">
                  <c:v>65.224966650592393</c:v>
                </c:pt>
                <c:pt idx="131">
                  <c:v>55.768936020392346</c:v>
                </c:pt>
                <c:pt idx="132">
                  <c:v>132.68433443341701</c:v>
                </c:pt>
                <c:pt idx="133">
                  <c:v>66.522945113954066</c:v>
                </c:pt>
                <c:pt idx="134">
                  <c:v>143.63765923160861</c:v>
                </c:pt>
                <c:pt idx="135">
                  <c:v>221.29275912436935</c:v>
                </c:pt>
                <c:pt idx="136">
                  <c:v>115.7195652879148</c:v>
                </c:pt>
                <c:pt idx="137">
                  <c:v>73.513057309919276</c:v>
                </c:pt>
                <c:pt idx="138">
                  <c:v>105.55928792479972</c:v>
                </c:pt>
                <c:pt idx="139">
                  <c:v>111.04104138045466</c:v>
                </c:pt>
                <c:pt idx="140">
                  <c:v>53.764182271224215</c:v>
                </c:pt>
                <c:pt idx="141">
                  <c:v>92.365100474866495</c:v>
                </c:pt>
                <c:pt idx="142">
                  <c:v>101.64887550584174</c:v>
                </c:pt>
                <c:pt idx="143">
                  <c:v>82.641996925182283</c:v>
                </c:pt>
                <c:pt idx="144">
                  <c:v>134.46079614807743</c:v>
                </c:pt>
                <c:pt idx="145">
                  <c:v>56.347888218659961</c:v>
                </c:pt>
                <c:pt idx="146">
                  <c:v>153.1157830797095</c:v>
                </c:pt>
                <c:pt idx="147">
                  <c:v>202.6968230736085</c:v>
                </c:pt>
                <c:pt idx="148">
                  <c:v>42.500547267753319</c:v>
                </c:pt>
                <c:pt idx="149">
                  <c:v>108.33186571302451</c:v>
                </c:pt>
                <c:pt idx="150">
                  <c:v>93.737916984054976</c:v>
                </c:pt>
                <c:pt idx="151">
                  <c:v>104.9731295619968</c:v>
                </c:pt>
                <c:pt idx="152">
                  <c:v>166.63838895659518</c:v>
                </c:pt>
                <c:pt idx="153">
                  <c:v>118.39217850150393</c:v>
                </c:pt>
                <c:pt idx="154">
                  <c:v>87.203530118902236</c:v>
                </c:pt>
                <c:pt idx="155">
                  <c:v>71.490750928245248</c:v>
                </c:pt>
                <c:pt idx="156">
                  <c:v>109.16771681602302</c:v>
                </c:pt>
                <c:pt idx="157">
                  <c:v>63.011842291287614</c:v>
                </c:pt>
                <c:pt idx="158">
                  <c:v>74.761531137172739</c:v>
                </c:pt>
                <c:pt idx="159">
                  <c:v>64.768478377796612</c:v>
                </c:pt>
                <c:pt idx="160">
                  <c:v>43.734726133494704</c:v>
                </c:pt>
                <c:pt idx="161">
                  <c:v>87.912177605355154</c:v>
                </c:pt>
                <c:pt idx="162">
                  <c:v>73.175759969080218</c:v>
                </c:pt>
                <c:pt idx="163">
                  <c:v>126.52843855844087</c:v>
                </c:pt>
                <c:pt idx="164">
                  <c:v>77.31724857419627</c:v>
                </c:pt>
                <c:pt idx="165">
                  <c:v>51.958182714241765</c:v>
                </c:pt>
                <c:pt idx="166">
                  <c:v>89.552745516902519</c:v>
                </c:pt>
                <c:pt idx="167">
                  <c:v>104.58927414470625</c:v>
                </c:pt>
                <c:pt idx="168">
                  <c:v>74.115664252897247</c:v>
                </c:pt>
                <c:pt idx="169">
                  <c:v>68.213319838386042</c:v>
                </c:pt>
                <c:pt idx="170">
                  <c:v>119.52045057249686</c:v>
                </c:pt>
                <c:pt idx="171">
                  <c:v>122.51268663432684</c:v>
                </c:pt>
                <c:pt idx="172">
                  <c:v>103.81085947130451</c:v>
                </c:pt>
                <c:pt idx="173">
                  <c:v>179.53768184502988</c:v>
                </c:pt>
                <c:pt idx="174">
                  <c:v>99.132535678932115</c:v>
                </c:pt>
                <c:pt idx="175">
                  <c:v>164.83674787071729</c:v>
                </c:pt>
                <c:pt idx="176">
                  <c:v>165.14850382413212</c:v>
                </c:pt>
                <c:pt idx="177">
                  <c:v>169.86231454153162</c:v>
                </c:pt>
                <c:pt idx="178">
                  <c:v>101.39301717554667</c:v>
                </c:pt>
                <c:pt idx="179">
                  <c:v>93.622913621186527</c:v>
                </c:pt>
                <c:pt idx="180">
                  <c:v>77.986165306705331</c:v>
                </c:pt>
                <c:pt idx="181">
                  <c:v>150.0681044193731</c:v>
                </c:pt>
                <c:pt idx="182">
                  <c:v>68.277981509707658</c:v>
                </c:pt>
                <c:pt idx="183">
                  <c:v>103.59792203785703</c:v>
                </c:pt>
                <c:pt idx="184">
                  <c:v>104.8225033944034</c:v>
                </c:pt>
                <c:pt idx="185">
                  <c:v>136.67977262665158</c:v>
                </c:pt>
                <c:pt idx="186">
                  <c:v>170.17647089766226</c:v>
                </c:pt>
                <c:pt idx="187">
                  <c:v>66.432593069402017</c:v>
                </c:pt>
                <c:pt idx="188">
                  <c:v>49.987235697319967</c:v>
                </c:pt>
                <c:pt idx="189">
                  <c:v>97.956456857751562</c:v>
                </c:pt>
                <c:pt idx="190">
                  <c:v>104.84905280865028</c:v>
                </c:pt>
                <c:pt idx="191">
                  <c:v>94.468999309645113</c:v>
                </c:pt>
                <c:pt idx="192">
                  <c:v>103.76470197637224</c:v>
                </c:pt>
                <c:pt idx="193">
                  <c:v>75.756345229746387</c:v>
                </c:pt>
                <c:pt idx="194">
                  <c:v>70.677791575266653</c:v>
                </c:pt>
                <c:pt idx="195">
                  <c:v>134.89248886812032</c:v>
                </c:pt>
                <c:pt idx="196">
                  <c:v>119.8083750111019</c:v>
                </c:pt>
                <c:pt idx="197">
                  <c:v>103.65848689701147</c:v>
                </c:pt>
                <c:pt idx="198">
                  <c:v>105.48897342781478</c:v>
                </c:pt>
                <c:pt idx="199">
                  <c:v>85.528532060399826</c:v>
                </c:pt>
                <c:pt idx="200">
                  <c:v>112.44571038890756</c:v>
                </c:pt>
                <c:pt idx="201">
                  <c:v>140.32242629759696</c:v>
                </c:pt>
                <c:pt idx="202">
                  <c:v>85.975443704730509</c:v>
                </c:pt>
                <c:pt idx="203">
                  <c:v>79.334052144662977</c:v>
                </c:pt>
                <c:pt idx="204">
                  <c:v>121.52979084258213</c:v>
                </c:pt>
                <c:pt idx="205">
                  <c:v>102.16231596438736</c:v>
                </c:pt>
                <c:pt idx="206">
                  <c:v>72.557717555853444</c:v>
                </c:pt>
                <c:pt idx="207">
                  <c:v>106.50109982615878</c:v>
                </c:pt>
                <c:pt idx="208">
                  <c:v>74.732586153805642</c:v>
                </c:pt>
                <c:pt idx="209">
                  <c:v>76.596725844170592</c:v>
                </c:pt>
                <c:pt idx="210">
                  <c:v>126.30940779587536</c:v>
                </c:pt>
                <c:pt idx="211">
                  <c:v>65.984357861562941</c:v>
                </c:pt>
                <c:pt idx="212">
                  <c:v>115.51639982824429</c:v>
                </c:pt>
                <c:pt idx="213">
                  <c:v>143.28763552431576</c:v>
                </c:pt>
                <c:pt idx="214">
                  <c:v>69.463474450100932</c:v>
                </c:pt>
                <c:pt idx="215">
                  <c:v>105.3207939379092</c:v>
                </c:pt>
                <c:pt idx="216">
                  <c:v>169.2101299171305</c:v>
                </c:pt>
                <c:pt idx="217">
                  <c:v>154.86696998752231</c:v>
                </c:pt>
                <c:pt idx="218">
                  <c:v>96.839104382469145</c:v>
                </c:pt>
                <c:pt idx="219">
                  <c:v>49.449841432765645</c:v>
                </c:pt>
                <c:pt idx="220">
                  <c:v>96.426802537976869</c:v>
                </c:pt>
                <c:pt idx="221">
                  <c:v>51.707221259455892</c:v>
                </c:pt>
                <c:pt idx="222">
                  <c:v>186.39937946836031</c:v>
                </c:pt>
                <c:pt idx="223">
                  <c:v>62.144151932297277</c:v>
                </c:pt>
                <c:pt idx="224">
                  <c:v>97.324443105194703</c:v>
                </c:pt>
                <c:pt idx="225">
                  <c:v>59.247582119561493</c:v>
                </c:pt>
                <c:pt idx="226">
                  <c:v>85.298644748502653</c:v>
                </c:pt>
                <c:pt idx="227">
                  <c:v>118.80575810731821</c:v>
                </c:pt>
                <c:pt idx="228">
                  <c:v>108.7002876243474</c:v>
                </c:pt>
                <c:pt idx="229">
                  <c:v>101.99507855514705</c:v>
                </c:pt>
                <c:pt idx="230">
                  <c:v>101.98321380945146</c:v>
                </c:pt>
                <c:pt idx="231">
                  <c:v>132.11924956326089</c:v>
                </c:pt>
                <c:pt idx="232">
                  <c:v>98.973359402293397</c:v>
                </c:pt>
                <c:pt idx="233">
                  <c:v>51.684114190983287</c:v>
                </c:pt>
                <c:pt idx="234">
                  <c:v>106.90475049534773</c:v>
                </c:pt>
                <c:pt idx="235">
                  <c:v>70.515050561080272</c:v>
                </c:pt>
                <c:pt idx="236">
                  <c:v>58.340271416324271</c:v>
                </c:pt>
                <c:pt idx="237">
                  <c:v>122.02608400808982</c:v>
                </c:pt>
                <c:pt idx="238">
                  <c:v>84.04393161940753</c:v>
                </c:pt>
                <c:pt idx="239">
                  <c:v>70.311539897404515</c:v>
                </c:pt>
                <c:pt idx="240">
                  <c:v>87.063206779376713</c:v>
                </c:pt>
                <c:pt idx="241">
                  <c:v>65.44029400720332</c:v>
                </c:pt>
                <c:pt idx="242">
                  <c:v>94.514257907349787</c:v>
                </c:pt>
                <c:pt idx="243">
                  <c:v>72.555536449656216</c:v>
                </c:pt>
                <c:pt idx="244">
                  <c:v>112.20861947577465</c:v>
                </c:pt>
                <c:pt idx="245">
                  <c:v>87.791833266821797</c:v>
                </c:pt>
                <c:pt idx="246">
                  <c:v>127.49611049364222</c:v>
                </c:pt>
                <c:pt idx="247">
                  <c:v>118.61779358440884</c:v>
                </c:pt>
                <c:pt idx="248">
                  <c:v>102.08287805079759</c:v>
                </c:pt>
                <c:pt idx="249">
                  <c:v>67.297305695875622</c:v>
                </c:pt>
                <c:pt idx="250">
                  <c:v>38.384247017003432</c:v>
                </c:pt>
                <c:pt idx="251">
                  <c:v>67.005985244082694</c:v>
                </c:pt>
                <c:pt idx="252">
                  <c:v>111.69038245674921</c:v>
                </c:pt>
                <c:pt idx="253">
                  <c:v>107.40496987866975</c:v>
                </c:pt>
                <c:pt idx="254">
                  <c:v>149.09118411882619</c:v>
                </c:pt>
                <c:pt idx="255">
                  <c:v>126.00187832920039</c:v>
                </c:pt>
                <c:pt idx="256">
                  <c:v>72.707408565077429</c:v>
                </c:pt>
                <c:pt idx="257">
                  <c:v>108.87495794884796</c:v>
                </c:pt>
                <c:pt idx="258">
                  <c:v>89.146632697770883</c:v>
                </c:pt>
                <c:pt idx="259">
                  <c:v>109.09369735907295</c:v>
                </c:pt>
                <c:pt idx="260">
                  <c:v>60.128404552101635</c:v>
                </c:pt>
                <c:pt idx="261">
                  <c:v>112.48278469556807</c:v>
                </c:pt>
                <c:pt idx="262">
                  <c:v>78.164404821119533</c:v>
                </c:pt>
                <c:pt idx="263">
                  <c:v>76.565297926674361</c:v>
                </c:pt>
                <c:pt idx="264">
                  <c:v>79.994950821064563</c:v>
                </c:pt>
                <c:pt idx="265">
                  <c:v>155.64162950200858</c:v>
                </c:pt>
                <c:pt idx="266">
                  <c:v>90.279695937550713</c:v>
                </c:pt>
                <c:pt idx="267">
                  <c:v>86.062200588073949</c:v>
                </c:pt>
                <c:pt idx="268">
                  <c:v>87.488014263094655</c:v>
                </c:pt>
                <c:pt idx="269">
                  <c:v>194.84540311176792</c:v>
                </c:pt>
                <c:pt idx="270">
                  <c:v>52.09461476252072</c:v>
                </c:pt>
                <c:pt idx="271">
                  <c:v>115.31835994098276</c:v>
                </c:pt>
                <c:pt idx="272">
                  <c:v>132.9193572855776</c:v>
                </c:pt>
                <c:pt idx="273">
                  <c:v>96.229971851547745</c:v>
                </c:pt>
                <c:pt idx="274">
                  <c:v>96.018183219331959</c:v>
                </c:pt>
                <c:pt idx="275">
                  <c:v>60.422695309875643</c:v>
                </c:pt>
                <c:pt idx="276">
                  <c:v>102.71977996565225</c:v>
                </c:pt>
                <c:pt idx="277">
                  <c:v>105.22717730713495</c:v>
                </c:pt>
                <c:pt idx="278">
                  <c:v>108.3783487344174</c:v>
                </c:pt>
                <c:pt idx="279">
                  <c:v>88.569896454865486</c:v>
                </c:pt>
                <c:pt idx="280">
                  <c:v>115.82378414596386</c:v>
                </c:pt>
                <c:pt idx="281">
                  <c:v>104.32371642482326</c:v>
                </c:pt>
                <c:pt idx="282">
                  <c:v>164.16469410784572</c:v>
                </c:pt>
                <c:pt idx="283">
                  <c:v>125.05595941004803</c:v>
                </c:pt>
                <c:pt idx="284">
                  <c:v>65.641867722456411</c:v>
                </c:pt>
                <c:pt idx="285">
                  <c:v>106.31731946903355</c:v>
                </c:pt>
                <c:pt idx="286">
                  <c:v>90.145762160618332</c:v>
                </c:pt>
                <c:pt idx="287">
                  <c:v>131.32794721696931</c:v>
                </c:pt>
                <c:pt idx="288">
                  <c:v>169.40041706383923</c:v>
                </c:pt>
                <c:pt idx="289">
                  <c:v>139.29260079404503</c:v>
                </c:pt>
                <c:pt idx="290">
                  <c:v>68.647937591877451</c:v>
                </c:pt>
                <c:pt idx="291">
                  <c:v>77.189699509485067</c:v>
                </c:pt>
                <c:pt idx="292">
                  <c:v>97.078668396636942</c:v>
                </c:pt>
                <c:pt idx="293">
                  <c:v>65.699134730644559</c:v>
                </c:pt>
                <c:pt idx="294">
                  <c:v>94.670558123390862</c:v>
                </c:pt>
                <c:pt idx="295">
                  <c:v>51.402457548159674</c:v>
                </c:pt>
                <c:pt idx="296">
                  <c:v>95.198999316825493</c:v>
                </c:pt>
                <c:pt idx="297">
                  <c:v>93.257794271552356</c:v>
                </c:pt>
                <c:pt idx="298">
                  <c:v>160.56582478233548</c:v>
                </c:pt>
                <c:pt idx="299">
                  <c:v>48.720566294800292</c:v>
                </c:pt>
                <c:pt idx="300">
                  <c:v>91.281268257308028</c:v>
                </c:pt>
                <c:pt idx="301">
                  <c:v>108.77350107743968</c:v>
                </c:pt>
                <c:pt idx="302">
                  <c:v>96.444756787974342</c:v>
                </c:pt>
                <c:pt idx="303">
                  <c:v>141.46548330460317</c:v>
                </c:pt>
                <c:pt idx="304">
                  <c:v>161.59932215318582</c:v>
                </c:pt>
                <c:pt idx="305">
                  <c:v>105.73945283016482</c:v>
                </c:pt>
                <c:pt idx="306">
                  <c:v>68.399118775797362</c:v>
                </c:pt>
                <c:pt idx="307">
                  <c:v>64.421445235623338</c:v>
                </c:pt>
                <c:pt idx="308">
                  <c:v>86.470467812197342</c:v>
                </c:pt>
                <c:pt idx="309">
                  <c:v>96.018026242814216</c:v>
                </c:pt>
                <c:pt idx="310">
                  <c:v>90.683167096419268</c:v>
                </c:pt>
                <c:pt idx="311">
                  <c:v>72.504914344415312</c:v>
                </c:pt>
                <c:pt idx="312">
                  <c:v>68.790847532412698</c:v>
                </c:pt>
                <c:pt idx="313">
                  <c:v>135.31664815064079</c:v>
                </c:pt>
                <c:pt idx="314">
                  <c:v>106.92492610734811</c:v>
                </c:pt>
                <c:pt idx="315">
                  <c:v>129.34097768614876</c:v>
                </c:pt>
                <c:pt idx="316">
                  <c:v>156.68595656370033</c:v>
                </c:pt>
                <c:pt idx="317">
                  <c:v>90.499560617482246</c:v>
                </c:pt>
                <c:pt idx="318">
                  <c:v>68.894843617812839</c:v>
                </c:pt>
                <c:pt idx="319">
                  <c:v>74.062280444520965</c:v>
                </c:pt>
                <c:pt idx="320">
                  <c:v>75.118737977178114</c:v>
                </c:pt>
                <c:pt idx="321">
                  <c:v>116.6775655983362</c:v>
                </c:pt>
                <c:pt idx="322">
                  <c:v>115.49209088976902</c:v>
                </c:pt>
                <c:pt idx="323">
                  <c:v>102.5228586115275</c:v>
                </c:pt>
                <c:pt idx="324">
                  <c:v>118.99909425742298</c:v>
                </c:pt>
                <c:pt idx="325">
                  <c:v>51.586687561952395</c:v>
                </c:pt>
                <c:pt idx="326">
                  <c:v>98.767400826422161</c:v>
                </c:pt>
                <c:pt idx="327">
                  <c:v>125.15399245259351</c:v>
                </c:pt>
                <c:pt idx="328">
                  <c:v>80.795937203384526</c:v>
                </c:pt>
                <c:pt idx="329">
                  <c:v>101.7606114945022</c:v>
                </c:pt>
                <c:pt idx="330">
                  <c:v>108.54214166989446</c:v>
                </c:pt>
                <c:pt idx="331">
                  <c:v>69.056692302946999</c:v>
                </c:pt>
                <c:pt idx="332">
                  <c:v>129.27956040146313</c:v>
                </c:pt>
                <c:pt idx="333">
                  <c:v>88.881924458966481</c:v>
                </c:pt>
                <c:pt idx="334">
                  <c:v>95.299518679734945</c:v>
                </c:pt>
                <c:pt idx="335">
                  <c:v>142.62274713510013</c:v>
                </c:pt>
                <c:pt idx="336">
                  <c:v>108.73590344177286</c:v>
                </c:pt>
                <c:pt idx="337">
                  <c:v>105.56976902185792</c:v>
                </c:pt>
                <c:pt idx="338">
                  <c:v>246.1937953041614</c:v>
                </c:pt>
                <c:pt idx="339">
                  <c:v>112.46607096830725</c:v>
                </c:pt>
                <c:pt idx="340">
                  <c:v>77.00412085580426</c:v>
                </c:pt>
                <c:pt idx="341">
                  <c:v>68.302011741389464</c:v>
                </c:pt>
                <c:pt idx="342">
                  <c:v>137.8923151947906</c:v>
                </c:pt>
                <c:pt idx="343">
                  <c:v>188.39128313823301</c:v>
                </c:pt>
                <c:pt idx="344">
                  <c:v>170.90844487770417</c:v>
                </c:pt>
                <c:pt idx="345">
                  <c:v>99.702485499482535</c:v>
                </c:pt>
                <c:pt idx="346">
                  <c:v>86.818642488679814</c:v>
                </c:pt>
                <c:pt idx="347">
                  <c:v>75.461560240195567</c:v>
                </c:pt>
                <c:pt idx="348">
                  <c:v>101.05482329739937</c:v>
                </c:pt>
                <c:pt idx="349">
                  <c:v>119.16541838850887</c:v>
                </c:pt>
                <c:pt idx="350">
                  <c:v>57.364518668077594</c:v>
                </c:pt>
                <c:pt idx="351">
                  <c:v>123.93716336987188</c:v>
                </c:pt>
                <c:pt idx="352">
                  <c:v>87.251185859790965</c:v>
                </c:pt>
                <c:pt idx="353">
                  <c:v>184.51245142004282</c:v>
                </c:pt>
                <c:pt idx="354">
                  <c:v>68.484840991681622</c:v>
                </c:pt>
                <c:pt idx="355">
                  <c:v>112.29275366963611</c:v>
                </c:pt>
                <c:pt idx="356">
                  <c:v>138.95942580776224</c:v>
                </c:pt>
                <c:pt idx="357">
                  <c:v>151.95876835900535</c:v>
                </c:pt>
                <c:pt idx="358">
                  <c:v>106.15811899115408</c:v>
                </c:pt>
                <c:pt idx="359">
                  <c:v>74.393645034505539</c:v>
                </c:pt>
                <c:pt idx="360">
                  <c:v>190.11109332106031</c:v>
                </c:pt>
                <c:pt idx="361">
                  <c:v>78.9350940108488</c:v>
                </c:pt>
                <c:pt idx="362">
                  <c:v>106.26615344696016</c:v>
                </c:pt>
                <c:pt idx="363">
                  <c:v>82.25667486348685</c:v>
                </c:pt>
                <c:pt idx="364">
                  <c:v>141.78398083617165</c:v>
                </c:pt>
                <c:pt idx="365">
                  <c:v>69.925865104335927</c:v>
                </c:pt>
                <c:pt idx="366">
                  <c:v>137.61716326748021</c:v>
                </c:pt>
                <c:pt idx="367">
                  <c:v>130.4960766015152</c:v>
                </c:pt>
                <c:pt idx="368">
                  <c:v>154.99405213975697</c:v>
                </c:pt>
                <c:pt idx="369">
                  <c:v>78.362363081049608</c:v>
                </c:pt>
                <c:pt idx="370">
                  <c:v>157.42555700410449</c:v>
                </c:pt>
                <c:pt idx="371">
                  <c:v>104.69558753262058</c:v>
                </c:pt>
                <c:pt idx="372">
                  <c:v>127.89034575814118</c:v>
                </c:pt>
                <c:pt idx="373">
                  <c:v>124.80427794733839</c:v>
                </c:pt>
                <c:pt idx="374">
                  <c:v>105.78119198887366</c:v>
                </c:pt>
                <c:pt idx="375">
                  <c:v>92.312523518923911</c:v>
                </c:pt>
                <c:pt idx="376">
                  <c:v>146.09975185325388</c:v>
                </c:pt>
                <c:pt idx="377">
                  <c:v>111.93969432519664</c:v>
                </c:pt>
                <c:pt idx="378">
                  <c:v>117.35571715507362</c:v>
                </c:pt>
                <c:pt idx="379">
                  <c:v>108.86778495480705</c:v>
                </c:pt>
                <c:pt idx="380">
                  <c:v>87.053350302842276</c:v>
                </c:pt>
                <c:pt idx="381">
                  <c:v>63.654347764671407</c:v>
                </c:pt>
                <c:pt idx="382">
                  <c:v>94.764596904397209</c:v>
                </c:pt>
                <c:pt idx="383">
                  <c:v>68.40503356024297</c:v>
                </c:pt>
                <c:pt idx="384">
                  <c:v>87.566633438567678</c:v>
                </c:pt>
                <c:pt idx="385">
                  <c:v>72.491277961925462</c:v>
                </c:pt>
                <c:pt idx="386">
                  <c:v>91.884264647595657</c:v>
                </c:pt>
                <c:pt idx="387">
                  <c:v>87.192858530450749</c:v>
                </c:pt>
                <c:pt idx="388">
                  <c:v>115.1300460296959</c:v>
                </c:pt>
                <c:pt idx="389">
                  <c:v>176.23887791297687</c:v>
                </c:pt>
                <c:pt idx="390">
                  <c:v>108.16316986798631</c:v>
                </c:pt>
                <c:pt idx="391">
                  <c:v>64.884023071487221</c:v>
                </c:pt>
                <c:pt idx="392">
                  <c:v>87.896045894794938</c:v>
                </c:pt>
                <c:pt idx="393">
                  <c:v>124.9352993299651</c:v>
                </c:pt>
                <c:pt idx="394">
                  <c:v>147.11777605548289</c:v>
                </c:pt>
                <c:pt idx="395">
                  <c:v>66.076922151184178</c:v>
                </c:pt>
                <c:pt idx="396">
                  <c:v>117.35801335741994</c:v>
                </c:pt>
                <c:pt idx="397">
                  <c:v>124.45416177077529</c:v>
                </c:pt>
                <c:pt idx="398">
                  <c:v>133.20007303788924</c:v>
                </c:pt>
                <c:pt idx="399">
                  <c:v>77.342309103939485</c:v>
                </c:pt>
                <c:pt idx="400">
                  <c:v>137.32737634438405</c:v>
                </c:pt>
                <c:pt idx="401">
                  <c:v>84.588118909748417</c:v>
                </c:pt>
                <c:pt idx="402">
                  <c:v>86.042736201019181</c:v>
                </c:pt>
                <c:pt idx="403">
                  <c:v>97.816532736414914</c:v>
                </c:pt>
                <c:pt idx="404">
                  <c:v>70.746019724009713</c:v>
                </c:pt>
                <c:pt idx="405">
                  <c:v>70.785714992062594</c:v>
                </c:pt>
                <c:pt idx="406">
                  <c:v>157.03990274838623</c:v>
                </c:pt>
                <c:pt idx="407">
                  <c:v>76.048680152845208</c:v>
                </c:pt>
                <c:pt idx="408">
                  <c:v>247.48409062014338</c:v>
                </c:pt>
                <c:pt idx="409">
                  <c:v>88.535480074715792</c:v>
                </c:pt>
                <c:pt idx="410">
                  <c:v>122.95422457868239</c:v>
                </c:pt>
                <c:pt idx="411">
                  <c:v>140.0877514495115</c:v>
                </c:pt>
                <c:pt idx="412">
                  <c:v>89.354658036863654</c:v>
                </c:pt>
                <c:pt idx="413">
                  <c:v>73.588801905351716</c:v>
                </c:pt>
                <c:pt idx="414">
                  <c:v>99.962109655385618</c:v>
                </c:pt>
                <c:pt idx="415">
                  <c:v>110.96809722748273</c:v>
                </c:pt>
                <c:pt idx="416">
                  <c:v>120.00139591330515</c:v>
                </c:pt>
                <c:pt idx="417">
                  <c:v>51.721052219203692</c:v>
                </c:pt>
                <c:pt idx="418">
                  <c:v>46.144070034323398</c:v>
                </c:pt>
                <c:pt idx="419">
                  <c:v>76.428586490261324</c:v>
                </c:pt>
                <c:pt idx="420">
                  <c:v>117.44079950636133</c:v>
                </c:pt>
                <c:pt idx="421">
                  <c:v>115.43573555343664</c:v>
                </c:pt>
                <c:pt idx="422">
                  <c:v>135.39360207149358</c:v>
                </c:pt>
                <c:pt idx="423">
                  <c:v>109.68695480859469</c:v>
                </c:pt>
                <c:pt idx="424">
                  <c:v>97.799250417164998</c:v>
                </c:pt>
                <c:pt idx="425">
                  <c:v>181.77021842755533</c:v>
                </c:pt>
                <c:pt idx="426">
                  <c:v>98.904214481394675</c:v>
                </c:pt>
                <c:pt idx="427">
                  <c:v>115.36408253611179</c:v>
                </c:pt>
                <c:pt idx="428">
                  <c:v>197.43217945561494</c:v>
                </c:pt>
                <c:pt idx="429">
                  <c:v>135.6852122659696</c:v>
                </c:pt>
                <c:pt idx="430">
                  <c:v>73.522656680018841</c:v>
                </c:pt>
                <c:pt idx="431">
                  <c:v>71.259773036460629</c:v>
                </c:pt>
                <c:pt idx="432">
                  <c:v>207.0114107094974</c:v>
                </c:pt>
                <c:pt idx="433">
                  <c:v>202.21844427525667</c:v>
                </c:pt>
                <c:pt idx="434">
                  <c:v>115.49782829949197</c:v>
                </c:pt>
                <c:pt idx="435">
                  <c:v>57.367705574379471</c:v>
                </c:pt>
                <c:pt idx="436">
                  <c:v>117.20085145003154</c:v>
                </c:pt>
                <c:pt idx="437">
                  <c:v>77.975512372814265</c:v>
                </c:pt>
                <c:pt idx="438">
                  <c:v>107.24494931703086</c:v>
                </c:pt>
                <c:pt idx="439">
                  <c:v>123.44829956998321</c:v>
                </c:pt>
                <c:pt idx="440">
                  <c:v>128.13845375159744</c:v>
                </c:pt>
                <c:pt idx="441">
                  <c:v>84.053797195895939</c:v>
                </c:pt>
                <c:pt idx="442">
                  <c:v>48.965425176685464</c:v>
                </c:pt>
                <c:pt idx="443">
                  <c:v>102.43423988753226</c:v>
                </c:pt>
                <c:pt idx="444">
                  <c:v>69.607255554965093</c:v>
                </c:pt>
                <c:pt idx="445">
                  <c:v>103.14102366121942</c:v>
                </c:pt>
                <c:pt idx="446">
                  <c:v>112.07078662942531</c:v>
                </c:pt>
                <c:pt idx="447">
                  <c:v>78.995500660277514</c:v>
                </c:pt>
                <c:pt idx="448">
                  <c:v>100.12622704762109</c:v>
                </c:pt>
                <c:pt idx="449">
                  <c:v>120.12213461590591</c:v>
                </c:pt>
                <c:pt idx="450">
                  <c:v>96.482070128645773</c:v>
                </c:pt>
                <c:pt idx="451">
                  <c:v>120.06401484902196</c:v>
                </c:pt>
                <c:pt idx="452">
                  <c:v>89.96556414436624</c:v>
                </c:pt>
                <c:pt idx="453">
                  <c:v>68.859350145512835</c:v>
                </c:pt>
                <c:pt idx="454">
                  <c:v>87.684618117925169</c:v>
                </c:pt>
                <c:pt idx="455">
                  <c:v>157.34727700308858</c:v>
                </c:pt>
                <c:pt idx="456">
                  <c:v>100.79188975252227</c:v>
                </c:pt>
                <c:pt idx="457">
                  <c:v>116.59127488221192</c:v>
                </c:pt>
                <c:pt idx="458">
                  <c:v>119.35747136396211</c:v>
                </c:pt>
                <c:pt idx="459">
                  <c:v>149.81411738678727</c:v>
                </c:pt>
                <c:pt idx="460">
                  <c:v>101.53002045101867</c:v>
                </c:pt>
                <c:pt idx="461">
                  <c:v>84.415782479421466</c:v>
                </c:pt>
                <c:pt idx="462">
                  <c:v>78.296929211013747</c:v>
                </c:pt>
                <c:pt idx="463">
                  <c:v>54.797741970309332</c:v>
                </c:pt>
                <c:pt idx="464">
                  <c:v>62.692231936923591</c:v>
                </c:pt>
                <c:pt idx="465">
                  <c:v>93.653026980867537</c:v>
                </c:pt>
                <c:pt idx="466">
                  <c:v>145.51343371294089</c:v>
                </c:pt>
                <c:pt idx="467">
                  <c:v>52.142678437648371</c:v>
                </c:pt>
                <c:pt idx="468">
                  <c:v>108.245224385193</c:v>
                </c:pt>
                <c:pt idx="469">
                  <c:v>94.010292077134949</c:v>
                </c:pt>
                <c:pt idx="470">
                  <c:v>104.8311333060137</c:v>
                </c:pt>
                <c:pt idx="471">
                  <c:v>84.387972974207358</c:v>
                </c:pt>
                <c:pt idx="472">
                  <c:v>85.836632929769735</c:v>
                </c:pt>
                <c:pt idx="473">
                  <c:v>90.391531990538112</c:v>
                </c:pt>
                <c:pt idx="474">
                  <c:v>81.267151118537242</c:v>
                </c:pt>
                <c:pt idx="475">
                  <c:v>80.485950032029109</c:v>
                </c:pt>
                <c:pt idx="476">
                  <c:v>101.02673365122354</c:v>
                </c:pt>
                <c:pt idx="477">
                  <c:v>155.53462442257128</c:v>
                </c:pt>
                <c:pt idx="478">
                  <c:v>78.329454251070118</c:v>
                </c:pt>
                <c:pt idx="479">
                  <c:v>70.413395468034039</c:v>
                </c:pt>
                <c:pt idx="480">
                  <c:v>104.35553844203938</c:v>
                </c:pt>
                <c:pt idx="481">
                  <c:v>88.034668162033881</c:v>
                </c:pt>
                <c:pt idx="482">
                  <c:v>93.112783907118242</c:v>
                </c:pt>
                <c:pt idx="483">
                  <c:v>61.980582945482368</c:v>
                </c:pt>
                <c:pt idx="484">
                  <c:v>217.47798200557787</c:v>
                </c:pt>
                <c:pt idx="485">
                  <c:v>84.628485068366771</c:v>
                </c:pt>
                <c:pt idx="486">
                  <c:v>111.10101359933631</c:v>
                </c:pt>
                <c:pt idx="487">
                  <c:v>51.716383904948458</c:v>
                </c:pt>
                <c:pt idx="488">
                  <c:v>110.46929045464131</c:v>
                </c:pt>
                <c:pt idx="489">
                  <c:v>42.806974328407705</c:v>
                </c:pt>
                <c:pt idx="490">
                  <c:v>70.591346632421676</c:v>
                </c:pt>
                <c:pt idx="491">
                  <c:v>60.068726923269068</c:v>
                </c:pt>
                <c:pt idx="492">
                  <c:v>99.475911819743672</c:v>
                </c:pt>
                <c:pt idx="493">
                  <c:v>75.631806135616003</c:v>
                </c:pt>
                <c:pt idx="494">
                  <c:v>58.101736319005838</c:v>
                </c:pt>
                <c:pt idx="495">
                  <c:v>96.554097271795598</c:v>
                </c:pt>
                <c:pt idx="496">
                  <c:v>150.48993970088043</c:v>
                </c:pt>
                <c:pt idx="497">
                  <c:v>74.426885230117307</c:v>
                </c:pt>
                <c:pt idx="498">
                  <c:v>103.0496325151225</c:v>
                </c:pt>
                <c:pt idx="499">
                  <c:v>116.85759118514601</c:v>
                </c:pt>
                <c:pt idx="500">
                  <c:v>83.986417639344253</c:v>
                </c:pt>
                <c:pt idx="501">
                  <c:v>114.64521315035503</c:v>
                </c:pt>
                <c:pt idx="502">
                  <c:v>150.61445437800847</c:v>
                </c:pt>
                <c:pt idx="503">
                  <c:v>70.443282688687901</c:v>
                </c:pt>
                <c:pt idx="504">
                  <c:v>71.006706506826163</c:v>
                </c:pt>
                <c:pt idx="505">
                  <c:v>140.76521909658121</c:v>
                </c:pt>
                <c:pt idx="506">
                  <c:v>118.55126781249037</c:v>
                </c:pt>
                <c:pt idx="507">
                  <c:v>98.02009610296723</c:v>
                </c:pt>
                <c:pt idx="508">
                  <c:v>79.568867487226569</c:v>
                </c:pt>
                <c:pt idx="509">
                  <c:v>79.333945233776859</c:v>
                </c:pt>
                <c:pt idx="510">
                  <c:v>61.946767760308063</c:v>
                </c:pt>
                <c:pt idx="511">
                  <c:v>86.519840202498472</c:v>
                </c:pt>
                <c:pt idx="512">
                  <c:v>92.483104632583334</c:v>
                </c:pt>
                <c:pt idx="513">
                  <c:v>50.790588568727003</c:v>
                </c:pt>
                <c:pt idx="514">
                  <c:v>88.600713716944753</c:v>
                </c:pt>
                <c:pt idx="515">
                  <c:v>52.826071178042199</c:v>
                </c:pt>
                <c:pt idx="516">
                  <c:v>65.245197664539063</c:v>
                </c:pt>
                <c:pt idx="517">
                  <c:v>70.157996635818506</c:v>
                </c:pt>
                <c:pt idx="518">
                  <c:v>126.10891714614327</c:v>
                </c:pt>
                <c:pt idx="519">
                  <c:v>141.32633739684456</c:v>
                </c:pt>
                <c:pt idx="520">
                  <c:v>125.76711985753502</c:v>
                </c:pt>
                <c:pt idx="521">
                  <c:v>47.503825717774944</c:v>
                </c:pt>
                <c:pt idx="522">
                  <c:v>83.264157154667004</c:v>
                </c:pt>
                <c:pt idx="523">
                  <c:v>161.85512119096214</c:v>
                </c:pt>
                <c:pt idx="524">
                  <c:v>110.33799711964922</c:v>
                </c:pt>
                <c:pt idx="525">
                  <c:v>140.92899715790642</c:v>
                </c:pt>
                <c:pt idx="526">
                  <c:v>84.311809910781903</c:v>
                </c:pt>
                <c:pt idx="527">
                  <c:v>43.453887774517419</c:v>
                </c:pt>
                <c:pt idx="528">
                  <c:v>143.02446543830399</c:v>
                </c:pt>
                <c:pt idx="529">
                  <c:v>167.26813393521485</c:v>
                </c:pt>
                <c:pt idx="530">
                  <c:v>71.838791676083986</c:v>
                </c:pt>
                <c:pt idx="531">
                  <c:v>103.50737333787814</c:v>
                </c:pt>
                <c:pt idx="532">
                  <c:v>99.882819691997156</c:v>
                </c:pt>
                <c:pt idx="533">
                  <c:v>105.0642297407619</c:v>
                </c:pt>
                <c:pt idx="534">
                  <c:v>126.27920968071362</c:v>
                </c:pt>
                <c:pt idx="535">
                  <c:v>103.831694342484</c:v>
                </c:pt>
                <c:pt idx="536">
                  <c:v>97.919769916146265</c:v>
                </c:pt>
                <c:pt idx="537">
                  <c:v>85.233101167297093</c:v>
                </c:pt>
                <c:pt idx="538">
                  <c:v>139.86781550701727</c:v>
                </c:pt>
                <c:pt idx="539">
                  <c:v>75.400630448986817</c:v>
                </c:pt>
                <c:pt idx="540">
                  <c:v>139.8549459708268</c:v>
                </c:pt>
                <c:pt idx="541">
                  <c:v>95.508503050723476</c:v>
                </c:pt>
                <c:pt idx="542">
                  <c:v>67.327746324214047</c:v>
                </c:pt>
                <c:pt idx="543">
                  <c:v>176.41817558756546</c:v>
                </c:pt>
                <c:pt idx="544">
                  <c:v>69.920156589447245</c:v>
                </c:pt>
                <c:pt idx="545">
                  <c:v>100.18373947135737</c:v>
                </c:pt>
                <c:pt idx="546">
                  <c:v>107.54976890008369</c:v>
                </c:pt>
                <c:pt idx="547">
                  <c:v>71.448921657688174</c:v>
                </c:pt>
                <c:pt idx="548">
                  <c:v>97.190123270198399</c:v>
                </c:pt>
                <c:pt idx="549">
                  <c:v>66.260849113883538</c:v>
                </c:pt>
                <c:pt idx="550">
                  <c:v>74.564909523948614</c:v>
                </c:pt>
                <c:pt idx="551">
                  <c:v>79.598468180290155</c:v>
                </c:pt>
                <c:pt idx="552">
                  <c:v>96.01957699751577</c:v>
                </c:pt>
                <c:pt idx="553">
                  <c:v>93.389048830950458</c:v>
                </c:pt>
                <c:pt idx="554">
                  <c:v>78.861350549443998</c:v>
                </c:pt>
                <c:pt idx="555">
                  <c:v>36.865460891405469</c:v>
                </c:pt>
                <c:pt idx="556">
                  <c:v>109.72850221247764</c:v>
                </c:pt>
                <c:pt idx="557">
                  <c:v>146.94562635436009</c:v>
                </c:pt>
                <c:pt idx="558">
                  <c:v>77.537611697232549</c:v>
                </c:pt>
                <c:pt idx="559">
                  <c:v>67.025264015607362</c:v>
                </c:pt>
                <c:pt idx="560">
                  <c:v>51.473747553792556</c:v>
                </c:pt>
                <c:pt idx="561">
                  <c:v>146.05096824935529</c:v>
                </c:pt>
                <c:pt idx="562">
                  <c:v>96.889367762536267</c:v>
                </c:pt>
                <c:pt idx="563">
                  <c:v>102.91226228355322</c:v>
                </c:pt>
                <c:pt idx="564">
                  <c:v>134.93856006078377</c:v>
                </c:pt>
                <c:pt idx="565">
                  <c:v>124.6284606900913</c:v>
                </c:pt>
                <c:pt idx="566">
                  <c:v>88.424188899833425</c:v>
                </c:pt>
                <c:pt idx="567">
                  <c:v>115.72915149863661</c:v>
                </c:pt>
                <c:pt idx="568">
                  <c:v>91.907710050616743</c:v>
                </c:pt>
                <c:pt idx="569">
                  <c:v>62.806449578952773</c:v>
                </c:pt>
                <c:pt idx="570">
                  <c:v>76.1842875187277</c:v>
                </c:pt>
                <c:pt idx="571">
                  <c:v>58.470704197331166</c:v>
                </c:pt>
                <c:pt idx="572">
                  <c:v>111.49786786156757</c:v>
                </c:pt>
                <c:pt idx="573">
                  <c:v>98.693628954490393</c:v>
                </c:pt>
                <c:pt idx="574">
                  <c:v>104.13247419004831</c:v>
                </c:pt>
                <c:pt idx="575">
                  <c:v>96.947462350186839</c:v>
                </c:pt>
                <c:pt idx="576">
                  <c:v>181.66316257638013</c:v>
                </c:pt>
                <c:pt idx="577">
                  <c:v>119.29490055444771</c:v>
                </c:pt>
                <c:pt idx="578">
                  <c:v>144.93543105394161</c:v>
                </c:pt>
                <c:pt idx="579">
                  <c:v>77.330977686174265</c:v>
                </c:pt>
                <c:pt idx="580">
                  <c:v>69.354270127485478</c:v>
                </c:pt>
                <c:pt idx="581">
                  <c:v>152.11057753380396</c:v>
                </c:pt>
                <c:pt idx="582">
                  <c:v>112.08990072095813</c:v>
                </c:pt>
                <c:pt idx="583">
                  <c:v>112.76489534268006</c:v>
                </c:pt>
                <c:pt idx="584">
                  <c:v>82.184872903237931</c:v>
                </c:pt>
                <c:pt idx="585">
                  <c:v>125.18495074230611</c:v>
                </c:pt>
                <c:pt idx="586">
                  <c:v>140.4115284695757</c:v>
                </c:pt>
                <c:pt idx="587">
                  <c:v>50.644770747140775</c:v>
                </c:pt>
                <c:pt idx="588">
                  <c:v>59.188601015203247</c:v>
                </c:pt>
                <c:pt idx="589">
                  <c:v>83.276846013197058</c:v>
                </c:pt>
                <c:pt idx="590">
                  <c:v>71.131585184251819</c:v>
                </c:pt>
                <c:pt idx="591">
                  <c:v>128.43997094223081</c:v>
                </c:pt>
                <c:pt idx="592">
                  <c:v>34.016211390360219</c:v>
                </c:pt>
                <c:pt idx="593">
                  <c:v>131.83840554002347</c:v>
                </c:pt>
                <c:pt idx="594">
                  <c:v>160.03072016700091</c:v>
                </c:pt>
                <c:pt idx="595">
                  <c:v>119.94906573747667</c:v>
                </c:pt>
                <c:pt idx="596">
                  <c:v>121.09903346937575</c:v>
                </c:pt>
                <c:pt idx="597">
                  <c:v>66.687933548406804</c:v>
                </c:pt>
                <c:pt idx="598">
                  <c:v>141.72427536003917</c:v>
                </c:pt>
                <c:pt idx="599">
                  <c:v>151.25524462496963</c:v>
                </c:pt>
                <c:pt idx="600">
                  <c:v>81.464575987131369</c:v>
                </c:pt>
                <c:pt idx="601">
                  <c:v>104.11774113417984</c:v>
                </c:pt>
                <c:pt idx="602">
                  <c:v>102.21285100717581</c:v>
                </c:pt>
                <c:pt idx="603">
                  <c:v>97.653418556773914</c:v>
                </c:pt>
                <c:pt idx="604">
                  <c:v>112.93972437965097</c:v>
                </c:pt>
                <c:pt idx="605">
                  <c:v>99.25893259321613</c:v>
                </c:pt>
                <c:pt idx="606">
                  <c:v>103.81354988400192</c:v>
                </c:pt>
                <c:pt idx="607">
                  <c:v>155.82623666269021</c:v>
                </c:pt>
                <c:pt idx="608">
                  <c:v>111.4144963454697</c:v>
                </c:pt>
                <c:pt idx="609">
                  <c:v>85.064516084962776</c:v>
                </c:pt>
                <c:pt idx="610">
                  <c:v>157.63424780834961</c:v>
                </c:pt>
                <c:pt idx="611">
                  <c:v>47.962672685823001</c:v>
                </c:pt>
                <c:pt idx="612">
                  <c:v>71.199510226886147</c:v>
                </c:pt>
                <c:pt idx="613">
                  <c:v>51.746294962160619</c:v>
                </c:pt>
                <c:pt idx="614">
                  <c:v>74.861993886896016</c:v>
                </c:pt>
                <c:pt idx="615">
                  <c:v>197.24571845081539</c:v>
                </c:pt>
                <c:pt idx="616">
                  <c:v>223.5811286815491</c:v>
                </c:pt>
                <c:pt idx="617">
                  <c:v>92.351596053352026</c:v>
                </c:pt>
                <c:pt idx="618">
                  <c:v>84.528901465473098</c:v>
                </c:pt>
                <c:pt idx="619">
                  <c:v>63.455455477027556</c:v>
                </c:pt>
                <c:pt idx="620">
                  <c:v>98.365105917941165</c:v>
                </c:pt>
                <c:pt idx="621">
                  <c:v>66.590193175740481</c:v>
                </c:pt>
                <c:pt idx="622">
                  <c:v>86.38130966548529</c:v>
                </c:pt>
                <c:pt idx="623">
                  <c:v>66.907237999694999</c:v>
                </c:pt>
                <c:pt idx="624">
                  <c:v>108.76918610521578</c:v>
                </c:pt>
                <c:pt idx="625">
                  <c:v>78.528649702362785</c:v>
                </c:pt>
                <c:pt idx="626">
                  <c:v>56.733065434721333</c:v>
                </c:pt>
                <c:pt idx="627">
                  <c:v>158.61276292007099</c:v>
                </c:pt>
                <c:pt idx="628">
                  <c:v>77.260635768420741</c:v>
                </c:pt>
                <c:pt idx="629">
                  <c:v>119.35707560789166</c:v>
                </c:pt>
                <c:pt idx="630">
                  <c:v>76.169072508618967</c:v>
                </c:pt>
                <c:pt idx="631">
                  <c:v>132.33968639663388</c:v>
                </c:pt>
                <c:pt idx="632">
                  <c:v>166.0821447738891</c:v>
                </c:pt>
                <c:pt idx="633">
                  <c:v>113.20332713485699</c:v>
                </c:pt>
                <c:pt idx="634">
                  <c:v>115.40838620220204</c:v>
                </c:pt>
                <c:pt idx="635">
                  <c:v>180.94901768468097</c:v>
                </c:pt>
                <c:pt idx="636">
                  <c:v>45.771211226826203</c:v>
                </c:pt>
                <c:pt idx="637">
                  <c:v>91.504415854803128</c:v>
                </c:pt>
                <c:pt idx="638">
                  <c:v>125.00984001019167</c:v>
                </c:pt>
                <c:pt idx="639">
                  <c:v>57.798055891653441</c:v>
                </c:pt>
                <c:pt idx="640">
                  <c:v>121.00529860093783</c:v>
                </c:pt>
                <c:pt idx="641">
                  <c:v>142.02164769416251</c:v>
                </c:pt>
                <c:pt idx="642">
                  <c:v>135.59182631522538</c:v>
                </c:pt>
                <c:pt idx="643">
                  <c:v>92.71623186739842</c:v>
                </c:pt>
                <c:pt idx="644">
                  <c:v>119.51532601554607</c:v>
                </c:pt>
                <c:pt idx="645">
                  <c:v>101.1908675651032</c:v>
                </c:pt>
                <c:pt idx="646">
                  <c:v>134.81252092795597</c:v>
                </c:pt>
                <c:pt idx="647">
                  <c:v>108.22701894335862</c:v>
                </c:pt>
                <c:pt idx="648">
                  <c:v>80.643535612156185</c:v>
                </c:pt>
                <c:pt idx="649">
                  <c:v>56.146168420775098</c:v>
                </c:pt>
                <c:pt idx="650">
                  <c:v>44.180082949699354</c:v>
                </c:pt>
                <c:pt idx="651">
                  <c:v>104.0623482525519</c:v>
                </c:pt>
                <c:pt idx="652">
                  <c:v>91.885393089516128</c:v>
                </c:pt>
                <c:pt idx="653">
                  <c:v>65.975204822668701</c:v>
                </c:pt>
                <c:pt idx="654">
                  <c:v>71.090165486712095</c:v>
                </c:pt>
                <c:pt idx="655">
                  <c:v>71.817439221840033</c:v>
                </c:pt>
                <c:pt idx="656">
                  <c:v>132.96497974546037</c:v>
                </c:pt>
                <c:pt idx="657">
                  <c:v>195.49691726388377</c:v>
                </c:pt>
                <c:pt idx="658">
                  <c:v>91.74221604683909</c:v>
                </c:pt>
                <c:pt idx="659">
                  <c:v>106.6215015487023</c:v>
                </c:pt>
                <c:pt idx="660">
                  <c:v>129.83853591057914</c:v>
                </c:pt>
                <c:pt idx="661">
                  <c:v>169.02455748995689</c:v>
                </c:pt>
                <c:pt idx="662">
                  <c:v>103.75525386473473</c:v>
                </c:pt>
                <c:pt idx="663">
                  <c:v>101.81301360585448</c:v>
                </c:pt>
                <c:pt idx="664">
                  <c:v>93.473979292461991</c:v>
                </c:pt>
                <c:pt idx="665">
                  <c:v>73.458163865103685</c:v>
                </c:pt>
                <c:pt idx="666">
                  <c:v>99.091483308030405</c:v>
                </c:pt>
                <c:pt idx="667">
                  <c:v>82.690484607034065</c:v>
                </c:pt>
                <c:pt idx="668">
                  <c:v>151.37076611733221</c:v>
                </c:pt>
                <c:pt idx="669">
                  <c:v>105.58688262488162</c:v>
                </c:pt>
                <c:pt idx="670">
                  <c:v>75.581688850889066</c:v>
                </c:pt>
                <c:pt idx="671">
                  <c:v>103.84980586406556</c:v>
                </c:pt>
                <c:pt idx="672">
                  <c:v>103.12241966198653</c:v>
                </c:pt>
                <c:pt idx="673">
                  <c:v>177.39514197495069</c:v>
                </c:pt>
                <c:pt idx="674">
                  <c:v>84.626642916033475</c:v>
                </c:pt>
                <c:pt idx="675">
                  <c:v>113.02069789850901</c:v>
                </c:pt>
                <c:pt idx="676">
                  <c:v>93.275340864908486</c:v>
                </c:pt>
                <c:pt idx="677">
                  <c:v>114.53806591227121</c:v>
                </c:pt>
                <c:pt idx="678">
                  <c:v>85.440773374496217</c:v>
                </c:pt>
                <c:pt idx="679">
                  <c:v>75.850136653210583</c:v>
                </c:pt>
                <c:pt idx="680">
                  <c:v>115.49447515756319</c:v>
                </c:pt>
                <c:pt idx="681">
                  <c:v>92.941413866398847</c:v>
                </c:pt>
                <c:pt idx="682">
                  <c:v>72.132673521459239</c:v>
                </c:pt>
                <c:pt idx="683">
                  <c:v>46.155226838072338</c:v>
                </c:pt>
                <c:pt idx="684">
                  <c:v>96.84994046445847</c:v>
                </c:pt>
                <c:pt idx="685">
                  <c:v>81.900676890985778</c:v>
                </c:pt>
                <c:pt idx="686">
                  <c:v>112.71732109595318</c:v>
                </c:pt>
                <c:pt idx="687">
                  <c:v>60.7859511108691</c:v>
                </c:pt>
                <c:pt idx="688">
                  <c:v>83.130247044998782</c:v>
                </c:pt>
                <c:pt idx="689">
                  <c:v>62.93897718613843</c:v>
                </c:pt>
                <c:pt idx="690">
                  <c:v>114.25523675604143</c:v>
                </c:pt>
                <c:pt idx="691">
                  <c:v>98.611320605732885</c:v>
                </c:pt>
                <c:pt idx="692">
                  <c:v>107.43756887793666</c:v>
                </c:pt>
                <c:pt idx="693">
                  <c:v>75.650439644235732</c:v>
                </c:pt>
                <c:pt idx="694">
                  <c:v>94.185623821270283</c:v>
                </c:pt>
                <c:pt idx="695">
                  <c:v>142.16841322401302</c:v>
                </c:pt>
                <c:pt idx="696">
                  <c:v>102.34810425639868</c:v>
                </c:pt>
                <c:pt idx="697">
                  <c:v>49.635074893604184</c:v>
                </c:pt>
                <c:pt idx="698">
                  <c:v>220.86898323721766</c:v>
                </c:pt>
                <c:pt idx="699">
                  <c:v>143.30891912116442</c:v>
                </c:pt>
                <c:pt idx="700">
                  <c:v>143.63575724323931</c:v>
                </c:pt>
                <c:pt idx="701">
                  <c:v>120.96664206836178</c:v>
                </c:pt>
                <c:pt idx="702">
                  <c:v>71.629553288754352</c:v>
                </c:pt>
                <c:pt idx="703">
                  <c:v>96.670404122940809</c:v>
                </c:pt>
                <c:pt idx="704">
                  <c:v>122.33822180855589</c:v>
                </c:pt>
                <c:pt idx="705">
                  <c:v>174.50971671609713</c:v>
                </c:pt>
                <c:pt idx="706">
                  <c:v>92.886571247369972</c:v>
                </c:pt>
                <c:pt idx="707">
                  <c:v>122.1186712822643</c:v>
                </c:pt>
                <c:pt idx="708">
                  <c:v>148.48060182853217</c:v>
                </c:pt>
                <c:pt idx="709">
                  <c:v>126.78425267716324</c:v>
                </c:pt>
                <c:pt idx="710">
                  <c:v>56.986656022440151</c:v>
                </c:pt>
                <c:pt idx="711">
                  <c:v>76.378860523181501</c:v>
                </c:pt>
                <c:pt idx="712">
                  <c:v>105.24331521278145</c:v>
                </c:pt>
                <c:pt idx="713">
                  <c:v>67.247744572971996</c:v>
                </c:pt>
                <c:pt idx="714">
                  <c:v>113.86231376837404</c:v>
                </c:pt>
                <c:pt idx="715">
                  <c:v>68.471691523001638</c:v>
                </c:pt>
                <c:pt idx="716">
                  <c:v>192.83753941403629</c:v>
                </c:pt>
                <c:pt idx="717">
                  <c:v>139.17315268704272</c:v>
                </c:pt>
                <c:pt idx="718">
                  <c:v>83.279180138311901</c:v>
                </c:pt>
                <c:pt idx="719">
                  <c:v>153.38391759241247</c:v>
                </c:pt>
                <c:pt idx="720">
                  <c:v>64.664499222161353</c:v>
                </c:pt>
                <c:pt idx="721">
                  <c:v>61.282753069449072</c:v>
                </c:pt>
                <c:pt idx="722">
                  <c:v>107.22064486539868</c:v>
                </c:pt>
                <c:pt idx="723">
                  <c:v>66.519933713773455</c:v>
                </c:pt>
                <c:pt idx="724">
                  <c:v>62.695928069217778</c:v>
                </c:pt>
                <c:pt idx="725">
                  <c:v>100.12498113702041</c:v>
                </c:pt>
                <c:pt idx="726">
                  <c:v>104.51726424326162</c:v>
                </c:pt>
                <c:pt idx="727">
                  <c:v>104.38138648105758</c:v>
                </c:pt>
                <c:pt idx="728">
                  <c:v>120.70905084454253</c:v>
                </c:pt>
                <c:pt idx="729">
                  <c:v>66.89554573843607</c:v>
                </c:pt>
                <c:pt idx="730">
                  <c:v>114.02927480371498</c:v>
                </c:pt>
                <c:pt idx="731">
                  <c:v>93.236883454254581</c:v>
                </c:pt>
                <c:pt idx="732">
                  <c:v>137.33081870294944</c:v>
                </c:pt>
                <c:pt idx="733">
                  <c:v>62.908043560626624</c:v>
                </c:pt>
                <c:pt idx="734">
                  <c:v>89.550151114712335</c:v>
                </c:pt>
                <c:pt idx="735">
                  <c:v>97.464051570804557</c:v>
                </c:pt>
                <c:pt idx="736">
                  <c:v>78.261081141621133</c:v>
                </c:pt>
                <c:pt idx="737">
                  <c:v>70.35424548059251</c:v>
                </c:pt>
                <c:pt idx="738">
                  <c:v>146.33122917755048</c:v>
                </c:pt>
                <c:pt idx="739">
                  <c:v>64.862006788829731</c:v>
                </c:pt>
                <c:pt idx="740">
                  <c:v>124.10176596602614</c:v>
                </c:pt>
                <c:pt idx="741">
                  <c:v>116.16675616178863</c:v>
                </c:pt>
                <c:pt idx="742">
                  <c:v>68.076465283116477</c:v>
                </c:pt>
                <c:pt idx="743">
                  <c:v>115.27676286999639</c:v>
                </c:pt>
                <c:pt idx="744">
                  <c:v>80.59629897813069</c:v>
                </c:pt>
                <c:pt idx="745">
                  <c:v>66.693874734506707</c:v>
                </c:pt>
                <c:pt idx="746">
                  <c:v>116.96607094129141</c:v>
                </c:pt>
                <c:pt idx="747">
                  <c:v>85.531743633342501</c:v>
                </c:pt>
                <c:pt idx="748">
                  <c:v>79.955227235485538</c:v>
                </c:pt>
                <c:pt idx="749">
                  <c:v>124.65612347551746</c:v>
                </c:pt>
                <c:pt idx="750">
                  <c:v>77.752224321927628</c:v>
                </c:pt>
                <c:pt idx="751">
                  <c:v>95.634252810317605</c:v>
                </c:pt>
                <c:pt idx="752">
                  <c:v>119.16176038642151</c:v>
                </c:pt>
                <c:pt idx="753">
                  <c:v>164.11034032582344</c:v>
                </c:pt>
                <c:pt idx="754">
                  <c:v>101.89370013039347</c:v>
                </c:pt>
                <c:pt idx="755">
                  <c:v>88.896713733204891</c:v>
                </c:pt>
                <c:pt idx="756">
                  <c:v>109.40876426462269</c:v>
                </c:pt>
                <c:pt idx="757">
                  <c:v>119.01506619335889</c:v>
                </c:pt>
                <c:pt idx="758">
                  <c:v>102.86454902600764</c:v>
                </c:pt>
                <c:pt idx="759">
                  <c:v>131.51520992199835</c:v>
                </c:pt>
                <c:pt idx="760">
                  <c:v>61.424189916180559</c:v>
                </c:pt>
                <c:pt idx="761">
                  <c:v>124.96797270236503</c:v>
                </c:pt>
                <c:pt idx="762">
                  <c:v>121.49965540593011</c:v>
                </c:pt>
                <c:pt idx="763">
                  <c:v>70.564001165211195</c:v>
                </c:pt>
                <c:pt idx="764">
                  <c:v>87.38191500251024</c:v>
                </c:pt>
                <c:pt idx="765">
                  <c:v>170.80431330804541</c:v>
                </c:pt>
                <c:pt idx="766">
                  <c:v>85.776003315659665</c:v>
                </c:pt>
                <c:pt idx="767">
                  <c:v>61.415499745110566</c:v>
                </c:pt>
                <c:pt idx="768">
                  <c:v>60.3637147062311</c:v>
                </c:pt>
                <c:pt idx="769">
                  <c:v>163.15046555462317</c:v>
                </c:pt>
                <c:pt idx="770">
                  <c:v>65.604685487457189</c:v>
                </c:pt>
                <c:pt idx="771">
                  <c:v>69.332603592769672</c:v>
                </c:pt>
                <c:pt idx="772">
                  <c:v>173.26720738833842</c:v>
                </c:pt>
                <c:pt idx="773">
                  <c:v>54.44653867490473</c:v>
                </c:pt>
                <c:pt idx="774">
                  <c:v>79.91431339607513</c:v>
                </c:pt>
                <c:pt idx="775">
                  <c:v>83.598942465087006</c:v>
                </c:pt>
                <c:pt idx="776">
                  <c:v>310.56492461846148</c:v>
                </c:pt>
                <c:pt idx="777">
                  <c:v>103.13381485792948</c:v>
                </c:pt>
                <c:pt idx="778">
                  <c:v>103.35960957421494</c:v>
                </c:pt>
                <c:pt idx="779">
                  <c:v>75.813158419044882</c:v>
                </c:pt>
                <c:pt idx="780">
                  <c:v>40.791660808627924</c:v>
                </c:pt>
                <c:pt idx="781">
                  <c:v>83.724618545661215</c:v>
                </c:pt>
                <c:pt idx="782">
                  <c:v>58.356331962566287</c:v>
                </c:pt>
                <c:pt idx="783">
                  <c:v>66.759263695751201</c:v>
                </c:pt>
                <c:pt idx="784">
                  <c:v>171.51090280670729</c:v>
                </c:pt>
                <c:pt idx="785">
                  <c:v>78.609285433937742</c:v>
                </c:pt>
                <c:pt idx="786">
                  <c:v>117.68471586495106</c:v>
                </c:pt>
                <c:pt idx="787">
                  <c:v>82.481907895171787</c:v>
                </c:pt>
                <c:pt idx="788">
                  <c:v>69.509101456802867</c:v>
                </c:pt>
                <c:pt idx="789">
                  <c:v>86.427090456893026</c:v>
                </c:pt>
                <c:pt idx="790">
                  <c:v>62.117308599645668</c:v>
                </c:pt>
                <c:pt idx="791">
                  <c:v>149.57976557101065</c:v>
                </c:pt>
                <c:pt idx="792">
                  <c:v>256.91508510426149</c:v>
                </c:pt>
                <c:pt idx="793">
                  <c:v>64.276170687579693</c:v>
                </c:pt>
                <c:pt idx="794">
                  <c:v>84.918662253686676</c:v>
                </c:pt>
                <c:pt idx="795">
                  <c:v>113.89016357015649</c:v>
                </c:pt>
                <c:pt idx="796">
                  <c:v>89.628144874899832</c:v>
                </c:pt>
                <c:pt idx="797">
                  <c:v>82.809783522737163</c:v>
                </c:pt>
                <c:pt idx="798">
                  <c:v>69.751096919746459</c:v>
                </c:pt>
                <c:pt idx="799">
                  <c:v>190.58228539755964</c:v>
                </c:pt>
                <c:pt idx="800">
                  <c:v>76.301821734337992</c:v>
                </c:pt>
                <c:pt idx="801">
                  <c:v>144.59190635578113</c:v>
                </c:pt>
                <c:pt idx="802">
                  <c:v>104.61817657468875</c:v>
                </c:pt>
                <c:pt idx="803">
                  <c:v>153.77789034939218</c:v>
                </c:pt>
                <c:pt idx="804">
                  <c:v>96.204812418667345</c:v>
                </c:pt>
                <c:pt idx="805">
                  <c:v>119.17941372066369</c:v>
                </c:pt>
                <c:pt idx="806">
                  <c:v>62.695597503977815</c:v>
                </c:pt>
                <c:pt idx="807">
                  <c:v>111.45951185679968</c:v>
                </c:pt>
                <c:pt idx="808">
                  <c:v>97.373857654810209</c:v>
                </c:pt>
                <c:pt idx="809">
                  <c:v>151.54978804063614</c:v>
                </c:pt>
                <c:pt idx="810">
                  <c:v>98.432713801513202</c:v>
                </c:pt>
                <c:pt idx="811">
                  <c:v>85.127176885184866</c:v>
                </c:pt>
                <c:pt idx="812">
                  <c:v>89.152002344872443</c:v>
                </c:pt>
                <c:pt idx="813">
                  <c:v>155.66356382385828</c:v>
                </c:pt>
                <c:pt idx="814">
                  <c:v>141.2805429405885</c:v>
                </c:pt>
                <c:pt idx="815">
                  <c:v>141.74942071937048</c:v>
                </c:pt>
                <c:pt idx="816">
                  <c:v>59.010342215800357</c:v>
                </c:pt>
                <c:pt idx="817">
                  <c:v>99.97007226480487</c:v>
                </c:pt>
                <c:pt idx="818">
                  <c:v>194.40260914864137</c:v>
                </c:pt>
                <c:pt idx="819">
                  <c:v>152.17568850038128</c:v>
                </c:pt>
                <c:pt idx="820">
                  <c:v>103.3679553308712</c:v>
                </c:pt>
                <c:pt idx="821">
                  <c:v>70.64192924663935</c:v>
                </c:pt>
                <c:pt idx="822">
                  <c:v>47.136775877590161</c:v>
                </c:pt>
                <c:pt idx="823">
                  <c:v>121.770546636106</c:v>
                </c:pt>
                <c:pt idx="824">
                  <c:v>131.08947861845212</c:v>
                </c:pt>
                <c:pt idx="825">
                  <c:v>58.722961416836064</c:v>
                </c:pt>
                <c:pt idx="826">
                  <c:v>118.69719672040881</c:v>
                </c:pt>
                <c:pt idx="827">
                  <c:v>41.962699618700945</c:v>
                </c:pt>
                <c:pt idx="828">
                  <c:v>127.90766054485839</c:v>
                </c:pt>
                <c:pt idx="829">
                  <c:v>106.16151877057696</c:v>
                </c:pt>
                <c:pt idx="830">
                  <c:v>115.86451228775212</c:v>
                </c:pt>
                <c:pt idx="831">
                  <c:v>73.197681195338731</c:v>
                </c:pt>
                <c:pt idx="832">
                  <c:v>141.41956206968484</c:v>
                </c:pt>
                <c:pt idx="833">
                  <c:v>122.04528468733891</c:v>
                </c:pt>
                <c:pt idx="834">
                  <c:v>46.47303927578956</c:v>
                </c:pt>
                <c:pt idx="835">
                  <c:v>127.43438114338095</c:v>
                </c:pt>
                <c:pt idx="836">
                  <c:v>104.40669264568187</c:v>
                </c:pt>
                <c:pt idx="837">
                  <c:v>70.532753222338755</c:v>
                </c:pt>
                <c:pt idx="838">
                  <c:v>112.44829270013497</c:v>
                </c:pt>
                <c:pt idx="839">
                  <c:v>105.83516977857015</c:v>
                </c:pt>
                <c:pt idx="840">
                  <c:v>111.67978514868328</c:v>
                </c:pt>
                <c:pt idx="841">
                  <c:v>57.974941780934031</c:v>
                </c:pt>
                <c:pt idx="842">
                  <c:v>72.413205652349063</c:v>
                </c:pt>
                <c:pt idx="843">
                  <c:v>89.311118524064128</c:v>
                </c:pt>
                <c:pt idx="844">
                  <c:v>100.87852957729868</c:v>
                </c:pt>
                <c:pt idx="845">
                  <c:v>117.44237459536477</c:v>
                </c:pt>
                <c:pt idx="846">
                  <c:v>110.10872334905851</c:v>
                </c:pt>
                <c:pt idx="847">
                  <c:v>65.192438111399426</c:v>
                </c:pt>
                <c:pt idx="848">
                  <c:v>178.83892423585257</c:v>
                </c:pt>
                <c:pt idx="849">
                  <c:v>97.204532009261584</c:v>
                </c:pt>
                <c:pt idx="850">
                  <c:v>104.9139923878095</c:v>
                </c:pt>
                <c:pt idx="851">
                  <c:v>95.479504554675373</c:v>
                </c:pt>
                <c:pt idx="852">
                  <c:v>89.267582235186751</c:v>
                </c:pt>
                <c:pt idx="853">
                  <c:v>127.44372428622508</c:v>
                </c:pt>
                <c:pt idx="854">
                  <c:v>107.22977507758897</c:v>
                </c:pt>
                <c:pt idx="855">
                  <c:v>100.87759461683359</c:v>
                </c:pt>
                <c:pt idx="856">
                  <c:v>115.93304514135463</c:v>
                </c:pt>
                <c:pt idx="857">
                  <c:v>68.073912383295266</c:v>
                </c:pt>
                <c:pt idx="858">
                  <c:v>143.19941203076516</c:v>
                </c:pt>
                <c:pt idx="859">
                  <c:v>94.238301789043788</c:v>
                </c:pt>
                <c:pt idx="860">
                  <c:v>65.689861554833357</c:v>
                </c:pt>
                <c:pt idx="861">
                  <c:v>76.977638534898901</c:v>
                </c:pt>
                <c:pt idx="862">
                  <c:v>142.02495144355188</c:v>
                </c:pt>
                <c:pt idx="863">
                  <c:v>79.322317096960475</c:v>
                </c:pt>
                <c:pt idx="864">
                  <c:v>100.65879786581844</c:v>
                </c:pt>
                <c:pt idx="865">
                  <c:v>75.639066651259441</c:v>
                </c:pt>
                <c:pt idx="866">
                  <c:v>110.76365937402406</c:v>
                </c:pt>
                <c:pt idx="867">
                  <c:v>106.79397529552203</c:v>
                </c:pt>
                <c:pt idx="868">
                  <c:v>52.470114824552979</c:v>
                </c:pt>
                <c:pt idx="869">
                  <c:v>62.483460284962923</c:v>
                </c:pt>
                <c:pt idx="870">
                  <c:v>96.458029460590424</c:v>
                </c:pt>
                <c:pt idx="871">
                  <c:v>72.770672426485646</c:v>
                </c:pt>
                <c:pt idx="872">
                  <c:v>93.593094872214294</c:v>
                </c:pt>
                <c:pt idx="873">
                  <c:v>113.88059540378754</c:v>
                </c:pt>
                <c:pt idx="874">
                  <c:v>72.897714108764717</c:v>
                </c:pt>
                <c:pt idx="875">
                  <c:v>114.79343803415125</c:v>
                </c:pt>
                <c:pt idx="876">
                  <c:v>104.96986590938529</c:v>
                </c:pt>
                <c:pt idx="877">
                  <c:v>97.34288300989688</c:v>
                </c:pt>
                <c:pt idx="878">
                  <c:v>98.850188759405555</c:v>
                </c:pt>
                <c:pt idx="879">
                  <c:v>97.596862985860184</c:v>
                </c:pt>
                <c:pt idx="880">
                  <c:v>34.740515085411751</c:v>
                </c:pt>
                <c:pt idx="881">
                  <c:v>147.38213681339045</c:v>
                </c:pt>
                <c:pt idx="882">
                  <c:v>79.844063267606103</c:v>
                </c:pt>
                <c:pt idx="883">
                  <c:v>73.410580809035778</c:v>
                </c:pt>
                <c:pt idx="884">
                  <c:v>71.143093980052569</c:v>
                </c:pt>
                <c:pt idx="885">
                  <c:v>100.64461258924172</c:v>
                </c:pt>
                <c:pt idx="886">
                  <c:v>73.033464629034015</c:v>
                </c:pt>
                <c:pt idx="887">
                  <c:v>115.97873424769006</c:v>
                </c:pt>
                <c:pt idx="888">
                  <c:v>81.714294040971723</c:v>
                </c:pt>
                <c:pt idx="889">
                  <c:v>72.251423108908767</c:v>
                </c:pt>
                <c:pt idx="890">
                  <c:v>85.736650937261544</c:v>
                </c:pt>
                <c:pt idx="891">
                  <c:v>68.464110782785738</c:v>
                </c:pt>
                <c:pt idx="892">
                  <c:v>81.266903339281853</c:v>
                </c:pt>
                <c:pt idx="893">
                  <c:v>95.703749081690745</c:v>
                </c:pt>
                <c:pt idx="894">
                  <c:v>130.09773382594148</c:v>
                </c:pt>
                <c:pt idx="895">
                  <c:v>75.140537125025602</c:v>
                </c:pt>
                <c:pt idx="896">
                  <c:v>73.313673390641142</c:v>
                </c:pt>
                <c:pt idx="897">
                  <c:v>79.656161710701596</c:v>
                </c:pt>
                <c:pt idx="898">
                  <c:v>132.78487172353454</c:v>
                </c:pt>
                <c:pt idx="899">
                  <c:v>53.878240710157918</c:v>
                </c:pt>
                <c:pt idx="900">
                  <c:v>101.46426042846753</c:v>
                </c:pt>
                <c:pt idx="901">
                  <c:v>48.366083487560104</c:v>
                </c:pt>
                <c:pt idx="902">
                  <c:v>69.988375141552353</c:v>
                </c:pt>
                <c:pt idx="903">
                  <c:v>97.320611146901868</c:v>
                </c:pt>
                <c:pt idx="904">
                  <c:v>99.497934580364699</c:v>
                </c:pt>
                <c:pt idx="905">
                  <c:v>74.609745326589518</c:v>
                </c:pt>
                <c:pt idx="906">
                  <c:v>65.786427950642562</c:v>
                </c:pt>
                <c:pt idx="907">
                  <c:v>126.86501567712905</c:v>
                </c:pt>
                <c:pt idx="908">
                  <c:v>123.16305832248948</c:v>
                </c:pt>
                <c:pt idx="909">
                  <c:v>48.6132803910467</c:v>
                </c:pt>
                <c:pt idx="910">
                  <c:v>137.97343790043334</c:v>
                </c:pt>
                <c:pt idx="911">
                  <c:v>36.189922809008429</c:v>
                </c:pt>
                <c:pt idx="912">
                  <c:v>137.70407434183647</c:v>
                </c:pt>
                <c:pt idx="913">
                  <c:v>101.42958316026696</c:v>
                </c:pt>
                <c:pt idx="914">
                  <c:v>90.577797418318568</c:v>
                </c:pt>
                <c:pt idx="915">
                  <c:v>62.724650800144431</c:v>
                </c:pt>
                <c:pt idx="916">
                  <c:v>96.215790105394547</c:v>
                </c:pt>
                <c:pt idx="917">
                  <c:v>77.179785543125661</c:v>
                </c:pt>
                <c:pt idx="918">
                  <c:v>145.76029200597469</c:v>
                </c:pt>
                <c:pt idx="919">
                  <c:v>130.57588025969488</c:v>
                </c:pt>
                <c:pt idx="920">
                  <c:v>50.667647726800446</c:v>
                </c:pt>
                <c:pt idx="921">
                  <c:v>82.202575053211945</c:v>
                </c:pt>
                <c:pt idx="922">
                  <c:v>61.084216849347108</c:v>
                </c:pt>
                <c:pt idx="923">
                  <c:v>67.641699125488628</c:v>
                </c:pt>
                <c:pt idx="924">
                  <c:v>100.10673173038123</c:v>
                </c:pt>
                <c:pt idx="925">
                  <c:v>47.934946696317475</c:v>
                </c:pt>
                <c:pt idx="926">
                  <c:v>54.634082988826982</c:v>
                </c:pt>
                <c:pt idx="927">
                  <c:v>159.26351948529646</c:v>
                </c:pt>
                <c:pt idx="928">
                  <c:v>68.104287908011017</c:v>
                </c:pt>
                <c:pt idx="929">
                  <c:v>112.68941007803545</c:v>
                </c:pt>
                <c:pt idx="930">
                  <c:v>125.98050892525481</c:v>
                </c:pt>
                <c:pt idx="931">
                  <c:v>184.92117011719716</c:v>
                </c:pt>
                <c:pt idx="932">
                  <c:v>53.066677155025509</c:v>
                </c:pt>
                <c:pt idx="933">
                  <c:v>94.684651759193414</c:v>
                </c:pt>
                <c:pt idx="934">
                  <c:v>102.25960880043476</c:v>
                </c:pt>
                <c:pt idx="935">
                  <c:v>152.95904108377138</c:v>
                </c:pt>
                <c:pt idx="936">
                  <c:v>90.362475034544957</c:v>
                </c:pt>
                <c:pt idx="937">
                  <c:v>56.184097757880068</c:v>
                </c:pt>
                <c:pt idx="938">
                  <c:v>64.850656847146311</c:v>
                </c:pt>
                <c:pt idx="939">
                  <c:v>61.81181853121339</c:v>
                </c:pt>
                <c:pt idx="940">
                  <c:v>46.033368508393977</c:v>
                </c:pt>
                <c:pt idx="941">
                  <c:v>137.97118852992085</c:v>
                </c:pt>
                <c:pt idx="942">
                  <c:v>95.115979986458541</c:v>
                </c:pt>
                <c:pt idx="943">
                  <c:v>63.276398085108596</c:v>
                </c:pt>
                <c:pt idx="944">
                  <c:v>94.991789293869516</c:v>
                </c:pt>
                <c:pt idx="945">
                  <c:v>91.749807411236816</c:v>
                </c:pt>
                <c:pt idx="946">
                  <c:v>89.590588448524301</c:v>
                </c:pt>
                <c:pt idx="947">
                  <c:v>83.736856883288553</c:v>
                </c:pt>
                <c:pt idx="948">
                  <c:v>51.796963695185347</c:v>
                </c:pt>
                <c:pt idx="949">
                  <c:v>106.09849098872164</c:v>
                </c:pt>
                <c:pt idx="950">
                  <c:v>100.00275575480551</c:v>
                </c:pt>
                <c:pt idx="951">
                  <c:v>145.70473863059127</c:v>
                </c:pt>
                <c:pt idx="952">
                  <c:v>94.160592233000699</c:v>
                </c:pt>
                <c:pt idx="953">
                  <c:v>134.6880673308799</c:v>
                </c:pt>
                <c:pt idx="954">
                  <c:v>128.42662972809927</c:v>
                </c:pt>
                <c:pt idx="955">
                  <c:v>95.031408046864243</c:v>
                </c:pt>
                <c:pt idx="956">
                  <c:v>95.880172024279702</c:v>
                </c:pt>
                <c:pt idx="957">
                  <c:v>118.83333406488687</c:v>
                </c:pt>
                <c:pt idx="958">
                  <c:v>137.91843476852824</c:v>
                </c:pt>
                <c:pt idx="959">
                  <c:v>80.689146634275858</c:v>
                </c:pt>
                <c:pt idx="960">
                  <c:v>123.39468227699939</c:v>
                </c:pt>
                <c:pt idx="961">
                  <c:v>194.68944758076518</c:v>
                </c:pt>
                <c:pt idx="962">
                  <c:v>54.070447318963552</c:v>
                </c:pt>
                <c:pt idx="963">
                  <c:v>95.227446466507516</c:v>
                </c:pt>
                <c:pt idx="964">
                  <c:v>94.40227406253976</c:v>
                </c:pt>
                <c:pt idx="965">
                  <c:v>110.08434443950495</c:v>
                </c:pt>
                <c:pt idx="966">
                  <c:v>83.028709344765034</c:v>
                </c:pt>
                <c:pt idx="967">
                  <c:v>69.706465539103021</c:v>
                </c:pt>
                <c:pt idx="968">
                  <c:v>136.23214664991684</c:v>
                </c:pt>
                <c:pt idx="969">
                  <c:v>180.1734927494806</c:v>
                </c:pt>
                <c:pt idx="970">
                  <c:v>65.664739221261229</c:v>
                </c:pt>
                <c:pt idx="971">
                  <c:v>127.11032844830569</c:v>
                </c:pt>
                <c:pt idx="972">
                  <c:v>103.97840547388981</c:v>
                </c:pt>
                <c:pt idx="973">
                  <c:v>99.892023003275185</c:v>
                </c:pt>
                <c:pt idx="974">
                  <c:v>138.01540435863987</c:v>
                </c:pt>
                <c:pt idx="975">
                  <c:v>65.933176679974579</c:v>
                </c:pt>
                <c:pt idx="976">
                  <c:v>81.41274342537416</c:v>
                </c:pt>
                <c:pt idx="977">
                  <c:v>90.468919432307601</c:v>
                </c:pt>
                <c:pt idx="978">
                  <c:v>116.32049871465502</c:v>
                </c:pt>
                <c:pt idx="979">
                  <c:v>75.17296419370517</c:v>
                </c:pt>
                <c:pt idx="980">
                  <c:v>65.630393213831638</c:v>
                </c:pt>
                <c:pt idx="981">
                  <c:v>155.43267546993485</c:v>
                </c:pt>
                <c:pt idx="982">
                  <c:v>95.369417269288732</c:v>
                </c:pt>
                <c:pt idx="983">
                  <c:v>86.647121811788622</c:v>
                </c:pt>
                <c:pt idx="984">
                  <c:v>86.701472399722874</c:v>
                </c:pt>
                <c:pt idx="985">
                  <c:v>61.276363609050222</c:v>
                </c:pt>
                <c:pt idx="986">
                  <c:v>58.156675444011086</c:v>
                </c:pt>
                <c:pt idx="987">
                  <c:v>125.3229068300905</c:v>
                </c:pt>
                <c:pt idx="988">
                  <c:v>93.243454656083358</c:v>
                </c:pt>
                <c:pt idx="989">
                  <c:v>113.63342204099611</c:v>
                </c:pt>
                <c:pt idx="990">
                  <c:v>134.47065860354212</c:v>
                </c:pt>
                <c:pt idx="991">
                  <c:v>116.66936889703695</c:v>
                </c:pt>
                <c:pt idx="992">
                  <c:v>172.23591748534631</c:v>
                </c:pt>
                <c:pt idx="993">
                  <c:v>134.48731500858514</c:v>
                </c:pt>
                <c:pt idx="994">
                  <c:v>66.264270847956411</c:v>
                </c:pt>
                <c:pt idx="995">
                  <c:v>103.40581703408027</c:v>
                </c:pt>
                <c:pt idx="996">
                  <c:v>110.38791427067358</c:v>
                </c:pt>
                <c:pt idx="997">
                  <c:v>114.86881420053818</c:v>
                </c:pt>
                <c:pt idx="998">
                  <c:v>117.58215810166945</c:v>
                </c:pt>
                <c:pt idx="999">
                  <c:v>87.391325468429287</c:v>
                </c:pt>
              </c:numCache>
            </c:numRef>
          </c:xVal>
          <c:yVal>
            <c:numRef>
              <c:f>'Part C Bear Spread'!$R$5:$R$1004</c:f>
              <c:numCache>
                <c:formatCode>0.00</c:formatCode>
                <c:ptCount val="1000"/>
                <c:pt idx="0">
                  <c:v>-1.5732121164005832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-12.484751574392746</c:v>
                </c:pt>
                <c:pt idx="5">
                  <c:v>0</c:v>
                </c:pt>
                <c:pt idx="6">
                  <c:v>-12.484751574392746</c:v>
                </c:pt>
                <c:pt idx="7">
                  <c:v>-4.6846863140866333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-7.434796116126634</c:v>
                </c:pt>
                <c:pt idx="15">
                  <c:v>-1.1035477964709912</c:v>
                </c:pt>
                <c:pt idx="16">
                  <c:v>-12.484751574392746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-5.9547324259724661</c:v>
                </c:pt>
                <c:pt idx="21">
                  <c:v>-2.0799983031710099</c:v>
                </c:pt>
                <c:pt idx="22">
                  <c:v>-12.484751574392746</c:v>
                </c:pt>
                <c:pt idx="23">
                  <c:v>0</c:v>
                </c:pt>
                <c:pt idx="24">
                  <c:v>-12.484751574392746</c:v>
                </c:pt>
                <c:pt idx="25">
                  <c:v>-12.484751574392746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-12.484751574392746</c:v>
                </c:pt>
                <c:pt idx="30">
                  <c:v>-12.484751574392746</c:v>
                </c:pt>
                <c:pt idx="31">
                  <c:v>0</c:v>
                </c:pt>
                <c:pt idx="32">
                  <c:v>0</c:v>
                </c:pt>
                <c:pt idx="33">
                  <c:v>-12.484751574392746</c:v>
                </c:pt>
                <c:pt idx="34">
                  <c:v>-7.2114540836406178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-12.484751574392746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-6.906573613171247</c:v>
                </c:pt>
                <c:pt idx="44">
                  <c:v>-11.061344987514033</c:v>
                </c:pt>
                <c:pt idx="45">
                  <c:v>-12.484751574392746</c:v>
                </c:pt>
                <c:pt idx="46">
                  <c:v>0</c:v>
                </c:pt>
                <c:pt idx="47">
                  <c:v>0</c:v>
                </c:pt>
                <c:pt idx="48">
                  <c:v>-10.079973174641268</c:v>
                </c:pt>
                <c:pt idx="49">
                  <c:v>-12.484751574392746</c:v>
                </c:pt>
                <c:pt idx="50">
                  <c:v>0</c:v>
                </c:pt>
                <c:pt idx="51">
                  <c:v>0</c:v>
                </c:pt>
                <c:pt idx="52">
                  <c:v>-9.4676091178663313</c:v>
                </c:pt>
                <c:pt idx="53">
                  <c:v>0</c:v>
                </c:pt>
                <c:pt idx="54">
                  <c:v>-9.7738724276062783</c:v>
                </c:pt>
                <c:pt idx="55">
                  <c:v>0</c:v>
                </c:pt>
                <c:pt idx="56">
                  <c:v>0</c:v>
                </c:pt>
                <c:pt idx="57">
                  <c:v>-12.484751574392746</c:v>
                </c:pt>
                <c:pt idx="58">
                  <c:v>0</c:v>
                </c:pt>
                <c:pt idx="59">
                  <c:v>-12.484751574392746</c:v>
                </c:pt>
                <c:pt idx="60">
                  <c:v>-12.484751574392746</c:v>
                </c:pt>
                <c:pt idx="61">
                  <c:v>-12.484751574392746</c:v>
                </c:pt>
                <c:pt idx="62">
                  <c:v>-12.043156497444613</c:v>
                </c:pt>
                <c:pt idx="63">
                  <c:v>-12.484751574392746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-12.484751574392746</c:v>
                </c:pt>
                <c:pt idx="73">
                  <c:v>-10.507536450777081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-10.926923793130115</c:v>
                </c:pt>
                <c:pt idx="78">
                  <c:v>-12.484751574392746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-12.484751574392746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-12.484751574392746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-10.730751129018515</c:v>
                </c:pt>
                <c:pt idx="99">
                  <c:v>-12.484751574392746</c:v>
                </c:pt>
                <c:pt idx="100">
                  <c:v>-12.484751574392746</c:v>
                </c:pt>
                <c:pt idx="101">
                  <c:v>0</c:v>
                </c:pt>
                <c:pt idx="102">
                  <c:v>0</c:v>
                </c:pt>
                <c:pt idx="103">
                  <c:v>-12.484751574392746</c:v>
                </c:pt>
                <c:pt idx="104">
                  <c:v>-12.484751574392746</c:v>
                </c:pt>
                <c:pt idx="105">
                  <c:v>0</c:v>
                </c:pt>
                <c:pt idx="106">
                  <c:v>0</c:v>
                </c:pt>
                <c:pt idx="107">
                  <c:v>-12.484751574392746</c:v>
                </c:pt>
                <c:pt idx="108">
                  <c:v>0</c:v>
                </c:pt>
                <c:pt idx="109">
                  <c:v>0</c:v>
                </c:pt>
                <c:pt idx="110">
                  <c:v>-12.484751574392746</c:v>
                </c:pt>
                <c:pt idx="111">
                  <c:v>0</c:v>
                </c:pt>
                <c:pt idx="112">
                  <c:v>0</c:v>
                </c:pt>
                <c:pt idx="113">
                  <c:v>-0.6393357318108599</c:v>
                </c:pt>
                <c:pt idx="114">
                  <c:v>0</c:v>
                </c:pt>
                <c:pt idx="115">
                  <c:v>0</c:v>
                </c:pt>
                <c:pt idx="116">
                  <c:v>-0.27559455740816929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-12.484751574392746</c:v>
                </c:pt>
                <c:pt idx="124">
                  <c:v>-12.484751574392746</c:v>
                </c:pt>
                <c:pt idx="125">
                  <c:v>-7.2574081005898137</c:v>
                </c:pt>
                <c:pt idx="126">
                  <c:v>-12.484751574392746</c:v>
                </c:pt>
                <c:pt idx="127">
                  <c:v>0</c:v>
                </c:pt>
                <c:pt idx="128">
                  <c:v>0</c:v>
                </c:pt>
                <c:pt idx="129">
                  <c:v>-12.484751574392746</c:v>
                </c:pt>
                <c:pt idx="130">
                  <c:v>0</c:v>
                </c:pt>
                <c:pt idx="131">
                  <c:v>0</c:v>
                </c:pt>
                <c:pt idx="132">
                  <c:v>-12.484751574392746</c:v>
                </c:pt>
                <c:pt idx="133">
                  <c:v>0</c:v>
                </c:pt>
                <c:pt idx="134">
                  <c:v>-12.484751574392746</c:v>
                </c:pt>
                <c:pt idx="135">
                  <c:v>-12.484751574392746</c:v>
                </c:pt>
                <c:pt idx="136">
                  <c:v>-12.484751574392746</c:v>
                </c:pt>
                <c:pt idx="137">
                  <c:v>0</c:v>
                </c:pt>
                <c:pt idx="138">
                  <c:v>-5.5592879247997189</c:v>
                </c:pt>
                <c:pt idx="139">
                  <c:v>-11.041041380454658</c:v>
                </c:pt>
                <c:pt idx="140">
                  <c:v>0</c:v>
                </c:pt>
                <c:pt idx="141">
                  <c:v>0</c:v>
                </c:pt>
                <c:pt idx="142">
                  <c:v>-1.6488755058417439</c:v>
                </c:pt>
                <c:pt idx="143">
                  <c:v>0</c:v>
                </c:pt>
                <c:pt idx="144">
                  <c:v>-12.484751574392746</c:v>
                </c:pt>
                <c:pt idx="145">
                  <c:v>0</c:v>
                </c:pt>
                <c:pt idx="146">
                  <c:v>-12.484751574392746</c:v>
                </c:pt>
                <c:pt idx="147">
                  <c:v>-12.484751574392746</c:v>
                </c:pt>
                <c:pt idx="148">
                  <c:v>0</c:v>
                </c:pt>
                <c:pt idx="149">
                  <c:v>-8.3318657130245128</c:v>
                </c:pt>
                <c:pt idx="150">
                  <c:v>0</c:v>
                </c:pt>
                <c:pt idx="151">
                  <c:v>-4.9731295619967995</c:v>
                </c:pt>
                <c:pt idx="152">
                  <c:v>-12.484751574392746</c:v>
                </c:pt>
                <c:pt idx="153">
                  <c:v>-12.484751574392746</c:v>
                </c:pt>
                <c:pt idx="154">
                  <c:v>0</c:v>
                </c:pt>
                <c:pt idx="155">
                  <c:v>0</c:v>
                </c:pt>
                <c:pt idx="156">
                  <c:v>-9.1677168160230167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-12.484751574392746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-4.5892741447062519</c:v>
                </c:pt>
                <c:pt idx="168">
                  <c:v>0</c:v>
                </c:pt>
                <c:pt idx="169">
                  <c:v>0</c:v>
                </c:pt>
                <c:pt idx="170">
                  <c:v>-12.484751574392746</c:v>
                </c:pt>
                <c:pt idx="171">
                  <c:v>-12.484751574392746</c:v>
                </c:pt>
                <c:pt idx="172">
                  <c:v>-3.8108594713045107</c:v>
                </c:pt>
                <c:pt idx="173">
                  <c:v>-12.484751574392746</c:v>
                </c:pt>
                <c:pt idx="174">
                  <c:v>0</c:v>
                </c:pt>
                <c:pt idx="175">
                  <c:v>-12.484751574392746</c:v>
                </c:pt>
                <c:pt idx="176">
                  <c:v>-12.484751574392746</c:v>
                </c:pt>
                <c:pt idx="177">
                  <c:v>-12.484751574392746</c:v>
                </c:pt>
                <c:pt idx="178">
                  <c:v>-1.3930171755466745</c:v>
                </c:pt>
                <c:pt idx="179">
                  <c:v>0</c:v>
                </c:pt>
                <c:pt idx="180">
                  <c:v>0</c:v>
                </c:pt>
                <c:pt idx="181">
                  <c:v>-12.484751574392746</c:v>
                </c:pt>
                <c:pt idx="182">
                  <c:v>0</c:v>
                </c:pt>
                <c:pt idx="183">
                  <c:v>-3.5979220378570318</c:v>
                </c:pt>
                <c:pt idx="184">
                  <c:v>-4.8225033944033981</c:v>
                </c:pt>
                <c:pt idx="185">
                  <c:v>-12.484751574392746</c:v>
                </c:pt>
                <c:pt idx="186">
                  <c:v>-12.484751574392746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-4.8490528086502849</c:v>
                </c:pt>
                <c:pt idx="191">
                  <c:v>0</c:v>
                </c:pt>
                <c:pt idx="192">
                  <c:v>-3.7647019763722369</c:v>
                </c:pt>
                <c:pt idx="193">
                  <c:v>0</c:v>
                </c:pt>
                <c:pt idx="194">
                  <c:v>0</c:v>
                </c:pt>
                <c:pt idx="195">
                  <c:v>-12.484751574392746</c:v>
                </c:pt>
                <c:pt idx="196">
                  <c:v>-12.484751574392746</c:v>
                </c:pt>
                <c:pt idx="197">
                  <c:v>-3.6584868970114712</c:v>
                </c:pt>
                <c:pt idx="198">
                  <c:v>-5.4889734278147841</c:v>
                </c:pt>
                <c:pt idx="199">
                  <c:v>0</c:v>
                </c:pt>
                <c:pt idx="200">
                  <c:v>-12.445710388907557</c:v>
                </c:pt>
                <c:pt idx="201">
                  <c:v>-12.484751574392746</c:v>
                </c:pt>
                <c:pt idx="202">
                  <c:v>0</c:v>
                </c:pt>
                <c:pt idx="203">
                  <c:v>0</c:v>
                </c:pt>
                <c:pt idx="204">
                  <c:v>-12.484751574392746</c:v>
                </c:pt>
                <c:pt idx="205">
                  <c:v>-2.1623159643873606</c:v>
                </c:pt>
                <c:pt idx="206">
                  <c:v>0</c:v>
                </c:pt>
                <c:pt idx="207">
                  <c:v>-6.5010998261587787</c:v>
                </c:pt>
                <c:pt idx="208">
                  <c:v>0</c:v>
                </c:pt>
                <c:pt idx="209">
                  <c:v>0</c:v>
                </c:pt>
                <c:pt idx="210">
                  <c:v>-12.484751574392746</c:v>
                </c:pt>
                <c:pt idx="211">
                  <c:v>0</c:v>
                </c:pt>
                <c:pt idx="212">
                  <c:v>-12.484751574392746</c:v>
                </c:pt>
                <c:pt idx="213">
                  <c:v>-12.484751574392746</c:v>
                </c:pt>
                <c:pt idx="214">
                  <c:v>0</c:v>
                </c:pt>
                <c:pt idx="215">
                  <c:v>-5.3207939379092011</c:v>
                </c:pt>
                <c:pt idx="216">
                  <c:v>-12.484751574392746</c:v>
                </c:pt>
                <c:pt idx="217">
                  <c:v>-12.484751574392746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-12.484751574392746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-12.484751574392746</c:v>
                </c:pt>
                <c:pt idx="228">
                  <c:v>-8.7002876243473963</c:v>
                </c:pt>
                <c:pt idx="229">
                  <c:v>-1.995078555147046</c:v>
                </c:pt>
                <c:pt idx="230">
                  <c:v>-1.9832138094514562</c:v>
                </c:pt>
                <c:pt idx="231">
                  <c:v>-12.484751574392746</c:v>
                </c:pt>
                <c:pt idx="232">
                  <c:v>0</c:v>
                </c:pt>
                <c:pt idx="233">
                  <c:v>0</c:v>
                </c:pt>
                <c:pt idx="234">
                  <c:v>-6.9047504953477272</c:v>
                </c:pt>
                <c:pt idx="235">
                  <c:v>0</c:v>
                </c:pt>
                <c:pt idx="236">
                  <c:v>0</c:v>
                </c:pt>
                <c:pt idx="237">
                  <c:v>-12.484751574392746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-12.208619475774654</c:v>
                </c:pt>
                <c:pt idx="245">
                  <c:v>0</c:v>
                </c:pt>
                <c:pt idx="246">
                  <c:v>-12.484751574392746</c:v>
                </c:pt>
                <c:pt idx="247">
                  <c:v>-12.484751574392746</c:v>
                </c:pt>
                <c:pt idx="248">
                  <c:v>-2.0828780507975893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-11.690382456749205</c:v>
                </c:pt>
                <c:pt idx="253">
                  <c:v>-7.4049698786697462</c:v>
                </c:pt>
                <c:pt idx="254">
                  <c:v>-12.484751574392746</c:v>
                </c:pt>
                <c:pt idx="255">
                  <c:v>-12.484751574392746</c:v>
                </c:pt>
                <c:pt idx="256">
                  <c:v>0</c:v>
                </c:pt>
                <c:pt idx="257">
                  <c:v>-8.874957948847964</c:v>
                </c:pt>
                <c:pt idx="258">
                  <c:v>0</c:v>
                </c:pt>
                <c:pt idx="259">
                  <c:v>-9.093697359072948</c:v>
                </c:pt>
                <c:pt idx="260">
                  <c:v>0</c:v>
                </c:pt>
                <c:pt idx="261">
                  <c:v>-12.482784695568071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-12.484751574392746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-12.484751574392746</c:v>
                </c:pt>
                <c:pt idx="270">
                  <c:v>0</c:v>
                </c:pt>
                <c:pt idx="271">
                  <c:v>-12.484751574392746</c:v>
                </c:pt>
                <c:pt idx="272">
                  <c:v>-12.484751574392746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-2.7197799656522506</c:v>
                </c:pt>
                <c:pt idx="277">
                  <c:v>-5.2271773071349514</c:v>
                </c:pt>
                <c:pt idx="278">
                  <c:v>-8.3783487344174006</c:v>
                </c:pt>
                <c:pt idx="279">
                  <c:v>0</c:v>
                </c:pt>
                <c:pt idx="280">
                  <c:v>-12.484751574392746</c:v>
                </c:pt>
                <c:pt idx="281">
                  <c:v>-4.3237164248232602</c:v>
                </c:pt>
                <c:pt idx="282">
                  <c:v>-12.484751574392746</c:v>
                </c:pt>
                <c:pt idx="283">
                  <c:v>-12.484751574392746</c:v>
                </c:pt>
                <c:pt idx="284">
                  <c:v>0</c:v>
                </c:pt>
                <c:pt idx="285">
                  <c:v>-6.3173194690335492</c:v>
                </c:pt>
                <c:pt idx="286">
                  <c:v>0</c:v>
                </c:pt>
                <c:pt idx="287">
                  <c:v>-12.484751574392746</c:v>
                </c:pt>
                <c:pt idx="288">
                  <c:v>-12.484751574392746</c:v>
                </c:pt>
                <c:pt idx="289">
                  <c:v>-12.484751574392746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-12.484751574392746</c:v>
                </c:pt>
                <c:pt idx="299">
                  <c:v>0</c:v>
                </c:pt>
                <c:pt idx="300">
                  <c:v>0</c:v>
                </c:pt>
                <c:pt idx="301">
                  <c:v>-8.7735010774396756</c:v>
                </c:pt>
                <c:pt idx="302">
                  <c:v>0</c:v>
                </c:pt>
                <c:pt idx="303">
                  <c:v>-12.484751574392746</c:v>
                </c:pt>
                <c:pt idx="304">
                  <c:v>-12.484751574392746</c:v>
                </c:pt>
                <c:pt idx="305">
                  <c:v>-5.7394528301648222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-12.484751574392746</c:v>
                </c:pt>
                <c:pt idx="314">
                  <c:v>-6.9249261073481136</c:v>
                </c:pt>
                <c:pt idx="315">
                  <c:v>-12.484751574392746</c:v>
                </c:pt>
                <c:pt idx="316">
                  <c:v>-12.484751574392746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-12.484751574392746</c:v>
                </c:pt>
                <c:pt idx="322">
                  <c:v>-12.484751574392746</c:v>
                </c:pt>
                <c:pt idx="323">
                  <c:v>-2.5228586115274965</c:v>
                </c:pt>
                <c:pt idx="324">
                  <c:v>-12.484751574392746</c:v>
                </c:pt>
                <c:pt idx="325">
                  <c:v>0</c:v>
                </c:pt>
                <c:pt idx="326">
                  <c:v>0</c:v>
                </c:pt>
                <c:pt idx="327">
                  <c:v>-12.484751574392746</c:v>
                </c:pt>
                <c:pt idx="328">
                  <c:v>0</c:v>
                </c:pt>
                <c:pt idx="329">
                  <c:v>-1.7606114945022</c:v>
                </c:pt>
                <c:pt idx="330">
                  <c:v>-8.5421416698944626</c:v>
                </c:pt>
                <c:pt idx="331">
                  <c:v>0</c:v>
                </c:pt>
                <c:pt idx="332">
                  <c:v>-12.484751574392746</c:v>
                </c:pt>
                <c:pt idx="333">
                  <c:v>0</c:v>
                </c:pt>
                <c:pt idx="334">
                  <c:v>0</c:v>
                </c:pt>
                <c:pt idx="335">
                  <c:v>-12.484751574392746</c:v>
                </c:pt>
                <c:pt idx="336">
                  <c:v>-8.7359034417728623</c:v>
                </c:pt>
                <c:pt idx="337">
                  <c:v>-5.5697690218579226</c:v>
                </c:pt>
                <c:pt idx="338">
                  <c:v>-12.484751574392746</c:v>
                </c:pt>
                <c:pt idx="339">
                  <c:v>-12.46607096830725</c:v>
                </c:pt>
                <c:pt idx="340">
                  <c:v>0</c:v>
                </c:pt>
                <c:pt idx="341">
                  <c:v>0</c:v>
                </c:pt>
                <c:pt idx="342">
                  <c:v>-12.484751574392746</c:v>
                </c:pt>
                <c:pt idx="343">
                  <c:v>-12.484751574392746</c:v>
                </c:pt>
                <c:pt idx="344">
                  <c:v>-12.484751574392746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-1.0548232973993663</c:v>
                </c:pt>
                <c:pt idx="349">
                  <c:v>-12.484751574392746</c:v>
                </c:pt>
                <c:pt idx="350">
                  <c:v>0</c:v>
                </c:pt>
                <c:pt idx="351">
                  <c:v>-12.484751574392746</c:v>
                </c:pt>
                <c:pt idx="352">
                  <c:v>0</c:v>
                </c:pt>
                <c:pt idx="353">
                  <c:v>-12.484751574392746</c:v>
                </c:pt>
                <c:pt idx="354">
                  <c:v>0</c:v>
                </c:pt>
                <c:pt idx="355">
                  <c:v>-12.292753669636113</c:v>
                </c:pt>
                <c:pt idx="356">
                  <c:v>-12.484751574392746</c:v>
                </c:pt>
                <c:pt idx="357">
                  <c:v>-12.484751574392746</c:v>
                </c:pt>
                <c:pt idx="358">
                  <c:v>-6.1581189911540832</c:v>
                </c:pt>
                <c:pt idx="359">
                  <c:v>0</c:v>
                </c:pt>
                <c:pt idx="360">
                  <c:v>-12.484751574392746</c:v>
                </c:pt>
                <c:pt idx="361">
                  <c:v>0</c:v>
                </c:pt>
                <c:pt idx="362">
                  <c:v>-6.2661534469601605</c:v>
                </c:pt>
                <c:pt idx="363">
                  <c:v>0</c:v>
                </c:pt>
                <c:pt idx="364">
                  <c:v>-12.484751574392746</c:v>
                </c:pt>
                <c:pt idx="365">
                  <c:v>0</c:v>
                </c:pt>
                <c:pt idx="366">
                  <c:v>-12.484751574392746</c:v>
                </c:pt>
                <c:pt idx="367">
                  <c:v>-12.484751574392746</c:v>
                </c:pt>
                <c:pt idx="368">
                  <c:v>-12.484751574392746</c:v>
                </c:pt>
                <c:pt idx="369">
                  <c:v>0</c:v>
                </c:pt>
                <c:pt idx="370">
                  <c:v>-12.484751574392746</c:v>
                </c:pt>
                <c:pt idx="371">
                  <c:v>-4.6955875326205785</c:v>
                </c:pt>
                <c:pt idx="372">
                  <c:v>-12.484751574392746</c:v>
                </c:pt>
                <c:pt idx="373">
                  <c:v>-12.484751574392746</c:v>
                </c:pt>
                <c:pt idx="374">
                  <c:v>-5.7811919888736583</c:v>
                </c:pt>
                <c:pt idx="375">
                  <c:v>0</c:v>
                </c:pt>
                <c:pt idx="376">
                  <c:v>-12.484751574392746</c:v>
                </c:pt>
                <c:pt idx="377">
                  <c:v>-11.939694325196641</c:v>
                </c:pt>
                <c:pt idx="378">
                  <c:v>-12.484751574392746</c:v>
                </c:pt>
                <c:pt idx="379">
                  <c:v>-8.8677849548070498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-12.484751574392746</c:v>
                </c:pt>
                <c:pt idx="389">
                  <c:v>-12.484751574392746</c:v>
                </c:pt>
                <c:pt idx="390">
                  <c:v>-8.1631698679863121</c:v>
                </c:pt>
                <c:pt idx="391">
                  <c:v>0</c:v>
                </c:pt>
                <c:pt idx="392">
                  <c:v>0</c:v>
                </c:pt>
                <c:pt idx="393">
                  <c:v>-12.484751574392746</c:v>
                </c:pt>
                <c:pt idx="394">
                  <c:v>-12.484751574392746</c:v>
                </c:pt>
                <c:pt idx="395">
                  <c:v>0</c:v>
                </c:pt>
                <c:pt idx="396">
                  <c:v>-12.484751574392746</c:v>
                </c:pt>
                <c:pt idx="397">
                  <c:v>-12.484751574392746</c:v>
                </c:pt>
                <c:pt idx="398">
                  <c:v>-12.484751574392746</c:v>
                </c:pt>
                <c:pt idx="399">
                  <c:v>0</c:v>
                </c:pt>
                <c:pt idx="400">
                  <c:v>-12.484751574392746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-12.484751574392746</c:v>
                </c:pt>
                <c:pt idx="407">
                  <c:v>0</c:v>
                </c:pt>
                <c:pt idx="408">
                  <c:v>-12.484751574392746</c:v>
                </c:pt>
                <c:pt idx="409">
                  <c:v>0</c:v>
                </c:pt>
                <c:pt idx="410">
                  <c:v>-12.484751574392746</c:v>
                </c:pt>
                <c:pt idx="411">
                  <c:v>-12.484751574392746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-10.96809722748273</c:v>
                </c:pt>
                <c:pt idx="416">
                  <c:v>-12.484751574392746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-12.484751574392746</c:v>
                </c:pt>
                <c:pt idx="421">
                  <c:v>-12.484751574392746</c:v>
                </c:pt>
                <c:pt idx="422">
                  <c:v>-12.484751574392746</c:v>
                </c:pt>
                <c:pt idx="423">
                  <c:v>-9.6869548085946917</c:v>
                </c:pt>
                <c:pt idx="424">
                  <c:v>0</c:v>
                </c:pt>
                <c:pt idx="425">
                  <c:v>-12.484751574392746</c:v>
                </c:pt>
                <c:pt idx="426">
                  <c:v>0</c:v>
                </c:pt>
                <c:pt idx="427">
                  <c:v>-12.484751574392746</c:v>
                </c:pt>
                <c:pt idx="428">
                  <c:v>-12.484751574392746</c:v>
                </c:pt>
                <c:pt idx="429">
                  <c:v>-12.484751574392746</c:v>
                </c:pt>
                <c:pt idx="430">
                  <c:v>0</c:v>
                </c:pt>
                <c:pt idx="431">
                  <c:v>0</c:v>
                </c:pt>
                <c:pt idx="432">
                  <c:v>-12.484751574392746</c:v>
                </c:pt>
                <c:pt idx="433">
                  <c:v>-12.484751574392746</c:v>
                </c:pt>
                <c:pt idx="434">
                  <c:v>-12.484751574392746</c:v>
                </c:pt>
                <c:pt idx="435">
                  <c:v>0</c:v>
                </c:pt>
                <c:pt idx="436">
                  <c:v>-12.484751574392746</c:v>
                </c:pt>
                <c:pt idx="437">
                  <c:v>0</c:v>
                </c:pt>
                <c:pt idx="438">
                  <c:v>-7.2449493170308585</c:v>
                </c:pt>
                <c:pt idx="439">
                  <c:v>-12.484751574392746</c:v>
                </c:pt>
                <c:pt idx="440">
                  <c:v>-12.484751574392746</c:v>
                </c:pt>
                <c:pt idx="441">
                  <c:v>0</c:v>
                </c:pt>
                <c:pt idx="442">
                  <c:v>0</c:v>
                </c:pt>
                <c:pt idx="443">
                  <c:v>-2.4342398875322573</c:v>
                </c:pt>
                <c:pt idx="444">
                  <c:v>0</c:v>
                </c:pt>
                <c:pt idx="445">
                  <c:v>-3.1410236612194211</c:v>
                </c:pt>
                <c:pt idx="446">
                  <c:v>-12.070786629425314</c:v>
                </c:pt>
                <c:pt idx="447">
                  <c:v>0</c:v>
                </c:pt>
                <c:pt idx="448">
                  <c:v>-0.12622704762108583</c:v>
                </c:pt>
                <c:pt idx="449">
                  <c:v>-12.484751574392746</c:v>
                </c:pt>
                <c:pt idx="450">
                  <c:v>0</c:v>
                </c:pt>
                <c:pt idx="451">
                  <c:v>-12.484751574392746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-12.484751574392746</c:v>
                </c:pt>
                <c:pt idx="456">
                  <c:v>-0.79188975252226612</c:v>
                </c:pt>
                <c:pt idx="457">
                  <c:v>-12.484751574392746</c:v>
                </c:pt>
                <c:pt idx="458">
                  <c:v>-12.484751574392746</c:v>
                </c:pt>
                <c:pt idx="459">
                  <c:v>-12.484751574392746</c:v>
                </c:pt>
                <c:pt idx="460">
                  <c:v>-1.5300204510186717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-12.484751574392746</c:v>
                </c:pt>
                <c:pt idx="467">
                  <c:v>0</c:v>
                </c:pt>
                <c:pt idx="468">
                  <c:v>-8.2452243851929978</c:v>
                </c:pt>
                <c:pt idx="469">
                  <c:v>0</c:v>
                </c:pt>
                <c:pt idx="470">
                  <c:v>-4.8311333060136974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-1.0267336512235374</c:v>
                </c:pt>
                <c:pt idx="477">
                  <c:v>-12.484751574392746</c:v>
                </c:pt>
                <c:pt idx="478">
                  <c:v>0</c:v>
                </c:pt>
                <c:pt idx="479">
                  <c:v>0</c:v>
                </c:pt>
                <c:pt idx="480">
                  <c:v>-4.355538442039375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-12.484751574392746</c:v>
                </c:pt>
                <c:pt idx="485">
                  <c:v>0</c:v>
                </c:pt>
                <c:pt idx="486">
                  <c:v>-11.101013599336312</c:v>
                </c:pt>
                <c:pt idx="487">
                  <c:v>0</c:v>
                </c:pt>
                <c:pt idx="488">
                  <c:v>-10.46929045464131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-12.484751574392746</c:v>
                </c:pt>
                <c:pt idx="497">
                  <c:v>0</c:v>
                </c:pt>
                <c:pt idx="498">
                  <c:v>-3.0496325151224966</c:v>
                </c:pt>
                <c:pt idx="499">
                  <c:v>-12.484751574392746</c:v>
                </c:pt>
                <c:pt idx="500">
                  <c:v>0</c:v>
                </c:pt>
                <c:pt idx="501">
                  <c:v>-12.484751574392746</c:v>
                </c:pt>
                <c:pt idx="502">
                  <c:v>-12.484751574392746</c:v>
                </c:pt>
                <c:pt idx="503">
                  <c:v>0</c:v>
                </c:pt>
                <c:pt idx="504">
                  <c:v>0</c:v>
                </c:pt>
                <c:pt idx="505">
                  <c:v>-12.484751574392746</c:v>
                </c:pt>
                <c:pt idx="506">
                  <c:v>-12.484751574392746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-12.484751574392746</c:v>
                </c:pt>
                <c:pt idx="519">
                  <c:v>-12.484751574392746</c:v>
                </c:pt>
                <c:pt idx="520">
                  <c:v>-12.484751574392746</c:v>
                </c:pt>
                <c:pt idx="521">
                  <c:v>0</c:v>
                </c:pt>
                <c:pt idx="522">
                  <c:v>0</c:v>
                </c:pt>
                <c:pt idx="523">
                  <c:v>-12.484751574392746</c:v>
                </c:pt>
                <c:pt idx="524">
                  <c:v>-10.337997119649216</c:v>
                </c:pt>
                <c:pt idx="525">
                  <c:v>-12.484751574392746</c:v>
                </c:pt>
                <c:pt idx="526">
                  <c:v>0</c:v>
                </c:pt>
                <c:pt idx="527">
                  <c:v>0</c:v>
                </c:pt>
                <c:pt idx="528">
                  <c:v>-12.484751574392746</c:v>
                </c:pt>
                <c:pt idx="529">
                  <c:v>-12.484751574392746</c:v>
                </c:pt>
                <c:pt idx="530">
                  <c:v>0</c:v>
                </c:pt>
                <c:pt idx="531">
                  <c:v>-3.5073733378781355</c:v>
                </c:pt>
                <c:pt idx="532">
                  <c:v>0</c:v>
                </c:pt>
                <c:pt idx="533">
                  <c:v>-5.0642297407619026</c:v>
                </c:pt>
                <c:pt idx="534">
                  <c:v>-12.484751574392746</c:v>
                </c:pt>
                <c:pt idx="535">
                  <c:v>-3.8316943424839991</c:v>
                </c:pt>
                <c:pt idx="536">
                  <c:v>0</c:v>
                </c:pt>
                <c:pt idx="537">
                  <c:v>0</c:v>
                </c:pt>
                <c:pt idx="538">
                  <c:v>-12.484751574392746</c:v>
                </c:pt>
                <c:pt idx="539">
                  <c:v>0</c:v>
                </c:pt>
                <c:pt idx="540">
                  <c:v>-12.484751574392746</c:v>
                </c:pt>
                <c:pt idx="541">
                  <c:v>0</c:v>
                </c:pt>
                <c:pt idx="542">
                  <c:v>0</c:v>
                </c:pt>
                <c:pt idx="543">
                  <c:v>-12.484751574392746</c:v>
                </c:pt>
                <c:pt idx="544">
                  <c:v>0</c:v>
                </c:pt>
                <c:pt idx="545">
                  <c:v>-0.18373947135737012</c:v>
                </c:pt>
                <c:pt idx="546">
                  <c:v>-7.5497689000836914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-9.7285022124776361</c:v>
                </c:pt>
                <c:pt idx="557">
                  <c:v>-12.484751574392746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-12.484751574392746</c:v>
                </c:pt>
                <c:pt idx="562">
                  <c:v>0</c:v>
                </c:pt>
                <c:pt idx="563">
                  <c:v>-2.9122622835532184</c:v>
                </c:pt>
                <c:pt idx="564">
                  <c:v>-12.484751574392746</c:v>
                </c:pt>
                <c:pt idx="565">
                  <c:v>-12.484751574392746</c:v>
                </c:pt>
                <c:pt idx="566">
                  <c:v>0</c:v>
                </c:pt>
                <c:pt idx="567">
                  <c:v>-12.484751574392746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-11.49786786156757</c:v>
                </c:pt>
                <c:pt idx="573">
                  <c:v>0</c:v>
                </c:pt>
                <c:pt idx="574">
                  <c:v>-4.1324741900483133</c:v>
                </c:pt>
                <c:pt idx="575">
                  <c:v>0</c:v>
                </c:pt>
                <c:pt idx="576">
                  <c:v>-12.484751574392746</c:v>
                </c:pt>
                <c:pt idx="577">
                  <c:v>-12.484751574392746</c:v>
                </c:pt>
                <c:pt idx="578">
                  <c:v>-12.484751574392746</c:v>
                </c:pt>
                <c:pt idx="579">
                  <c:v>0</c:v>
                </c:pt>
                <c:pt idx="580">
                  <c:v>0</c:v>
                </c:pt>
                <c:pt idx="581">
                  <c:v>-12.484751574392746</c:v>
                </c:pt>
                <c:pt idx="582">
                  <c:v>-12.089900720958127</c:v>
                </c:pt>
                <c:pt idx="583">
                  <c:v>-12.484751574392746</c:v>
                </c:pt>
                <c:pt idx="584">
                  <c:v>0</c:v>
                </c:pt>
                <c:pt idx="585">
                  <c:v>-12.484751574392746</c:v>
                </c:pt>
                <c:pt idx="586">
                  <c:v>-12.484751574392746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-12.484751574392746</c:v>
                </c:pt>
                <c:pt idx="592">
                  <c:v>0</c:v>
                </c:pt>
                <c:pt idx="593">
                  <c:v>-12.484751574392746</c:v>
                </c:pt>
                <c:pt idx="594">
                  <c:v>-12.484751574392746</c:v>
                </c:pt>
                <c:pt idx="595">
                  <c:v>-12.484751574392746</c:v>
                </c:pt>
                <c:pt idx="596">
                  <c:v>-12.484751574392746</c:v>
                </c:pt>
                <c:pt idx="597">
                  <c:v>0</c:v>
                </c:pt>
                <c:pt idx="598">
                  <c:v>-12.484751574392746</c:v>
                </c:pt>
                <c:pt idx="599">
                  <c:v>-12.484751574392746</c:v>
                </c:pt>
                <c:pt idx="600">
                  <c:v>0</c:v>
                </c:pt>
                <c:pt idx="601">
                  <c:v>-4.1177411341798376</c:v>
                </c:pt>
                <c:pt idx="602">
                  <c:v>-2.2128510071758143</c:v>
                </c:pt>
                <c:pt idx="603">
                  <c:v>0</c:v>
                </c:pt>
                <c:pt idx="604">
                  <c:v>-12.484751574392746</c:v>
                </c:pt>
                <c:pt idx="605">
                  <c:v>0</c:v>
                </c:pt>
                <c:pt idx="606">
                  <c:v>-3.8135498840019153</c:v>
                </c:pt>
                <c:pt idx="607">
                  <c:v>-12.484751574392746</c:v>
                </c:pt>
                <c:pt idx="608">
                  <c:v>-11.414496345469701</c:v>
                </c:pt>
                <c:pt idx="609">
                  <c:v>0</c:v>
                </c:pt>
                <c:pt idx="610">
                  <c:v>-12.484751574392746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-12.484751574392746</c:v>
                </c:pt>
                <c:pt idx="616">
                  <c:v>-12.484751574392746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-8.7691861052157805</c:v>
                </c:pt>
                <c:pt idx="625">
                  <c:v>0</c:v>
                </c:pt>
                <c:pt idx="626">
                  <c:v>0</c:v>
                </c:pt>
                <c:pt idx="627">
                  <c:v>-12.484751574392746</c:v>
                </c:pt>
                <c:pt idx="628">
                  <c:v>0</c:v>
                </c:pt>
                <c:pt idx="629">
                  <c:v>-12.484751574392746</c:v>
                </c:pt>
                <c:pt idx="630">
                  <c:v>0</c:v>
                </c:pt>
                <c:pt idx="631">
                  <c:v>-12.484751574392746</c:v>
                </c:pt>
                <c:pt idx="632">
                  <c:v>-12.484751574392746</c:v>
                </c:pt>
                <c:pt idx="633">
                  <c:v>-12.484751574392746</c:v>
                </c:pt>
                <c:pt idx="634">
                  <c:v>-12.484751574392746</c:v>
                </c:pt>
                <c:pt idx="635">
                  <c:v>-12.484751574392746</c:v>
                </c:pt>
                <c:pt idx="636">
                  <c:v>0</c:v>
                </c:pt>
                <c:pt idx="637">
                  <c:v>0</c:v>
                </c:pt>
                <c:pt idx="638">
                  <c:v>-12.484751574392746</c:v>
                </c:pt>
                <c:pt idx="639">
                  <c:v>0</c:v>
                </c:pt>
                <c:pt idx="640">
                  <c:v>-12.484751574392746</c:v>
                </c:pt>
                <c:pt idx="641">
                  <c:v>-12.484751574392746</c:v>
                </c:pt>
                <c:pt idx="642">
                  <c:v>-12.484751574392746</c:v>
                </c:pt>
                <c:pt idx="643">
                  <c:v>0</c:v>
                </c:pt>
                <c:pt idx="644">
                  <c:v>-12.484751574392746</c:v>
                </c:pt>
                <c:pt idx="645">
                  <c:v>-1.1908675651032041</c:v>
                </c:pt>
                <c:pt idx="646">
                  <c:v>-12.484751574392746</c:v>
                </c:pt>
                <c:pt idx="647">
                  <c:v>-8.2270189433586154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-4.0623482525518995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-12.484751574392746</c:v>
                </c:pt>
                <c:pt idx="657">
                  <c:v>-12.484751574392746</c:v>
                </c:pt>
                <c:pt idx="658">
                  <c:v>0</c:v>
                </c:pt>
                <c:pt idx="659">
                  <c:v>-6.6215015487022981</c:v>
                </c:pt>
                <c:pt idx="660">
                  <c:v>-12.484751574392746</c:v>
                </c:pt>
                <c:pt idx="661">
                  <c:v>-12.484751574392746</c:v>
                </c:pt>
                <c:pt idx="662">
                  <c:v>-3.7552538647347262</c:v>
                </c:pt>
                <c:pt idx="663">
                  <c:v>-1.8130136058544792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-12.484751574392746</c:v>
                </c:pt>
                <c:pt idx="669">
                  <c:v>-5.5868826248816248</c:v>
                </c:pt>
                <c:pt idx="670">
                  <c:v>0</c:v>
                </c:pt>
                <c:pt idx="671">
                  <c:v>-3.8498058640655586</c:v>
                </c:pt>
                <c:pt idx="672">
                  <c:v>-3.1224196619865268</c:v>
                </c:pt>
                <c:pt idx="673">
                  <c:v>-12.484751574392746</c:v>
                </c:pt>
                <c:pt idx="674">
                  <c:v>0</c:v>
                </c:pt>
                <c:pt idx="675">
                  <c:v>-12.484751574392746</c:v>
                </c:pt>
                <c:pt idx="676">
                  <c:v>0</c:v>
                </c:pt>
                <c:pt idx="677">
                  <c:v>-12.484751574392746</c:v>
                </c:pt>
                <c:pt idx="678">
                  <c:v>0</c:v>
                </c:pt>
                <c:pt idx="679">
                  <c:v>0</c:v>
                </c:pt>
                <c:pt idx="680">
                  <c:v>-12.484751574392746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-12.484751574392746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-12.484751574392746</c:v>
                </c:pt>
                <c:pt idx="691">
                  <c:v>0</c:v>
                </c:pt>
                <c:pt idx="692">
                  <c:v>-7.4375688779366556</c:v>
                </c:pt>
                <c:pt idx="693">
                  <c:v>0</c:v>
                </c:pt>
                <c:pt idx="694">
                  <c:v>0</c:v>
                </c:pt>
                <c:pt idx="695">
                  <c:v>-12.484751574392746</c:v>
                </c:pt>
                <c:pt idx="696">
                  <c:v>-2.3481042563986847</c:v>
                </c:pt>
                <c:pt idx="697">
                  <c:v>0</c:v>
                </c:pt>
                <c:pt idx="698">
                  <c:v>-12.484751574392746</c:v>
                </c:pt>
                <c:pt idx="699">
                  <c:v>-12.484751574392746</c:v>
                </c:pt>
                <c:pt idx="700">
                  <c:v>-12.484751574392746</c:v>
                </c:pt>
                <c:pt idx="701">
                  <c:v>-12.484751574392746</c:v>
                </c:pt>
                <c:pt idx="702">
                  <c:v>0</c:v>
                </c:pt>
                <c:pt idx="703">
                  <c:v>0</c:v>
                </c:pt>
                <c:pt idx="704">
                  <c:v>-12.484751574392746</c:v>
                </c:pt>
                <c:pt idx="705">
                  <c:v>-12.484751574392746</c:v>
                </c:pt>
                <c:pt idx="706">
                  <c:v>0</c:v>
                </c:pt>
                <c:pt idx="707">
                  <c:v>-12.484751574392746</c:v>
                </c:pt>
                <c:pt idx="708">
                  <c:v>-12.484751574392746</c:v>
                </c:pt>
                <c:pt idx="709">
                  <c:v>-12.484751574392746</c:v>
                </c:pt>
                <c:pt idx="710">
                  <c:v>0</c:v>
                </c:pt>
                <c:pt idx="711">
                  <c:v>0</c:v>
                </c:pt>
                <c:pt idx="712">
                  <c:v>-5.2433152127814537</c:v>
                </c:pt>
                <c:pt idx="713">
                  <c:v>0</c:v>
                </c:pt>
                <c:pt idx="714">
                  <c:v>-12.484751574392746</c:v>
                </c:pt>
                <c:pt idx="715">
                  <c:v>0</c:v>
                </c:pt>
                <c:pt idx="716">
                  <c:v>-12.484751574392746</c:v>
                </c:pt>
                <c:pt idx="717">
                  <c:v>-12.484751574392746</c:v>
                </c:pt>
                <c:pt idx="718">
                  <c:v>0</c:v>
                </c:pt>
                <c:pt idx="719">
                  <c:v>-12.484751574392746</c:v>
                </c:pt>
                <c:pt idx="720">
                  <c:v>0</c:v>
                </c:pt>
                <c:pt idx="721">
                  <c:v>0</c:v>
                </c:pt>
                <c:pt idx="722">
                  <c:v>-7.2206448653986826</c:v>
                </c:pt>
                <c:pt idx="723">
                  <c:v>0</c:v>
                </c:pt>
                <c:pt idx="724">
                  <c:v>0</c:v>
                </c:pt>
                <c:pt idx="725">
                  <c:v>-0.1249811370204128</c:v>
                </c:pt>
                <c:pt idx="726">
                  <c:v>-4.5172642432616215</c:v>
                </c:pt>
                <c:pt idx="727">
                  <c:v>-4.3813864810575751</c:v>
                </c:pt>
                <c:pt idx="728">
                  <c:v>-12.484751574392746</c:v>
                </c:pt>
                <c:pt idx="729">
                  <c:v>0</c:v>
                </c:pt>
                <c:pt idx="730">
                  <c:v>-12.484751574392746</c:v>
                </c:pt>
                <c:pt idx="731">
                  <c:v>0</c:v>
                </c:pt>
                <c:pt idx="732">
                  <c:v>-12.484751574392746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-12.484751574392746</c:v>
                </c:pt>
                <c:pt idx="739">
                  <c:v>0</c:v>
                </c:pt>
                <c:pt idx="740">
                  <c:v>-12.484751574392746</c:v>
                </c:pt>
                <c:pt idx="741">
                  <c:v>-12.484751574392746</c:v>
                </c:pt>
                <c:pt idx="742">
                  <c:v>0</c:v>
                </c:pt>
                <c:pt idx="743">
                  <c:v>-12.484751574392746</c:v>
                </c:pt>
                <c:pt idx="744">
                  <c:v>0</c:v>
                </c:pt>
                <c:pt idx="745">
                  <c:v>0</c:v>
                </c:pt>
                <c:pt idx="746">
                  <c:v>-12.484751574392746</c:v>
                </c:pt>
                <c:pt idx="747">
                  <c:v>0</c:v>
                </c:pt>
                <c:pt idx="748">
                  <c:v>0</c:v>
                </c:pt>
                <c:pt idx="749">
                  <c:v>-12.484751574392746</c:v>
                </c:pt>
                <c:pt idx="750">
                  <c:v>0</c:v>
                </c:pt>
                <c:pt idx="751">
                  <c:v>0</c:v>
                </c:pt>
                <c:pt idx="752">
                  <c:v>-12.484751574392746</c:v>
                </c:pt>
                <c:pt idx="753">
                  <c:v>-12.484751574392746</c:v>
                </c:pt>
                <c:pt idx="754">
                  <c:v>-1.8937001303934693</c:v>
                </c:pt>
                <c:pt idx="755">
                  <c:v>0</c:v>
                </c:pt>
                <c:pt idx="756">
                  <c:v>-9.4087642646226897</c:v>
                </c:pt>
                <c:pt idx="757">
                  <c:v>-12.484751574392746</c:v>
                </c:pt>
                <c:pt idx="758">
                  <c:v>-2.8645490260076372</c:v>
                </c:pt>
                <c:pt idx="759">
                  <c:v>-12.484751574392746</c:v>
                </c:pt>
                <c:pt idx="760">
                  <c:v>0</c:v>
                </c:pt>
                <c:pt idx="761">
                  <c:v>-12.484751574392746</c:v>
                </c:pt>
                <c:pt idx="762">
                  <c:v>-12.484751574392746</c:v>
                </c:pt>
                <c:pt idx="763">
                  <c:v>0</c:v>
                </c:pt>
                <c:pt idx="764">
                  <c:v>0</c:v>
                </c:pt>
                <c:pt idx="765">
                  <c:v>-12.484751574392746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-12.484751574392746</c:v>
                </c:pt>
                <c:pt idx="770">
                  <c:v>0</c:v>
                </c:pt>
                <c:pt idx="771">
                  <c:v>0</c:v>
                </c:pt>
                <c:pt idx="772">
                  <c:v>-12.484751574392746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-12.484751574392746</c:v>
                </c:pt>
                <c:pt idx="777">
                  <c:v>-3.1338148579294796</c:v>
                </c:pt>
                <c:pt idx="778">
                  <c:v>-3.359609574214943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-12.484751574392746</c:v>
                </c:pt>
                <c:pt idx="785">
                  <c:v>0</c:v>
                </c:pt>
                <c:pt idx="786">
                  <c:v>-12.484751574392746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-12.484751574392746</c:v>
                </c:pt>
                <c:pt idx="792">
                  <c:v>-12.484751574392746</c:v>
                </c:pt>
                <c:pt idx="793">
                  <c:v>0</c:v>
                </c:pt>
                <c:pt idx="794">
                  <c:v>0</c:v>
                </c:pt>
                <c:pt idx="795">
                  <c:v>-12.484751574392746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-12.484751574392746</c:v>
                </c:pt>
                <c:pt idx="800">
                  <c:v>0</c:v>
                </c:pt>
                <c:pt idx="801">
                  <c:v>-12.484751574392746</c:v>
                </c:pt>
                <c:pt idx="802">
                  <c:v>-4.6181765746887464</c:v>
                </c:pt>
                <c:pt idx="803">
                  <c:v>-12.484751574392746</c:v>
                </c:pt>
                <c:pt idx="804">
                  <c:v>0</c:v>
                </c:pt>
                <c:pt idx="805">
                  <c:v>-12.484751574392746</c:v>
                </c:pt>
                <c:pt idx="806">
                  <c:v>0</c:v>
                </c:pt>
                <c:pt idx="807">
                  <c:v>-11.459511856799679</c:v>
                </c:pt>
                <c:pt idx="808">
                  <c:v>0</c:v>
                </c:pt>
                <c:pt idx="809">
                  <c:v>-12.484751574392746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-12.484751574392746</c:v>
                </c:pt>
                <c:pt idx="814">
                  <c:v>-12.484751574392746</c:v>
                </c:pt>
                <c:pt idx="815">
                  <c:v>-12.484751574392746</c:v>
                </c:pt>
                <c:pt idx="816">
                  <c:v>0</c:v>
                </c:pt>
                <c:pt idx="817">
                  <c:v>0</c:v>
                </c:pt>
                <c:pt idx="818">
                  <c:v>-12.484751574392746</c:v>
                </c:pt>
                <c:pt idx="819">
                  <c:v>-12.484751574392746</c:v>
                </c:pt>
                <c:pt idx="820">
                  <c:v>-3.3679553308711974</c:v>
                </c:pt>
                <c:pt idx="821">
                  <c:v>0</c:v>
                </c:pt>
                <c:pt idx="822">
                  <c:v>0</c:v>
                </c:pt>
                <c:pt idx="823">
                  <c:v>-12.484751574392746</c:v>
                </c:pt>
                <c:pt idx="824">
                  <c:v>-12.484751574392746</c:v>
                </c:pt>
                <c:pt idx="825">
                  <c:v>0</c:v>
                </c:pt>
                <c:pt idx="826">
                  <c:v>-12.484751574392746</c:v>
                </c:pt>
                <c:pt idx="827">
                  <c:v>0</c:v>
                </c:pt>
                <c:pt idx="828">
                  <c:v>-12.484751574392746</c:v>
                </c:pt>
                <c:pt idx="829">
                  <c:v>-6.1615187705769614</c:v>
                </c:pt>
                <c:pt idx="830">
                  <c:v>-12.484751574392746</c:v>
                </c:pt>
                <c:pt idx="831">
                  <c:v>0</c:v>
                </c:pt>
                <c:pt idx="832">
                  <c:v>-12.484751574392746</c:v>
                </c:pt>
                <c:pt idx="833">
                  <c:v>-12.484751574392746</c:v>
                </c:pt>
                <c:pt idx="834">
                  <c:v>0</c:v>
                </c:pt>
                <c:pt idx="835">
                  <c:v>-12.484751574392746</c:v>
                </c:pt>
                <c:pt idx="836">
                  <c:v>-4.406692645681872</c:v>
                </c:pt>
                <c:pt idx="837">
                  <c:v>0</c:v>
                </c:pt>
                <c:pt idx="838">
                  <c:v>-12.448292700134971</c:v>
                </c:pt>
                <c:pt idx="839">
                  <c:v>-5.8351697785701475</c:v>
                </c:pt>
                <c:pt idx="840">
                  <c:v>-11.67978514868328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-0.87852957729867853</c:v>
                </c:pt>
                <c:pt idx="845">
                  <c:v>-12.484751574392746</c:v>
                </c:pt>
                <c:pt idx="846">
                  <c:v>-10.108723349058508</c:v>
                </c:pt>
                <c:pt idx="847">
                  <c:v>0</c:v>
                </c:pt>
                <c:pt idx="848">
                  <c:v>-12.484751574392746</c:v>
                </c:pt>
                <c:pt idx="849">
                  <c:v>0</c:v>
                </c:pt>
                <c:pt idx="850">
                  <c:v>-4.9139923878095004</c:v>
                </c:pt>
                <c:pt idx="851">
                  <c:v>0</c:v>
                </c:pt>
                <c:pt idx="852">
                  <c:v>0</c:v>
                </c:pt>
                <c:pt idx="853">
                  <c:v>-12.484751574392746</c:v>
                </c:pt>
                <c:pt idx="854">
                  <c:v>-7.2297750775889682</c:v>
                </c:pt>
                <c:pt idx="855">
                  <c:v>-0.87759461683359063</c:v>
                </c:pt>
                <c:pt idx="856">
                  <c:v>-12.484751574392746</c:v>
                </c:pt>
                <c:pt idx="857">
                  <c:v>0</c:v>
                </c:pt>
                <c:pt idx="858">
                  <c:v>-12.484751574392746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-12.484751574392746</c:v>
                </c:pt>
                <c:pt idx="863">
                  <c:v>0</c:v>
                </c:pt>
                <c:pt idx="864">
                  <c:v>-0.65879786581844257</c:v>
                </c:pt>
                <c:pt idx="865">
                  <c:v>0</c:v>
                </c:pt>
                <c:pt idx="866">
                  <c:v>-10.763659374024058</c:v>
                </c:pt>
                <c:pt idx="867">
                  <c:v>-6.7939752955220314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-12.484751574392746</c:v>
                </c:pt>
                <c:pt idx="874">
                  <c:v>0</c:v>
                </c:pt>
                <c:pt idx="875">
                  <c:v>-12.484751574392746</c:v>
                </c:pt>
                <c:pt idx="876">
                  <c:v>-4.969865909385291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-12.484751574392746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-0.64461258924171716</c:v>
                </c:pt>
                <c:pt idx="886">
                  <c:v>0</c:v>
                </c:pt>
                <c:pt idx="887">
                  <c:v>-12.484751574392746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-12.484751574392746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-12.484751574392746</c:v>
                </c:pt>
                <c:pt idx="899">
                  <c:v>0</c:v>
                </c:pt>
                <c:pt idx="900">
                  <c:v>-1.4642604284675258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-12.484751574392746</c:v>
                </c:pt>
                <c:pt idx="908">
                  <c:v>-12.484751574392746</c:v>
                </c:pt>
                <c:pt idx="909">
                  <c:v>0</c:v>
                </c:pt>
                <c:pt idx="910">
                  <c:v>-12.484751574392746</c:v>
                </c:pt>
                <c:pt idx="911">
                  <c:v>0</c:v>
                </c:pt>
                <c:pt idx="912">
                  <c:v>-12.484751574392746</c:v>
                </c:pt>
                <c:pt idx="913">
                  <c:v>-1.429583160266958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-12.484751574392746</c:v>
                </c:pt>
                <c:pt idx="919">
                  <c:v>-12.484751574392746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-0.10673173038122741</c:v>
                </c:pt>
                <c:pt idx="925">
                  <c:v>0</c:v>
                </c:pt>
                <c:pt idx="926">
                  <c:v>0</c:v>
                </c:pt>
                <c:pt idx="927">
                  <c:v>-12.484751574392746</c:v>
                </c:pt>
                <c:pt idx="928">
                  <c:v>0</c:v>
                </c:pt>
                <c:pt idx="929">
                  <c:v>-12.484751574392746</c:v>
                </c:pt>
                <c:pt idx="930">
                  <c:v>-12.484751574392746</c:v>
                </c:pt>
                <c:pt idx="931">
                  <c:v>-12.484751574392746</c:v>
                </c:pt>
                <c:pt idx="932">
                  <c:v>0</c:v>
                </c:pt>
                <c:pt idx="933">
                  <c:v>0</c:v>
                </c:pt>
                <c:pt idx="934">
                  <c:v>-2.2596088004347621</c:v>
                </c:pt>
                <c:pt idx="935">
                  <c:v>-12.484751574392746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-12.484751574392746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-6.0984909887216361</c:v>
                </c:pt>
                <c:pt idx="950">
                  <c:v>-2.7557548055057168E-3</c:v>
                </c:pt>
                <c:pt idx="951">
                  <c:v>-12.484751574392746</c:v>
                </c:pt>
                <c:pt idx="952">
                  <c:v>0</c:v>
                </c:pt>
                <c:pt idx="953">
                  <c:v>-12.484751574392746</c:v>
                </c:pt>
                <c:pt idx="954">
                  <c:v>-12.484751574392746</c:v>
                </c:pt>
                <c:pt idx="955">
                  <c:v>0</c:v>
                </c:pt>
                <c:pt idx="956">
                  <c:v>0</c:v>
                </c:pt>
                <c:pt idx="957">
                  <c:v>-12.484751574392746</c:v>
                </c:pt>
                <c:pt idx="958">
                  <c:v>-12.484751574392746</c:v>
                </c:pt>
                <c:pt idx="959">
                  <c:v>0</c:v>
                </c:pt>
                <c:pt idx="960">
                  <c:v>-12.484751574392746</c:v>
                </c:pt>
                <c:pt idx="961">
                  <c:v>-12.484751574392746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-10.084344439504946</c:v>
                </c:pt>
                <c:pt idx="966">
                  <c:v>0</c:v>
                </c:pt>
                <c:pt idx="967">
                  <c:v>0</c:v>
                </c:pt>
                <c:pt idx="968">
                  <c:v>-12.484751574392746</c:v>
                </c:pt>
                <c:pt idx="969">
                  <c:v>-12.484751574392746</c:v>
                </c:pt>
                <c:pt idx="970">
                  <c:v>0</c:v>
                </c:pt>
                <c:pt idx="971">
                  <c:v>-12.484751574392746</c:v>
                </c:pt>
                <c:pt idx="972">
                  <c:v>-3.9784054738898078</c:v>
                </c:pt>
                <c:pt idx="973">
                  <c:v>0</c:v>
                </c:pt>
                <c:pt idx="974">
                  <c:v>-12.484751574392746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-12.484751574392746</c:v>
                </c:pt>
                <c:pt idx="979">
                  <c:v>0</c:v>
                </c:pt>
                <c:pt idx="980">
                  <c:v>0</c:v>
                </c:pt>
                <c:pt idx="981">
                  <c:v>-12.484751574392746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-12.484751574392746</c:v>
                </c:pt>
                <c:pt idx="988">
                  <c:v>0</c:v>
                </c:pt>
                <c:pt idx="989">
                  <c:v>-12.484751574392746</c:v>
                </c:pt>
                <c:pt idx="990">
                  <c:v>-12.484751574392746</c:v>
                </c:pt>
                <c:pt idx="991">
                  <c:v>-12.484751574392746</c:v>
                </c:pt>
                <c:pt idx="992">
                  <c:v>-12.484751574392746</c:v>
                </c:pt>
                <c:pt idx="993">
                  <c:v>-12.484751574392746</c:v>
                </c:pt>
                <c:pt idx="994">
                  <c:v>0</c:v>
                </c:pt>
                <c:pt idx="995">
                  <c:v>-3.4058170340802718</c:v>
                </c:pt>
                <c:pt idx="996">
                  <c:v>-10.387914270673576</c:v>
                </c:pt>
                <c:pt idx="997">
                  <c:v>-12.484751574392746</c:v>
                </c:pt>
                <c:pt idx="998">
                  <c:v>-12.484751574392746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D5-D34F-A510-F4CD797CA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574960"/>
        <c:axId val="1373275952"/>
      </c:scatterChart>
      <c:valAx>
        <c:axId val="138557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3275952"/>
        <c:crosses val="autoZero"/>
        <c:crossBetween val="midCat"/>
      </c:valAx>
      <c:valAx>
        <c:axId val="13732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557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Payoff</a:t>
            </a:r>
            <a:r>
              <a:rPr lang="en-US" baseline="0"/>
              <a:t> 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Bear Spread'!$S$5:$S$1004</c:f>
              <c:numCache>
                <c:formatCode>0.00</c:formatCode>
                <c:ptCount val="1000"/>
                <c:pt idx="0">
                  <c:v>103.81010239834477</c:v>
                </c:pt>
                <c:pt idx="1">
                  <c:v>97.817555600525097</c:v>
                </c:pt>
                <c:pt idx="2">
                  <c:v>93.459907686689604</c:v>
                </c:pt>
                <c:pt idx="3">
                  <c:v>102.09723471691757</c:v>
                </c:pt>
                <c:pt idx="4">
                  <c:v>119.22757398443657</c:v>
                </c:pt>
                <c:pt idx="5">
                  <c:v>102.49415022845733</c:v>
                </c:pt>
                <c:pt idx="6">
                  <c:v>109.01845679243293</c:v>
                </c:pt>
                <c:pt idx="7">
                  <c:v>104.71721344778297</c:v>
                </c:pt>
                <c:pt idx="8">
                  <c:v>100.51666623263134</c:v>
                </c:pt>
                <c:pt idx="9">
                  <c:v>94.654262507837302</c:v>
                </c:pt>
                <c:pt idx="10">
                  <c:v>102.71480206054201</c:v>
                </c:pt>
                <c:pt idx="11">
                  <c:v>89.997507126507173</c:v>
                </c:pt>
                <c:pt idx="12">
                  <c:v>96.650153690757961</c:v>
                </c:pt>
                <c:pt idx="13">
                  <c:v>86.641364870230518</c:v>
                </c:pt>
                <c:pt idx="14">
                  <c:v>105.50313322162134</c:v>
                </c:pt>
                <c:pt idx="15">
                  <c:v>103.67146655374063</c:v>
                </c:pt>
                <c:pt idx="16">
                  <c:v>113.9403590104835</c:v>
                </c:pt>
                <c:pt idx="17">
                  <c:v>101.61885442969066</c:v>
                </c:pt>
                <c:pt idx="18">
                  <c:v>98.514824835621681</c:v>
                </c:pt>
                <c:pt idx="19">
                  <c:v>90.771233745566036</c:v>
                </c:pt>
                <c:pt idx="20">
                  <c:v>105.08196750916224</c:v>
                </c:pt>
                <c:pt idx="21">
                  <c:v>103.95918513680689</c:v>
                </c:pt>
                <c:pt idx="22">
                  <c:v>108.83145602220381</c:v>
                </c:pt>
                <c:pt idx="23">
                  <c:v>100.908854302718</c:v>
                </c:pt>
                <c:pt idx="24">
                  <c:v>110.09584064260059</c:v>
                </c:pt>
                <c:pt idx="25">
                  <c:v>115.6392091074991</c:v>
                </c:pt>
                <c:pt idx="26">
                  <c:v>100.8252876529878</c:v>
                </c:pt>
                <c:pt idx="27">
                  <c:v>96.437972940915557</c:v>
                </c:pt>
                <c:pt idx="28">
                  <c:v>87.388899214577052</c:v>
                </c:pt>
                <c:pt idx="29">
                  <c:v>114.88934929798015</c:v>
                </c:pt>
                <c:pt idx="30">
                  <c:v>113.24174667969542</c:v>
                </c:pt>
                <c:pt idx="31">
                  <c:v>101.96853650310135</c:v>
                </c:pt>
                <c:pt idx="32">
                  <c:v>102.24665333832336</c:v>
                </c:pt>
                <c:pt idx="33">
                  <c:v>111.74346788630584</c:v>
                </c:pt>
                <c:pt idx="34">
                  <c:v>105.43984483045921</c:v>
                </c:pt>
                <c:pt idx="35">
                  <c:v>100.27099663020947</c:v>
                </c:pt>
                <c:pt idx="36">
                  <c:v>98.535655692603711</c:v>
                </c:pt>
                <c:pt idx="37">
                  <c:v>87.546097444207632</c:v>
                </c:pt>
                <c:pt idx="38">
                  <c:v>112.63057780617785</c:v>
                </c:pt>
                <c:pt idx="39">
                  <c:v>98.299570732296644</c:v>
                </c:pt>
                <c:pt idx="40">
                  <c:v>100.96379919615231</c:v>
                </c:pt>
                <c:pt idx="41">
                  <c:v>92.140941404508212</c:v>
                </c:pt>
                <c:pt idx="42">
                  <c:v>91.517789091636743</c:v>
                </c:pt>
                <c:pt idx="43">
                  <c:v>105.35329926830026</c:v>
                </c:pt>
                <c:pt idx="44">
                  <c:v>106.51792516646763</c:v>
                </c:pt>
                <c:pt idx="45">
                  <c:v>113.60689954850395</c:v>
                </c:pt>
                <c:pt idx="46">
                  <c:v>89.226535566645225</c:v>
                </c:pt>
                <c:pt idx="47">
                  <c:v>95.200840692939096</c:v>
                </c:pt>
                <c:pt idx="48">
                  <c:v>106.24567051899288</c:v>
                </c:pt>
                <c:pt idx="49">
                  <c:v>112.06670170498084</c:v>
                </c:pt>
                <c:pt idx="50">
                  <c:v>102.79383049824949</c:v>
                </c:pt>
                <c:pt idx="51">
                  <c:v>99.822634751024012</c:v>
                </c:pt>
                <c:pt idx="52">
                  <c:v>106.07491063924047</c:v>
                </c:pt>
                <c:pt idx="53">
                  <c:v>100.27986005051535</c:v>
                </c:pt>
                <c:pt idx="54">
                  <c:v>106.16039798249136</c:v>
                </c:pt>
                <c:pt idx="55">
                  <c:v>99.785718618412432</c:v>
                </c:pt>
                <c:pt idx="56">
                  <c:v>93.272349255653623</c:v>
                </c:pt>
                <c:pt idx="57">
                  <c:v>123.24663936369869</c:v>
                </c:pt>
                <c:pt idx="58">
                  <c:v>99.828584761136256</c:v>
                </c:pt>
                <c:pt idx="59">
                  <c:v>113.80830024282136</c:v>
                </c:pt>
                <c:pt idx="60">
                  <c:v>107.09869580673877</c:v>
                </c:pt>
                <c:pt idx="61">
                  <c:v>115.50114411993987</c:v>
                </c:pt>
                <c:pt idx="62">
                  <c:v>106.78859394689241</c:v>
                </c:pt>
                <c:pt idx="63">
                  <c:v>116.15816434478319</c:v>
                </c:pt>
                <c:pt idx="64">
                  <c:v>94.293492694027307</c:v>
                </c:pt>
                <c:pt idx="65">
                  <c:v>91.900738869830349</c:v>
                </c:pt>
                <c:pt idx="66">
                  <c:v>97.012414431848839</c:v>
                </c:pt>
                <c:pt idx="67">
                  <c:v>99.728095971448965</c:v>
                </c:pt>
                <c:pt idx="68">
                  <c:v>98.287980305948324</c:v>
                </c:pt>
                <c:pt idx="69">
                  <c:v>92.971519594457646</c:v>
                </c:pt>
                <c:pt idx="70">
                  <c:v>103.27941938877058</c:v>
                </c:pt>
                <c:pt idx="71">
                  <c:v>91.441757197959333</c:v>
                </c:pt>
                <c:pt idx="72">
                  <c:v>114.05922752679933</c:v>
                </c:pt>
                <c:pt idx="73">
                  <c:v>106.36449767121026</c:v>
                </c:pt>
                <c:pt idx="74">
                  <c:v>97.681150948340317</c:v>
                </c:pt>
                <c:pt idx="75">
                  <c:v>97.207034343625281</c:v>
                </c:pt>
                <c:pt idx="76">
                  <c:v>99.160612658004936</c:v>
                </c:pt>
                <c:pt idx="77">
                  <c:v>106.48073515372832</c:v>
                </c:pt>
                <c:pt idx="78">
                  <c:v>130.44507754842067</c:v>
                </c:pt>
                <c:pt idx="79">
                  <c:v>96.166685223755493</c:v>
                </c:pt>
                <c:pt idx="80">
                  <c:v>102.74328821277224</c:v>
                </c:pt>
                <c:pt idx="81">
                  <c:v>96.311322327380793</c:v>
                </c:pt>
                <c:pt idx="82">
                  <c:v>101.52845708989281</c:v>
                </c:pt>
                <c:pt idx="83">
                  <c:v>97.117686882213434</c:v>
                </c:pt>
                <c:pt idx="84">
                  <c:v>115.84178576305268</c:v>
                </c:pt>
                <c:pt idx="85">
                  <c:v>102.20571278856355</c:v>
                </c:pt>
                <c:pt idx="86">
                  <c:v>97.578574119869558</c:v>
                </c:pt>
                <c:pt idx="87">
                  <c:v>101.91597351234832</c:v>
                </c:pt>
                <c:pt idx="88">
                  <c:v>99.029277465209674</c:v>
                </c:pt>
                <c:pt idx="89">
                  <c:v>100.1864282477945</c:v>
                </c:pt>
                <c:pt idx="90">
                  <c:v>93.6854473901208</c:v>
                </c:pt>
                <c:pt idx="91">
                  <c:v>116.42023453168507</c:v>
                </c:pt>
                <c:pt idx="92">
                  <c:v>101.00218191829421</c:v>
                </c:pt>
                <c:pt idx="93">
                  <c:v>101.88829178510939</c:v>
                </c:pt>
                <c:pt idx="94">
                  <c:v>100.91883621691714</c:v>
                </c:pt>
                <c:pt idx="95">
                  <c:v>92.262159830971441</c:v>
                </c:pt>
                <c:pt idx="96">
                  <c:v>97.806887688823664</c:v>
                </c:pt>
                <c:pt idx="97">
                  <c:v>94.732864313321599</c:v>
                </c:pt>
                <c:pt idx="98">
                  <c:v>106.4264028995708</c:v>
                </c:pt>
                <c:pt idx="99">
                  <c:v>126.33002980327846</c:v>
                </c:pt>
                <c:pt idx="100">
                  <c:v>120.2302901517678</c:v>
                </c:pt>
                <c:pt idx="101">
                  <c:v>98.584130200869325</c:v>
                </c:pt>
                <c:pt idx="102">
                  <c:v>98.676205401281294</c:v>
                </c:pt>
                <c:pt idx="103">
                  <c:v>109.02640739996247</c:v>
                </c:pt>
                <c:pt idx="104">
                  <c:v>107.79636023972968</c:v>
                </c:pt>
                <c:pt idx="105">
                  <c:v>80.504357613696897</c:v>
                </c:pt>
                <c:pt idx="106">
                  <c:v>98.650491045441129</c:v>
                </c:pt>
                <c:pt idx="107">
                  <c:v>108.13076418513806</c:v>
                </c:pt>
                <c:pt idx="108">
                  <c:v>83.192711173961868</c:v>
                </c:pt>
                <c:pt idx="109">
                  <c:v>101.14672566510643</c:v>
                </c:pt>
                <c:pt idx="110">
                  <c:v>109.86780034422202</c:v>
                </c:pt>
                <c:pt idx="111">
                  <c:v>93.396135691477213</c:v>
                </c:pt>
                <c:pt idx="112">
                  <c:v>88.463507102649757</c:v>
                </c:pt>
                <c:pt idx="113">
                  <c:v>103.53398900848796</c:v>
                </c:pt>
                <c:pt idx="114">
                  <c:v>101.44257002963906</c:v>
                </c:pt>
                <c:pt idx="115">
                  <c:v>100.35473221761991</c:v>
                </c:pt>
                <c:pt idx="116">
                  <c:v>103.42595048051494</c:v>
                </c:pt>
                <c:pt idx="117">
                  <c:v>93.432259327594849</c:v>
                </c:pt>
                <c:pt idx="118">
                  <c:v>100.56527392450759</c:v>
                </c:pt>
                <c:pt idx="119">
                  <c:v>96.903035234037674</c:v>
                </c:pt>
                <c:pt idx="120">
                  <c:v>83.392791920872114</c:v>
                </c:pt>
                <c:pt idx="121">
                  <c:v>95.84333929523973</c:v>
                </c:pt>
                <c:pt idx="122">
                  <c:v>102.16030849593439</c:v>
                </c:pt>
                <c:pt idx="123">
                  <c:v>107.00053753657411</c:v>
                </c:pt>
                <c:pt idx="124">
                  <c:v>108.67619565868166</c:v>
                </c:pt>
                <c:pt idx="125">
                  <c:v>105.45287447314294</c:v>
                </c:pt>
                <c:pt idx="126">
                  <c:v>109.67963592269356</c:v>
                </c:pt>
                <c:pt idx="127">
                  <c:v>91.513310774080651</c:v>
                </c:pt>
                <c:pt idx="128">
                  <c:v>94.396054732948926</c:v>
                </c:pt>
                <c:pt idx="129">
                  <c:v>123.97660424830923</c:v>
                </c:pt>
                <c:pt idx="130">
                  <c:v>91.363375377365799</c:v>
                </c:pt>
                <c:pt idx="131">
                  <c:v>87.329004250628003</c:v>
                </c:pt>
                <c:pt idx="132">
                  <c:v>112.12417216707945</c:v>
                </c:pt>
                <c:pt idx="133">
                  <c:v>91.883953560652358</c:v>
                </c:pt>
                <c:pt idx="134">
                  <c:v>114.71820262892258</c:v>
                </c:pt>
                <c:pt idx="135">
                  <c:v>129.94341499882231</c:v>
                </c:pt>
                <c:pt idx="136">
                  <c:v>107.78737085336658</c:v>
                </c:pt>
                <c:pt idx="137">
                  <c:v>94.569656508235482</c:v>
                </c:pt>
                <c:pt idx="138">
                  <c:v>104.96873199467387</c:v>
                </c:pt>
                <c:pt idx="139">
                  <c:v>106.51230986724468</c:v>
                </c:pt>
                <c:pt idx="140">
                  <c:v>86.411994305697576</c:v>
                </c:pt>
                <c:pt idx="141">
                  <c:v>101.00416267525222</c:v>
                </c:pt>
                <c:pt idx="142">
                  <c:v>103.83239407961474</c:v>
                </c:pt>
                <c:pt idx="143">
                  <c:v>97.816064276313</c:v>
                </c:pt>
                <c:pt idx="144">
                  <c:v>112.55498529283651</c:v>
                </c:pt>
                <c:pt idx="145">
                  <c:v>87.589453301304587</c:v>
                </c:pt>
                <c:pt idx="146">
                  <c:v>116.85152028468835</c:v>
                </c:pt>
                <c:pt idx="147">
                  <c:v>126.69588458195503</c:v>
                </c:pt>
                <c:pt idx="148">
                  <c:v>80.748503126220697</c:v>
                </c:pt>
                <c:pt idx="149">
                  <c:v>105.75639641533439</c:v>
                </c:pt>
                <c:pt idx="150">
                  <c:v>101.43476066780053</c:v>
                </c:pt>
                <c:pt idx="151">
                  <c:v>104.80032887531107</c:v>
                </c:pt>
                <c:pt idx="152">
                  <c:v>119.73813730675035</c:v>
                </c:pt>
                <c:pt idx="153">
                  <c:v>108.49935735838513</c:v>
                </c:pt>
                <c:pt idx="154">
                  <c:v>99.343213197041507</c:v>
                </c:pt>
                <c:pt idx="155">
                  <c:v>93.812049872107067</c:v>
                </c:pt>
                <c:pt idx="156">
                  <c:v>105.99103654357722</c:v>
                </c:pt>
                <c:pt idx="157">
                  <c:v>90.458496483666195</c:v>
                </c:pt>
                <c:pt idx="158">
                  <c:v>95.029988678407562</c:v>
                </c:pt>
                <c:pt idx="159">
                  <c:v>91.178540427764503</c:v>
                </c:pt>
                <c:pt idx="160">
                  <c:v>81.417759534122041</c:v>
                </c:pt>
                <c:pt idx="161">
                  <c:v>99.575323413951693</c:v>
                </c:pt>
                <c:pt idx="162">
                  <c:v>94.444335970796033</c:v>
                </c:pt>
                <c:pt idx="163">
                  <c:v>110.5987629570995</c:v>
                </c:pt>
                <c:pt idx="164">
                  <c:v>95.955525743496025</c:v>
                </c:pt>
                <c:pt idx="165">
                  <c:v>85.564823277635796</c:v>
                </c:pt>
                <c:pt idx="166">
                  <c:v>100.10761016953592</c:v>
                </c:pt>
                <c:pt idx="167">
                  <c:v>104.68968439497723</c:v>
                </c:pt>
                <c:pt idx="168">
                  <c:v>94.792536169196453</c:v>
                </c:pt>
                <c:pt idx="169">
                  <c:v>92.551182261887803</c:v>
                </c:pt>
                <c:pt idx="170">
                  <c:v>108.79649826967093</c:v>
                </c:pt>
                <c:pt idx="171">
                  <c:v>109.57498086424178</c:v>
                </c:pt>
                <c:pt idx="172">
                  <c:v>104.46441979690746</c:v>
                </c:pt>
                <c:pt idx="173">
                  <c:v>122.34021882703261</c:v>
                </c:pt>
                <c:pt idx="174">
                  <c:v>103.08461294085683</c:v>
                </c:pt>
                <c:pt idx="175">
                  <c:v>119.36341002971203</c:v>
                </c:pt>
                <c:pt idx="176">
                  <c:v>119.4284606680808</c:v>
                </c:pt>
                <c:pt idx="177">
                  <c:v>120.40155468875147</c:v>
                </c:pt>
                <c:pt idx="178">
                  <c:v>103.75696637513666</c:v>
                </c:pt>
                <c:pt idx="179">
                  <c:v>101.39886157991756</c:v>
                </c:pt>
                <c:pt idx="180">
                  <c:v>96.194166652139998</c:v>
                </c:pt>
                <c:pt idx="181">
                  <c:v>116.1760667350364</c:v>
                </c:pt>
                <c:pt idx="182">
                  <c:v>92.576470871812205</c:v>
                </c:pt>
                <c:pt idx="183">
                  <c:v>104.40258875816602</c:v>
                </c:pt>
                <c:pt idx="184">
                  <c:v>104.75694598587327</c:v>
                </c:pt>
                <c:pt idx="185">
                  <c:v>113.08746071379373</c:v>
                </c:pt>
                <c:pt idx="186">
                  <c:v>120.46572098756805</c:v>
                </c:pt>
                <c:pt idx="187">
                  <c:v>91.847951457456873</c:v>
                </c:pt>
                <c:pt idx="188">
                  <c:v>84.616013413126936</c:v>
                </c:pt>
                <c:pt idx="189">
                  <c:v>102.73047889257792</c:v>
                </c:pt>
                <c:pt idx="190">
                  <c:v>104.76459588642919</c:v>
                </c:pt>
                <c:pt idx="191">
                  <c:v>101.66224312241538</c:v>
                </c:pt>
                <c:pt idx="192">
                  <c:v>104.45102462646668</c:v>
                </c:pt>
                <c:pt idx="193">
                  <c:v>95.392891592302604</c:v>
                </c:pt>
                <c:pt idx="194">
                  <c:v>93.503194993197866</c:v>
                </c:pt>
                <c:pt idx="195">
                  <c:v>112.65906353496445</c:v>
                </c:pt>
                <c:pt idx="196">
                  <c:v>108.87200592502202</c:v>
                </c:pt>
                <c:pt idx="197">
                  <c:v>104.42018428575807</c:v>
                </c:pt>
                <c:pt idx="198">
                  <c:v>104.9485658435045</c:v>
                </c:pt>
                <c:pt idx="199">
                  <c:v>98.789198815124522</c:v>
                </c:pt>
                <c:pt idx="200">
                  <c:v>106.89908339586977</c:v>
                </c:pt>
                <c:pt idx="201">
                  <c:v>113.94838255862244</c:v>
                </c:pt>
                <c:pt idx="202">
                  <c:v>98.937767049624227</c:v>
                </c:pt>
                <c:pt idx="203">
                  <c:v>96.670645160702222</c:v>
                </c:pt>
                <c:pt idx="204">
                  <c:v>109.32077052123458</c:v>
                </c:pt>
                <c:pt idx="205">
                  <c:v>103.98335100147166</c:v>
                </c:pt>
                <c:pt idx="206">
                  <c:v>94.213635659678502</c:v>
                </c:pt>
                <c:pt idx="207">
                  <c:v>105.23792600317886</c:v>
                </c:pt>
                <c:pt idx="208">
                  <c:v>95.019378386931436</c:v>
                </c:pt>
                <c:pt idx="209">
                  <c:v>95.696824585752424</c:v>
                </c:pt>
                <c:pt idx="210">
                  <c:v>110.54352385513333</c:v>
                </c:pt>
                <c:pt idx="211">
                  <c:v>91.668828453096893</c:v>
                </c:pt>
                <c:pt idx="212">
                  <c:v>107.73277066520812</c:v>
                </c:pt>
                <c:pt idx="213">
                  <c:v>114.63752556334812</c:v>
                </c:pt>
                <c:pt idx="214">
                  <c:v>93.037115039537355</c:v>
                </c:pt>
                <c:pt idx="215">
                  <c:v>104.90029324475512</c:v>
                </c:pt>
                <c:pt idx="216">
                  <c:v>120.26807612580041</c:v>
                </c:pt>
                <c:pt idx="217">
                  <c:v>117.23531506804572</c:v>
                </c:pt>
                <c:pt idx="218">
                  <c:v>102.39121411055434</c:v>
                </c:pt>
                <c:pt idx="219">
                  <c:v>84.352703905034375</c:v>
                </c:pt>
                <c:pt idx="220">
                  <c:v>102.2653221684961</c:v>
                </c:pt>
                <c:pt idx="221">
                  <c:v>85.445449802207008</c:v>
                </c:pt>
                <c:pt idx="222">
                  <c:v>123.67048189232932</c:v>
                </c:pt>
                <c:pt idx="223">
                  <c:v>90.097549668687677</c:v>
                </c:pt>
                <c:pt idx="224">
                  <c:v>102.5389192399678</c:v>
                </c:pt>
                <c:pt idx="225">
                  <c:v>88.866014622169004</c:v>
                </c:pt>
                <c:pt idx="226">
                  <c:v>98.712561385503207</c:v>
                </c:pt>
                <c:pt idx="227">
                  <c:v>108.60851040316717</c:v>
                </c:pt>
                <c:pt idx="228">
                  <c:v>105.8599780366994</c:v>
                </c:pt>
                <c:pt idx="229">
                  <c:v>103.93424084443519</c:v>
                </c:pt>
                <c:pt idx="230">
                  <c:v>103.93075452221643</c:v>
                </c:pt>
                <c:pt idx="231">
                  <c:v>111.98627218724513</c:v>
                </c:pt>
                <c:pt idx="232">
                  <c:v>103.03685826047096</c:v>
                </c:pt>
                <c:pt idx="233">
                  <c:v>85.434437874698929</c:v>
                </c:pt>
                <c:pt idx="234">
                  <c:v>105.3527812169819</c:v>
                </c:pt>
                <c:pt idx="235">
                  <c:v>93.44106399550104</c:v>
                </c:pt>
                <c:pt idx="236">
                  <c:v>88.471454072640057</c:v>
                </c:pt>
                <c:pt idx="237">
                  <c:v>109.44931097994589</c:v>
                </c:pt>
                <c:pt idx="238">
                  <c:v>98.291667326549288</c:v>
                </c:pt>
                <c:pt idx="239">
                  <c:v>93.363224268243087</c:v>
                </c:pt>
                <c:pt idx="240">
                  <c:v>99.29709263886177</c:v>
                </c:pt>
                <c:pt idx="241">
                  <c:v>91.450243344140929</c:v>
                </c:pt>
                <c:pt idx="242">
                  <c:v>101.67628448087667</c:v>
                </c:pt>
                <c:pt idx="243">
                  <c:v>94.212819033517491</c:v>
                </c:pt>
                <c:pt idx="244">
                  <c:v>106.83404290909409</c:v>
                </c:pt>
                <c:pt idx="245">
                  <c:v>99.535999956928151</c:v>
                </c:pt>
                <c:pt idx="246">
                  <c:v>110.84199658974279</c:v>
                </c:pt>
                <c:pt idx="247">
                  <c:v>108.55893587633331</c:v>
                </c:pt>
                <c:pt idx="248">
                  <c:v>103.96003077377992</c:v>
                </c:pt>
                <c:pt idx="249">
                  <c:v>92.1910907721862</c:v>
                </c:pt>
                <c:pt idx="250">
                  <c:v>78.411125517559114</c:v>
                </c:pt>
                <c:pt idx="251">
                  <c:v>92.075839951262495</c:v>
                </c:pt>
                <c:pt idx="252">
                  <c:v>106.69153512960668</c:v>
                </c:pt>
                <c:pt idx="253">
                  <c:v>105.49468678646831</c:v>
                </c:pt>
                <c:pt idx="254">
                  <c:v>115.95748812437965</c:v>
                </c:pt>
                <c:pt idx="255">
                  <c:v>110.46585039883628</c:v>
                </c:pt>
                <c:pt idx="256">
                  <c:v>94.269639652691467</c:v>
                </c:pt>
                <c:pt idx="257">
                  <c:v>105.90899921548649</c:v>
                </c:pt>
                <c:pt idx="258">
                  <c:v>99.976496305809505</c:v>
                </c:pt>
                <c:pt idx="259">
                  <c:v>105.97030950313949</c:v>
                </c:pt>
                <c:pt idx="260">
                  <c:v>89.244963817365445</c:v>
                </c:pt>
                <c:pt idx="261">
                  <c:v>106.90924506062746</c:v>
                </c:pt>
                <c:pt idx="262">
                  <c:v>96.257508972237787</c:v>
                </c:pt>
                <c:pt idx="263">
                  <c:v>95.685501155153688</c:v>
                </c:pt>
                <c:pt idx="264">
                  <c:v>96.902170417898446</c:v>
                </c:pt>
                <c:pt idx="265">
                  <c:v>117.4041066227862</c:v>
                </c:pt>
                <c:pt idx="266">
                  <c:v>100.34125393730434</c:v>
                </c:pt>
                <c:pt idx="267">
                  <c:v>98.966544176042589</c:v>
                </c:pt>
                <c:pt idx="268">
                  <c:v>99.43655375477411</c:v>
                </c:pt>
                <c:pt idx="269">
                  <c:v>125.26087625866745</c:v>
                </c:pt>
                <c:pt idx="270">
                  <c:v>85.629547080526748</c:v>
                </c:pt>
                <c:pt idx="271">
                  <c:v>107.67948214688563</c:v>
                </c:pt>
                <c:pt idx="272">
                  <c:v>112.18140270628723</c:v>
                </c:pt>
                <c:pt idx="273">
                  <c:v>102.20508690595285</c:v>
                </c:pt>
                <c:pt idx="274">
                  <c:v>102.14017611793874</c:v>
                </c:pt>
                <c:pt idx="275">
                  <c:v>89.370693391334669</c:v>
                </c:pt>
                <c:pt idx="276">
                  <c:v>104.14664121271798</c:v>
                </c:pt>
                <c:pt idx="277">
                  <c:v>104.87339867044264</c:v>
                </c:pt>
                <c:pt idx="278">
                  <c:v>105.76947889762062</c:v>
                </c:pt>
                <c:pt idx="279">
                  <c:v>99.78956406810795</c:v>
                </c:pt>
                <c:pt idx="280">
                  <c:v>107.81535293052114</c:v>
                </c:pt>
                <c:pt idx="281">
                  <c:v>104.61296942571579</c:v>
                </c:pt>
                <c:pt idx="282">
                  <c:v>119.22288168281912</c:v>
                </c:pt>
                <c:pt idx="283">
                  <c:v>110.22608850355269</c:v>
                </c:pt>
                <c:pt idx="284">
                  <c:v>91.531378630488405</c:v>
                </c:pt>
                <c:pt idx="285">
                  <c:v>105.18553028378497</c:v>
                </c:pt>
                <c:pt idx="286">
                  <c:v>100.29830814447384</c:v>
                </c:pt>
                <c:pt idx="287">
                  <c:v>111.79246023352155</c:v>
                </c:pt>
                <c:pt idx="288">
                  <c:v>120.30705878252226</c:v>
                </c:pt>
                <c:pt idx="289">
                  <c:v>113.70661734665262</c:v>
                </c:pt>
                <c:pt idx="290">
                  <c:v>92.720830665081479</c:v>
                </c:pt>
                <c:pt idx="291">
                  <c:v>95.909855044828717</c:v>
                </c:pt>
                <c:pt idx="292">
                  <c:v>102.46418729018164</c:v>
                </c:pt>
                <c:pt idx="293">
                  <c:v>91.554396783777619</c:v>
                </c:pt>
                <c:pt idx="294">
                  <c:v>101.72473943733073</c:v>
                </c:pt>
                <c:pt idx="295">
                  <c:v>85.299928819797799</c:v>
                </c:pt>
                <c:pt idx="296">
                  <c:v>101.88814215895364</c:v>
                </c:pt>
                <c:pt idx="297">
                  <c:v>101.2846786855181</c:v>
                </c:pt>
                <c:pt idx="298">
                  <c:v>118.46329929207299</c:v>
                </c:pt>
                <c:pt idx="299">
                  <c:v>83.992100737668565</c:v>
                </c:pt>
                <c:pt idx="300">
                  <c:v>100.66097881857296</c:v>
                </c:pt>
                <c:pt idx="301">
                  <c:v>105.88053219141968</c:v>
                </c:pt>
                <c:pt idx="302">
                  <c:v>102.27081227541468</c:v>
                </c:pt>
                <c:pt idx="303">
                  <c:v>114.21525629398342</c:v>
                </c:pt>
                <c:pt idx="304">
                  <c:v>118.68266038327435</c:v>
                </c:pt>
                <c:pt idx="305">
                  <c:v>105.02035957857981</c:v>
                </c:pt>
                <c:pt idx="306">
                  <c:v>92.62380075320128</c:v>
                </c:pt>
                <c:pt idx="307">
                  <c:v>91.037403283967151</c:v>
                </c:pt>
                <c:pt idx="308">
                  <c:v>99.101689314989997</c:v>
                </c:pt>
                <c:pt idx="309">
                  <c:v>102.14012796866484</c:v>
                </c:pt>
                <c:pt idx="310">
                  <c:v>100.47035332721508</c:v>
                </c:pt>
                <c:pt idx="311">
                  <c:v>94.193860743054486</c:v>
                </c:pt>
                <c:pt idx="312">
                  <c:v>92.776447016640589</c:v>
                </c:pt>
                <c:pt idx="313">
                  <c:v>112.76109490164875</c:v>
                </c:pt>
                <c:pt idx="314">
                  <c:v>105.35851390406695</c:v>
                </c:pt>
                <c:pt idx="315">
                  <c:v>111.30210554571939</c:v>
                </c:pt>
                <c:pt idx="316">
                  <c:v>117.63071270274095</c:v>
                </c:pt>
                <c:pt idx="317">
                  <c:v>100.4116552239833</c:v>
                </c:pt>
                <c:pt idx="318">
                  <c:v>92.816867571205336</c:v>
                </c:pt>
                <c:pt idx="319">
                  <c:v>94.77284385709369</c:v>
                </c:pt>
                <c:pt idx="320">
                  <c:v>95.160689092366752</c:v>
                </c:pt>
                <c:pt idx="321">
                  <c:v>108.04391565769664</c:v>
                </c:pt>
                <c:pt idx="322">
                  <c:v>107.72623312486971</c:v>
                </c:pt>
                <c:pt idx="323">
                  <c:v>104.08903197104092</c:v>
                </c:pt>
                <c:pt idx="324">
                  <c:v>108.65944346648686</c:v>
                </c:pt>
                <c:pt idx="325">
                  <c:v>85.38796957681906</c:v>
                </c:pt>
                <c:pt idx="326">
                  <c:v>102.97498718031721</c:v>
                </c:pt>
                <c:pt idx="327">
                  <c:v>110.25099674473572</c:v>
                </c:pt>
                <c:pt idx="328">
                  <c:v>97.180953520762131</c:v>
                </c:pt>
                <c:pt idx="329">
                  <c:v>103.8652917579704</c:v>
                </c:pt>
                <c:pt idx="330">
                  <c:v>105.815546039916</c:v>
                </c:pt>
                <c:pt idx="331">
                  <c:v>92.879687631121087</c:v>
                </c:pt>
                <c:pt idx="332">
                  <c:v>111.28686351167335</c:v>
                </c:pt>
                <c:pt idx="333">
                  <c:v>99.89080603576086</c:v>
                </c:pt>
                <c:pt idx="334">
                  <c:v>101.91915128778989</c:v>
                </c:pt>
                <c:pt idx="335">
                  <c:v>114.48388818022791</c:v>
                </c:pt>
                <c:pt idx="336">
                  <c:v>105.86997815359668</c:v>
                </c:pt>
                <c:pt idx="337">
                  <c:v>104.97173714761502</c:v>
                </c:pt>
                <c:pt idx="338">
                  <c:v>134.00082780789015</c:v>
                </c:pt>
                <c:pt idx="339">
                  <c:v>106.90466430463336</c:v>
                </c:pt>
                <c:pt idx="340">
                  <c:v>95.843310039343436</c:v>
                </c:pt>
                <c:pt idx="341">
                  <c:v>92.585864539790023</c:v>
                </c:pt>
                <c:pt idx="342">
                  <c:v>113.37583245241284</c:v>
                </c:pt>
                <c:pt idx="343">
                  <c:v>124.05010890404964</c:v>
                </c:pt>
                <c:pt idx="344">
                  <c:v>120.61489999846449</c:v>
                </c:pt>
                <c:pt idx="345">
                  <c:v>103.2551581237704</c:v>
                </c:pt>
                <c:pt idx="346">
                  <c:v>99.216584243305604</c:v>
                </c:pt>
                <c:pt idx="347">
                  <c:v>95.285710965417991</c:v>
                </c:pt>
                <c:pt idx="348">
                  <c:v>103.65705780067505</c:v>
                </c:pt>
                <c:pt idx="349">
                  <c:v>108.70321329973223</c:v>
                </c:pt>
                <c:pt idx="350">
                  <c:v>88.042226181239073</c:v>
                </c:pt>
                <c:pt idx="351">
                  <c:v>109.9408356455762</c:v>
                </c:pt>
                <c:pt idx="352">
                  <c:v>99.358864359896529</c:v>
                </c:pt>
                <c:pt idx="353">
                  <c:v>123.30818949543963</c:v>
                </c:pt>
                <c:pt idx="354">
                  <c:v>92.65725749035326</c:v>
                </c:pt>
                <c:pt idx="355">
                  <c:v>106.85713439220197</c:v>
                </c:pt>
                <c:pt idx="356">
                  <c:v>113.62812781446337</c:v>
                </c:pt>
                <c:pt idx="357">
                  <c:v>116.59622888521122</c:v>
                </c:pt>
                <c:pt idx="358">
                  <c:v>105.14009015359119</c:v>
                </c:pt>
                <c:pt idx="359">
                  <c:v>94.894915395049978</c:v>
                </c:pt>
                <c:pt idx="360">
                  <c:v>124.37558780666025</c:v>
                </c:pt>
                <c:pt idx="361">
                  <c:v>96.530217503684113</c:v>
                </c:pt>
                <c:pt idx="362">
                  <c:v>105.17093139830392</c:v>
                </c:pt>
                <c:pt idx="363">
                  <c:v>97.684339708423607</c:v>
                </c:pt>
                <c:pt idx="364">
                  <c:v>114.28934359427697</c:v>
                </c:pt>
                <c:pt idx="365">
                  <c:v>93.215268584368673</c:v>
                </c:pt>
                <c:pt idx="366">
                  <c:v>113.31055348646289</c:v>
                </c:pt>
                <c:pt idx="367">
                  <c:v>111.58781382328721</c:v>
                </c:pt>
                <c:pt idx="368">
                  <c:v>117.26304629771639</c:v>
                </c:pt>
                <c:pt idx="369">
                  <c:v>96.327738527667293</c:v>
                </c:pt>
                <c:pt idx="370">
                  <c:v>117.79054752503124</c:v>
                </c:pt>
                <c:pt idx="371">
                  <c:v>104.72035761442835</c:v>
                </c:pt>
                <c:pt idx="372">
                  <c:v>110.94071480461868</c:v>
                </c:pt>
                <c:pt idx="373">
                  <c:v>110.16207756903701</c:v>
                </c:pt>
                <c:pt idx="374">
                  <c:v>105.03231130995917</c:v>
                </c:pt>
                <c:pt idx="375">
                  <c:v>100.9875810739056</c:v>
                </c:pt>
                <c:pt idx="376">
                  <c:v>115.28177392931488</c:v>
                </c:pt>
                <c:pt idx="377">
                  <c:v>106.76015093670262</c:v>
                </c:pt>
                <c:pt idx="378">
                  <c:v>108.22461445519541</c:v>
                </c:pt>
                <c:pt idx="379">
                  <c:v>105.90698721910069</c:v>
                </c:pt>
                <c:pt idx="380">
                  <c:v>99.293851088731898</c:v>
                </c:pt>
                <c:pt idx="381">
                  <c:v>90.72349671493393</c:v>
                </c:pt>
                <c:pt idx="382">
                  <c:v>101.75386517123653</c:v>
                </c:pt>
                <c:pt idx="383">
                  <c:v>92.626110207282906</c:v>
                </c:pt>
                <c:pt idx="384">
                  <c:v>99.462310966679112</c:v>
                </c:pt>
                <c:pt idx="385">
                  <c:v>94.188752223320677</c:v>
                </c:pt>
                <c:pt idx="386">
                  <c:v>100.85226679625654</c:v>
                </c:pt>
                <c:pt idx="387">
                  <c:v>99.339707585434766</c:v>
                </c:pt>
                <c:pt idx="388">
                  <c:v>107.62875025007425</c:v>
                </c:pt>
                <c:pt idx="389">
                  <c:v>121.68777681656609</c:v>
                </c:pt>
                <c:pt idx="390">
                  <c:v>105.70888398147241</c:v>
                </c:pt>
                <c:pt idx="391">
                  <c:v>91.225412606137525</c:v>
                </c:pt>
                <c:pt idx="392">
                  <c:v>99.570054475218541</c:v>
                </c:pt>
                <c:pt idx="393">
                  <c:v>110.19541209928768</c:v>
                </c:pt>
                <c:pt idx="394">
                  <c:v>115.51282452691403</c:v>
                </c:pt>
                <c:pt idx="395">
                  <c:v>91.70588962734314</c:v>
                </c:pt>
                <c:pt idx="396">
                  <c:v>108.22522503243235</c:v>
                </c:pt>
                <c:pt idx="397">
                  <c:v>110.07287846343739</c:v>
                </c:pt>
                <c:pt idx="398">
                  <c:v>112.24966564866237</c:v>
                </c:pt>
                <c:pt idx="399">
                  <c:v>95.964492707872381</c:v>
                </c:pt>
                <c:pt idx="400">
                  <c:v>113.24170190770977</c:v>
                </c:pt>
                <c:pt idx="401">
                  <c:v>98.474760578425261</c:v>
                </c:pt>
                <c:pt idx="402">
                  <c:v>98.960089665341812</c:v>
                </c:pt>
                <c:pt idx="403">
                  <c:v>102.68814469044402</c:v>
                </c:pt>
                <c:pt idx="404">
                  <c:v>93.529212736648304</c:v>
                </c:pt>
                <c:pt idx="405">
                  <c:v>93.544341693998248</c:v>
                </c:pt>
                <c:pt idx="406">
                  <c:v>117.70727074080254</c:v>
                </c:pt>
                <c:pt idx="407">
                  <c:v>95.498888684867467</c:v>
                </c:pt>
                <c:pt idx="408">
                  <c:v>134.20295415726079</c:v>
                </c:pt>
                <c:pt idx="409">
                  <c:v>99.778381645085688</c:v>
                </c:pt>
                <c:pt idx="410">
                  <c:v>109.68870532729574</c:v>
                </c:pt>
                <c:pt idx="411">
                  <c:v>113.89340088974663</c:v>
                </c:pt>
                <c:pt idx="412">
                  <c:v>100.04371044031984</c:v>
                </c:pt>
                <c:pt idx="413">
                  <c:v>94.597742612081447</c:v>
                </c:pt>
                <c:pt idx="414">
                  <c:v>103.33261510293649</c:v>
                </c:pt>
                <c:pt idx="415">
                  <c:v>106.49212992193667</c:v>
                </c:pt>
                <c:pt idx="416">
                  <c:v>108.92255302682382</c:v>
                </c:pt>
                <c:pt idx="417">
                  <c:v>85.452039422763917</c:v>
                </c:pt>
                <c:pt idx="418">
                  <c:v>82.686487329958084</c:v>
                </c:pt>
                <c:pt idx="419">
                  <c:v>95.636205708183581</c:v>
                </c:pt>
                <c:pt idx="420">
                  <c:v>108.24723280702263</c:v>
                </c:pt>
                <c:pt idx="421">
                  <c:v>107.71107339796856</c:v>
                </c:pt>
                <c:pt idx="422">
                  <c:v>112.77958173910119</c:v>
                </c:pt>
                <c:pt idx="423">
                  <c:v>106.13615391685204</c:v>
                </c:pt>
                <c:pt idx="424">
                  <c:v>102.68291291551601</c:v>
                </c:pt>
                <c:pt idx="425">
                  <c:v>122.77694739531398</c:v>
                </c:pt>
                <c:pt idx="426">
                  <c:v>103.01609697443851</c:v>
                </c:pt>
                <c:pt idx="427">
                  <c:v>107.691790949077</c:v>
                </c:pt>
                <c:pt idx="428">
                  <c:v>125.73813605930533</c:v>
                </c:pt>
                <c:pt idx="429">
                  <c:v>112.84956822164226</c:v>
                </c:pt>
                <c:pt idx="430">
                  <c:v>94.573217094938016</c:v>
                </c:pt>
                <c:pt idx="431">
                  <c:v>93.724553352947794</c:v>
                </c:pt>
                <c:pt idx="432">
                  <c:v>127.46768374432433</c:v>
                </c:pt>
                <c:pt idx="433">
                  <c:v>126.60959383661897</c:v>
                </c:pt>
                <c:pt idx="434">
                  <c:v>107.72777620720376</c:v>
                </c:pt>
                <c:pt idx="435">
                  <c:v>88.043636508992364</c:v>
                </c:pt>
                <c:pt idx="436">
                  <c:v>108.18341487759503</c:v>
                </c:pt>
                <c:pt idx="437">
                  <c:v>96.190377577207187</c:v>
                </c:pt>
                <c:pt idx="438">
                  <c:v>105.44934234543503</c:v>
                </c:pt>
                <c:pt idx="439">
                  <c:v>109.81561742165752</c:v>
                </c:pt>
                <c:pt idx="440">
                  <c:v>111.0027311353045</c:v>
                </c:pt>
                <c:pt idx="441">
                  <c:v>98.294994123930834</c:v>
                </c:pt>
                <c:pt idx="442">
                  <c:v>84.113601368534205</c:v>
                </c:pt>
                <c:pt idx="443">
                  <c:v>104.06308091369137</c:v>
                </c:pt>
                <c:pt idx="444">
                  <c:v>93.092602343400031</c:v>
                </c:pt>
                <c:pt idx="445">
                  <c:v>104.26961245830978</c:v>
                </c:pt>
                <c:pt idx="446">
                  <c:v>106.79618664388444</c:v>
                </c:pt>
                <c:pt idx="447">
                  <c:v>96.551512195430846</c:v>
                </c:pt>
                <c:pt idx="448">
                  <c:v>103.38150450726745</c:v>
                </c:pt>
                <c:pt idx="449">
                  <c:v>108.95414191044055</c:v>
                </c:pt>
                <c:pt idx="450">
                  <c:v>102.28221973972994</c:v>
                </c:pt>
                <c:pt idx="451">
                  <c:v>108.93893884965716</c:v>
                </c:pt>
                <c:pt idx="452">
                  <c:v>100.24045604432082</c:v>
                </c:pt>
                <c:pt idx="453">
                  <c:v>92.803077072007923</c:v>
                </c:pt>
                <c:pt idx="454">
                  <c:v>99.500934240707451</c:v>
                </c:pt>
                <c:pt idx="455">
                  <c:v>117.7736557782432</c:v>
                </c:pt>
                <c:pt idx="456">
                  <c:v>103.57921794892818</c:v>
                </c:pt>
                <c:pt idx="457">
                  <c:v>108.02086926109669</c:v>
                </c:pt>
                <c:pt idx="458">
                  <c:v>108.753699881049</c:v>
                </c:pt>
                <c:pt idx="459">
                  <c:v>116.11933667847717</c:v>
                </c:pt>
                <c:pt idx="460">
                  <c:v>103.79737212331153</c:v>
                </c:pt>
                <c:pt idx="461">
                  <c:v>98.416868461060147</c:v>
                </c:pt>
                <c:pt idx="462">
                  <c:v>96.304538569101538</c:v>
                </c:pt>
                <c:pt idx="463">
                  <c:v>86.88774524683221</c:v>
                </c:pt>
                <c:pt idx="464">
                  <c:v>90.32595705125604</c:v>
                </c:pt>
                <c:pt idx="465">
                  <c:v>101.40826470298271</c:v>
                </c:pt>
                <c:pt idx="466">
                  <c:v>115.14818288958502</c:v>
                </c:pt>
                <c:pt idx="467">
                  <c:v>85.652319907559033</c:v>
                </c:pt>
                <c:pt idx="468">
                  <c:v>105.73200085300202</c:v>
                </c:pt>
                <c:pt idx="469">
                  <c:v>101.51965956782009</c:v>
                </c:pt>
                <c:pt idx="470">
                  <c:v>104.75943274435376</c:v>
                </c:pt>
                <c:pt idx="471">
                  <c:v>98.40751867335544</c:v>
                </c:pt>
                <c:pt idx="472">
                  <c:v>98.891680711907455</c:v>
                </c:pt>
                <c:pt idx="473">
                  <c:v>100.37707938355669</c:v>
                </c:pt>
                <c:pt idx="474">
                  <c:v>97.344041597890111</c:v>
                </c:pt>
                <c:pt idx="475">
                  <c:v>97.073296879601287</c:v>
                </c:pt>
                <c:pt idx="476">
                  <c:v>103.64874891583123</c:v>
                </c:pt>
                <c:pt idx="477">
                  <c:v>117.38082678949137</c:v>
                </c:pt>
                <c:pt idx="478">
                  <c:v>96.316072234879357</c:v>
                </c:pt>
                <c:pt idx="479">
                  <c:v>93.402202484720135</c:v>
                </c:pt>
                <c:pt idx="480">
                  <c:v>104.62216957204403</c:v>
                </c:pt>
                <c:pt idx="481">
                  <c:v>99.615308844632381</c:v>
                </c:pt>
                <c:pt idx="482">
                  <c:v>101.23924167199985</c:v>
                </c:pt>
                <c:pt idx="483">
                  <c:v>90.029106118714225</c:v>
                </c:pt>
                <c:pt idx="484">
                  <c:v>129.29350969011162</c:v>
                </c:pt>
                <c:pt idx="485">
                  <c:v>98.488308445866394</c:v>
                </c:pt>
                <c:pt idx="486">
                  <c:v>106.52889407121556</c:v>
                </c:pt>
                <c:pt idx="487">
                  <c:v>85.449815391982881</c:v>
                </c:pt>
                <c:pt idx="488">
                  <c:v>106.35388179258685</c:v>
                </c:pt>
                <c:pt idx="489">
                  <c:v>80.915946402025909</c:v>
                </c:pt>
                <c:pt idx="490">
                  <c:v>93.470204876527291</c:v>
                </c:pt>
                <c:pt idx="491">
                  <c:v>89.219414416958159</c:v>
                </c:pt>
                <c:pt idx="492">
                  <c:v>103.18744413425618</c:v>
                </c:pt>
                <c:pt idx="493">
                  <c:v>95.34764680076691</c:v>
                </c:pt>
                <c:pt idx="494">
                  <c:v>88.366998516037611</c:v>
                </c:pt>
                <c:pt idx="495">
                  <c:v>102.30423105887071</c:v>
                </c:pt>
                <c:pt idx="496">
                  <c:v>116.27013625835366</c:v>
                </c:pt>
                <c:pt idx="497">
                  <c:v>94.907139394465901</c:v>
                </c:pt>
                <c:pt idx="498">
                  <c:v>104.24296356957116</c:v>
                </c:pt>
                <c:pt idx="499">
                  <c:v>108.09195760259961</c:v>
                </c:pt>
                <c:pt idx="500">
                  <c:v>98.272267349067434</c:v>
                </c:pt>
                <c:pt idx="501">
                  <c:v>107.49786364208994</c:v>
                </c:pt>
                <c:pt idx="502">
                  <c:v>116.29786723222757</c:v>
                </c:pt>
                <c:pt idx="503">
                  <c:v>93.413632148605245</c:v>
                </c:pt>
                <c:pt idx="504">
                  <c:v>93.628457443281803</c:v>
                </c:pt>
                <c:pt idx="505">
                  <c:v>114.05194595265264</c:v>
                </c:pt>
                <c:pt idx="506">
                  <c:v>108.54137670454546</c:v>
                </c:pt>
                <c:pt idx="507">
                  <c:v>102.74971878215891</c:v>
                </c:pt>
                <c:pt idx="508">
                  <c:v>96.753062059072022</c:v>
                </c:pt>
                <c:pt idx="509">
                  <c:v>96.670607596964629</c:v>
                </c:pt>
                <c:pt idx="510">
                  <c:v>90.014940515894963</c:v>
                </c:pt>
                <c:pt idx="511">
                  <c:v>99.118001827899661</c:v>
                </c:pt>
                <c:pt idx="512">
                  <c:v>101.04135411788674</c:v>
                </c:pt>
                <c:pt idx="513">
                  <c:v>85.00590463506596</c:v>
                </c:pt>
                <c:pt idx="514">
                  <c:v>99.799574457225276</c:v>
                </c:pt>
                <c:pt idx="515">
                  <c:v>85.974510478079495</c:v>
                </c:pt>
                <c:pt idx="516">
                  <c:v>91.371545708798507</c:v>
                </c:pt>
                <c:pt idx="517">
                  <c:v>93.304390125627137</c:v>
                </c:pt>
                <c:pt idx="518">
                  <c:v>110.49290074138156</c:v>
                </c:pt>
                <c:pt idx="519">
                  <c:v>114.18285160860682</c:v>
                </c:pt>
                <c:pt idx="520">
                  <c:v>110.40646603561433</c:v>
                </c:pt>
                <c:pt idx="521">
                  <c:v>83.381814613114429</c:v>
                </c:pt>
                <c:pt idx="522">
                  <c:v>98.027833742699002</c:v>
                </c:pt>
                <c:pt idx="523">
                  <c:v>118.73679983610108</c:v>
                </c:pt>
                <c:pt idx="524">
                  <c:v>106.3174190029082</c:v>
                </c:pt>
                <c:pt idx="525">
                  <c:v>114.09019274606752</c:v>
                </c:pt>
                <c:pt idx="526">
                  <c:v>98.381900784760418</c:v>
                </c:pt>
                <c:pt idx="527">
                  <c:v>81.266662590297088</c:v>
                </c:pt>
                <c:pt idx="528">
                  <c:v>114.57677499838033</c:v>
                </c:pt>
                <c:pt idx="529">
                  <c:v>119.86843919135693</c:v>
                </c:pt>
                <c:pt idx="530">
                  <c:v>93.94351169557639</c:v>
                </c:pt>
                <c:pt idx="531">
                  <c:v>104.37626855491452</c:v>
                </c:pt>
                <c:pt idx="532">
                  <c:v>103.30897471929164</c:v>
                </c:pt>
                <c:pt idx="533">
                  <c:v>104.82654577576206</c:v>
                </c:pt>
                <c:pt idx="534">
                  <c:v>110.53590260750009</c:v>
                </c:pt>
                <c:pt idx="535">
                  <c:v>104.4704648079387</c:v>
                </c:pt>
                <c:pt idx="536">
                  <c:v>102.7193833813056</c:v>
                </c:pt>
                <c:pt idx="537">
                  <c:v>98.690684226773456</c:v>
                </c:pt>
                <c:pt idx="538">
                  <c:v>113.84181284682745</c:v>
                </c:pt>
                <c:pt idx="539">
                  <c:v>95.263520409421801</c:v>
                </c:pt>
                <c:pt idx="540">
                  <c:v>113.83879238878797</c:v>
                </c:pt>
                <c:pt idx="541">
                  <c:v>101.98354626457581</c:v>
                </c:pt>
                <c:pt idx="542">
                  <c:v>92.203113047844738</c:v>
                </c:pt>
                <c:pt idx="543">
                  <c:v>121.72346088982171</c:v>
                </c:pt>
                <c:pt idx="544">
                  <c:v>93.21307428113947</c:v>
                </c:pt>
                <c:pt idx="545">
                  <c:v>103.39862355503666</c:v>
                </c:pt>
                <c:pt idx="546">
                  <c:v>105.53567653847432</c:v>
                </c:pt>
                <c:pt idx="547">
                  <c:v>93.796219498024271</c:v>
                </c:pt>
                <c:pt idx="548">
                  <c:v>102.49809369124435</c:v>
                </c:pt>
                <c:pt idx="549">
                  <c:v>91.779421363871009</c:v>
                </c:pt>
                <c:pt idx="550">
                  <c:v>94.957855965136744</c:v>
                </c:pt>
                <c:pt idx="551">
                  <c:v>96.76343919778293</c:v>
                </c:pt>
                <c:pt idx="552">
                  <c:v>102.14060362787997</c:v>
                </c:pt>
                <c:pt idx="553">
                  <c:v>101.32576217441763</c:v>
                </c:pt>
                <c:pt idx="554">
                  <c:v>96.504205561675192</c:v>
                </c:pt>
                <c:pt idx="555">
                  <c:v>77.503629395213423</c:v>
                </c:pt>
                <c:pt idx="556">
                  <c:v>106.14774450337084</c:v>
                </c:pt>
                <c:pt idx="557">
                  <c:v>115.47383356790347</c:v>
                </c:pt>
                <c:pt idx="558">
                  <c:v>96.034303616418512</c:v>
                </c:pt>
                <c:pt idx="559">
                  <c:v>92.083477933996136</c:v>
                </c:pt>
                <c:pt idx="560">
                  <c:v>85.334023836627111</c:v>
                </c:pt>
                <c:pt idx="561">
                  <c:v>115.27067328107999</c:v>
                </c:pt>
                <c:pt idx="562">
                  <c:v>102.40653539257086</c:v>
                </c:pt>
                <c:pt idx="563">
                  <c:v>104.20287590804554</c:v>
                </c:pt>
                <c:pt idx="564">
                  <c:v>112.67015698757901</c:v>
                </c:pt>
                <c:pt idx="565">
                  <c:v>110.11730689356781</c:v>
                </c:pt>
                <c:pt idx="566">
                  <c:v>99.74220020354673</c:v>
                </c:pt>
                <c:pt idx="567">
                  <c:v>107.78994543659769</c:v>
                </c:pt>
                <c:pt idx="568">
                  <c:v>100.85968629347165</c:v>
                </c:pt>
                <c:pt idx="569">
                  <c:v>90.373377140843246</c:v>
                </c:pt>
                <c:pt idx="570">
                  <c:v>95.547959834259032</c:v>
                </c:pt>
                <c:pt idx="571">
                  <c:v>88.528442669256194</c:v>
                </c:pt>
                <c:pt idx="572">
                  <c:v>106.63847649503396</c:v>
                </c:pt>
                <c:pt idx="573">
                  <c:v>102.95280337397394</c:v>
                </c:pt>
                <c:pt idx="574">
                  <c:v>104.55763677691701</c:v>
                </c:pt>
                <c:pt idx="575">
                  <c:v>102.4242367376854</c:v>
                </c:pt>
                <c:pt idx="576">
                  <c:v>122.75609253776523</c:v>
                </c:pt>
                <c:pt idx="577">
                  <c:v>108.73725771938147</c:v>
                </c:pt>
                <c:pt idx="578">
                  <c:v>115.01611102459174</c:v>
                </c:pt>
                <c:pt idx="579">
                  <c:v>95.960438443993496</c:v>
                </c:pt>
                <c:pt idx="580">
                  <c:v>92.994916799540476</c:v>
                </c:pt>
                <c:pt idx="581">
                  <c:v>116.6298037380851</c:v>
                </c:pt>
                <c:pt idx="582">
                  <c:v>106.80143837295206</c:v>
                </c:pt>
                <c:pt idx="583">
                  <c:v>106.9864905565704</c:v>
                </c:pt>
                <c:pt idx="584">
                  <c:v>97.65974528097928</c:v>
                </c:pt>
                <c:pt idx="585">
                  <c:v>110.25885974400143</c:v>
                </c:pt>
                <c:pt idx="586">
                  <c:v>113.96924105264326</c:v>
                </c:pt>
                <c:pt idx="587">
                  <c:v>84.935462534681122</c:v>
                </c:pt>
                <c:pt idx="588">
                  <c:v>88.840496803192949</c:v>
                </c:pt>
                <c:pt idx="589">
                  <c:v>98.032141011775252</c:v>
                </c:pt>
                <c:pt idx="590">
                  <c:v>93.675907515819361</c:v>
                </c:pt>
                <c:pt idx="591">
                  <c:v>111.07798254710164</c:v>
                </c:pt>
                <c:pt idx="592">
                  <c:v>75.72671059966595</c:v>
                </c:pt>
                <c:pt idx="593">
                  <c:v>111.91758047817518</c:v>
                </c:pt>
                <c:pt idx="594">
                  <c:v>118.3493276605722</c:v>
                </c:pt>
                <c:pt idx="595">
                  <c:v>108.90885484931574</c:v>
                </c:pt>
                <c:pt idx="596">
                  <c:v>109.2089007273845</c:v>
                </c:pt>
                <c:pt idx="597">
                  <c:v>91.949605942917174</c:v>
                </c:pt>
                <c:pt idx="598">
                  <c:v>114.27546423222132</c:v>
                </c:pt>
                <c:pt idx="599">
                  <c:v>116.44032177427009</c:v>
                </c:pt>
                <c:pt idx="600">
                  <c:v>97.412170724235679</c:v>
                </c:pt>
                <c:pt idx="601">
                  <c:v>104.55337102147769</c:v>
                </c:pt>
                <c:pt idx="602">
                  <c:v>103.99817962952787</c:v>
                </c:pt>
                <c:pt idx="603">
                  <c:v>102.63873987259647</c:v>
                </c:pt>
                <c:pt idx="604">
                  <c:v>107.03429197955501</c:v>
                </c:pt>
                <c:pt idx="605">
                  <c:v>103.12249458720103</c:v>
                </c:pt>
                <c:pt idx="606">
                  <c:v>104.46520043940413</c:v>
                </c:pt>
                <c:pt idx="607">
                  <c:v>117.44424266406082</c:v>
                </c:pt>
                <c:pt idx="608">
                  <c:v>106.61547837509126</c:v>
                </c:pt>
                <c:pt idx="609">
                  <c:v>98.634358787426578</c:v>
                </c:pt>
                <c:pt idx="610">
                  <c:v>117.83555093731249</c:v>
                </c:pt>
                <c:pt idx="611">
                  <c:v>83.613252930783261</c:v>
                </c:pt>
                <c:pt idx="612">
                  <c:v>93.701692063070666</c:v>
                </c:pt>
                <c:pt idx="613">
                  <c:v>85.464062839485351</c:v>
                </c:pt>
                <c:pt idx="614">
                  <c:v>95.066792395391673</c:v>
                </c:pt>
                <c:pt idx="615">
                  <c:v>125.70388336171546</c:v>
                </c:pt>
                <c:pt idx="616">
                  <c:v>130.32945591860306</c:v>
                </c:pt>
                <c:pt idx="617">
                  <c:v>100.9999043225743</c:v>
                </c:pt>
                <c:pt idx="618">
                  <c:v>98.45487743151125</c:v>
                </c:pt>
                <c:pt idx="619">
                  <c:v>90.641668179645222</c:v>
                </c:pt>
                <c:pt idx="620">
                  <c:v>102.85387026857789</c:v>
                </c:pt>
                <c:pt idx="621">
                  <c:v>91.910726959115735</c:v>
                </c:pt>
                <c:pt idx="622">
                  <c:v>99.072214888444449</c:v>
                </c:pt>
                <c:pt idx="623">
                  <c:v>92.036693118734078</c:v>
                </c:pt>
                <c:pt idx="624">
                  <c:v>105.87932106682408</c:v>
                </c:pt>
                <c:pt idx="625">
                  <c:v>96.386634443431987</c:v>
                </c:pt>
                <c:pt idx="626">
                  <c:v>87.76167700239877</c:v>
                </c:pt>
                <c:pt idx="627">
                  <c:v>118.04600050363625</c:v>
                </c:pt>
                <c:pt idx="628">
                  <c:v>95.935261371773066</c:v>
                </c:pt>
                <c:pt idx="629">
                  <c:v>108.75359590478473</c:v>
                </c:pt>
                <c:pt idx="630">
                  <c:v>95.542457198083397</c:v>
                </c:pt>
                <c:pt idx="631">
                  <c:v>112.04011613174099</c:v>
                </c:pt>
                <c:pt idx="632">
                  <c:v>119.62275183782856</c:v>
                </c:pt>
                <c:pt idx="633">
                  <c:v>107.10626628603953</c:v>
                </c:pt>
                <c:pt idx="634">
                  <c:v>107.70371445554683</c:v>
                </c:pt>
                <c:pt idx="635">
                  <c:v>122.61675034636852</c:v>
                </c:pt>
                <c:pt idx="636">
                  <c:v>82.493278310530826</c:v>
                </c:pt>
                <c:pt idx="637">
                  <c:v>100.73187224475429</c:v>
                </c:pt>
                <c:pt idx="638">
                  <c:v>110.2143656772289</c:v>
                </c:pt>
                <c:pt idx="639">
                  <c:v>88.233573015278054</c:v>
                </c:pt>
                <c:pt idx="640">
                  <c:v>109.18451981999389</c:v>
                </c:pt>
                <c:pt idx="641">
                  <c:v>114.34455133939106</c:v>
                </c:pt>
                <c:pt idx="642">
                  <c:v>112.82716724277587</c:v>
                </c:pt>
                <c:pt idx="643">
                  <c:v>101.11472982394248</c:v>
                </c:pt>
                <c:pt idx="644">
                  <c:v>108.79515319211401</c:v>
                </c:pt>
                <c:pt idx="645">
                  <c:v>103.69727629692213</c:v>
                </c:pt>
                <c:pt idx="646">
                  <c:v>112.63980170287121</c:v>
                </c:pt>
                <c:pt idx="647">
                  <c:v>105.72687298777393</c:v>
                </c:pt>
                <c:pt idx="648">
                  <c:v>97.128062186632945</c:v>
                </c:pt>
                <c:pt idx="649">
                  <c:v>87.498924166032509</c:v>
                </c:pt>
                <c:pt idx="650">
                  <c:v>81.655961386295218</c:v>
                </c:pt>
                <c:pt idx="651">
                  <c:v>104.53732892313025</c:v>
                </c:pt>
                <c:pt idx="652">
                  <c:v>100.85262393216142</c:v>
                </c:pt>
                <c:pt idx="653">
                  <c:v>91.665161721571678</c:v>
                </c:pt>
                <c:pt idx="654">
                  <c:v>93.660175874667402</c:v>
                </c:pt>
                <c:pt idx="655">
                  <c:v>93.935459520864043</c:v>
                </c:pt>
                <c:pt idx="656">
                  <c:v>112.19250390759306</c:v>
                </c:pt>
                <c:pt idx="657">
                  <c:v>125.38150332618248</c:v>
                </c:pt>
                <c:pt idx="658">
                  <c:v>100.80728547497942</c:v>
                </c:pt>
                <c:pt idx="659">
                  <c:v>105.27221761844488</c:v>
                </c:pt>
                <c:pt idx="660">
                  <c:v>111.42539594360844</c:v>
                </c:pt>
                <c:pt idx="661">
                  <c:v>120.23002927773939</c:v>
                </c:pt>
                <c:pt idx="662">
                  <c:v>104.44828220733527</c:v>
                </c:pt>
                <c:pt idx="663">
                  <c:v>103.8807113059233</c:v>
                </c:pt>
                <c:pt idx="664">
                  <c:v>101.35232404184912</c:v>
                </c:pt>
                <c:pt idx="665">
                  <c:v>94.549289139770238</c:v>
                </c:pt>
                <c:pt idx="666">
                  <c:v>103.07230199107039</c:v>
                </c:pt>
                <c:pt idx="667">
                  <c:v>97.832609088323252</c:v>
                </c:pt>
                <c:pt idx="668">
                  <c:v>116.46595772545064</c:v>
                </c:pt>
                <c:pt idx="669">
                  <c:v>104.97664352441366</c:v>
                </c:pt>
                <c:pt idx="670">
                  <c:v>95.329424334702566</c:v>
                </c:pt>
                <c:pt idx="671">
                  <c:v>104.47571896741869</c:v>
                </c:pt>
                <c:pt idx="672">
                  <c:v>104.26418905137938</c:v>
                </c:pt>
                <c:pt idx="673">
                  <c:v>121.91744597795986</c:v>
                </c:pt>
                <c:pt idx="674">
                  <c:v>98.487690274767218</c:v>
                </c:pt>
                <c:pt idx="675">
                  <c:v>107.0564137635205</c:v>
                </c:pt>
                <c:pt idx="676">
                  <c:v>101.29017325960911</c:v>
                </c:pt>
                <c:pt idx="677">
                  <c:v>107.46888479860446</c:v>
                </c:pt>
                <c:pt idx="678">
                  <c:v>98.759960060888744</c:v>
                </c:pt>
                <c:pt idx="679">
                  <c:v>95.426930888858038</c:v>
                </c:pt>
                <c:pt idx="680">
                  <c:v>107.72687438280637</c:v>
                </c:pt>
                <c:pt idx="681">
                  <c:v>101.18548024699068</c:v>
                </c:pt>
                <c:pt idx="682">
                  <c:v>94.054164149061194</c:v>
                </c:pt>
                <c:pt idx="683">
                  <c:v>82.692251446586567</c:v>
                </c:pt>
                <c:pt idx="684">
                  <c:v>102.39451764318191</c:v>
                </c:pt>
                <c:pt idx="685">
                  <c:v>97.562248906328463</c:v>
                </c:pt>
                <c:pt idx="686">
                  <c:v>106.9734737686523</c:v>
                </c:pt>
                <c:pt idx="687">
                  <c:v>89.525287312689287</c:v>
                </c:pt>
                <c:pt idx="688">
                  <c:v>97.982349072580632</c:v>
                </c:pt>
                <c:pt idx="689">
                  <c:v>90.42832218084763</c:v>
                </c:pt>
                <c:pt idx="690">
                  <c:v>107.39229856405836</c:v>
                </c:pt>
                <c:pt idx="691">
                  <c:v>102.92803864674374</c:v>
                </c:pt>
                <c:pt idx="692">
                  <c:v>105.50391834995386</c:v>
                </c:pt>
                <c:pt idx="693">
                  <c:v>95.354419686642331</c:v>
                </c:pt>
                <c:pt idx="694">
                  <c:v>101.57421763614389</c:v>
                </c:pt>
                <c:pt idx="695">
                  <c:v>114.37861074342197</c:v>
                </c:pt>
                <c:pt idx="696">
                  <c:v>104.037841687244</c:v>
                </c:pt>
                <c:pt idx="697">
                  <c:v>84.443692552564443</c:v>
                </c:pt>
                <c:pt idx="698">
                  <c:v>129.8716138900771</c:v>
                </c:pt>
                <c:pt idx="699">
                  <c:v>114.64243522811276</c:v>
                </c:pt>
                <c:pt idx="700">
                  <c:v>114.71776461733599</c:v>
                </c:pt>
                <c:pt idx="701">
                  <c:v>109.17446114834407</c:v>
                </c:pt>
                <c:pt idx="702">
                  <c:v>93.864532732139864</c:v>
                </c:pt>
                <c:pt idx="703">
                  <c:v>102.33974949260484</c:v>
                </c:pt>
                <c:pt idx="704">
                  <c:v>109.52996453383402</c:v>
                </c:pt>
                <c:pt idx="705">
                  <c:v>121.34230352419083</c:v>
                </c:pt>
                <c:pt idx="706">
                  <c:v>101.1682603718569</c:v>
                </c:pt>
                <c:pt idx="707">
                  <c:v>109.47324998624629</c:v>
                </c:pt>
                <c:pt idx="708">
                  <c:v>115.82035681832895</c:v>
                </c:pt>
                <c:pt idx="709">
                  <c:v>110.66319265929252</c:v>
                </c:pt>
                <c:pt idx="710">
                  <c:v>87.874610800244568</c:v>
                </c:pt>
                <c:pt idx="711">
                  <c:v>95.618259942309365</c:v>
                </c:pt>
                <c:pt idx="712">
                  <c:v>104.87803604928637</c:v>
                </c:pt>
                <c:pt idx="713">
                  <c:v>92.171508732146847</c:v>
                </c:pt>
                <c:pt idx="714">
                  <c:v>107.28567620129905</c:v>
                </c:pt>
                <c:pt idx="715">
                  <c:v>92.652127287364351</c:v>
                </c:pt>
                <c:pt idx="716">
                  <c:v>124.88730786034273</c:v>
                </c:pt>
                <c:pt idx="717">
                  <c:v>113.67849307994922</c:v>
                </c:pt>
                <c:pt idx="718">
                  <c:v>98.032933286315853</c:v>
                </c:pt>
                <c:pt idx="719">
                  <c:v>116.91048719509578</c:v>
                </c:pt>
                <c:pt idx="720">
                  <c:v>91.136309059352669</c:v>
                </c:pt>
                <c:pt idx="721">
                  <c:v>89.735654751142377</c:v>
                </c:pt>
                <c:pt idx="722">
                  <c:v>105.44245107077874</c:v>
                </c:pt>
                <c:pt idx="723">
                  <c:v>91.882754184652384</c:v>
                </c:pt>
                <c:pt idx="724">
                  <c:v>90.327492548063503</c:v>
                </c:pt>
                <c:pt idx="725">
                  <c:v>103.38113357425929</c:v>
                </c:pt>
                <c:pt idx="726">
                  <c:v>104.66889570777303</c:v>
                </c:pt>
                <c:pt idx="727">
                  <c:v>104.62964109657914</c:v>
                </c:pt>
                <c:pt idx="728">
                  <c:v>109.10737582433946</c:v>
                </c:pt>
                <c:pt idx="729">
                  <c:v>92.032055178980031</c:v>
                </c:pt>
                <c:pt idx="730">
                  <c:v>107.33101417213878</c:v>
                </c:pt>
                <c:pt idx="731">
                  <c:v>101.27812967093745</c:v>
                </c:pt>
                <c:pt idx="732">
                  <c:v>113.24252039733285</c:v>
                </c:pt>
                <c:pt idx="733">
                  <c:v>90.41550468272753</c:v>
                </c:pt>
                <c:pt idx="734">
                  <c:v>100.1067739089105</c:v>
                </c:pt>
                <c:pt idx="735">
                  <c:v>102.58130975511172</c:v>
                </c:pt>
                <c:pt idx="736">
                  <c:v>96.291822577175196</c:v>
                </c:pt>
                <c:pt idx="737">
                  <c:v>93.379571782765439</c:v>
                </c:pt>
                <c:pt idx="738">
                  <c:v>115.33441038264641</c:v>
                </c:pt>
                <c:pt idx="739">
                  <c:v>91.216486003917154</c:v>
                </c:pt>
                <c:pt idx="740">
                  <c:v>109.98291806606819</c:v>
                </c:pt>
                <c:pt idx="741">
                  <c:v>107.90731233666341</c:v>
                </c:pt>
                <c:pt idx="742">
                  <c:v>92.497603335754846</c:v>
                </c:pt>
                <c:pt idx="743">
                  <c:v>107.66828094347676</c:v>
                </c:pt>
                <c:pt idx="744">
                  <c:v>97.111654160966424</c:v>
                </c:pt>
                <c:pt idx="745">
                  <c:v>91.951967909138844</c:v>
                </c:pt>
                <c:pt idx="746">
                  <c:v>108.12088127478589</c:v>
                </c:pt>
                <c:pt idx="747">
                  <c:v>98.790268416896339</c:v>
                </c:pt>
                <c:pt idx="748">
                  <c:v>96.888293027535013</c:v>
                </c:pt>
                <c:pt idx="749">
                  <c:v>110.12435401315933</c:v>
                </c:pt>
                <c:pt idx="750">
                  <c:v>96.110872736331302</c:v>
                </c:pt>
                <c:pt idx="751">
                  <c:v>102.02224560436444</c:v>
                </c:pt>
                <c:pt idx="752">
                  <c:v>108.7022511281771</c:v>
                </c:pt>
                <c:pt idx="753">
                  <c:v>119.21149827030918</c:v>
                </c:pt>
                <c:pt idx="754">
                  <c:v>103.90444262522006</c:v>
                </c:pt>
                <c:pt idx="755">
                  <c:v>99.895598345718682</c:v>
                </c:pt>
                <c:pt idx="756">
                  <c:v>106.05846577491319</c:v>
                </c:pt>
                <c:pt idx="757">
                  <c:v>108.66364852768451</c:v>
                </c:pt>
                <c:pt idx="758">
                  <c:v>104.18894321757335</c:v>
                </c:pt>
                <c:pt idx="759">
                  <c:v>111.83840098574929</c:v>
                </c:pt>
                <c:pt idx="760">
                  <c:v>89.795323191003291</c:v>
                </c:pt>
                <c:pt idx="761">
                  <c:v>110.20372100030613</c:v>
                </c:pt>
                <c:pt idx="762">
                  <c:v>109.31295338958152</c:v>
                </c:pt>
                <c:pt idx="763">
                  <c:v>93.459762998192119</c:v>
                </c:pt>
                <c:pt idx="764">
                  <c:v>99.401767390518287</c:v>
                </c:pt>
                <c:pt idx="765">
                  <c:v>120.59370537468804</c:v>
                </c:pt>
                <c:pt idx="766">
                  <c:v>98.871534529911457</c:v>
                </c:pt>
                <c:pt idx="767">
                  <c:v>89.791659860084849</c:v>
                </c:pt>
                <c:pt idx="768">
                  <c:v>89.345530135628337</c:v>
                </c:pt>
                <c:pt idx="769">
                  <c:v>119.01002640644892</c:v>
                </c:pt>
                <c:pt idx="770">
                  <c:v>91.5164257865666</c:v>
                </c:pt>
                <c:pt idx="771">
                  <c:v>92.986538894656647</c:v>
                </c:pt>
                <c:pt idx="772">
                  <c:v>121.09255246927869</c:v>
                </c:pt>
                <c:pt idx="773">
                  <c:v>86.726807079870099</c:v>
                </c:pt>
                <c:pt idx="774">
                  <c:v>96.873994693058009</c:v>
                </c:pt>
                <c:pt idx="775">
                  <c:v>98.141321502759482</c:v>
                </c:pt>
                <c:pt idx="776">
                  <c:v>143.28288590521981</c:v>
                </c:pt>
                <c:pt idx="777">
                  <c:v>104.26751104257966</c:v>
                </c:pt>
                <c:pt idx="778">
                  <c:v>104.3332821786524</c:v>
                </c:pt>
                <c:pt idx="779">
                  <c:v>95.41351412455812</c:v>
                </c:pt>
                <c:pt idx="780">
                  <c:v>79.798600976410711</c:v>
                </c:pt>
                <c:pt idx="781">
                  <c:v>98.183840523097444</c:v>
                </c:pt>
                <c:pt idx="782">
                  <c:v>88.478476126815622</c:v>
                </c:pt>
                <c:pt idx="783">
                  <c:v>91.977953927785535</c:v>
                </c:pt>
                <c:pt idx="784">
                  <c:v>120.73734240558625</c:v>
                </c:pt>
                <c:pt idx="785">
                  <c:v>96.415162309120177</c:v>
                </c:pt>
                <c:pt idx="786">
                  <c:v>108.31201113254971</c:v>
                </c:pt>
                <c:pt idx="787">
                  <c:v>97.761390103927752</c:v>
                </c:pt>
                <c:pt idx="788">
                  <c:v>93.054732037850087</c:v>
                </c:pt>
                <c:pt idx="789">
                  <c:v>99.087352075623912</c:v>
                </c:pt>
                <c:pt idx="790">
                  <c:v>90.086326187288421</c:v>
                </c:pt>
                <c:pt idx="791">
                  <c:v>116.06693156162949</c:v>
                </c:pt>
                <c:pt idx="792">
                  <c:v>135.65801545084443</c:v>
                </c:pt>
                <c:pt idx="793">
                  <c:v>90.978159961691759</c:v>
                </c:pt>
                <c:pt idx="794">
                  <c:v>98.585563884426534</c:v>
                </c:pt>
                <c:pt idx="795">
                  <c:v>107.29324205141285</c:v>
                </c:pt>
                <c:pt idx="796">
                  <c:v>100.13190631896312</c:v>
                </c:pt>
                <c:pt idx="797">
                  <c:v>97.873286513363709</c:v>
                </c:pt>
                <c:pt idx="798">
                  <c:v>93.148031344817966</c:v>
                </c:pt>
                <c:pt idx="799">
                  <c:v>124.46439634140712</c:v>
                </c:pt>
                <c:pt idx="800">
                  <c:v>95.590440737008407</c:v>
                </c:pt>
                <c:pt idx="801">
                  <c:v>114.93743899096658</c:v>
                </c:pt>
                <c:pt idx="802">
                  <c:v>104.6980254326088</c:v>
                </c:pt>
                <c:pt idx="803">
                  <c:v>116.99699493976711</c:v>
                </c:pt>
                <c:pt idx="804">
                  <c:v>102.19738115287106</c:v>
                </c:pt>
                <c:pt idx="805">
                  <c:v>108.70689432571284</c:v>
                </c:pt>
                <c:pt idx="806">
                  <c:v>90.327355222844957</c:v>
                </c:pt>
                <c:pt idx="807">
                  <c:v>106.62789747153099</c:v>
                </c:pt>
                <c:pt idx="808">
                  <c:v>102.55392834803696</c:v>
                </c:pt>
                <c:pt idx="809">
                  <c:v>116.50565788157211</c:v>
                </c:pt>
                <c:pt idx="810">
                  <c:v>102.87424924707446</c:v>
                </c:pt>
                <c:pt idx="811">
                  <c:v>98.655303461501617</c:v>
                </c:pt>
                <c:pt idx="812">
                  <c:v>99.978232671063452</c:v>
                </c:pt>
                <c:pt idx="813">
                  <c:v>117.40887720774667</c:v>
                </c:pt>
                <c:pt idx="814">
                  <c:v>114.17218190269581</c:v>
                </c:pt>
                <c:pt idx="815">
                  <c:v>114.28131012519346</c:v>
                </c:pt>
                <c:pt idx="816">
                  <c:v>88.763264048697408</c:v>
                </c:pt>
                <c:pt idx="817">
                  <c:v>103.33498842563199</c:v>
                </c:pt>
                <c:pt idx="818">
                  <c:v>125.17872955293097</c:v>
                </c:pt>
                <c:pt idx="819">
                  <c:v>116.64419668805348</c:v>
                </c:pt>
                <c:pt idx="820">
                  <c:v>104.33571123131567</c:v>
                </c:pt>
                <c:pt idx="821">
                  <c:v>93.489512284723943</c:v>
                </c:pt>
                <c:pt idx="822">
                  <c:v>83.195529925027287</c:v>
                </c:pt>
                <c:pt idx="823">
                  <c:v>109.38317308898137</c:v>
                </c:pt>
                <c:pt idx="824">
                  <c:v>111.73388971817889</c:v>
                </c:pt>
                <c:pt idx="825">
                  <c:v>88.638402538215971</c:v>
                </c:pt>
                <c:pt idx="826">
                  <c:v>108.57988479707835</c:v>
                </c:pt>
                <c:pt idx="827">
                  <c:v>80.452513601030745</c:v>
                </c:pt>
                <c:pt idx="828">
                  <c:v>110.94504553457989</c:v>
                </c:pt>
                <c:pt idx="829">
                  <c:v>105.14106104934849</c:v>
                </c:pt>
                <c:pt idx="830">
                  <c:v>107.82628329900588</c:v>
                </c:pt>
                <c:pt idx="831">
                  <c:v>94.452493129524413</c:v>
                </c:pt>
                <c:pt idx="832">
                  <c:v>114.20456453795123</c:v>
                </c:pt>
                <c:pt idx="833">
                  <c:v>109.45427649515945</c:v>
                </c:pt>
                <c:pt idx="834">
                  <c:v>82.856033112058029</c:v>
                </c:pt>
                <c:pt idx="835">
                  <c:v>110.82651963098962</c:v>
                </c:pt>
                <c:pt idx="836">
                  <c:v>104.63695471373356</c:v>
                </c:pt>
                <c:pt idx="837">
                  <c:v>93.447827431765887</c:v>
                </c:pt>
                <c:pt idx="838">
                  <c:v>106.8997912565749</c:v>
                </c:pt>
                <c:pt idx="839">
                  <c:v>105.0477625167287</c:v>
                </c:pt>
                <c:pt idx="840">
                  <c:v>106.6886161162026</c:v>
                </c:pt>
                <c:pt idx="841">
                  <c:v>88.31135036409006</c:v>
                </c:pt>
                <c:pt idx="842">
                  <c:v>94.159491268247692</c:v>
                </c:pt>
                <c:pt idx="843">
                  <c:v>100.02965180540444</c:v>
                </c:pt>
                <c:pt idx="844">
                  <c:v>103.60488308047867</c:v>
                </c:pt>
                <c:pt idx="845">
                  <c:v>108.24765141983029</c:v>
                </c:pt>
                <c:pt idx="846">
                  <c:v>106.2536709748798</c:v>
                </c:pt>
                <c:pt idx="847">
                  <c:v>91.350234886320905</c:v>
                </c:pt>
                <c:pt idx="848">
                  <c:v>122.20273416966945</c:v>
                </c:pt>
                <c:pt idx="849">
                  <c:v>102.50247504584571</c:v>
                </c:pt>
                <c:pt idx="850">
                  <c:v>104.78330165220592</c:v>
                </c:pt>
                <c:pt idx="851">
                  <c:v>101.97461686715783</c:v>
                </c:pt>
                <c:pt idx="852">
                  <c:v>100.0155893337393</c:v>
                </c:pt>
                <c:pt idx="853">
                  <c:v>110.82886251301572</c:v>
                </c:pt>
                <c:pt idx="854">
                  <c:v>105.44503997790494</c:v>
                </c:pt>
                <c:pt idx="855">
                  <c:v>103.60460620286585</c:v>
                </c:pt>
                <c:pt idx="856">
                  <c:v>107.84466955530874</c:v>
                </c:pt>
                <c:pt idx="857">
                  <c:v>92.496603140635131</c:v>
                </c:pt>
                <c:pt idx="858">
                  <c:v>114.61716877832308</c:v>
                </c:pt>
                <c:pt idx="859">
                  <c:v>101.59059534508204</c:v>
                </c:pt>
                <c:pt idx="860">
                  <c:v>91.550670451800428</c:v>
                </c:pt>
                <c:pt idx="861">
                  <c:v>95.83380467617306</c:v>
                </c:pt>
                <c:pt idx="862">
                  <c:v>114.34531830538744</c:v>
                </c:pt>
                <c:pt idx="863">
                  <c:v>96.666521771020626</c:v>
                </c:pt>
                <c:pt idx="864">
                  <c:v>103.53976182086505</c:v>
                </c:pt>
                <c:pt idx="865">
                  <c:v>95.350285985675924</c:v>
                </c:pt>
                <c:pt idx="866">
                  <c:v>106.43552199204593</c:v>
                </c:pt>
                <c:pt idx="867">
                  <c:v>105.32129188715214</c:v>
                </c:pt>
                <c:pt idx="868">
                  <c:v>85.807064821307719</c:v>
                </c:pt>
                <c:pt idx="869">
                  <c:v>90.239121545654385</c:v>
                </c:pt>
                <c:pt idx="870">
                  <c:v>102.27487036733834</c:v>
                </c:pt>
                <c:pt idx="871">
                  <c:v>94.293283935304828</c:v>
                </c:pt>
                <c:pt idx="872">
                  <c:v>101.38954833012637</c:v>
                </c:pt>
                <c:pt idx="873">
                  <c:v>107.29064285239679</c:v>
                </c:pt>
                <c:pt idx="874">
                  <c:v>94.340720441212909</c:v>
                </c:pt>
                <c:pt idx="875">
                  <c:v>107.53792051208281</c:v>
                </c:pt>
                <c:pt idx="876">
                  <c:v>104.79938935772979</c:v>
                </c:pt>
                <c:pt idx="877">
                  <c:v>102.54452078567871</c:v>
                </c:pt>
                <c:pt idx="878">
                  <c:v>102.99986815288266</c:v>
                </c:pt>
                <c:pt idx="879">
                  <c:v>102.6215963347714</c:v>
                </c:pt>
                <c:pt idx="880">
                  <c:v>76.188168656069237</c:v>
                </c:pt>
                <c:pt idx="881">
                  <c:v>115.57263761564833</c:v>
                </c:pt>
                <c:pt idx="882">
                  <c:v>96.849431923561042</c:v>
                </c:pt>
                <c:pt idx="883">
                  <c:v>94.531625413019384</c:v>
                </c:pt>
                <c:pt idx="884">
                  <c:v>93.680277521343754</c:v>
                </c:pt>
                <c:pt idx="885">
                  <c:v>103.53555429601447</c:v>
                </c:pt>
                <c:pt idx="886">
                  <c:v>94.391343793168829</c:v>
                </c:pt>
                <c:pt idx="887">
                  <c:v>107.856922906834</c:v>
                </c:pt>
                <c:pt idx="888">
                  <c:v>97.498177547994317</c:v>
                </c:pt>
                <c:pt idx="889">
                  <c:v>94.098784763834416</c:v>
                </c:pt>
                <c:pt idx="890">
                  <c:v>98.858452984762238</c:v>
                </c:pt>
                <c:pt idx="891">
                  <c:v>92.64916937881226</c:v>
                </c:pt>
                <c:pt idx="892">
                  <c:v>97.343956018057298</c:v>
                </c:pt>
                <c:pt idx="893">
                  <c:v>102.04361746476235</c:v>
                </c:pt>
                <c:pt idx="894">
                  <c:v>111.48948966753011</c:v>
                </c:pt>
                <c:pt idx="895">
                  <c:v>95.16865097283052</c:v>
                </c:pt>
                <c:pt idx="896">
                  <c:v>94.495626343753429</c:v>
                </c:pt>
                <c:pt idx="897">
                  <c:v>96.783656974988077</c:v>
                </c:pt>
                <c:pt idx="898">
                  <c:v>112.14866287827068</c:v>
                </c:pt>
                <c:pt idx="899">
                  <c:v>86.46481359131927</c:v>
                </c:pt>
                <c:pt idx="900">
                  <c:v>103.77798266685002</c:v>
                </c:pt>
                <c:pt idx="901">
                  <c:v>83.815431651404552</c:v>
                </c:pt>
                <c:pt idx="902">
                  <c:v>93.239288559240848</c:v>
                </c:pt>
                <c:pt idx="903">
                  <c:v>102.53775509960479</c:v>
                </c:pt>
                <c:pt idx="904">
                  <c:v>103.19403068674177</c:v>
                </c:pt>
                <c:pt idx="905">
                  <c:v>94.974316355690362</c:v>
                </c:pt>
                <c:pt idx="906">
                  <c:v>91.589456349384093</c:v>
                </c:pt>
                <c:pt idx="907">
                  <c:v>110.68351452553998</c:v>
                </c:pt>
                <c:pt idx="908">
                  <c:v>109.7423922503682</c:v>
                </c:pt>
                <c:pt idx="909">
                  <c:v>83.938727807084973</c:v>
                </c:pt>
                <c:pt idx="910">
                  <c:v>113.39506087425124</c:v>
                </c:pt>
                <c:pt idx="911">
                  <c:v>77.091421574040069</c:v>
                </c:pt>
                <c:pt idx="912">
                  <c:v>113.33118290505998</c:v>
                </c:pt>
                <c:pt idx="913">
                  <c:v>103.76775441271221</c:v>
                </c:pt>
                <c:pt idx="914">
                  <c:v>100.43667750347301</c:v>
                </c:pt>
                <c:pt idx="915">
                  <c:v>90.339422734928945</c:v>
                </c:pt>
                <c:pt idx="916">
                  <c:v>102.20074354105714</c:v>
                </c:pt>
                <c:pt idx="917">
                  <c:v>95.906302963875817</c:v>
                </c:pt>
                <c:pt idx="918">
                  <c:v>115.20447550351905</c:v>
                </c:pt>
                <c:pt idx="919">
                  <c:v>111.60748631241439</c:v>
                </c:pt>
                <c:pt idx="920">
                  <c:v>84.946523550683708</c:v>
                </c:pt>
                <c:pt idx="921">
                  <c:v>97.665810243383703</c:v>
                </c:pt>
                <c:pt idx="922">
                  <c:v>89.651732045534075</c:v>
                </c:pt>
                <c:pt idx="923">
                  <c:v>92.326881017250656</c:v>
                </c:pt>
                <c:pt idx="924">
                  <c:v>103.3756999770617</c:v>
                </c:pt>
                <c:pt idx="925">
                  <c:v>83.599313025215835</c:v>
                </c:pt>
                <c:pt idx="926">
                  <c:v>86.812840478900355</c:v>
                </c:pt>
                <c:pt idx="927">
                  <c:v>118.18544789130827</c:v>
                </c:pt>
                <c:pt idx="928">
                  <c:v>92.508502171721332</c:v>
                </c:pt>
                <c:pt idx="929">
                  <c:v>106.96583521618177</c:v>
                </c:pt>
                <c:pt idx="930">
                  <c:v>110.46044806621023</c:v>
                </c:pt>
                <c:pt idx="931">
                  <c:v>123.38688690064683</c:v>
                </c:pt>
                <c:pt idx="932">
                  <c:v>86.087239799831451</c:v>
                </c:pt>
                <c:pt idx="933">
                  <c:v>101.72910583583852</c:v>
                </c:pt>
                <c:pt idx="934">
                  <c:v>104.01189524317155</c:v>
                </c:pt>
                <c:pt idx="935">
                  <c:v>116.81701626298141</c:v>
                </c:pt>
                <c:pt idx="936">
                  <c:v>100.36777434264712</c:v>
                </c:pt>
                <c:pt idx="937">
                  <c:v>87.515963992019408</c:v>
                </c:pt>
                <c:pt idx="938">
                  <c:v>91.211883275922006</c:v>
                </c:pt>
                <c:pt idx="939">
                  <c:v>89.958353737016353</c:v>
                </c:pt>
                <c:pt idx="940">
                  <c:v>82.629240028938213</c:v>
                </c:pt>
                <c:pt idx="941">
                  <c:v>113.39452781700611</c:v>
                </c:pt>
                <c:pt idx="942">
                  <c:v>101.86251402553819</c:v>
                </c:pt>
                <c:pt idx="943">
                  <c:v>90.567843868313773</c:v>
                </c:pt>
                <c:pt idx="944">
                  <c:v>101.82414652492926</c:v>
                </c:pt>
                <c:pt idx="945">
                  <c:v>100.80969062088096</c:v>
                </c:pt>
                <c:pt idx="946">
                  <c:v>100.11980622388187</c:v>
                </c:pt>
                <c:pt idx="947">
                  <c:v>98.187978598136567</c:v>
                </c:pt>
                <c:pt idx="948">
                  <c:v>85.488184363471206</c:v>
                </c:pt>
                <c:pt idx="949">
                  <c:v>105.12305822250505</c:v>
                </c:pt>
                <c:pt idx="950">
                  <c:v>103.34472860555427</c:v>
                </c:pt>
                <c:pt idx="951">
                  <c:v>115.19181324547199</c:v>
                </c:pt>
                <c:pt idx="952">
                  <c:v>101.56643296932731</c:v>
                </c:pt>
                <c:pt idx="953">
                  <c:v>112.60980845523605</c:v>
                </c:pt>
                <c:pt idx="954">
                  <c:v>111.07465556187333</c:v>
                </c:pt>
                <c:pt idx="955">
                  <c:v>101.83639022694607</c:v>
                </c:pt>
                <c:pt idx="956">
                  <c:v>102.09782241760919</c:v>
                </c:pt>
                <c:pt idx="957">
                  <c:v>108.61577870216706</c:v>
                </c:pt>
                <c:pt idx="958">
                  <c:v>113.38202442352839</c:v>
                </c:pt>
                <c:pt idx="959">
                  <c:v>97.143899053522375</c:v>
                </c:pt>
                <c:pt idx="960">
                  <c:v>109.80186235528764</c:v>
                </c:pt>
                <c:pt idx="961">
                  <c:v>125.23195871015383</c:v>
                </c:pt>
                <c:pt idx="962">
                  <c:v>86.553642736424194</c:v>
                </c:pt>
                <c:pt idx="963">
                  <c:v>101.89692015794721</c:v>
                </c:pt>
                <c:pt idx="964">
                  <c:v>101.64153305916693</c:v>
                </c:pt>
                <c:pt idx="965">
                  <c:v>106.2468870287404</c:v>
                </c:pt>
                <c:pt idx="966">
                  <c:v>97.947825429140096</c:v>
                </c:pt>
                <c:pt idx="967">
                  <c:v>93.130841437015235</c:v>
                </c:pt>
                <c:pt idx="968">
                  <c:v>112.98054441452</c:v>
                </c:pt>
                <c:pt idx="969">
                  <c:v>122.46498785406443</c:v>
                </c:pt>
                <c:pt idx="970">
                  <c:v>91.540573414749474</c:v>
                </c:pt>
                <c:pt idx="971">
                  <c:v>110.74518457749946</c:v>
                </c:pt>
                <c:pt idx="972">
                  <c:v>104.51300702333835</c:v>
                </c:pt>
                <c:pt idx="973">
                  <c:v>103.31171938092228</c:v>
                </c:pt>
                <c:pt idx="974">
                  <c:v>113.40500497816006</c:v>
                </c:pt>
                <c:pt idx="975">
                  <c:v>91.64832048765129</c:v>
                </c:pt>
                <c:pt idx="976">
                  <c:v>97.394295268509637</c:v>
                </c:pt>
                <c:pt idx="977">
                  <c:v>100.40185113544381</c:v>
                </c:pt>
                <c:pt idx="978">
                  <c:v>107.94847186300557</c:v>
                </c:pt>
                <c:pt idx="979">
                  <c:v>95.180491534716651</c:v>
                </c:pt>
                <c:pt idx="980">
                  <c:v>91.526764797532792</c:v>
                </c:pt>
                <c:pt idx="981">
                  <c:v>117.3586363528526</c:v>
                </c:pt>
                <c:pt idx="982">
                  <c:v>101.94070052354014</c:v>
                </c:pt>
                <c:pt idx="983">
                  <c:v>99.160024818911751</c:v>
                </c:pt>
                <c:pt idx="984">
                  <c:v>99.177955694745279</c:v>
                </c:pt>
                <c:pt idx="985">
                  <c:v>89.73295689526789</c:v>
                </c:pt>
                <c:pt idx="986">
                  <c:v>88.391083609939685</c:v>
                </c:pt>
                <c:pt idx="987">
                  <c:v>110.29388196621369</c:v>
                </c:pt>
                <c:pt idx="988">
                  <c:v>101.28018780433668</c:v>
                </c:pt>
                <c:pt idx="989">
                  <c:v>107.22344410749238</c:v>
                </c:pt>
                <c:pt idx="990">
                  <c:v>112.55736571759512</c:v>
                </c:pt>
                <c:pt idx="991">
                  <c:v>108.04172701633561</c:v>
                </c:pt>
                <c:pt idx="992">
                  <c:v>120.88428787191066</c:v>
                </c:pt>
                <c:pt idx="993">
                  <c:v>112.56138566343471</c:v>
                </c:pt>
                <c:pt idx="994">
                  <c:v>91.780787953981687</c:v>
                </c:pt>
                <c:pt idx="995">
                  <c:v>104.34672921913828</c:v>
                </c:pt>
                <c:pt idx="996">
                  <c:v>106.33128563205752</c:v>
                </c:pt>
                <c:pt idx="997">
                  <c:v>107.5582763438461</c:v>
                </c:pt>
                <c:pt idx="998">
                  <c:v>108.28478590646924</c:v>
                </c:pt>
                <c:pt idx="999">
                  <c:v>99.404853978875181</c:v>
                </c:pt>
              </c:numCache>
            </c:numRef>
          </c:xVal>
          <c:yVal>
            <c:numRef>
              <c:f>'Part C Bear Spread'!$T$5:$T$1004</c:f>
              <c:numCache>
                <c:formatCode>0.00</c:formatCode>
                <c:ptCount val="1000"/>
                <c:pt idx="0">
                  <c:v>-3.8101023983447817</c:v>
                </c:pt>
                <c:pt idx="1">
                  <c:v>0</c:v>
                </c:pt>
                <c:pt idx="2">
                  <c:v>0</c:v>
                </c:pt>
                <c:pt idx="3">
                  <c:v>-2.0972347169175833</c:v>
                </c:pt>
                <c:pt idx="4">
                  <c:v>-10.127656305062047</c:v>
                </c:pt>
                <c:pt idx="5">
                  <c:v>-2.4941502284573431</c:v>
                </c:pt>
                <c:pt idx="6">
                  <c:v>-9.0184567924329428</c:v>
                </c:pt>
                <c:pt idx="7">
                  <c:v>-4.7172134477829815</c:v>
                </c:pt>
                <c:pt idx="8">
                  <c:v>-0.51666623263135136</c:v>
                </c:pt>
                <c:pt idx="9">
                  <c:v>0</c:v>
                </c:pt>
                <c:pt idx="10">
                  <c:v>-2.7148020605420271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-5.5031332216213542</c:v>
                </c:pt>
                <c:pt idx="15">
                  <c:v>-3.6714665537406432</c:v>
                </c:pt>
                <c:pt idx="16">
                  <c:v>-10.127656305062047</c:v>
                </c:pt>
                <c:pt idx="17">
                  <c:v>-1.6188544296906713</c:v>
                </c:pt>
                <c:pt idx="18">
                  <c:v>0</c:v>
                </c:pt>
                <c:pt idx="19">
                  <c:v>0</c:v>
                </c:pt>
                <c:pt idx="20">
                  <c:v>-5.0819675091622543</c:v>
                </c:pt>
                <c:pt idx="21">
                  <c:v>-3.9591851368069086</c:v>
                </c:pt>
                <c:pt idx="22">
                  <c:v>-8.8314560222038239</c:v>
                </c:pt>
                <c:pt idx="23">
                  <c:v>-0.90885430271801226</c:v>
                </c:pt>
                <c:pt idx="24">
                  <c:v>-10.095840642600606</c:v>
                </c:pt>
                <c:pt idx="25">
                  <c:v>-10.127656305062047</c:v>
                </c:pt>
                <c:pt idx="26">
                  <c:v>-0.82528765298781082</c:v>
                </c:pt>
                <c:pt idx="27">
                  <c:v>0</c:v>
                </c:pt>
                <c:pt idx="28">
                  <c:v>0</c:v>
                </c:pt>
                <c:pt idx="29">
                  <c:v>-10.127656305062047</c:v>
                </c:pt>
                <c:pt idx="30">
                  <c:v>-10.127656305062047</c:v>
                </c:pt>
                <c:pt idx="31">
                  <c:v>-1.9685365031013617</c:v>
                </c:pt>
                <c:pt idx="32">
                  <c:v>-2.2466533383233696</c:v>
                </c:pt>
                <c:pt idx="33">
                  <c:v>-10.127656305062047</c:v>
                </c:pt>
                <c:pt idx="34">
                  <c:v>-5.4398448304592222</c:v>
                </c:pt>
                <c:pt idx="35">
                  <c:v>-0.27099663020948128</c:v>
                </c:pt>
                <c:pt idx="36">
                  <c:v>0</c:v>
                </c:pt>
                <c:pt idx="37">
                  <c:v>0</c:v>
                </c:pt>
                <c:pt idx="38">
                  <c:v>-10.127656305062047</c:v>
                </c:pt>
                <c:pt idx="39">
                  <c:v>0</c:v>
                </c:pt>
                <c:pt idx="40">
                  <c:v>-0.96379919615232268</c:v>
                </c:pt>
                <c:pt idx="41">
                  <c:v>0</c:v>
                </c:pt>
                <c:pt idx="42">
                  <c:v>0</c:v>
                </c:pt>
                <c:pt idx="43">
                  <c:v>-5.353299268300276</c:v>
                </c:pt>
                <c:pt idx="44">
                  <c:v>-6.5179251664676485</c:v>
                </c:pt>
                <c:pt idx="45">
                  <c:v>-10.127656305062047</c:v>
                </c:pt>
                <c:pt idx="46">
                  <c:v>0</c:v>
                </c:pt>
                <c:pt idx="47">
                  <c:v>0</c:v>
                </c:pt>
                <c:pt idx="48">
                  <c:v>-6.2456705189928954</c:v>
                </c:pt>
                <c:pt idx="49">
                  <c:v>-10.127656305062047</c:v>
                </c:pt>
                <c:pt idx="50">
                  <c:v>-2.7938304982495055</c:v>
                </c:pt>
                <c:pt idx="51">
                  <c:v>0</c:v>
                </c:pt>
                <c:pt idx="52">
                  <c:v>-6.0749106392404855</c:v>
                </c:pt>
                <c:pt idx="53">
                  <c:v>-0.27986005051536722</c:v>
                </c:pt>
                <c:pt idx="54">
                  <c:v>-6.160397982491375</c:v>
                </c:pt>
                <c:pt idx="55">
                  <c:v>0</c:v>
                </c:pt>
                <c:pt idx="56">
                  <c:v>0</c:v>
                </c:pt>
                <c:pt idx="57">
                  <c:v>-10.127656305062047</c:v>
                </c:pt>
                <c:pt idx="58">
                  <c:v>0</c:v>
                </c:pt>
                <c:pt idx="59">
                  <c:v>-10.127656305062047</c:v>
                </c:pt>
                <c:pt idx="60">
                  <c:v>-7.0986958067387889</c:v>
                </c:pt>
                <c:pt idx="61">
                  <c:v>-10.127656305062047</c:v>
                </c:pt>
                <c:pt idx="62">
                  <c:v>-6.7885939468924192</c:v>
                </c:pt>
                <c:pt idx="63">
                  <c:v>-10.127656305062047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-3.2794193887705916</c:v>
                </c:pt>
                <c:pt idx="71">
                  <c:v>0</c:v>
                </c:pt>
                <c:pt idx="72">
                  <c:v>-10.127656305062047</c:v>
                </c:pt>
                <c:pt idx="73">
                  <c:v>-6.3644976712102732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-6.4807351537283324</c:v>
                </c:pt>
                <c:pt idx="78">
                  <c:v>-10.127656305062047</c:v>
                </c:pt>
                <c:pt idx="79">
                  <c:v>0</c:v>
                </c:pt>
                <c:pt idx="80">
                  <c:v>-2.7432882127722564</c:v>
                </c:pt>
                <c:pt idx="81">
                  <c:v>0</c:v>
                </c:pt>
                <c:pt idx="82">
                  <c:v>-1.5284570898928251</c:v>
                </c:pt>
                <c:pt idx="83">
                  <c:v>0</c:v>
                </c:pt>
                <c:pt idx="84">
                  <c:v>-10.127656305062047</c:v>
                </c:pt>
                <c:pt idx="85">
                  <c:v>-2.2057127885635595</c:v>
                </c:pt>
                <c:pt idx="86">
                  <c:v>0</c:v>
                </c:pt>
                <c:pt idx="87">
                  <c:v>-1.9159735123483301</c:v>
                </c:pt>
                <c:pt idx="88">
                  <c:v>0</c:v>
                </c:pt>
                <c:pt idx="89">
                  <c:v>-0.18642824779450962</c:v>
                </c:pt>
                <c:pt idx="90">
                  <c:v>0</c:v>
                </c:pt>
                <c:pt idx="91">
                  <c:v>-10.127656305062047</c:v>
                </c:pt>
                <c:pt idx="92">
                  <c:v>-1.0021819182942266</c:v>
                </c:pt>
                <c:pt idx="93">
                  <c:v>-1.8882917851094021</c:v>
                </c:pt>
                <c:pt idx="94">
                  <c:v>-0.91883621691715689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-6.4264028995708173</c:v>
                </c:pt>
                <c:pt idx="99">
                  <c:v>-10.127656305062047</c:v>
                </c:pt>
                <c:pt idx="100">
                  <c:v>-10.127656305062047</c:v>
                </c:pt>
                <c:pt idx="101">
                  <c:v>0</c:v>
                </c:pt>
                <c:pt idx="102">
                  <c:v>0</c:v>
                </c:pt>
                <c:pt idx="103">
                  <c:v>-9.0264073999624799</c:v>
                </c:pt>
                <c:pt idx="104">
                  <c:v>-7.7963602397296938</c:v>
                </c:pt>
                <c:pt idx="105">
                  <c:v>0</c:v>
                </c:pt>
                <c:pt idx="106">
                  <c:v>0</c:v>
                </c:pt>
                <c:pt idx="107">
                  <c:v>-8.1307641851380765</c:v>
                </c:pt>
                <c:pt idx="108">
                  <c:v>0</c:v>
                </c:pt>
                <c:pt idx="109">
                  <c:v>-1.1467256651064446</c:v>
                </c:pt>
                <c:pt idx="110">
                  <c:v>-9.867800344222033</c:v>
                </c:pt>
                <c:pt idx="111">
                  <c:v>0</c:v>
                </c:pt>
                <c:pt idx="112">
                  <c:v>0</c:v>
                </c:pt>
                <c:pt idx="113">
                  <c:v>-3.5339890084879784</c:v>
                </c:pt>
                <c:pt idx="114">
                  <c:v>-1.4425700296390715</c:v>
                </c:pt>
                <c:pt idx="115">
                  <c:v>-0.3547322176199259</c:v>
                </c:pt>
                <c:pt idx="116">
                  <c:v>-3.4259504805149561</c:v>
                </c:pt>
                <c:pt idx="117">
                  <c:v>0</c:v>
                </c:pt>
                <c:pt idx="118">
                  <c:v>-0.56527392450760772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-2.1603084959344017</c:v>
                </c:pt>
                <c:pt idx="123">
                  <c:v>-7.0005375365741287</c:v>
                </c:pt>
                <c:pt idx="124">
                  <c:v>-8.676195658681678</c:v>
                </c:pt>
                <c:pt idx="125">
                  <c:v>-5.4528744731429555</c:v>
                </c:pt>
                <c:pt idx="126">
                  <c:v>-9.6796359226935778</c:v>
                </c:pt>
                <c:pt idx="127">
                  <c:v>0</c:v>
                </c:pt>
                <c:pt idx="128">
                  <c:v>0</c:v>
                </c:pt>
                <c:pt idx="129">
                  <c:v>-10.127656305062047</c:v>
                </c:pt>
                <c:pt idx="130">
                  <c:v>0</c:v>
                </c:pt>
                <c:pt idx="131">
                  <c:v>0</c:v>
                </c:pt>
                <c:pt idx="132">
                  <c:v>-10.127656305062047</c:v>
                </c:pt>
                <c:pt idx="133">
                  <c:v>0</c:v>
                </c:pt>
                <c:pt idx="134">
                  <c:v>-10.127656305062047</c:v>
                </c:pt>
                <c:pt idx="135">
                  <c:v>-10.127656305062047</c:v>
                </c:pt>
                <c:pt idx="136">
                  <c:v>-7.7873708533665962</c:v>
                </c:pt>
                <c:pt idx="137">
                  <c:v>0</c:v>
                </c:pt>
                <c:pt idx="138">
                  <c:v>-4.9687319946738882</c:v>
                </c:pt>
                <c:pt idx="139">
                  <c:v>-6.5123098672446957</c:v>
                </c:pt>
                <c:pt idx="140">
                  <c:v>0</c:v>
                </c:pt>
                <c:pt idx="141">
                  <c:v>-1.0041626752522319</c:v>
                </c:pt>
                <c:pt idx="142">
                  <c:v>-3.8323940796147582</c:v>
                </c:pt>
                <c:pt idx="143">
                  <c:v>0</c:v>
                </c:pt>
                <c:pt idx="144">
                  <c:v>-10.127656305062047</c:v>
                </c:pt>
                <c:pt idx="145">
                  <c:v>0</c:v>
                </c:pt>
                <c:pt idx="146">
                  <c:v>-10.127656305062047</c:v>
                </c:pt>
                <c:pt idx="147">
                  <c:v>-10.127656305062047</c:v>
                </c:pt>
                <c:pt idx="148">
                  <c:v>0</c:v>
                </c:pt>
                <c:pt idx="149">
                  <c:v>-5.7563964153344074</c:v>
                </c:pt>
                <c:pt idx="150">
                  <c:v>-1.4347606678005462</c:v>
                </c:pt>
                <c:pt idx="151">
                  <c:v>-4.8003288753110809</c:v>
                </c:pt>
                <c:pt idx="152">
                  <c:v>-10.127656305062047</c:v>
                </c:pt>
                <c:pt idx="153">
                  <c:v>-8.4993573583851401</c:v>
                </c:pt>
                <c:pt idx="154">
                  <c:v>0</c:v>
                </c:pt>
                <c:pt idx="155">
                  <c:v>0</c:v>
                </c:pt>
                <c:pt idx="156">
                  <c:v>-5.9910365435772377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-10.127656305062047</c:v>
                </c:pt>
                <c:pt idx="164">
                  <c:v>0</c:v>
                </c:pt>
                <c:pt idx="165">
                  <c:v>0</c:v>
                </c:pt>
                <c:pt idx="166">
                  <c:v>-0.10761016953593128</c:v>
                </c:pt>
                <c:pt idx="167">
                  <c:v>-4.6896843949772489</c:v>
                </c:pt>
                <c:pt idx="168">
                  <c:v>0</c:v>
                </c:pt>
                <c:pt idx="169">
                  <c:v>0</c:v>
                </c:pt>
                <c:pt idx="170">
                  <c:v>-8.7964982696709484</c:v>
                </c:pt>
                <c:pt idx="171">
                  <c:v>-9.5749808642417946</c:v>
                </c:pt>
                <c:pt idx="172">
                  <c:v>-4.4644197969074781</c:v>
                </c:pt>
                <c:pt idx="173">
                  <c:v>-10.127656305062047</c:v>
                </c:pt>
                <c:pt idx="174">
                  <c:v>-3.084612940856843</c:v>
                </c:pt>
                <c:pt idx="175">
                  <c:v>-10.127656305062047</c:v>
                </c:pt>
                <c:pt idx="176">
                  <c:v>-10.127656305062047</c:v>
                </c:pt>
                <c:pt idx="177">
                  <c:v>-10.127656305062047</c:v>
                </c:pt>
                <c:pt idx="178">
                  <c:v>-3.7569663751366704</c:v>
                </c:pt>
                <c:pt idx="179">
                  <c:v>-1.398861579917579</c:v>
                </c:pt>
                <c:pt idx="180">
                  <c:v>0</c:v>
                </c:pt>
                <c:pt idx="181">
                  <c:v>-10.127656305062047</c:v>
                </c:pt>
                <c:pt idx="182">
                  <c:v>0</c:v>
                </c:pt>
                <c:pt idx="183">
                  <c:v>-4.4025887581660328</c:v>
                </c:pt>
                <c:pt idx="184">
                  <c:v>-4.756945985873287</c:v>
                </c:pt>
                <c:pt idx="185">
                  <c:v>-10.127656305062047</c:v>
                </c:pt>
                <c:pt idx="186">
                  <c:v>-10.127656305062047</c:v>
                </c:pt>
                <c:pt idx="187">
                  <c:v>0</c:v>
                </c:pt>
                <c:pt idx="188">
                  <c:v>0</c:v>
                </c:pt>
                <c:pt idx="189">
                  <c:v>-2.7304788925779349</c:v>
                </c:pt>
                <c:pt idx="190">
                  <c:v>-4.7645958864292055</c:v>
                </c:pt>
                <c:pt idx="191">
                  <c:v>-1.66224312241539</c:v>
                </c:pt>
                <c:pt idx="192">
                  <c:v>-4.4510246264666904</c:v>
                </c:pt>
                <c:pt idx="193">
                  <c:v>0</c:v>
                </c:pt>
                <c:pt idx="194">
                  <c:v>0</c:v>
                </c:pt>
                <c:pt idx="195">
                  <c:v>-10.127656305062047</c:v>
                </c:pt>
                <c:pt idx="196">
                  <c:v>-8.8720059250220373</c:v>
                </c:pt>
                <c:pt idx="197">
                  <c:v>-4.4201842857580829</c:v>
                </c:pt>
                <c:pt idx="198">
                  <c:v>-4.948565843504511</c:v>
                </c:pt>
                <c:pt idx="199">
                  <c:v>0</c:v>
                </c:pt>
                <c:pt idx="200">
                  <c:v>-6.8990833958697806</c:v>
                </c:pt>
                <c:pt idx="201">
                  <c:v>-10.127656305062047</c:v>
                </c:pt>
                <c:pt idx="202">
                  <c:v>0</c:v>
                </c:pt>
                <c:pt idx="203">
                  <c:v>0</c:v>
                </c:pt>
                <c:pt idx="204">
                  <c:v>-9.3207705212345928</c:v>
                </c:pt>
                <c:pt idx="205">
                  <c:v>-3.9833510014716751</c:v>
                </c:pt>
                <c:pt idx="206">
                  <c:v>0</c:v>
                </c:pt>
                <c:pt idx="207">
                  <c:v>-5.2379260031788704</c:v>
                </c:pt>
                <c:pt idx="208">
                  <c:v>0</c:v>
                </c:pt>
                <c:pt idx="209">
                  <c:v>0</c:v>
                </c:pt>
                <c:pt idx="210">
                  <c:v>-10.127656305062047</c:v>
                </c:pt>
                <c:pt idx="211">
                  <c:v>0</c:v>
                </c:pt>
                <c:pt idx="212">
                  <c:v>-7.7327706652081361</c:v>
                </c:pt>
                <c:pt idx="213">
                  <c:v>-10.127656305062047</c:v>
                </c:pt>
                <c:pt idx="214">
                  <c:v>0</c:v>
                </c:pt>
                <c:pt idx="215">
                  <c:v>-4.9002932447551331</c:v>
                </c:pt>
                <c:pt idx="216">
                  <c:v>-10.127656305062047</c:v>
                </c:pt>
                <c:pt idx="217">
                  <c:v>-10.127656305062047</c:v>
                </c:pt>
                <c:pt idx="218">
                  <c:v>-2.3912141105543583</c:v>
                </c:pt>
                <c:pt idx="219">
                  <c:v>0</c:v>
                </c:pt>
                <c:pt idx="220">
                  <c:v>-2.2653221684961125</c:v>
                </c:pt>
                <c:pt idx="221">
                  <c:v>0</c:v>
                </c:pt>
                <c:pt idx="222">
                  <c:v>-10.127656305062047</c:v>
                </c:pt>
                <c:pt idx="223">
                  <c:v>0</c:v>
                </c:pt>
                <c:pt idx="224">
                  <c:v>-2.5389192399678109</c:v>
                </c:pt>
                <c:pt idx="225">
                  <c:v>0</c:v>
                </c:pt>
                <c:pt idx="226">
                  <c:v>0</c:v>
                </c:pt>
                <c:pt idx="227">
                  <c:v>-8.6085104031671875</c:v>
                </c:pt>
                <c:pt idx="228">
                  <c:v>-5.8599780366994167</c:v>
                </c:pt>
                <c:pt idx="229">
                  <c:v>-3.9342408444352088</c:v>
                </c:pt>
                <c:pt idx="230">
                  <c:v>-3.9307545222164464</c:v>
                </c:pt>
                <c:pt idx="231">
                  <c:v>-10.127656305062047</c:v>
                </c:pt>
                <c:pt idx="232">
                  <c:v>-3.0368582604709786</c:v>
                </c:pt>
                <c:pt idx="233">
                  <c:v>0</c:v>
                </c:pt>
                <c:pt idx="234">
                  <c:v>-5.35278121698191</c:v>
                </c:pt>
                <c:pt idx="235">
                  <c:v>0</c:v>
                </c:pt>
                <c:pt idx="236">
                  <c:v>0</c:v>
                </c:pt>
                <c:pt idx="237">
                  <c:v>-9.4493109799459063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-1.6762844808766886</c:v>
                </c:pt>
                <c:pt idx="243">
                  <c:v>0</c:v>
                </c:pt>
                <c:pt idx="244">
                  <c:v>-6.8340429090941086</c:v>
                </c:pt>
                <c:pt idx="245">
                  <c:v>0</c:v>
                </c:pt>
                <c:pt idx="246">
                  <c:v>-10.127656305062047</c:v>
                </c:pt>
                <c:pt idx="247">
                  <c:v>-8.5589358763333223</c:v>
                </c:pt>
                <c:pt idx="248">
                  <c:v>-3.9600307737799341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-6.6915351296066916</c:v>
                </c:pt>
                <c:pt idx="253">
                  <c:v>-5.4946867864683213</c:v>
                </c:pt>
                <c:pt idx="254">
                  <c:v>-10.127656305062047</c:v>
                </c:pt>
                <c:pt idx="255">
                  <c:v>-10.127656305062047</c:v>
                </c:pt>
                <c:pt idx="256">
                  <c:v>0</c:v>
                </c:pt>
                <c:pt idx="257">
                  <c:v>-5.908999215486503</c:v>
                </c:pt>
                <c:pt idx="258">
                  <c:v>0</c:v>
                </c:pt>
                <c:pt idx="259">
                  <c:v>-5.9703095031395037</c:v>
                </c:pt>
                <c:pt idx="260">
                  <c:v>0</c:v>
                </c:pt>
                <c:pt idx="261">
                  <c:v>-6.9092450606274696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-10.127656305062047</c:v>
                </c:pt>
                <c:pt idx="266">
                  <c:v>-0.3412539373043586</c:v>
                </c:pt>
                <c:pt idx="267">
                  <c:v>0</c:v>
                </c:pt>
                <c:pt idx="268">
                  <c:v>0</c:v>
                </c:pt>
                <c:pt idx="269">
                  <c:v>-10.127656305062047</c:v>
                </c:pt>
                <c:pt idx="270">
                  <c:v>0</c:v>
                </c:pt>
                <c:pt idx="271">
                  <c:v>-7.6794821468856469</c:v>
                </c:pt>
                <c:pt idx="272">
                  <c:v>-10.127656305062047</c:v>
                </c:pt>
                <c:pt idx="273">
                  <c:v>-2.2050869059528679</c:v>
                </c:pt>
                <c:pt idx="274">
                  <c:v>-2.1401761179387506</c:v>
                </c:pt>
                <c:pt idx="275">
                  <c:v>0</c:v>
                </c:pt>
                <c:pt idx="276">
                  <c:v>-4.146641212717995</c:v>
                </c:pt>
                <c:pt idx="277">
                  <c:v>-4.8733986704426542</c:v>
                </c:pt>
                <c:pt idx="278">
                  <c:v>-5.7694788976206297</c:v>
                </c:pt>
                <c:pt idx="279">
                  <c:v>0</c:v>
                </c:pt>
                <c:pt idx="280">
                  <c:v>-7.8153529305211578</c:v>
                </c:pt>
                <c:pt idx="281">
                  <c:v>-4.6129694257158036</c:v>
                </c:pt>
                <c:pt idx="282">
                  <c:v>-10.127656305062047</c:v>
                </c:pt>
                <c:pt idx="283">
                  <c:v>-10.127656305062047</c:v>
                </c:pt>
                <c:pt idx="284">
                  <c:v>0</c:v>
                </c:pt>
                <c:pt idx="285">
                  <c:v>-5.1855302837849848</c:v>
                </c:pt>
                <c:pt idx="286">
                  <c:v>-0.29830814447385023</c:v>
                </c:pt>
                <c:pt idx="287">
                  <c:v>-10.127656305062047</c:v>
                </c:pt>
                <c:pt idx="288">
                  <c:v>-10.127656305062047</c:v>
                </c:pt>
                <c:pt idx="289">
                  <c:v>-10.127656305062047</c:v>
                </c:pt>
                <c:pt idx="290">
                  <c:v>0</c:v>
                </c:pt>
                <c:pt idx="291">
                  <c:v>0</c:v>
                </c:pt>
                <c:pt idx="292">
                  <c:v>-2.4641872901816555</c:v>
                </c:pt>
                <c:pt idx="293">
                  <c:v>0</c:v>
                </c:pt>
                <c:pt idx="294">
                  <c:v>-1.7247394373307401</c:v>
                </c:pt>
                <c:pt idx="295">
                  <c:v>0</c:v>
                </c:pt>
                <c:pt idx="296">
                  <c:v>-1.8881421589536558</c:v>
                </c:pt>
                <c:pt idx="297">
                  <c:v>-1.2846786855181165</c:v>
                </c:pt>
                <c:pt idx="298">
                  <c:v>-10.127656305062047</c:v>
                </c:pt>
                <c:pt idx="299">
                  <c:v>0</c:v>
                </c:pt>
                <c:pt idx="300">
                  <c:v>-0.66097881857297125</c:v>
                </c:pt>
                <c:pt idx="301">
                  <c:v>-5.8805321914196895</c:v>
                </c:pt>
                <c:pt idx="302">
                  <c:v>-2.2708122754146984</c:v>
                </c:pt>
                <c:pt idx="303">
                  <c:v>-10.127656305062047</c:v>
                </c:pt>
                <c:pt idx="304">
                  <c:v>-10.127656305062047</c:v>
                </c:pt>
                <c:pt idx="305">
                  <c:v>-5.0203595785798285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-2.1401279686648564</c:v>
                </c:pt>
                <c:pt idx="310">
                  <c:v>-0.47035332721509349</c:v>
                </c:pt>
                <c:pt idx="311">
                  <c:v>0</c:v>
                </c:pt>
                <c:pt idx="312">
                  <c:v>0</c:v>
                </c:pt>
                <c:pt idx="313">
                  <c:v>-10.127656305062047</c:v>
                </c:pt>
                <c:pt idx="314">
                  <c:v>-5.3585139040669674</c:v>
                </c:pt>
                <c:pt idx="315">
                  <c:v>-10.127656305062047</c:v>
                </c:pt>
                <c:pt idx="316">
                  <c:v>-10.127656305062047</c:v>
                </c:pt>
                <c:pt idx="317">
                  <c:v>-0.41165522398331689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-8.0439156576966582</c:v>
                </c:pt>
                <c:pt idx="322">
                  <c:v>-7.7262331248697222</c:v>
                </c:pt>
                <c:pt idx="323">
                  <c:v>-4.0890319710409386</c:v>
                </c:pt>
                <c:pt idx="324">
                  <c:v>-8.6594434664868771</c:v>
                </c:pt>
                <c:pt idx="325">
                  <c:v>0</c:v>
                </c:pt>
                <c:pt idx="326">
                  <c:v>-2.9749871803172283</c:v>
                </c:pt>
                <c:pt idx="327">
                  <c:v>-10.127656305062047</c:v>
                </c:pt>
                <c:pt idx="328">
                  <c:v>0</c:v>
                </c:pt>
                <c:pt idx="329">
                  <c:v>-3.8652917579704109</c:v>
                </c:pt>
                <c:pt idx="330">
                  <c:v>-5.8155460399160148</c:v>
                </c:pt>
                <c:pt idx="331">
                  <c:v>0</c:v>
                </c:pt>
                <c:pt idx="332">
                  <c:v>-10.127656305062047</c:v>
                </c:pt>
                <c:pt idx="333">
                  <c:v>0</c:v>
                </c:pt>
                <c:pt idx="334">
                  <c:v>-1.9191512877899015</c:v>
                </c:pt>
                <c:pt idx="335">
                  <c:v>-10.127656305062047</c:v>
                </c:pt>
                <c:pt idx="336">
                  <c:v>-5.8699781535966906</c:v>
                </c:pt>
                <c:pt idx="337">
                  <c:v>-4.9717371476150305</c:v>
                </c:pt>
                <c:pt idx="338">
                  <c:v>-10.127656305062047</c:v>
                </c:pt>
                <c:pt idx="339">
                  <c:v>-6.9046643046333713</c:v>
                </c:pt>
                <c:pt idx="340">
                  <c:v>0</c:v>
                </c:pt>
                <c:pt idx="341">
                  <c:v>0</c:v>
                </c:pt>
                <c:pt idx="342">
                  <c:v>-10.127656305062047</c:v>
                </c:pt>
                <c:pt idx="343">
                  <c:v>-10.127656305062047</c:v>
                </c:pt>
                <c:pt idx="344">
                  <c:v>-10.127656305062047</c:v>
                </c:pt>
                <c:pt idx="345">
                  <c:v>-3.2551581237704141</c:v>
                </c:pt>
                <c:pt idx="346">
                  <c:v>0</c:v>
                </c:pt>
                <c:pt idx="347">
                  <c:v>0</c:v>
                </c:pt>
                <c:pt idx="348">
                  <c:v>-3.6570578006750623</c:v>
                </c:pt>
                <c:pt idx="349">
                  <c:v>-8.7032132997322407</c:v>
                </c:pt>
                <c:pt idx="350">
                  <c:v>0</c:v>
                </c:pt>
                <c:pt idx="351">
                  <c:v>-9.9408356455762146</c:v>
                </c:pt>
                <c:pt idx="352">
                  <c:v>0</c:v>
                </c:pt>
                <c:pt idx="353">
                  <c:v>-10.127656305062047</c:v>
                </c:pt>
                <c:pt idx="354">
                  <c:v>0</c:v>
                </c:pt>
                <c:pt idx="355">
                  <c:v>-6.857134392201985</c:v>
                </c:pt>
                <c:pt idx="356">
                  <c:v>-10.127656305062047</c:v>
                </c:pt>
                <c:pt idx="357">
                  <c:v>-10.127656305062047</c:v>
                </c:pt>
                <c:pt idx="358">
                  <c:v>-5.1400901535912027</c:v>
                </c:pt>
                <c:pt idx="359">
                  <c:v>0</c:v>
                </c:pt>
                <c:pt idx="360">
                  <c:v>-10.127656305062047</c:v>
                </c:pt>
                <c:pt idx="361">
                  <c:v>0</c:v>
                </c:pt>
                <c:pt idx="362">
                  <c:v>-5.1709313983039351</c:v>
                </c:pt>
                <c:pt idx="363">
                  <c:v>0</c:v>
                </c:pt>
                <c:pt idx="364">
                  <c:v>-10.127656305062047</c:v>
                </c:pt>
                <c:pt idx="365">
                  <c:v>0</c:v>
                </c:pt>
                <c:pt idx="366">
                  <c:v>-10.127656305062047</c:v>
                </c:pt>
                <c:pt idx="367">
                  <c:v>-10.127656305062047</c:v>
                </c:pt>
                <c:pt idx="368">
                  <c:v>-10.127656305062047</c:v>
                </c:pt>
                <c:pt idx="369">
                  <c:v>0</c:v>
                </c:pt>
                <c:pt idx="370">
                  <c:v>-10.127656305062047</c:v>
                </c:pt>
                <c:pt idx="371">
                  <c:v>-4.7203576144283659</c:v>
                </c:pt>
                <c:pt idx="372">
                  <c:v>-10.127656305062047</c:v>
                </c:pt>
                <c:pt idx="373">
                  <c:v>-10.127656305062047</c:v>
                </c:pt>
                <c:pt idx="374">
                  <c:v>-5.0323113099591836</c:v>
                </c:pt>
                <c:pt idx="375">
                  <c:v>-0.98758107390561634</c:v>
                </c:pt>
                <c:pt idx="376">
                  <c:v>-10.127656305062047</c:v>
                </c:pt>
                <c:pt idx="377">
                  <c:v>-6.7601509367026296</c:v>
                </c:pt>
                <c:pt idx="378">
                  <c:v>-8.2246144551954217</c:v>
                </c:pt>
                <c:pt idx="379">
                  <c:v>-5.9069872191006993</c:v>
                </c:pt>
                <c:pt idx="380">
                  <c:v>0</c:v>
                </c:pt>
                <c:pt idx="381">
                  <c:v>0</c:v>
                </c:pt>
                <c:pt idx="382">
                  <c:v>-1.7538651712365407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-0.85226679625655777</c:v>
                </c:pt>
                <c:pt idx="387">
                  <c:v>0</c:v>
                </c:pt>
                <c:pt idx="388">
                  <c:v>-7.6287502500742619</c:v>
                </c:pt>
                <c:pt idx="389">
                  <c:v>-10.127656305062047</c:v>
                </c:pt>
                <c:pt idx="390">
                  <c:v>-5.7088839814724253</c:v>
                </c:pt>
                <c:pt idx="391">
                  <c:v>0</c:v>
                </c:pt>
                <c:pt idx="392">
                  <c:v>0</c:v>
                </c:pt>
                <c:pt idx="393">
                  <c:v>-10.127656305062047</c:v>
                </c:pt>
                <c:pt idx="394">
                  <c:v>-10.127656305062047</c:v>
                </c:pt>
                <c:pt idx="395">
                  <c:v>0</c:v>
                </c:pt>
                <c:pt idx="396">
                  <c:v>-8.2252250324323626</c:v>
                </c:pt>
                <c:pt idx="397">
                  <c:v>-10.072878463437405</c:v>
                </c:pt>
                <c:pt idx="398">
                  <c:v>-10.127656305062047</c:v>
                </c:pt>
                <c:pt idx="399">
                  <c:v>0</c:v>
                </c:pt>
                <c:pt idx="400">
                  <c:v>-10.127656305062047</c:v>
                </c:pt>
                <c:pt idx="401">
                  <c:v>0</c:v>
                </c:pt>
                <c:pt idx="402">
                  <c:v>0</c:v>
                </c:pt>
                <c:pt idx="403">
                  <c:v>-2.6881446904440338</c:v>
                </c:pt>
                <c:pt idx="404">
                  <c:v>0</c:v>
                </c:pt>
                <c:pt idx="405">
                  <c:v>0</c:v>
                </c:pt>
                <c:pt idx="406">
                  <c:v>-10.127656305062047</c:v>
                </c:pt>
                <c:pt idx="407">
                  <c:v>0</c:v>
                </c:pt>
                <c:pt idx="408">
                  <c:v>-10.127656305062047</c:v>
                </c:pt>
                <c:pt idx="409">
                  <c:v>0</c:v>
                </c:pt>
                <c:pt idx="410">
                  <c:v>-9.6887053272957502</c:v>
                </c:pt>
                <c:pt idx="411">
                  <c:v>-10.127656305062047</c:v>
                </c:pt>
                <c:pt idx="412">
                  <c:v>-4.3710440319856048E-2</c:v>
                </c:pt>
                <c:pt idx="413">
                  <c:v>0</c:v>
                </c:pt>
                <c:pt idx="414">
                  <c:v>-3.3326151029365008</c:v>
                </c:pt>
                <c:pt idx="415">
                  <c:v>-6.4921299219366801</c:v>
                </c:pt>
                <c:pt idx="416">
                  <c:v>-8.9225530268238344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-8.2472328070226411</c:v>
                </c:pt>
                <c:pt idx="421">
                  <c:v>-7.7110733979685762</c:v>
                </c:pt>
                <c:pt idx="422">
                  <c:v>-10.127656305062047</c:v>
                </c:pt>
                <c:pt idx="423">
                  <c:v>-6.1361539168520522</c:v>
                </c:pt>
                <c:pt idx="424">
                  <c:v>-2.6829129155160274</c:v>
                </c:pt>
                <c:pt idx="425">
                  <c:v>-10.127656305062047</c:v>
                </c:pt>
                <c:pt idx="426">
                  <c:v>-3.0160969744385255</c:v>
                </c:pt>
                <c:pt idx="427">
                  <c:v>-7.6917909490770171</c:v>
                </c:pt>
                <c:pt idx="428">
                  <c:v>-10.127656305062047</c:v>
                </c:pt>
                <c:pt idx="429">
                  <c:v>-10.127656305062047</c:v>
                </c:pt>
                <c:pt idx="430">
                  <c:v>0</c:v>
                </c:pt>
                <c:pt idx="431">
                  <c:v>0</c:v>
                </c:pt>
                <c:pt idx="432">
                  <c:v>-10.127656305062047</c:v>
                </c:pt>
                <c:pt idx="433">
                  <c:v>-10.127656305062047</c:v>
                </c:pt>
                <c:pt idx="434">
                  <c:v>-7.7277762072037746</c:v>
                </c:pt>
                <c:pt idx="435">
                  <c:v>0</c:v>
                </c:pt>
                <c:pt idx="436">
                  <c:v>-8.183414877595041</c:v>
                </c:pt>
                <c:pt idx="437">
                  <c:v>0</c:v>
                </c:pt>
                <c:pt idx="438">
                  <c:v>-5.449342345435042</c:v>
                </c:pt>
                <c:pt idx="439">
                  <c:v>-9.8156174216575351</c:v>
                </c:pt>
                <c:pt idx="440">
                  <c:v>-10.127656305062047</c:v>
                </c:pt>
                <c:pt idx="441">
                  <c:v>0</c:v>
                </c:pt>
                <c:pt idx="442">
                  <c:v>0</c:v>
                </c:pt>
                <c:pt idx="443">
                  <c:v>-4.0630809136913797</c:v>
                </c:pt>
                <c:pt idx="444">
                  <c:v>0</c:v>
                </c:pt>
                <c:pt idx="445">
                  <c:v>-4.2696124583097941</c:v>
                </c:pt>
                <c:pt idx="446">
                  <c:v>-6.7961866438844538</c:v>
                </c:pt>
                <c:pt idx="447">
                  <c:v>0</c:v>
                </c:pt>
                <c:pt idx="448">
                  <c:v>-3.381504507267465</c:v>
                </c:pt>
                <c:pt idx="449">
                  <c:v>-8.9541419104405691</c:v>
                </c:pt>
                <c:pt idx="450">
                  <c:v>-2.2822197397299533</c:v>
                </c:pt>
                <c:pt idx="451">
                  <c:v>-8.9389388496571769</c:v>
                </c:pt>
                <c:pt idx="452">
                  <c:v>-0.24045604432083678</c:v>
                </c:pt>
                <c:pt idx="453">
                  <c:v>0</c:v>
                </c:pt>
                <c:pt idx="454">
                  <c:v>0</c:v>
                </c:pt>
                <c:pt idx="455">
                  <c:v>-10.127656305062047</c:v>
                </c:pt>
                <c:pt idx="456">
                  <c:v>-3.5792179489281892</c:v>
                </c:pt>
                <c:pt idx="457">
                  <c:v>-8.0208692610967063</c:v>
                </c:pt>
                <c:pt idx="458">
                  <c:v>-8.7536998810490161</c:v>
                </c:pt>
                <c:pt idx="459">
                  <c:v>-10.127656305062047</c:v>
                </c:pt>
                <c:pt idx="460">
                  <c:v>-3.7973721233115469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-1.40826470298272</c:v>
                </c:pt>
                <c:pt idx="466">
                  <c:v>-10.127656305062047</c:v>
                </c:pt>
                <c:pt idx="467">
                  <c:v>0</c:v>
                </c:pt>
                <c:pt idx="468">
                  <c:v>-5.7320008530020345</c:v>
                </c:pt>
                <c:pt idx="469">
                  <c:v>-1.5196595678200993</c:v>
                </c:pt>
                <c:pt idx="470">
                  <c:v>-4.7594327443537736</c:v>
                </c:pt>
                <c:pt idx="471">
                  <c:v>0</c:v>
                </c:pt>
                <c:pt idx="472">
                  <c:v>0</c:v>
                </c:pt>
                <c:pt idx="473">
                  <c:v>-0.37707938355670478</c:v>
                </c:pt>
                <c:pt idx="474">
                  <c:v>0</c:v>
                </c:pt>
                <c:pt idx="475">
                  <c:v>0</c:v>
                </c:pt>
                <c:pt idx="476">
                  <c:v>-3.6487489158312485</c:v>
                </c:pt>
                <c:pt idx="477">
                  <c:v>-10.127656305062047</c:v>
                </c:pt>
                <c:pt idx="478">
                  <c:v>0</c:v>
                </c:pt>
                <c:pt idx="479">
                  <c:v>0</c:v>
                </c:pt>
                <c:pt idx="480">
                  <c:v>-4.6221695720440437</c:v>
                </c:pt>
                <c:pt idx="481">
                  <c:v>0</c:v>
                </c:pt>
                <c:pt idx="482">
                  <c:v>-1.2392416719998636</c:v>
                </c:pt>
                <c:pt idx="483">
                  <c:v>0</c:v>
                </c:pt>
                <c:pt idx="484">
                  <c:v>-10.127656305062047</c:v>
                </c:pt>
                <c:pt idx="485">
                  <c:v>0</c:v>
                </c:pt>
                <c:pt idx="486">
                  <c:v>-6.528894071215575</c:v>
                </c:pt>
                <c:pt idx="487">
                  <c:v>0</c:v>
                </c:pt>
                <c:pt idx="488">
                  <c:v>-6.3538817925868614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-3.1874441342561965</c:v>
                </c:pt>
                <c:pt idx="493">
                  <c:v>0</c:v>
                </c:pt>
                <c:pt idx="494">
                  <c:v>0</c:v>
                </c:pt>
                <c:pt idx="495">
                  <c:v>-2.3042310588707267</c:v>
                </c:pt>
                <c:pt idx="496">
                  <c:v>-10.127656305062047</c:v>
                </c:pt>
                <c:pt idx="497">
                  <c:v>0</c:v>
                </c:pt>
                <c:pt idx="498">
                  <c:v>-4.2429635695711738</c:v>
                </c:pt>
                <c:pt idx="499">
                  <c:v>-8.0919576025996207</c:v>
                </c:pt>
                <c:pt idx="500">
                  <c:v>0</c:v>
                </c:pt>
                <c:pt idx="501">
                  <c:v>-7.4978636420899534</c:v>
                </c:pt>
                <c:pt idx="502">
                  <c:v>-10.127656305062047</c:v>
                </c:pt>
                <c:pt idx="503">
                  <c:v>0</c:v>
                </c:pt>
                <c:pt idx="504">
                  <c:v>0</c:v>
                </c:pt>
                <c:pt idx="505">
                  <c:v>-10.127656305062047</c:v>
                </c:pt>
                <c:pt idx="506">
                  <c:v>-8.5413767045454705</c:v>
                </c:pt>
                <c:pt idx="507">
                  <c:v>-2.7497187821589222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-1.0413541178867547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-10.127656305062047</c:v>
                </c:pt>
                <c:pt idx="519">
                  <c:v>-10.127656305062047</c:v>
                </c:pt>
                <c:pt idx="520">
                  <c:v>-10.127656305062047</c:v>
                </c:pt>
                <c:pt idx="521">
                  <c:v>0</c:v>
                </c:pt>
                <c:pt idx="522">
                  <c:v>0</c:v>
                </c:pt>
                <c:pt idx="523">
                  <c:v>-10.127656305062047</c:v>
                </c:pt>
                <c:pt idx="524">
                  <c:v>-6.3174190029082098</c:v>
                </c:pt>
                <c:pt idx="525">
                  <c:v>-10.127656305062047</c:v>
                </c:pt>
                <c:pt idx="526">
                  <c:v>0</c:v>
                </c:pt>
                <c:pt idx="527">
                  <c:v>0</c:v>
                </c:pt>
                <c:pt idx="528">
                  <c:v>-10.127656305062047</c:v>
                </c:pt>
                <c:pt idx="529">
                  <c:v>-10.127656305062047</c:v>
                </c:pt>
                <c:pt idx="530">
                  <c:v>0</c:v>
                </c:pt>
                <c:pt idx="531">
                  <c:v>-4.3762685549145317</c:v>
                </c:pt>
                <c:pt idx="532">
                  <c:v>-3.3089747192916548</c:v>
                </c:pt>
                <c:pt idx="533">
                  <c:v>-4.8265457757620709</c:v>
                </c:pt>
                <c:pt idx="534">
                  <c:v>-10.127656305062047</c:v>
                </c:pt>
                <c:pt idx="535">
                  <c:v>-4.4704648079387113</c:v>
                </c:pt>
                <c:pt idx="536">
                  <c:v>-2.7193833813056187</c:v>
                </c:pt>
                <c:pt idx="537">
                  <c:v>0</c:v>
                </c:pt>
                <c:pt idx="538">
                  <c:v>-10.127656305062047</c:v>
                </c:pt>
                <c:pt idx="539">
                  <c:v>0</c:v>
                </c:pt>
                <c:pt idx="540">
                  <c:v>-10.127656305062047</c:v>
                </c:pt>
                <c:pt idx="541">
                  <c:v>-1.9835462645758213</c:v>
                </c:pt>
                <c:pt idx="542">
                  <c:v>0</c:v>
                </c:pt>
                <c:pt idx="543">
                  <c:v>-10.127656305062047</c:v>
                </c:pt>
                <c:pt idx="544">
                  <c:v>0</c:v>
                </c:pt>
                <c:pt idx="545">
                  <c:v>-3.3986235550366786</c:v>
                </c:pt>
                <c:pt idx="546">
                  <c:v>-5.5356765384743341</c:v>
                </c:pt>
                <c:pt idx="547">
                  <c:v>0</c:v>
                </c:pt>
                <c:pt idx="548">
                  <c:v>-2.4980936912443639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-2.1406036278799832</c:v>
                </c:pt>
                <c:pt idx="553">
                  <c:v>-1.3257621744176475</c:v>
                </c:pt>
                <c:pt idx="554">
                  <c:v>0</c:v>
                </c:pt>
                <c:pt idx="555">
                  <c:v>0</c:v>
                </c:pt>
                <c:pt idx="556">
                  <c:v>-6.1477445033708591</c:v>
                </c:pt>
                <c:pt idx="557">
                  <c:v>-10.127656305062047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-10.127656305062047</c:v>
                </c:pt>
                <c:pt idx="562">
                  <c:v>-2.4065353925708735</c:v>
                </c:pt>
                <c:pt idx="563">
                  <c:v>-4.2028759080455558</c:v>
                </c:pt>
                <c:pt idx="564">
                  <c:v>-10.127656305062047</c:v>
                </c:pt>
                <c:pt idx="565">
                  <c:v>-10.117306893567829</c:v>
                </c:pt>
                <c:pt idx="566">
                  <c:v>0</c:v>
                </c:pt>
                <c:pt idx="567">
                  <c:v>-7.789945436597705</c:v>
                </c:pt>
                <c:pt idx="568">
                  <c:v>-0.85968629347166825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-6.6384764950339701</c:v>
                </c:pt>
                <c:pt idx="573">
                  <c:v>-2.9528033739739499</c:v>
                </c:pt>
                <c:pt idx="574">
                  <c:v>-4.5576367769170218</c:v>
                </c:pt>
                <c:pt idx="575">
                  <c:v>-2.424236737685419</c:v>
                </c:pt>
                <c:pt idx="576">
                  <c:v>-10.127656305062047</c:v>
                </c:pt>
                <c:pt idx="577">
                  <c:v>-8.7372577193814891</c:v>
                </c:pt>
                <c:pt idx="578">
                  <c:v>-10.127656305062047</c:v>
                </c:pt>
                <c:pt idx="579">
                  <c:v>0</c:v>
                </c:pt>
                <c:pt idx="580">
                  <c:v>0</c:v>
                </c:pt>
                <c:pt idx="581">
                  <c:v>-10.127656305062047</c:v>
                </c:pt>
                <c:pt idx="582">
                  <c:v>-6.8014383729520773</c:v>
                </c:pt>
                <c:pt idx="583">
                  <c:v>-6.9864905565704163</c:v>
                </c:pt>
                <c:pt idx="584">
                  <c:v>0</c:v>
                </c:pt>
                <c:pt idx="585">
                  <c:v>-10.127656305062047</c:v>
                </c:pt>
                <c:pt idx="586">
                  <c:v>-10.127656305062047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-10.127656305062047</c:v>
                </c:pt>
                <c:pt idx="592">
                  <c:v>0</c:v>
                </c:pt>
                <c:pt idx="593">
                  <c:v>-10.127656305062047</c:v>
                </c:pt>
                <c:pt idx="594">
                  <c:v>-10.127656305062047</c:v>
                </c:pt>
                <c:pt idx="595">
                  <c:v>-8.9088548493157589</c:v>
                </c:pt>
                <c:pt idx="596">
                  <c:v>-9.2089007273845169</c:v>
                </c:pt>
                <c:pt idx="597">
                  <c:v>0</c:v>
                </c:pt>
                <c:pt idx="598">
                  <c:v>-10.127656305062047</c:v>
                </c:pt>
                <c:pt idx="599">
                  <c:v>-10.127656305062047</c:v>
                </c:pt>
                <c:pt idx="600">
                  <c:v>0</c:v>
                </c:pt>
                <c:pt idx="601">
                  <c:v>-4.5533710214777017</c:v>
                </c:pt>
                <c:pt idx="602">
                  <c:v>-3.9981796295278826</c:v>
                </c:pt>
                <c:pt idx="603">
                  <c:v>-2.6387398725964886</c:v>
                </c:pt>
                <c:pt idx="604">
                  <c:v>-7.0342919795550216</c:v>
                </c:pt>
                <c:pt idx="605">
                  <c:v>-3.1224945872010466</c:v>
                </c:pt>
                <c:pt idx="606">
                  <c:v>-4.4652004394041427</c:v>
                </c:pt>
                <c:pt idx="607">
                  <c:v>-10.127656305062047</c:v>
                </c:pt>
                <c:pt idx="608">
                  <c:v>-6.6154783750912713</c:v>
                </c:pt>
                <c:pt idx="609">
                  <c:v>0</c:v>
                </c:pt>
                <c:pt idx="610">
                  <c:v>-10.127656305062047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-10.127656305062047</c:v>
                </c:pt>
                <c:pt idx="616">
                  <c:v>-10.127656305062047</c:v>
                </c:pt>
                <c:pt idx="617">
                  <c:v>-0.99990432257430939</c:v>
                </c:pt>
                <c:pt idx="618">
                  <c:v>0</c:v>
                </c:pt>
                <c:pt idx="619">
                  <c:v>0</c:v>
                </c:pt>
                <c:pt idx="620">
                  <c:v>-2.8538702685779072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-5.8793210668240903</c:v>
                </c:pt>
                <c:pt idx="625">
                  <c:v>0</c:v>
                </c:pt>
                <c:pt idx="626">
                  <c:v>0</c:v>
                </c:pt>
                <c:pt idx="627">
                  <c:v>-10.127656305062047</c:v>
                </c:pt>
                <c:pt idx="628">
                  <c:v>0</c:v>
                </c:pt>
                <c:pt idx="629">
                  <c:v>-8.7535959047847456</c:v>
                </c:pt>
                <c:pt idx="630">
                  <c:v>0</c:v>
                </c:pt>
                <c:pt idx="631">
                  <c:v>-10.127656305062047</c:v>
                </c:pt>
                <c:pt idx="632">
                  <c:v>-10.127656305062047</c:v>
                </c:pt>
                <c:pt idx="633">
                  <c:v>-7.106266286039542</c:v>
                </c:pt>
                <c:pt idx="634">
                  <c:v>-7.7037144555468444</c:v>
                </c:pt>
                <c:pt idx="635">
                  <c:v>-10.127656305062047</c:v>
                </c:pt>
                <c:pt idx="636">
                  <c:v>0</c:v>
                </c:pt>
                <c:pt idx="637">
                  <c:v>-0.73187224475429957</c:v>
                </c:pt>
                <c:pt idx="638">
                  <c:v>-10.127656305062047</c:v>
                </c:pt>
                <c:pt idx="639">
                  <c:v>0</c:v>
                </c:pt>
                <c:pt idx="640">
                  <c:v>-9.1845198199939091</c:v>
                </c:pt>
                <c:pt idx="641">
                  <c:v>-10.127656305062047</c:v>
                </c:pt>
                <c:pt idx="642">
                  <c:v>-10.127656305062047</c:v>
                </c:pt>
                <c:pt idx="643">
                  <c:v>-1.114729823942497</c:v>
                </c:pt>
                <c:pt idx="644">
                  <c:v>-8.7951531921140287</c:v>
                </c:pt>
                <c:pt idx="645">
                  <c:v>-3.6972762969221407</c:v>
                </c:pt>
                <c:pt idx="646">
                  <c:v>-10.127656305062047</c:v>
                </c:pt>
                <c:pt idx="647">
                  <c:v>-5.7268729877739446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-4.5373289231302607</c:v>
                </c:pt>
                <c:pt idx="652">
                  <c:v>-0.8526239321614355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-10.127656305062047</c:v>
                </c:pt>
                <c:pt idx="657">
                  <c:v>-10.127656305062047</c:v>
                </c:pt>
                <c:pt idx="658">
                  <c:v>-0.80728547497943737</c:v>
                </c:pt>
                <c:pt idx="659">
                  <c:v>-5.2722176184448983</c:v>
                </c:pt>
                <c:pt idx="660">
                  <c:v>-10.127656305062047</c:v>
                </c:pt>
                <c:pt idx="661">
                  <c:v>-10.127656305062047</c:v>
                </c:pt>
                <c:pt idx="662">
                  <c:v>-4.4482822073352821</c:v>
                </c:pt>
                <c:pt idx="663">
                  <c:v>-3.8807113059233131</c:v>
                </c:pt>
                <c:pt idx="664">
                  <c:v>-1.3523240418491298</c:v>
                </c:pt>
                <c:pt idx="665">
                  <c:v>0</c:v>
                </c:pt>
                <c:pt idx="666">
                  <c:v>-3.0723019910704039</c:v>
                </c:pt>
                <c:pt idx="667">
                  <c:v>0</c:v>
                </c:pt>
                <c:pt idx="668">
                  <c:v>-10.127656305062047</c:v>
                </c:pt>
                <c:pt idx="669">
                  <c:v>-4.9766435244136744</c:v>
                </c:pt>
                <c:pt idx="670">
                  <c:v>0</c:v>
                </c:pt>
                <c:pt idx="671">
                  <c:v>-4.4757189674187003</c:v>
                </c:pt>
                <c:pt idx="672">
                  <c:v>-4.2641890513793896</c:v>
                </c:pt>
                <c:pt idx="673">
                  <c:v>-10.127656305062047</c:v>
                </c:pt>
                <c:pt idx="674">
                  <c:v>0</c:v>
                </c:pt>
                <c:pt idx="675">
                  <c:v>-7.05641376352051</c:v>
                </c:pt>
                <c:pt idx="676">
                  <c:v>-1.2901732596091193</c:v>
                </c:pt>
                <c:pt idx="677">
                  <c:v>-7.4688847986044777</c:v>
                </c:pt>
                <c:pt idx="678">
                  <c:v>0</c:v>
                </c:pt>
                <c:pt idx="679">
                  <c:v>0</c:v>
                </c:pt>
                <c:pt idx="680">
                  <c:v>-7.7268743828063862</c:v>
                </c:pt>
                <c:pt idx="681">
                  <c:v>-1.1854802469906929</c:v>
                </c:pt>
                <c:pt idx="682">
                  <c:v>0</c:v>
                </c:pt>
                <c:pt idx="683">
                  <c:v>0</c:v>
                </c:pt>
                <c:pt idx="684">
                  <c:v>-2.3945176431819277</c:v>
                </c:pt>
                <c:pt idx="685">
                  <c:v>0</c:v>
                </c:pt>
                <c:pt idx="686">
                  <c:v>-6.9734737686523118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-7.3922985640583789</c:v>
                </c:pt>
                <c:pt idx="691">
                  <c:v>-2.928038646743758</c:v>
                </c:pt>
                <c:pt idx="692">
                  <c:v>-5.503918349953878</c:v>
                </c:pt>
                <c:pt idx="693">
                  <c:v>0</c:v>
                </c:pt>
                <c:pt idx="694">
                  <c:v>-1.5742176361438993</c:v>
                </c:pt>
                <c:pt idx="695">
                  <c:v>-10.127656305062047</c:v>
                </c:pt>
                <c:pt idx="696">
                  <c:v>-4.0378416872440113</c:v>
                </c:pt>
                <c:pt idx="697">
                  <c:v>0</c:v>
                </c:pt>
                <c:pt idx="698">
                  <c:v>-10.127656305062047</c:v>
                </c:pt>
                <c:pt idx="699">
                  <c:v>-10.127656305062047</c:v>
                </c:pt>
                <c:pt idx="700">
                  <c:v>-10.127656305062047</c:v>
                </c:pt>
                <c:pt idx="701">
                  <c:v>-9.1744611483440792</c:v>
                </c:pt>
                <c:pt idx="702">
                  <c:v>0</c:v>
                </c:pt>
                <c:pt idx="703">
                  <c:v>-2.3397494926048523</c:v>
                </c:pt>
                <c:pt idx="704">
                  <c:v>-9.5299645338340326</c:v>
                </c:pt>
                <c:pt idx="705">
                  <c:v>-10.127656305062047</c:v>
                </c:pt>
                <c:pt idx="706">
                  <c:v>-1.1682603718569169</c:v>
                </c:pt>
                <c:pt idx="707">
                  <c:v>-9.4732499862463015</c:v>
                </c:pt>
                <c:pt idx="708">
                  <c:v>-10.127656305062047</c:v>
                </c:pt>
                <c:pt idx="709">
                  <c:v>-10.127656305062047</c:v>
                </c:pt>
                <c:pt idx="710">
                  <c:v>0</c:v>
                </c:pt>
                <c:pt idx="711">
                  <c:v>0</c:v>
                </c:pt>
                <c:pt idx="712">
                  <c:v>-4.8780360492863792</c:v>
                </c:pt>
                <c:pt idx="713">
                  <c:v>0</c:v>
                </c:pt>
                <c:pt idx="714">
                  <c:v>-7.2856762012990686</c:v>
                </c:pt>
                <c:pt idx="715">
                  <c:v>0</c:v>
                </c:pt>
                <c:pt idx="716">
                  <c:v>-10.127656305062047</c:v>
                </c:pt>
                <c:pt idx="717">
                  <c:v>-10.127656305062047</c:v>
                </c:pt>
                <c:pt idx="718">
                  <c:v>0</c:v>
                </c:pt>
                <c:pt idx="719">
                  <c:v>-10.127656305062047</c:v>
                </c:pt>
                <c:pt idx="720">
                  <c:v>0</c:v>
                </c:pt>
                <c:pt idx="721">
                  <c:v>0</c:v>
                </c:pt>
                <c:pt idx="722">
                  <c:v>-5.442451070778759</c:v>
                </c:pt>
                <c:pt idx="723">
                  <c:v>0</c:v>
                </c:pt>
                <c:pt idx="724">
                  <c:v>0</c:v>
                </c:pt>
                <c:pt idx="725">
                  <c:v>-3.3811335742593087</c:v>
                </c:pt>
                <c:pt idx="726">
                  <c:v>-4.6688957077730464</c:v>
                </c:pt>
                <c:pt idx="727">
                  <c:v>-4.6296410965791495</c:v>
                </c:pt>
                <c:pt idx="728">
                  <c:v>-9.1073758243394707</c:v>
                </c:pt>
                <c:pt idx="729">
                  <c:v>0</c:v>
                </c:pt>
                <c:pt idx="730">
                  <c:v>-7.3310141721387936</c:v>
                </c:pt>
                <c:pt idx="731">
                  <c:v>-1.2781296709374601</c:v>
                </c:pt>
                <c:pt idx="732">
                  <c:v>-10.127656305062047</c:v>
                </c:pt>
                <c:pt idx="733">
                  <c:v>0</c:v>
                </c:pt>
                <c:pt idx="734">
                  <c:v>-0.10677390891051175</c:v>
                </c:pt>
                <c:pt idx="735">
                  <c:v>-2.5813097551117323</c:v>
                </c:pt>
                <c:pt idx="736">
                  <c:v>0</c:v>
                </c:pt>
                <c:pt idx="737">
                  <c:v>0</c:v>
                </c:pt>
                <c:pt idx="738">
                  <c:v>-10.127656305062047</c:v>
                </c:pt>
                <c:pt idx="739">
                  <c:v>0</c:v>
                </c:pt>
                <c:pt idx="740">
                  <c:v>-9.9829180660682084</c:v>
                </c:pt>
                <c:pt idx="741">
                  <c:v>-7.9073123366634235</c:v>
                </c:pt>
                <c:pt idx="742">
                  <c:v>0</c:v>
                </c:pt>
                <c:pt idx="743">
                  <c:v>-7.6682809434767734</c:v>
                </c:pt>
                <c:pt idx="744">
                  <c:v>0</c:v>
                </c:pt>
                <c:pt idx="745">
                  <c:v>0</c:v>
                </c:pt>
                <c:pt idx="746">
                  <c:v>-8.1208812747859014</c:v>
                </c:pt>
                <c:pt idx="747">
                  <c:v>0</c:v>
                </c:pt>
                <c:pt idx="748">
                  <c:v>0</c:v>
                </c:pt>
                <c:pt idx="749">
                  <c:v>-10.124354013159348</c:v>
                </c:pt>
                <c:pt idx="750">
                  <c:v>0</c:v>
                </c:pt>
                <c:pt idx="751">
                  <c:v>-2.022245604364457</c:v>
                </c:pt>
                <c:pt idx="752">
                  <c:v>-8.7022511281771102</c:v>
                </c:pt>
                <c:pt idx="753">
                  <c:v>-10.127656305062047</c:v>
                </c:pt>
                <c:pt idx="754">
                  <c:v>-3.9044426252200708</c:v>
                </c:pt>
                <c:pt idx="755">
                  <c:v>0</c:v>
                </c:pt>
                <c:pt idx="756">
                  <c:v>-6.058465774913202</c:v>
                </c:pt>
                <c:pt idx="757">
                  <c:v>-8.6636485276845292</c:v>
                </c:pt>
                <c:pt idx="758">
                  <c:v>-4.1889432175733674</c:v>
                </c:pt>
                <c:pt idx="759">
                  <c:v>-10.127656305062047</c:v>
                </c:pt>
                <c:pt idx="760">
                  <c:v>0</c:v>
                </c:pt>
                <c:pt idx="761">
                  <c:v>-10.127656305062047</c:v>
                </c:pt>
                <c:pt idx="762">
                  <c:v>-9.3129533895815371</c:v>
                </c:pt>
                <c:pt idx="763">
                  <c:v>0</c:v>
                </c:pt>
                <c:pt idx="764">
                  <c:v>0</c:v>
                </c:pt>
                <c:pt idx="765">
                  <c:v>-10.127656305062047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-10.127656305062047</c:v>
                </c:pt>
                <c:pt idx="770">
                  <c:v>0</c:v>
                </c:pt>
                <c:pt idx="771">
                  <c:v>0</c:v>
                </c:pt>
                <c:pt idx="772">
                  <c:v>-10.127656305062047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-10.127656305062047</c:v>
                </c:pt>
                <c:pt idx="777">
                  <c:v>-4.2675110425796703</c:v>
                </c:pt>
                <c:pt idx="778">
                  <c:v>-4.3332821786524107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-10.127656305062047</c:v>
                </c:pt>
                <c:pt idx="785">
                  <c:v>0</c:v>
                </c:pt>
                <c:pt idx="786">
                  <c:v>-8.3120111325497277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-10.127656305062047</c:v>
                </c:pt>
                <c:pt idx="792">
                  <c:v>-10.127656305062047</c:v>
                </c:pt>
                <c:pt idx="793">
                  <c:v>0</c:v>
                </c:pt>
                <c:pt idx="794">
                  <c:v>0</c:v>
                </c:pt>
                <c:pt idx="795">
                  <c:v>-7.2932420514128609</c:v>
                </c:pt>
                <c:pt idx="796">
                  <c:v>-0.13190631896313221</c:v>
                </c:pt>
                <c:pt idx="797">
                  <c:v>0</c:v>
                </c:pt>
                <c:pt idx="798">
                  <c:v>0</c:v>
                </c:pt>
                <c:pt idx="799">
                  <c:v>-10.127656305062047</c:v>
                </c:pt>
                <c:pt idx="800">
                  <c:v>0</c:v>
                </c:pt>
                <c:pt idx="801">
                  <c:v>-10.127656305062047</c:v>
                </c:pt>
                <c:pt idx="802">
                  <c:v>-4.6980254326088158</c:v>
                </c:pt>
                <c:pt idx="803">
                  <c:v>-10.127656305062047</c:v>
                </c:pt>
                <c:pt idx="804">
                  <c:v>-2.1973811528710741</c:v>
                </c:pt>
                <c:pt idx="805">
                  <c:v>-8.7068943257128524</c:v>
                </c:pt>
                <c:pt idx="806">
                  <c:v>0</c:v>
                </c:pt>
                <c:pt idx="807">
                  <c:v>-6.627897471531</c:v>
                </c:pt>
                <c:pt idx="808">
                  <c:v>-2.5539283480369761</c:v>
                </c:pt>
                <c:pt idx="809">
                  <c:v>-10.127656305062047</c:v>
                </c:pt>
                <c:pt idx="810">
                  <c:v>-2.8742492470744736</c:v>
                </c:pt>
                <c:pt idx="811">
                  <c:v>0</c:v>
                </c:pt>
                <c:pt idx="812">
                  <c:v>0</c:v>
                </c:pt>
                <c:pt idx="813">
                  <c:v>-10.127656305062047</c:v>
                </c:pt>
                <c:pt idx="814">
                  <c:v>-10.127656305062047</c:v>
                </c:pt>
                <c:pt idx="815">
                  <c:v>-10.127656305062047</c:v>
                </c:pt>
                <c:pt idx="816">
                  <c:v>0</c:v>
                </c:pt>
                <c:pt idx="817">
                  <c:v>-3.3349884256320053</c:v>
                </c:pt>
                <c:pt idx="818">
                  <c:v>-10.127656305062047</c:v>
                </c:pt>
                <c:pt idx="819">
                  <c:v>-10.127656305062047</c:v>
                </c:pt>
                <c:pt idx="820">
                  <c:v>-4.3357112313156847</c:v>
                </c:pt>
                <c:pt idx="821">
                  <c:v>0</c:v>
                </c:pt>
                <c:pt idx="822">
                  <c:v>0</c:v>
                </c:pt>
                <c:pt idx="823">
                  <c:v>-9.3831730889813798</c:v>
                </c:pt>
                <c:pt idx="824">
                  <c:v>-10.127656305062047</c:v>
                </c:pt>
                <c:pt idx="825">
                  <c:v>0</c:v>
                </c:pt>
                <c:pt idx="826">
                  <c:v>-8.579884797078364</c:v>
                </c:pt>
                <c:pt idx="827">
                  <c:v>0</c:v>
                </c:pt>
                <c:pt idx="828">
                  <c:v>-10.127656305062047</c:v>
                </c:pt>
                <c:pt idx="829">
                  <c:v>-5.141061049348508</c:v>
                </c:pt>
                <c:pt idx="830">
                  <c:v>-7.8262832990058939</c:v>
                </c:pt>
                <c:pt idx="831">
                  <c:v>0</c:v>
                </c:pt>
                <c:pt idx="832">
                  <c:v>-10.127656305062047</c:v>
                </c:pt>
                <c:pt idx="833">
                  <c:v>-9.454276495159462</c:v>
                </c:pt>
                <c:pt idx="834">
                  <c:v>0</c:v>
                </c:pt>
                <c:pt idx="835">
                  <c:v>-10.127656305062047</c:v>
                </c:pt>
                <c:pt idx="836">
                  <c:v>-4.6369547137335729</c:v>
                </c:pt>
                <c:pt idx="837">
                  <c:v>0</c:v>
                </c:pt>
                <c:pt idx="838">
                  <c:v>-6.8997912565749147</c:v>
                </c:pt>
                <c:pt idx="839">
                  <c:v>-5.0477625167287101</c:v>
                </c:pt>
                <c:pt idx="840">
                  <c:v>-6.6886161162026099</c:v>
                </c:pt>
                <c:pt idx="841">
                  <c:v>0</c:v>
                </c:pt>
                <c:pt idx="842">
                  <c:v>0</c:v>
                </c:pt>
                <c:pt idx="843">
                  <c:v>-2.9651805404455445E-2</c:v>
                </c:pt>
                <c:pt idx="844">
                  <c:v>-3.604883080478686</c:v>
                </c:pt>
                <c:pt idx="845">
                  <c:v>-8.247651419830305</c:v>
                </c:pt>
                <c:pt idx="846">
                  <c:v>-6.2536709748798103</c:v>
                </c:pt>
                <c:pt idx="847">
                  <c:v>0</c:v>
                </c:pt>
                <c:pt idx="848">
                  <c:v>-10.127656305062047</c:v>
                </c:pt>
                <c:pt idx="849">
                  <c:v>-2.5024750458457277</c:v>
                </c:pt>
                <c:pt idx="850">
                  <c:v>-4.7833016522059353</c:v>
                </c:pt>
                <c:pt idx="851">
                  <c:v>-1.9746168671578488</c:v>
                </c:pt>
                <c:pt idx="852">
                  <c:v>-1.5589333739313815E-2</c:v>
                </c:pt>
                <c:pt idx="853">
                  <c:v>-10.127656305062047</c:v>
                </c:pt>
                <c:pt idx="854">
                  <c:v>-5.4450399779049548</c:v>
                </c:pt>
                <c:pt idx="855">
                  <c:v>-3.6046062028658667</c:v>
                </c:pt>
                <c:pt idx="856">
                  <c:v>-7.8446695553087551</c:v>
                </c:pt>
                <c:pt idx="857">
                  <c:v>0</c:v>
                </c:pt>
                <c:pt idx="858">
                  <c:v>-10.127656305062047</c:v>
                </c:pt>
                <c:pt idx="859">
                  <c:v>-1.5905953450820505</c:v>
                </c:pt>
                <c:pt idx="860">
                  <c:v>0</c:v>
                </c:pt>
                <c:pt idx="861">
                  <c:v>0</c:v>
                </c:pt>
                <c:pt idx="862">
                  <c:v>-10.127656305062047</c:v>
                </c:pt>
                <c:pt idx="863">
                  <c:v>0</c:v>
                </c:pt>
                <c:pt idx="864">
                  <c:v>-3.539761820865067</c:v>
                </c:pt>
                <c:pt idx="865">
                  <c:v>0</c:v>
                </c:pt>
                <c:pt idx="866">
                  <c:v>-6.435521992045949</c:v>
                </c:pt>
                <c:pt idx="867">
                  <c:v>-5.3212918871521566</c:v>
                </c:pt>
                <c:pt idx="868">
                  <c:v>0</c:v>
                </c:pt>
                <c:pt idx="869">
                  <c:v>0</c:v>
                </c:pt>
                <c:pt idx="870">
                  <c:v>-2.2748703673383517</c:v>
                </c:pt>
                <c:pt idx="871">
                  <c:v>0</c:v>
                </c:pt>
                <c:pt idx="872">
                  <c:v>-1.389548330126388</c:v>
                </c:pt>
                <c:pt idx="873">
                  <c:v>-7.2906428523968003</c:v>
                </c:pt>
                <c:pt idx="874">
                  <c:v>0</c:v>
                </c:pt>
                <c:pt idx="875">
                  <c:v>-7.5379205120828203</c:v>
                </c:pt>
                <c:pt idx="876">
                  <c:v>-4.7993893577298081</c:v>
                </c:pt>
                <c:pt idx="877">
                  <c:v>-2.5445207856787277</c:v>
                </c:pt>
                <c:pt idx="878">
                  <c:v>-2.9998681528826694</c:v>
                </c:pt>
                <c:pt idx="879">
                  <c:v>-2.6215963347714109</c:v>
                </c:pt>
                <c:pt idx="880">
                  <c:v>0</c:v>
                </c:pt>
                <c:pt idx="881">
                  <c:v>-10.127656305062047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-3.5355542960144817</c:v>
                </c:pt>
                <c:pt idx="886">
                  <c:v>0</c:v>
                </c:pt>
                <c:pt idx="887">
                  <c:v>-7.856922906834015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-2.0436174647623631</c:v>
                </c:pt>
                <c:pt idx="894">
                  <c:v>-10.127656305062047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-10.127656305062047</c:v>
                </c:pt>
                <c:pt idx="899">
                  <c:v>0</c:v>
                </c:pt>
                <c:pt idx="900">
                  <c:v>-3.7779826668500363</c:v>
                </c:pt>
                <c:pt idx="901">
                  <c:v>0</c:v>
                </c:pt>
                <c:pt idx="902">
                  <c:v>0</c:v>
                </c:pt>
                <c:pt idx="903">
                  <c:v>-2.5377550996048086</c:v>
                </c:pt>
                <c:pt idx="904">
                  <c:v>-3.1940306867417831</c:v>
                </c:pt>
                <c:pt idx="905">
                  <c:v>0</c:v>
                </c:pt>
                <c:pt idx="906">
                  <c:v>0</c:v>
                </c:pt>
                <c:pt idx="907">
                  <c:v>-10.127656305062047</c:v>
                </c:pt>
                <c:pt idx="908">
                  <c:v>-9.7423922503682121</c:v>
                </c:pt>
                <c:pt idx="909">
                  <c:v>0</c:v>
                </c:pt>
                <c:pt idx="910">
                  <c:v>-10.127656305062047</c:v>
                </c:pt>
                <c:pt idx="911">
                  <c:v>0</c:v>
                </c:pt>
                <c:pt idx="912">
                  <c:v>-10.127656305062047</c:v>
                </c:pt>
                <c:pt idx="913">
                  <c:v>-3.7677544127122218</c:v>
                </c:pt>
                <c:pt idx="914">
                  <c:v>-0.43667750347302103</c:v>
                </c:pt>
                <c:pt idx="915">
                  <c:v>0</c:v>
                </c:pt>
                <c:pt idx="916">
                  <c:v>-2.2007435410571503</c:v>
                </c:pt>
                <c:pt idx="917">
                  <c:v>0</c:v>
                </c:pt>
                <c:pt idx="918">
                  <c:v>-10.127656305062047</c:v>
                </c:pt>
                <c:pt idx="919">
                  <c:v>-10.127656305062047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-3.3756999770617142</c:v>
                </c:pt>
                <c:pt idx="925">
                  <c:v>0</c:v>
                </c:pt>
                <c:pt idx="926">
                  <c:v>0</c:v>
                </c:pt>
                <c:pt idx="927">
                  <c:v>-10.127656305062047</c:v>
                </c:pt>
                <c:pt idx="928">
                  <c:v>0</c:v>
                </c:pt>
                <c:pt idx="929">
                  <c:v>-6.9658352161817874</c:v>
                </c:pt>
                <c:pt idx="930">
                  <c:v>-10.127656305062047</c:v>
                </c:pt>
                <c:pt idx="931">
                  <c:v>-10.127656305062047</c:v>
                </c:pt>
                <c:pt idx="932">
                  <c:v>0</c:v>
                </c:pt>
                <c:pt idx="933">
                  <c:v>-1.7291058358385385</c:v>
                </c:pt>
                <c:pt idx="934">
                  <c:v>-4.0118952431715655</c:v>
                </c:pt>
                <c:pt idx="935">
                  <c:v>-10.127656305062047</c:v>
                </c:pt>
                <c:pt idx="936">
                  <c:v>-0.36777434264713804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-10.127656305062047</c:v>
                </c:pt>
                <c:pt idx="942">
                  <c:v>-1.8625140255382036</c:v>
                </c:pt>
                <c:pt idx="943">
                  <c:v>0</c:v>
                </c:pt>
                <c:pt idx="944">
                  <c:v>-1.8241465249292759</c:v>
                </c:pt>
                <c:pt idx="945">
                  <c:v>-0.80969062088097132</c:v>
                </c:pt>
                <c:pt idx="946">
                  <c:v>-0.11980622388188067</c:v>
                </c:pt>
                <c:pt idx="947">
                  <c:v>0</c:v>
                </c:pt>
                <c:pt idx="948">
                  <c:v>0</c:v>
                </c:pt>
                <c:pt idx="949">
                  <c:v>-5.1230582225050654</c:v>
                </c:pt>
                <c:pt idx="950">
                  <c:v>-3.3447286055542804</c:v>
                </c:pt>
                <c:pt idx="951">
                  <c:v>-10.127656305062047</c:v>
                </c:pt>
                <c:pt idx="952">
                  <c:v>-1.5664329693273231</c:v>
                </c:pt>
                <c:pt idx="953">
                  <c:v>-10.127656305062047</c:v>
                </c:pt>
                <c:pt idx="954">
                  <c:v>-10.127656305062047</c:v>
                </c:pt>
                <c:pt idx="955">
                  <c:v>-1.8363902269460795</c:v>
                </c:pt>
                <c:pt idx="956">
                  <c:v>-2.0978224176092084</c:v>
                </c:pt>
                <c:pt idx="957">
                  <c:v>-8.6157787021670771</c:v>
                </c:pt>
                <c:pt idx="958">
                  <c:v>-10.127656305062047</c:v>
                </c:pt>
                <c:pt idx="959">
                  <c:v>0</c:v>
                </c:pt>
                <c:pt idx="960">
                  <c:v>-9.8018623552876534</c:v>
                </c:pt>
                <c:pt idx="961">
                  <c:v>-10.127656305062047</c:v>
                </c:pt>
                <c:pt idx="962">
                  <c:v>0</c:v>
                </c:pt>
                <c:pt idx="963">
                  <c:v>-1.8969201579472212</c:v>
                </c:pt>
                <c:pt idx="964">
                  <c:v>-1.6415330591669459</c:v>
                </c:pt>
                <c:pt idx="965">
                  <c:v>-6.2468870287404172</c:v>
                </c:pt>
                <c:pt idx="966">
                  <c:v>0</c:v>
                </c:pt>
                <c:pt idx="967">
                  <c:v>0</c:v>
                </c:pt>
                <c:pt idx="968">
                  <c:v>-10.127656305062047</c:v>
                </c:pt>
                <c:pt idx="969">
                  <c:v>-10.127656305062047</c:v>
                </c:pt>
                <c:pt idx="970">
                  <c:v>0</c:v>
                </c:pt>
                <c:pt idx="971">
                  <c:v>-10.127656305062047</c:v>
                </c:pt>
                <c:pt idx="972">
                  <c:v>-4.5130070233383606</c:v>
                </c:pt>
                <c:pt idx="973">
                  <c:v>-3.3117193809222982</c:v>
                </c:pt>
                <c:pt idx="974">
                  <c:v>-10.127656305062047</c:v>
                </c:pt>
                <c:pt idx="975">
                  <c:v>0</c:v>
                </c:pt>
                <c:pt idx="976">
                  <c:v>0</c:v>
                </c:pt>
                <c:pt idx="977">
                  <c:v>-0.40185113544382034</c:v>
                </c:pt>
                <c:pt idx="978">
                  <c:v>-7.9484718630055795</c:v>
                </c:pt>
                <c:pt idx="979">
                  <c:v>0</c:v>
                </c:pt>
                <c:pt idx="980">
                  <c:v>0</c:v>
                </c:pt>
                <c:pt idx="981">
                  <c:v>-10.127656305062047</c:v>
                </c:pt>
                <c:pt idx="982">
                  <c:v>-1.9407005235401584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-10.127656305062047</c:v>
                </c:pt>
                <c:pt idx="988">
                  <c:v>-1.2801878043366912</c:v>
                </c:pt>
                <c:pt idx="989">
                  <c:v>-7.2234441074923978</c:v>
                </c:pt>
                <c:pt idx="990">
                  <c:v>-10.127656305062047</c:v>
                </c:pt>
                <c:pt idx="991">
                  <c:v>-8.0417270163356278</c:v>
                </c:pt>
                <c:pt idx="992">
                  <c:v>-10.127656305062047</c:v>
                </c:pt>
                <c:pt idx="993">
                  <c:v>-10.127656305062047</c:v>
                </c:pt>
                <c:pt idx="994">
                  <c:v>0</c:v>
                </c:pt>
                <c:pt idx="995">
                  <c:v>-4.3467292191382967</c:v>
                </c:pt>
                <c:pt idx="996">
                  <c:v>-6.3312856320575293</c:v>
                </c:pt>
                <c:pt idx="997">
                  <c:v>-7.5582763438461171</c:v>
                </c:pt>
                <c:pt idx="998">
                  <c:v>-8.2847859064692528</c:v>
                </c:pt>
                <c:pt idx="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81-E149-AC0B-CE3905FBD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660192"/>
        <c:axId val="920837696"/>
      </c:scatterChart>
      <c:valAx>
        <c:axId val="133566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0837696"/>
        <c:crosses val="autoZero"/>
        <c:crossBetween val="midCat"/>
      </c:valAx>
      <c:valAx>
        <c:axId val="92083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3566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Return R Sensitivity Analysis</a:t>
            </a:r>
            <a:endParaRPr lang="en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Bear Spread'!$AD$59:$AD$86</c:f>
              <c:numCache>
                <c:formatCode>General</c:formatCode>
                <c:ptCount val="28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98</c:v>
                </c:pt>
                <c:pt idx="9">
                  <c:v>99</c:v>
                </c:pt>
                <c:pt idx="10">
                  <c:v>100</c:v>
                </c:pt>
                <c:pt idx="11">
                  <c:v>101</c:v>
                </c:pt>
                <c:pt idx="12">
                  <c:v>102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107</c:v>
                </c:pt>
                <c:pt idx="18">
                  <c:v>108</c:v>
                </c:pt>
                <c:pt idx="19">
                  <c:v>109</c:v>
                </c:pt>
                <c:pt idx="20">
                  <c:v>110</c:v>
                </c:pt>
                <c:pt idx="21">
                  <c:v>111</c:v>
                </c:pt>
                <c:pt idx="22">
                  <c:v>112</c:v>
                </c:pt>
                <c:pt idx="23">
                  <c:v>113</c:v>
                </c:pt>
                <c:pt idx="24">
                  <c:v>114</c:v>
                </c:pt>
                <c:pt idx="25">
                  <c:v>115</c:v>
                </c:pt>
                <c:pt idx="26">
                  <c:v>116</c:v>
                </c:pt>
                <c:pt idx="27">
                  <c:v>117</c:v>
                </c:pt>
              </c:numCache>
            </c:numRef>
          </c:xVal>
          <c:yVal>
            <c:numRef>
              <c:f>'Part C Bear Spread'!$AE$59:$AE$86</c:f>
              <c:numCache>
                <c:formatCode>0.00%</c:formatCode>
                <c:ptCount val="28"/>
                <c:pt idx="0">
                  <c:v>4.0001550030274231E-2</c:v>
                </c:pt>
                <c:pt idx="1">
                  <c:v>4.0001550030274231E-2</c:v>
                </c:pt>
                <c:pt idx="2">
                  <c:v>4.0001550030274231E-2</c:v>
                </c:pt>
                <c:pt idx="3">
                  <c:v>4.0001550030274231E-2</c:v>
                </c:pt>
                <c:pt idx="4">
                  <c:v>4.0001550030274231E-2</c:v>
                </c:pt>
                <c:pt idx="5">
                  <c:v>4.0001550030274231E-2</c:v>
                </c:pt>
                <c:pt idx="6">
                  <c:v>4.0001550030274231E-2</c:v>
                </c:pt>
                <c:pt idx="7">
                  <c:v>4.0001550030274231E-2</c:v>
                </c:pt>
                <c:pt idx="8">
                  <c:v>4.0001550030274231E-2</c:v>
                </c:pt>
                <c:pt idx="9">
                  <c:v>4.0001550030274231E-2</c:v>
                </c:pt>
                <c:pt idx="10">
                  <c:v>4.0001550030274086E-2</c:v>
                </c:pt>
                <c:pt idx="11">
                  <c:v>3.0001550030274091E-2</c:v>
                </c:pt>
                <c:pt idx="12">
                  <c:v>2.0001550030274089E-2</c:v>
                </c:pt>
                <c:pt idx="13">
                  <c:v>1.0001550030274088E-2</c:v>
                </c:pt>
                <c:pt idx="14">
                  <c:v>1.5500302740889538E-6</c:v>
                </c:pt>
                <c:pt idx="15">
                  <c:v>-9.9984499697259102E-3</c:v>
                </c:pt>
                <c:pt idx="16">
                  <c:v>-1.9998449969725912E-2</c:v>
                </c:pt>
                <c:pt idx="17">
                  <c:v>-2.9998449969725911E-2</c:v>
                </c:pt>
                <c:pt idx="18">
                  <c:v>-3.9998449969725909E-2</c:v>
                </c:pt>
                <c:pt idx="19">
                  <c:v>-4.9998449969725911E-2</c:v>
                </c:pt>
                <c:pt idx="20">
                  <c:v>-5.9998449969725913E-2</c:v>
                </c:pt>
                <c:pt idx="21">
                  <c:v>-6.1275013020346235E-2</c:v>
                </c:pt>
                <c:pt idx="22">
                  <c:v>-6.1275013020346235E-2</c:v>
                </c:pt>
                <c:pt idx="23">
                  <c:v>-6.1275013020346235E-2</c:v>
                </c:pt>
                <c:pt idx="24">
                  <c:v>-6.1275013020346235E-2</c:v>
                </c:pt>
                <c:pt idx="25">
                  <c:v>-6.1275013020346235E-2</c:v>
                </c:pt>
                <c:pt idx="26">
                  <c:v>-6.1275013020346235E-2</c:v>
                </c:pt>
                <c:pt idx="27">
                  <c:v>-6.1275013020346235E-2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BE-B842-B810-A43225FDF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303712"/>
        <c:axId val="933033520"/>
      </c:scatterChart>
      <c:valAx>
        <c:axId val="928303712"/>
        <c:scaling>
          <c:orientation val="minMax"/>
          <c:max val="120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3033520"/>
        <c:crosses val="autoZero"/>
        <c:crossBetween val="midCat"/>
      </c:valAx>
      <c:valAx>
        <c:axId val="93303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830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D Sensitivity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Bear Spread'!$AD$11:$AD$41</c:f>
              <c:numCache>
                <c:formatCode>General</c:formatCode>
                <c:ptCount val="31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98</c:v>
                </c:pt>
                <c:pt idx="9">
                  <c:v>99</c:v>
                </c:pt>
                <c:pt idx="10">
                  <c:v>100</c:v>
                </c:pt>
                <c:pt idx="11">
                  <c:v>101</c:v>
                </c:pt>
                <c:pt idx="12">
                  <c:v>102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106</c:v>
                </c:pt>
                <c:pt idx="17">
                  <c:v>107</c:v>
                </c:pt>
                <c:pt idx="18">
                  <c:v>108</c:v>
                </c:pt>
                <c:pt idx="19">
                  <c:v>109</c:v>
                </c:pt>
                <c:pt idx="20">
                  <c:v>110</c:v>
                </c:pt>
                <c:pt idx="21">
                  <c:v>111</c:v>
                </c:pt>
                <c:pt idx="22">
                  <c:v>112</c:v>
                </c:pt>
                <c:pt idx="23">
                  <c:v>113</c:v>
                </c:pt>
                <c:pt idx="24">
                  <c:v>114</c:v>
                </c:pt>
                <c:pt idx="25">
                  <c:v>115</c:v>
                </c:pt>
                <c:pt idx="26">
                  <c:v>116</c:v>
                </c:pt>
                <c:pt idx="27">
                  <c:v>117</c:v>
                </c:pt>
                <c:pt idx="28">
                  <c:v>118</c:v>
                </c:pt>
                <c:pt idx="29">
                  <c:v>119</c:v>
                </c:pt>
                <c:pt idx="30">
                  <c:v>120</c:v>
                </c:pt>
              </c:numCache>
            </c:numRef>
          </c:xVal>
          <c:yVal>
            <c:numRef>
              <c:f>'Part C Bear Spread'!$AE$11:$AE$41</c:f>
              <c:numCache>
                <c:formatCode>0.00%</c:formatCode>
                <c:ptCount val="31"/>
                <c:pt idx="0">
                  <c:v>4.8349512095040834E-2</c:v>
                </c:pt>
                <c:pt idx="1">
                  <c:v>4.8349512095040834E-2</c:v>
                </c:pt>
                <c:pt idx="2">
                  <c:v>4.8349512095040834E-2</c:v>
                </c:pt>
                <c:pt idx="3">
                  <c:v>4.8349512095040834E-2</c:v>
                </c:pt>
                <c:pt idx="4">
                  <c:v>4.8349512095040834E-2</c:v>
                </c:pt>
                <c:pt idx="5">
                  <c:v>4.8349512095040834E-2</c:v>
                </c:pt>
                <c:pt idx="6">
                  <c:v>4.8349512095040834E-2</c:v>
                </c:pt>
                <c:pt idx="7">
                  <c:v>4.8349512095040834E-2</c:v>
                </c:pt>
                <c:pt idx="8">
                  <c:v>4.8349512095040834E-2</c:v>
                </c:pt>
                <c:pt idx="9">
                  <c:v>4.8349512095040834E-2</c:v>
                </c:pt>
                <c:pt idx="10">
                  <c:v>4.8349512095040834E-2</c:v>
                </c:pt>
                <c:pt idx="11">
                  <c:v>3.8349512095040839E-2</c:v>
                </c:pt>
                <c:pt idx="12">
                  <c:v>2.8349512095040837E-2</c:v>
                </c:pt>
                <c:pt idx="13">
                  <c:v>1.8349512095040835E-2</c:v>
                </c:pt>
                <c:pt idx="14">
                  <c:v>8.3495120950408362E-3</c:v>
                </c:pt>
                <c:pt idx="15">
                  <c:v>-1.6504879049591636E-3</c:v>
                </c:pt>
                <c:pt idx="16">
                  <c:v>-1.1650487904959164E-2</c:v>
                </c:pt>
                <c:pt idx="17">
                  <c:v>-2.1650487904959163E-2</c:v>
                </c:pt>
                <c:pt idx="18">
                  <c:v>-3.1650487904959161E-2</c:v>
                </c:pt>
                <c:pt idx="19">
                  <c:v>-4.1650487904959163E-2</c:v>
                </c:pt>
                <c:pt idx="20">
                  <c:v>-5.1650487904959165E-2</c:v>
                </c:pt>
                <c:pt idx="21">
                  <c:v>-6.1650487904959167E-2</c:v>
                </c:pt>
                <c:pt idx="22">
                  <c:v>-7.1650487904959162E-2</c:v>
                </c:pt>
                <c:pt idx="23">
                  <c:v>-7.649800364888662E-2</c:v>
                </c:pt>
                <c:pt idx="24">
                  <c:v>-7.649800364888662E-2</c:v>
                </c:pt>
                <c:pt idx="25">
                  <c:v>-7.649800364888662E-2</c:v>
                </c:pt>
                <c:pt idx="26">
                  <c:v>-7.649800364888662E-2</c:v>
                </c:pt>
                <c:pt idx="27">
                  <c:v>-7.649800364888662E-2</c:v>
                </c:pt>
                <c:pt idx="28">
                  <c:v>-7.649800364888662E-2</c:v>
                </c:pt>
                <c:pt idx="29">
                  <c:v>-7.649800364888662E-2</c:v>
                </c:pt>
                <c:pt idx="30">
                  <c:v>-7.649800364888662E-2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38-5B4A-8320-785F8E3CB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926800"/>
        <c:axId val="1335426752"/>
      </c:scatterChart>
      <c:valAx>
        <c:axId val="923926800"/>
        <c:scaling>
          <c:orientation val="minMax"/>
          <c:min val="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35426752"/>
        <c:crosses val="autoZero"/>
        <c:crossBetween val="midCat"/>
      </c:valAx>
      <c:valAx>
        <c:axId val="133542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392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Payoff</a:t>
            </a:r>
            <a:r>
              <a:rPr lang="en-US" baseline="0"/>
              <a:t> 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Butterfly'!$R$5:$R$1004</c:f>
              <c:numCache>
                <c:formatCode>0.00</c:formatCode>
                <c:ptCount val="1000"/>
                <c:pt idx="0">
                  <c:v>101.57321211640058</c:v>
                </c:pt>
                <c:pt idx="1">
                  <c:v>82.646366701202297</c:v>
                </c:pt>
                <c:pt idx="2">
                  <c:v>70.564380027761729</c:v>
                </c:pt>
                <c:pt idx="3">
                  <c:v>95.878257972152653</c:v>
                </c:pt>
                <c:pt idx="4">
                  <c:v>164.18710274680771</c:v>
                </c:pt>
                <c:pt idx="5">
                  <c:v>97.177155903527535</c:v>
                </c:pt>
                <c:pt idx="6">
                  <c:v>120.36822544411459</c:v>
                </c:pt>
                <c:pt idx="7">
                  <c:v>104.68468631408663</c:v>
                </c:pt>
                <c:pt idx="8">
                  <c:v>90.828219899835162</c:v>
                </c:pt>
                <c:pt idx="9">
                  <c:v>73.741397084986232</c:v>
                </c:pt>
                <c:pt idx="10">
                  <c:v>97.904624782958194</c:v>
                </c:pt>
                <c:pt idx="11">
                  <c:v>61.905169956399654</c:v>
                </c:pt>
                <c:pt idx="12">
                  <c:v>79.275746198611202</c:v>
                </c:pt>
                <c:pt idx="13">
                  <c:v>54.260736991421844</c:v>
                </c:pt>
                <c:pt idx="14">
                  <c:v>107.43479611612663</c:v>
                </c:pt>
                <c:pt idx="15">
                  <c:v>101.10354779647099</c:v>
                </c:pt>
                <c:pt idx="16">
                  <c:v>140.2881624630287</c:v>
                </c:pt>
                <c:pt idx="17">
                  <c:v>94.329244820917836</c:v>
                </c:pt>
                <c:pt idx="18">
                  <c:v>84.707530884585154</c:v>
                </c:pt>
                <c:pt idx="19">
                  <c:v>63.770581981185757</c:v>
                </c:pt>
                <c:pt idx="20">
                  <c:v>105.95473242597247</c:v>
                </c:pt>
                <c:pt idx="21">
                  <c:v>102.07999830317101</c:v>
                </c:pt>
                <c:pt idx="22">
                  <c:v>119.65368955981216</c:v>
                </c:pt>
                <c:pt idx="23">
                  <c:v>92.063187183248147</c:v>
                </c:pt>
                <c:pt idx="24">
                  <c:v>124.54422392248901</c:v>
                </c:pt>
                <c:pt idx="25">
                  <c:v>147.67676555867894</c:v>
                </c:pt>
                <c:pt idx="26">
                  <c:v>91.799047188720124</c:v>
                </c:pt>
                <c:pt idx="27">
                  <c:v>78.673803440008697</c:v>
                </c:pt>
                <c:pt idx="28">
                  <c:v>55.901699925742435</c:v>
                </c:pt>
                <c:pt idx="29">
                  <c:v>144.38220630073576</c:v>
                </c:pt>
                <c:pt idx="30">
                  <c:v>137.32756464234714</c:v>
                </c:pt>
                <c:pt idx="31">
                  <c:v>95.459761969489151</c:v>
                </c:pt>
                <c:pt idx="32">
                  <c:v>96.365767817428107</c:v>
                </c:pt>
                <c:pt idx="33">
                  <c:v>131.12845483099994</c:v>
                </c:pt>
                <c:pt idx="34">
                  <c:v>107.21145408364062</c:v>
                </c:pt>
                <c:pt idx="35">
                  <c:v>90.060660141373901</c:v>
                </c:pt>
                <c:pt idx="36">
                  <c:v>84.769664869774687</c:v>
                </c:pt>
                <c:pt idx="37">
                  <c:v>56.251217126559318</c:v>
                </c:pt>
                <c:pt idx="38">
                  <c:v>134.77423869914938</c:v>
                </c:pt>
                <c:pt idx="39">
                  <c:v>84.067370418102939</c:v>
                </c:pt>
                <c:pt idx="40">
                  <c:v>92.237153104695864</c:v>
                </c:pt>
                <c:pt idx="41">
                  <c:v>67.170432187222815</c:v>
                </c:pt>
                <c:pt idx="42">
                  <c:v>65.608074905681775</c:v>
                </c:pt>
                <c:pt idx="43">
                  <c:v>106.90657361317125</c:v>
                </c:pt>
                <c:pt idx="44">
                  <c:v>111.06134498751403</c:v>
                </c:pt>
                <c:pt idx="45">
                  <c:v>138.86941288329197</c:v>
                </c:pt>
                <c:pt idx="46">
                  <c:v>60.085356081625406</c:v>
                </c:pt>
                <c:pt idx="47">
                  <c:v>75.228716530803752</c:v>
                </c:pt>
                <c:pt idx="48">
                  <c:v>110.07997317464127</c:v>
                </c:pt>
                <c:pt idx="49">
                  <c:v>132.4486240623842</c:v>
                </c:pt>
                <c:pt idx="50">
                  <c:v>98.166114247596312</c:v>
                </c:pt>
                <c:pt idx="51">
                  <c:v>88.67173451022218</c:v>
                </c:pt>
                <c:pt idx="52">
                  <c:v>109.46760911786633</c:v>
                </c:pt>
                <c:pt idx="53">
                  <c:v>90.08827207565119</c:v>
                </c:pt>
                <c:pt idx="54">
                  <c:v>109.77387242760628</c:v>
                </c:pt>
                <c:pt idx="55">
                  <c:v>88.558060158999766</c:v>
                </c:pt>
                <c:pt idx="56">
                  <c:v>70.074477946483654</c:v>
                </c:pt>
                <c:pt idx="57">
                  <c:v>184.19323624361849</c:v>
                </c:pt>
                <c:pt idx="58">
                  <c:v>88.690065847276983</c:v>
                </c:pt>
                <c:pt idx="59">
                  <c:v>139.72507254346223</c:v>
                </c:pt>
                <c:pt idx="60">
                  <c:v>113.17558000125135</c:v>
                </c:pt>
                <c:pt idx="61">
                  <c:v>147.06619062625953</c:v>
                </c:pt>
                <c:pt idx="62">
                  <c:v>112.04315649744461</c:v>
                </c:pt>
                <c:pt idx="63">
                  <c:v>149.98792027867592</c:v>
                </c:pt>
                <c:pt idx="64">
                  <c:v>72.771231166485023</c:v>
                </c:pt>
                <c:pt idx="65">
                  <c:v>66.56509994576227</c:v>
                </c:pt>
                <c:pt idx="66">
                  <c:v>80.311019924190674</c:v>
                </c:pt>
                <c:pt idx="67">
                  <c:v>88.380832409461945</c:v>
                </c:pt>
                <c:pt idx="68">
                  <c:v>84.032998768178643</c:v>
                </c:pt>
                <c:pt idx="69">
                  <c:v>69.293773459903235</c:v>
                </c:pt>
                <c:pt idx="70">
                  <c:v>99.783753937273914</c:v>
                </c:pt>
                <c:pt idx="71">
                  <c:v>65.419236378134627</c:v>
                </c:pt>
                <c:pt idx="72">
                  <c:v>140.79638936000148</c:v>
                </c:pt>
                <c:pt idx="73">
                  <c:v>110.50753645077708</c:v>
                </c:pt>
                <c:pt idx="74">
                  <c:v>82.247362951263696</c:v>
                </c:pt>
                <c:pt idx="75">
                  <c:v>80.871162135018224</c:v>
                </c:pt>
                <c:pt idx="76">
                  <c:v>86.648903236511813</c:v>
                </c:pt>
                <c:pt idx="77">
                  <c:v>110.92692379313011</c:v>
                </c:pt>
                <c:pt idx="78">
                  <c:v>224.26977363415941</c:v>
                </c:pt>
                <c:pt idx="79">
                  <c:v>77.908925116403466</c:v>
                </c:pt>
                <c:pt idx="80">
                  <c:v>97.998822615675067</c:v>
                </c:pt>
                <c:pt idx="81">
                  <c:v>78.316058305389163</c:v>
                </c:pt>
                <c:pt idx="82">
                  <c:v>94.038548707873815</c:v>
                </c:pt>
                <c:pt idx="83">
                  <c:v>80.613664131279023</c:v>
                </c:pt>
                <c:pt idx="84">
                  <c:v>148.57589747928415</c:v>
                </c:pt>
                <c:pt idx="85">
                  <c:v>96.232015575963828</c:v>
                </c:pt>
                <c:pt idx="86">
                  <c:v>81.948215071468297</c:v>
                </c:pt>
                <c:pt idx="87">
                  <c:v>95.289214113336001</c:v>
                </c:pt>
                <c:pt idx="88">
                  <c:v>86.251543962330629</c:v>
                </c:pt>
                <c:pt idx="89">
                  <c:v>89.79750971282995</c:v>
                </c:pt>
                <c:pt idx="90">
                  <c:v>71.156710997532542</c:v>
                </c:pt>
                <c:pt idx="91">
                  <c:v>151.16477074152556</c:v>
                </c:pt>
                <c:pt idx="92">
                  <c:v>92.358818768474279</c:v>
                </c:pt>
                <c:pt idx="93">
                  <c:v>95.199484164552757</c:v>
                </c:pt>
                <c:pt idx="94">
                  <c:v>92.09477443896742</c:v>
                </c:pt>
                <c:pt idx="95">
                  <c:v>67.477396158023353</c:v>
                </c:pt>
                <c:pt idx="96">
                  <c:v>82.615111935907393</c:v>
                </c:pt>
                <c:pt idx="97">
                  <c:v>73.953984242489355</c:v>
                </c:pt>
                <c:pt idx="98">
                  <c:v>110.73075112901851</c:v>
                </c:pt>
                <c:pt idx="99">
                  <c:v>200.67411450054635</c:v>
                </c:pt>
                <c:pt idx="100">
                  <c:v>169.02582940229846</c:v>
                </c:pt>
                <c:pt idx="101">
                  <c:v>84.914379494564514</c:v>
                </c:pt>
                <c:pt idx="102">
                  <c:v>85.189742576854172</c:v>
                </c:pt>
                <c:pt idx="103">
                  <c:v>120.39867209640211</c:v>
                </c:pt>
                <c:pt idx="104">
                  <c:v>115.75303885358939</c:v>
                </c:pt>
                <c:pt idx="105">
                  <c:v>42.056554326312138</c:v>
                </c:pt>
                <c:pt idx="106">
                  <c:v>85.112776532205785</c:v>
                </c:pt>
                <c:pt idx="107">
                  <c:v>117.00315373856289</c:v>
                </c:pt>
                <c:pt idx="108">
                  <c:v>47.131237446382464</c:v>
                </c:pt>
                <c:pt idx="109">
                  <c:v>92.8180189760823</c:v>
                </c:pt>
                <c:pt idx="110">
                  <c:v>123.65185953901798</c:v>
                </c:pt>
                <c:pt idx="111">
                  <c:v>70.39753518722128</c:v>
                </c:pt>
                <c:pt idx="112">
                  <c:v>58.322099236274873</c:v>
                </c:pt>
                <c:pt idx="113">
                  <c:v>100.63933573181086</c:v>
                </c:pt>
                <c:pt idx="114">
                  <c:v>93.762947719806661</c:v>
                </c:pt>
                <c:pt idx="115">
                  <c:v>90.321759432590838</c:v>
                </c:pt>
                <c:pt idx="116">
                  <c:v>100.27559455740817</c:v>
                </c:pt>
                <c:pt idx="117">
                  <c:v>70.492009904783743</c:v>
                </c:pt>
                <c:pt idx="118">
                  <c:v>90.980637526786239</c:v>
                </c:pt>
                <c:pt idx="119">
                  <c:v>79.997426794376665</c:v>
                </c:pt>
                <c:pt idx="120">
                  <c:v>47.525518335308483</c:v>
                </c:pt>
                <c:pt idx="121">
                  <c:v>77.004202373905159</c:v>
                </c:pt>
                <c:pt idx="122">
                  <c:v>96.083834909323201</c:v>
                </c:pt>
                <c:pt idx="123">
                  <c:v>112.81625080321621</c:v>
                </c:pt>
                <c:pt idx="124">
                  <c:v>119.06273258677575</c:v>
                </c:pt>
                <c:pt idx="125">
                  <c:v>107.25740810058981</c:v>
                </c:pt>
                <c:pt idx="126">
                  <c:v>122.91897090927482</c:v>
                </c:pt>
                <c:pt idx="127">
                  <c:v>65.596941481535836</c:v>
                </c:pt>
                <c:pt idx="128">
                  <c:v>73.046106529134406</c:v>
                </c:pt>
                <c:pt idx="129">
                  <c:v>188.0044272299134</c:v>
                </c:pt>
                <c:pt idx="130">
                  <c:v>65.224966650592393</c:v>
                </c:pt>
                <c:pt idx="131">
                  <c:v>55.768936020392346</c:v>
                </c:pt>
                <c:pt idx="132">
                  <c:v>132.68433443341701</c:v>
                </c:pt>
                <c:pt idx="133">
                  <c:v>66.522945113954066</c:v>
                </c:pt>
                <c:pt idx="134">
                  <c:v>143.63765923160861</c:v>
                </c:pt>
                <c:pt idx="135">
                  <c:v>221.29275912436935</c:v>
                </c:pt>
                <c:pt idx="136">
                  <c:v>115.7195652879148</c:v>
                </c:pt>
                <c:pt idx="137">
                  <c:v>73.513057309919276</c:v>
                </c:pt>
                <c:pt idx="138">
                  <c:v>105.55928792479972</c:v>
                </c:pt>
                <c:pt idx="139">
                  <c:v>111.04104138045466</c:v>
                </c:pt>
                <c:pt idx="140">
                  <c:v>53.764182271224215</c:v>
                </c:pt>
                <c:pt idx="141">
                  <c:v>92.365100474866495</c:v>
                </c:pt>
                <c:pt idx="142">
                  <c:v>101.64887550584174</c:v>
                </c:pt>
                <c:pt idx="143">
                  <c:v>82.641996925182283</c:v>
                </c:pt>
                <c:pt idx="144">
                  <c:v>134.46079614807743</c:v>
                </c:pt>
                <c:pt idx="145">
                  <c:v>56.347888218659961</c:v>
                </c:pt>
                <c:pt idx="146">
                  <c:v>153.1157830797095</c:v>
                </c:pt>
                <c:pt idx="147">
                  <c:v>202.6968230736085</c:v>
                </c:pt>
                <c:pt idx="148">
                  <c:v>42.500547267753319</c:v>
                </c:pt>
                <c:pt idx="149">
                  <c:v>108.33186571302451</c:v>
                </c:pt>
                <c:pt idx="150">
                  <c:v>93.737916984054976</c:v>
                </c:pt>
                <c:pt idx="151">
                  <c:v>104.9731295619968</c:v>
                </c:pt>
                <c:pt idx="152">
                  <c:v>166.63838895659518</c:v>
                </c:pt>
                <c:pt idx="153">
                  <c:v>118.39217850150393</c:v>
                </c:pt>
                <c:pt idx="154">
                  <c:v>87.203530118902236</c:v>
                </c:pt>
                <c:pt idx="155">
                  <c:v>71.490750928245248</c:v>
                </c:pt>
                <c:pt idx="156">
                  <c:v>109.16771681602302</c:v>
                </c:pt>
                <c:pt idx="157">
                  <c:v>63.011842291287614</c:v>
                </c:pt>
                <c:pt idx="158">
                  <c:v>74.761531137172739</c:v>
                </c:pt>
                <c:pt idx="159">
                  <c:v>64.768478377796612</c:v>
                </c:pt>
                <c:pt idx="160">
                  <c:v>43.734726133494704</c:v>
                </c:pt>
                <c:pt idx="161">
                  <c:v>87.912177605355154</c:v>
                </c:pt>
                <c:pt idx="162">
                  <c:v>73.175759969080218</c:v>
                </c:pt>
                <c:pt idx="163">
                  <c:v>126.52843855844087</c:v>
                </c:pt>
                <c:pt idx="164">
                  <c:v>77.31724857419627</c:v>
                </c:pt>
                <c:pt idx="165">
                  <c:v>51.958182714241765</c:v>
                </c:pt>
                <c:pt idx="166">
                  <c:v>89.552745516902519</c:v>
                </c:pt>
                <c:pt idx="167">
                  <c:v>104.58927414470625</c:v>
                </c:pt>
                <c:pt idx="168">
                  <c:v>74.115664252897247</c:v>
                </c:pt>
                <c:pt idx="169">
                  <c:v>68.213319838386042</c:v>
                </c:pt>
                <c:pt idx="170">
                  <c:v>119.52045057249686</c:v>
                </c:pt>
                <c:pt idx="171">
                  <c:v>122.51268663432684</c:v>
                </c:pt>
                <c:pt idx="172">
                  <c:v>103.81085947130451</c:v>
                </c:pt>
                <c:pt idx="173">
                  <c:v>179.53768184502988</c:v>
                </c:pt>
                <c:pt idx="174">
                  <c:v>99.132535678932115</c:v>
                </c:pt>
                <c:pt idx="175">
                  <c:v>164.83674787071729</c:v>
                </c:pt>
                <c:pt idx="176">
                  <c:v>165.14850382413212</c:v>
                </c:pt>
                <c:pt idx="177">
                  <c:v>169.86231454153162</c:v>
                </c:pt>
                <c:pt idx="178">
                  <c:v>101.39301717554667</c:v>
                </c:pt>
                <c:pt idx="179">
                  <c:v>93.622913621186527</c:v>
                </c:pt>
                <c:pt idx="180">
                  <c:v>77.986165306705331</c:v>
                </c:pt>
                <c:pt idx="181">
                  <c:v>150.0681044193731</c:v>
                </c:pt>
                <c:pt idx="182">
                  <c:v>68.277981509707658</c:v>
                </c:pt>
                <c:pt idx="183">
                  <c:v>103.59792203785703</c:v>
                </c:pt>
                <c:pt idx="184">
                  <c:v>104.8225033944034</c:v>
                </c:pt>
                <c:pt idx="185">
                  <c:v>136.67977262665158</c:v>
                </c:pt>
                <c:pt idx="186">
                  <c:v>170.17647089766226</c:v>
                </c:pt>
                <c:pt idx="187">
                  <c:v>66.432593069402017</c:v>
                </c:pt>
                <c:pt idx="188">
                  <c:v>49.987235697319967</c:v>
                </c:pt>
                <c:pt idx="189">
                  <c:v>97.956456857751562</c:v>
                </c:pt>
                <c:pt idx="190">
                  <c:v>104.84905280865028</c:v>
                </c:pt>
                <c:pt idx="191">
                  <c:v>94.468999309645113</c:v>
                </c:pt>
                <c:pt idx="192">
                  <c:v>103.76470197637224</c:v>
                </c:pt>
                <c:pt idx="193">
                  <c:v>75.756345229746387</c:v>
                </c:pt>
                <c:pt idx="194">
                  <c:v>70.677791575266653</c:v>
                </c:pt>
                <c:pt idx="195">
                  <c:v>134.89248886812032</c:v>
                </c:pt>
                <c:pt idx="196">
                  <c:v>119.8083750111019</c:v>
                </c:pt>
                <c:pt idx="197">
                  <c:v>103.65848689701147</c:v>
                </c:pt>
                <c:pt idx="198">
                  <c:v>105.48897342781478</c:v>
                </c:pt>
                <c:pt idx="199">
                  <c:v>85.528532060399826</c:v>
                </c:pt>
                <c:pt idx="200">
                  <c:v>112.44571038890756</c:v>
                </c:pt>
                <c:pt idx="201">
                  <c:v>140.32242629759696</c:v>
                </c:pt>
                <c:pt idx="202">
                  <c:v>85.975443704730509</c:v>
                </c:pt>
                <c:pt idx="203">
                  <c:v>79.334052144662977</c:v>
                </c:pt>
                <c:pt idx="204">
                  <c:v>121.52979084258213</c:v>
                </c:pt>
                <c:pt idx="205">
                  <c:v>102.16231596438736</c:v>
                </c:pt>
                <c:pt idx="206">
                  <c:v>72.557717555853444</c:v>
                </c:pt>
                <c:pt idx="207">
                  <c:v>106.50109982615878</c:v>
                </c:pt>
                <c:pt idx="208">
                  <c:v>74.732586153805642</c:v>
                </c:pt>
                <c:pt idx="209">
                  <c:v>76.596725844170592</c:v>
                </c:pt>
                <c:pt idx="210">
                  <c:v>126.30940779587536</c:v>
                </c:pt>
                <c:pt idx="211">
                  <c:v>65.984357861562941</c:v>
                </c:pt>
                <c:pt idx="212">
                  <c:v>115.51639982824429</c:v>
                </c:pt>
                <c:pt idx="213">
                  <c:v>143.28763552431576</c:v>
                </c:pt>
                <c:pt idx="214">
                  <c:v>69.463474450100932</c:v>
                </c:pt>
                <c:pt idx="215">
                  <c:v>105.3207939379092</c:v>
                </c:pt>
                <c:pt idx="216">
                  <c:v>169.2101299171305</c:v>
                </c:pt>
                <c:pt idx="217">
                  <c:v>154.86696998752231</c:v>
                </c:pt>
                <c:pt idx="218">
                  <c:v>96.839104382469145</c:v>
                </c:pt>
                <c:pt idx="219">
                  <c:v>49.449841432765645</c:v>
                </c:pt>
                <c:pt idx="220">
                  <c:v>96.426802537976869</c:v>
                </c:pt>
                <c:pt idx="221">
                  <c:v>51.707221259455892</c:v>
                </c:pt>
                <c:pt idx="222">
                  <c:v>186.39937946836031</c:v>
                </c:pt>
                <c:pt idx="223">
                  <c:v>62.144151932297277</c:v>
                </c:pt>
                <c:pt idx="224">
                  <c:v>97.324443105194703</c:v>
                </c:pt>
                <c:pt idx="225">
                  <c:v>59.247582119561493</c:v>
                </c:pt>
                <c:pt idx="226">
                  <c:v>85.298644748502653</c:v>
                </c:pt>
                <c:pt idx="227">
                  <c:v>118.80575810731821</c:v>
                </c:pt>
                <c:pt idx="228">
                  <c:v>108.7002876243474</c:v>
                </c:pt>
                <c:pt idx="229">
                  <c:v>101.99507855514705</c:v>
                </c:pt>
                <c:pt idx="230">
                  <c:v>101.98321380945146</c:v>
                </c:pt>
                <c:pt idx="231">
                  <c:v>132.11924956326089</c:v>
                </c:pt>
                <c:pt idx="232">
                  <c:v>98.973359402293397</c:v>
                </c:pt>
                <c:pt idx="233">
                  <c:v>51.684114190983287</c:v>
                </c:pt>
                <c:pt idx="234">
                  <c:v>106.90475049534773</c:v>
                </c:pt>
                <c:pt idx="235">
                  <c:v>70.515050561080272</c:v>
                </c:pt>
                <c:pt idx="236">
                  <c:v>58.340271416324271</c:v>
                </c:pt>
                <c:pt idx="237">
                  <c:v>122.02608400808982</c:v>
                </c:pt>
                <c:pt idx="238">
                  <c:v>84.04393161940753</c:v>
                </c:pt>
                <c:pt idx="239">
                  <c:v>70.311539897404515</c:v>
                </c:pt>
                <c:pt idx="240">
                  <c:v>87.063206779376713</c:v>
                </c:pt>
                <c:pt idx="241">
                  <c:v>65.44029400720332</c:v>
                </c:pt>
                <c:pt idx="242">
                  <c:v>94.514257907349787</c:v>
                </c:pt>
                <c:pt idx="243">
                  <c:v>72.555536449656216</c:v>
                </c:pt>
                <c:pt idx="244">
                  <c:v>112.20861947577465</c:v>
                </c:pt>
                <c:pt idx="245">
                  <c:v>87.791833266821797</c:v>
                </c:pt>
                <c:pt idx="246">
                  <c:v>127.49611049364222</c:v>
                </c:pt>
                <c:pt idx="247">
                  <c:v>118.61779358440884</c:v>
                </c:pt>
                <c:pt idx="248">
                  <c:v>102.08287805079759</c:v>
                </c:pt>
                <c:pt idx="249">
                  <c:v>67.297305695875622</c:v>
                </c:pt>
                <c:pt idx="250">
                  <c:v>38.384247017003432</c:v>
                </c:pt>
                <c:pt idx="251">
                  <c:v>67.005985244082694</c:v>
                </c:pt>
                <c:pt idx="252">
                  <c:v>111.69038245674921</c:v>
                </c:pt>
                <c:pt idx="253">
                  <c:v>107.40496987866975</c:v>
                </c:pt>
                <c:pt idx="254">
                  <c:v>149.09118411882619</c:v>
                </c:pt>
                <c:pt idx="255">
                  <c:v>126.00187832920039</c:v>
                </c:pt>
                <c:pt idx="256">
                  <c:v>72.707408565077429</c:v>
                </c:pt>
                <c:pt idx="257">
                  <c:v>108.87495794884796</c:v>
                </c:pt>
                <c:pt idx="258">
                  <c:v>89.146632697770883</c:v>
                </c:pt>
                <c:pt idx="259">
                  <c:v>109.09369735907295</c:v>
                </c:pt>
                <c:pt idx="260">
                  <c:v>60.128404552101635</c:v>
                </c:pt>
                <c:pt idx="261">
                  <c:v>112.48278469556807</c:v>
                </c:pt>
                <c:pt idx="262">
                  <c:v>78.164404821119533</c:v>
                </c:pt>
                <c:pt idx="263">
                  <c:v>76.565297926674361</c:v>
                </c:pt>
                <c:pt idx="264">
                  <c:v>79.994950821064563</c:v>
                </c:pt>
                <c:pt idx="265">
                  <c:v>155.64162950200858</c:v>
                </c:pt>
                <c:pt idx="266">
                  <c:v>90.279695937550713</c:v>
                </c:pt>
                <c:pt idx="267">
                  <c:v>86.062200588073949</c:v>
                </c:pt>
                <c:pt idx="268">
                  <c:v>87.488014263094655</c:v>
                </c:pt>
                <c:pt idx="269">
                  <c:v>194.84540311176792</c:v>
                </c:pt>
                <c:pt idx="270">
                  <c:v>52.09461476252072</c:v>
                </c:pt>
                <c:pt idx="271">
                  <c:v>115.31835994098276</c:v>
                </c:pt>
                <c:pt idx="272">
                  <c:v>132.9193572855776</c:v>
                </c:pt>
                <c:pt idx="273">
                  <c:v>96.229971851547745</c:v>
                </c:pt>
                <c:pt idx="274">
                  <c:v>96.018183219331959</c:v>
                </c:pt>
                <c:pt idx="275">
                  <c:v>60.422695309875643</c:v>
                </c:pt>
                <c:pt idx="276">
                  <c:v>102.71977996565225</c:v>
                </c:pt>
                <c:pt idx="277">
                  <c:v>105.22717730713495</c:v>
                </c:pt>
                <c:pt idx="278">
                  <c:v>108.3783487344174</c:v>
                </c:pt>
                <c:pt idx="279">
                  <c:v>88.569896454865486</c:v>
                </c:pt>
                <c:pt idx="280">
                  <c:v>115.82378414596386</c:v>
                </c:pt>
                <c:pt idx="281">
                  <c:v>104.32371642482326</c:v>
                </c:pt>
                <c:pt idx="282">
                  <c:v>164.16469410784572</c:v>
                </c:pt>
                <c:pt idx="283">
                  <c:v>125.05595941004803</c:v>
                </c:pt>
                <c:pt idx="284">
                  <c:v>65.641867722456411</c:v>
                </c:pt>
                <c:pt idx="285">
                  <c:v>106.31731946903355</c:v>
                </c:pt>
                <c:pt idx="286">
                  <c:v>90.145762160618332</c:v>
                </c:pt>
                <c:pt idx="287">
                  <c:v>131.32794721696931</c:v>
                </c:pt>
                <c:pt idx="288">
                  <c:v>169.40041706383923</c:v>
                </c:pt>
                <c:pt idx="289">
                  <c:v>139.29260079404503</c:v>
                </c:pt>
                <c:pt idx="290">
                  <c:v>68.647937591877451</c:v>
                </c:pt>
                <c:pt idx="291">
                  <c:v>77.189699509485067</c:v>
                </c:pt>
                <c:pt idx="292">
                  <c:v>97.078668396636942</c:v>
                </c:pt>
                <c:pt idx="293">
                  <c:v>65.699134730644559</c:v>
                </c:pt>
                <c:pt idx="294">
                  <c:v>94.670558123390862</c:v>
                </c:pt>
                <c:pt idx="295">
                  <c:v>51.402457548159674</c:v>
                </c:pt>
                <c:pt idx="296">
                  <c:v>95.198999316825493</c:v>
                </c:pt>
                <c:pt idx="297">
                  <c:v>93.257794271552356</c:v>
                </c:pt>
                <c:pt idx="298">
                  <c:v>160.56582478233548</c:v>
                </c:pt>
                <c:pt idx="299">
                  <c:v>48.720566294800292</c:v>
                </c:pt>
                <c:pt idx="300">
                  <c:v>91.281268257308028</c:v>
                </c:pt>
                <c:pt idx="301">
                  <c:v>108.77350107743968</c:v>
                </c:pt>
                <c:pt idx="302">
                  <c:v>96.444756787974342</c:v>
                </c:pt>
                <c:pt idx="303">
                  <c:v>141.46548330460317</c:v>
                </c:pt>
                <c:pt idx="304">
                  <c:v>161.59932215318582</c:v>
                </c:pt>
                <c:pt idx="305">
                  <c:v>105.73945283016482</c:v>
                </c:pt>
                <c:pt idx="306">
                  <c:v>68.399118775797362</c:v>
                </c:pt>
                <c:pt idx="307">
                  <c:v>64.421445235623338</c:v>
                </c:pt>
                <c:pt idx="308">
                  <c:v>86.470467812197342</c:v>
                </c:pt>
                <c:pt idx="309">
                  <c:v>96.018026242814216</c:v>
                </c:pt>
                <c:pt idx="310">
                  <c:v>90.683167096419268</c:v>
                </c:pt>
                <c:pt idx="311">
                  <c:v>72.504914344415312</c:v>
                </c:pt>
                <c:pt idx="312">
                  <c:v>68.790847532412698</c:v>
                </c:pt>
                <c:pt idx="313">
                  <c:v>135.31664815064079</c:v>
                </c:pt>
                <c:pt idx="314">
                  <c:v>106.92492610734811</c:v>
                </c:pt>
                <c:pt idx="315">
                  <c:v>129.34097768614876</c:v>
                </c:pt>
                <c:pt idx="316">
                  <c:v>156.68595656370033</c:v>
                </c:pt>
                <c:pt idx="317">
                  <c:v>90.499560617482246</c:v>
                </c:pt>
                <c:pt idx="318">
                  <c:v>68.894843617812839</c:v>
                </c:pt>
                <c:pt idx="319">
                  <c:v>74.062280444520965</c:v>
                </c:pt>
                <c:pt idx="320">
                  <c:v>75.118737977178114</c:v>
                </c:pt>
                <c:pt idx="321">
                  <c:v>116.6775655983362</c:v>
                </c:pt>
                <c:pt idx="322">
                  <c:v>115.49209088976902</c:v>
                </c:pt>
                <c:pt idx="323">
                  <c:v>102.5228586115275</c:v>
                </c:pt>
                <c:pt idx="324">
                  <c:v>118.99909425742298</c:v>
                </c:pt>
                <c:pt idx="325">
                  <c:v>51.586687561952395</c:v>
                </c:pt>
                <c:pt idx="326">
                  <c:v>98.767400826422161</c:v>
                </c:pt>
                <c:pt idx="327">
                  <c:v>125.15399245259351</c:v>
                </c:pt>
                <c:pt idx="328">
                  <c:v>80.795937203384526</c:v>
                </c:pt>
                <c:pt idx="329">
                  <c:v>101.7606114945022</c:v>
                </c:pt>
                <c:pt idx="330">
                  <c:v>108.54214166989446</c:v>
                </c:pt>
                <c:pt idx="331">
                  <c:v>69.056692302946999</c:v>
                </c:pt>
                <c:pt idx="332">
                  <c:v>129.27956040146313</c:v>
                </c:pt>
                <c:pt idx="333">
                  <c:v>88.881924458966481</c:v>
                </c:pt>
                <c:pt idx="334">
                  <c:v>95.299518679734945</c:v>
                </c:pt>
                <c:pt idx="335">
                  <c:v>142.62274713510013</c:v>
                </c:pt>
                <c:pt idx="336">
                  <c:v>108.73590344177286</c:v>
                </c:pt>
                <c:pt idx="337">
                  <c:v>105.56976902185792</c:v>
                </c:pt>
                <c:pt idx="338">
                  <c:v>246.1937953041614</c:v>
                </c:pt>
                <c:pt idx="339">
                  <c:v>112.46607096830725</c:v>
                </c:pt>
                <c:pt idx="340">
                  <c:v>77.00412085580426</c:v>
                </c:pt>
                <c:pt idx="341">
                  <c:v>68.302011741389464</c:v>
                </c:pt>
                <c:pt idx="342">
                  <c:v>137.8923151947906</c:v>
                </c:pt>
                <c:pt idx="343">
                  <c:v>188.39128313823301</c:v>
                </c:pt>
                <c:pt idx="344">
                  <c:v>170.90844487770417</c:v>
                </c:pt>
                <c:pt idx="345">
                  <c:v>99.702485499482535</c:v>
                </c:pt>
                <c:pt idx="346">
                  <c:v>86.818642488679814</c:v>
                </c:pt>
                <c:pt idx="347">
                  <c:v>75.461560240195567</c:v>
                </c:pt>
                <c:pt idx="348">
                  <c:v>101.05482329739937</c:v>
                </c:pt>
                <c:pt idx="349">
                  <c:v>119.16541838850887</c:v>
                </c:pt>
                <c:pt idx="350">
                  <c:v>57.364518668077594</c:v>
                </c:pt>
                <c:pt idx="351">
                  <c:v>123.93716336987188</c:v>
                </c:pt>
                <c:pt idx="352">
                  <c:v>87.251185859790965</c:v>
                </c:pt>
                <c:pt idx="353">
                  <c:v>184.51245142004282</c:v>
                </c:pt>
                <c:pt idx="354">
                  <c:v>68.484840991681622</c:v>
                </c:pt>
                <c:pt idx="355">
                  <c:v>112.29275366963611</c:v>
                </c:pt>
                <c:pt idx="356">
                  <c:v>138.95942580776224</c:v>
                </c:pt>
                <c:pt idx="357">
                  <c:v>151.95876835900535</c:v>
                </c:pt>
                <c:pt idx="358">
                  <c:v>106.15811899115408</c:v>
                </c:pt>
                <c:pt idx="359">
                  <c:v>74.393645034505539</c:v>
                </c:pt>
                <c:pt idx="360">
                  <c:v>190.11109332106031</c:v>
                </c:pt>
                <c:pt idx="361">
                  <c:v>78.9350940108488</c:v>
                </c:pt>
                <c:pt idx="362">
                  <c:v>106.26615344696016</c:v>
                </c:pt>
                <c:pt idx="363">
                  <c:v>82.25667486348685</c:v>
                </c:pt>
                <c:pt idx="364">
                  <c:v>141.78398083617165</c:v>
                </c:pt>
                <c:pt idx="365">
                  <c:v>69.925865104335927</c:v>
                </c:pt>
                <c:pt idx="366">
                  <c:v>137.61716326748021</c:v>
                </c:pt>
                <c:pt idx="367">
                  <c:v>130.4960766015152</c:v>
                </c:pt>
                <c:pt idx="368">
                  <c:v>154.99405213975697</c:v>
                </c:pt>
                <c:pt idx="369">
                  <c:v>78.362363081049608</c:v>
                </c:pt>
                <c:pt idx="370">
                  <c:v>157.42555700410449</c:v>
                </c:pt>
                <c:pt idx="371">
                  <c:v>104.69558753262058</c:v>
                </c:pt>
                <c:pt idx="372">
                  <c:v>127.89034575814118</c:v>
                </c:pt>
                <c:pt idx="373">
                  <c:v>124.80427794733839</c:v>
                </c:pt>
                <c:pt idx="374">
                  <c:v>105.78119198887366</c:v>
                </c:pt>
                <c:pt idx="375">
                  <c:v>92.312523518923911</c:v>
                </c:pt>
                <c:pt idx="376">
                  <c:v>146.09975185325388</c:v>
                </c:pt>
                <c:pt idx="377">
                  <c:v>111.93969432519664</c:v>
                </c:pt>
                <c:pt idx="378">
                  <c:v>117.35571715507362</c:v>
                </c:pt>
                <c:pt idx="379">
                  <c:v>108.86778495480705</c:v>
                </c:pt>
                <c:pt idx="380">
                  <c:v>87.053350302842276</c:v>
                </c:pt>
                <c:pt idx="381">
                  <c:v>63.654347764671407</c:v>
                </c:pt>
                <c:pt idx="382">
                  <c:v>94.764596904397209</c:v>
                </c:pt>
                <c:pt idx="383">
                  <c:v>68.40503356024297</c:v>
                </c:pt>
                <c:pt idx="384">
                  <c:v>87.566633438567678</c:v>
                </c:pt>
                <c:pt idx="385">
                  <c:v>72.491277961925462</c:v>
                </c:pt>
                <c:pt idx="386">
                  <c:v>91.884264647595657</c:v>
                </c:pt>
                <c:pt idx="387">
                  <c:v>87.192858530450749</c:v>
                </c:pt>
                <c:pt idx="388">
                  <c:v>115.1300460296959</c:v>
                </c:pt>
                <c:pt idx="389">
                  <c:v>176.23887791297687</c:v>
                </c:pt>
                <c:pt idx="390">
                  <c:v>108.16316986798631</c:v>
                </c:pt>
                <c:pt idx="391">
                  <c:v>64.884023071487221</c:v>
                </c:pt>
                <c:pt idx="392">
                  <c:v>87.896045894794938</c:v>
                </c:pt>
                <c:pt idx="393">
                  <c:v>124.9352993299651</c:v>
                </c:pt>
                <c:pt idx="394">
                  <c:v>147.11777605548289</c:v>
                </c:pt>
                <c:pt idx="395">
                  <c:v>66.076922151184178</c:v>
                </c:pt>
                <c:pt idx="396">
                  <c:v>117.35801335741994</c:v>
                </c:pt>
                <c:pt idx="397">
                  <c:v>124.45416177077529</c:v>
                </c:pt>
                <c:pt idx="398">
                  <c:v>133.20007303788924</c:v>
                </c:pt>
                <c:pt idx="399">
                  <c:v>77.342309103939485</c:v>
                </c:pt>
                <c:pt idx="400">
                  <c:v>137.32737634438405</c:v>
                </c:pt>
                <c:pt idx="401">
                  <c:v>84.588118909748417</c:v>
                </c:pt>
                <c:pt idx="402">
                  <c:v>86.042736201019181</c:v>
                </c:pt>
                <c:pt idx="403">
                  <c:v>97.816532736414914</c:v>
                </c:pt>
                <c:pt idx="404">
                  <c:v>70.746019724009713</c:v>
                </c:pt>
                <c:pt idx="405">
                  <c:v>70.785714992062594</c:v>
                </c:pt>
                <c:pt idx="406">
                  <c:v>157.03990274838623</c:v>
                </c:pt>
                <c:pt idx="407">
                  <c:v>76.048680152845208</c:v>
                </c:pt>
                <c:pt idx="408">
                  <c:v>247.48409062014338</c:v>
                </c:pt>
                <c:pt idx="409">
                  <c:v>88.535480074715792</c:v>
                </c:pt>
                <c:pt idx="410">
                  <c:v>122.95422457868239</c:v>
                </c:pt>
                <c:pt idx="411">
                  <c:v>140.0877514495115</c:v>
                </c:pt>
                <c:pt idx="412">
                  <c:v>89.354658036863654</c:v>
                </c:pt>
                <c:pt idx="413">
                  <c:v>73.588801905351716</c:v>
                </c:pt>
                <c:pt idx="414">
                  <c:v>99.962109655385618</c:v>
                </c:pt>
                <c:pt idx="415">
                  <c:v>110.96809722748273</c:v>
                </c:pt>
                <c:pt idx="416">
                  <c:v>120.00139591330515</c:v>
                </c:pt>
                <c:pt idx="417">
                  <c:v>51.721052219203692</c:v>
                </c:pt>
                <c:pt idx="418">
                  <c:v>46.144070034323398</c:v>
                </c:pt>
                <c:pt idx="419">
                  <c:v>76.428586490261324</c:v>
                </c:pt>
                <c:pt idx="420">
                  <c:v>117.44079950636133</c:v>
                </c:pt>
                <c:pt idx="421">
                  <c:v>115.43573555343664</c:v>
                </c:pt>
                <c:pt idx="422">
                  <c:v>135.39360207149358</c:v>
                </c:pt>
                <c:pt idx="423">
                  <c:v>109.68695480859469</c:v>
                </c:pt>
                <c:pt idx="424">
                  <c:v>97.799250417164998</c:v>
                </c:pt>
                <c:pt idx="425">
                  <c:v>181.77021842755533</c:v>
                </c:pt>
                <c:pt idx="426">
                  <c:v>98.904214481394675</c:v>
                </c:pt>
                <c:pt idx="427">
                  <c:v>115.36408253611179</c:v>
                </c:pt>
                <c:pt idx="428">
                  <c:v>197.43217945561494</c:v>
                </c:pt>
                <c:pt idx="429">
                  <c:v>135.6852122659696</c:v>
                </c:pt>
                <c:pt idx="430">
                  <c:v>73.522656680018841</c:v>
                </c:pt>
                <c:pt idx="431">
                  <c:v>71.259773036460629</c:v>
                </c:pt>
                <c:pt idx="432">
                  <c:v>207.0114107094974</c:v>
                </c:pt>
                <c:pt idx="433">
                  <c:v>202.21844427525667</c:v>
                </c:pt>
                <c:pt idx="434">
                  <c:v>115.49782829949197</c:v>
                </c:pt>
                <c:pt idx="435">
                  <c:v>57.367705574379471</c:v>
                </c:pt>
                <c:pt idx="436">
                  <c:v>117.20085145003154</c:v>
                </c:pt>
                <c:pt idx="437">
                  <c:v>77.975512372814265</c:v>
                </c:pt>
                <c:pt idx="438">
                  <c:v>107.24494931703086</c:v>
                </c:pt>
                <c:pt idx="439">
                  <c:v>123.44829956998321</c:v>
                </c:pt>
                <c:pt idx="440">
                  <c:v>128.13845375159744</c:v>
                </c:pt>
                <c:pt idx="441">
                  <c:v>84.053797195895939</c:v>
                </c:pt>
                <c:pt idx="442">
                  <c:v>48.965425176685464</c:v>
                </c:pt>
                <c:pt idx="443">
                  <c:v>102.43423988753226</c:v>
                </c:pt>
                <c:pt idx="444">
                  <c:v>69.607255554965093</c:v>
                </c:pt>
                <c:pt idx="445">
                  <c:v>103.14102366121942</c:v>
                </c:pt>
                <c:pt idx="446">
                  <c:v>112.07078662942531</c:v>
                </c:pt>
                <c:pt idx="447">
                  <c:v>78.995500660277514</c:v>
                </c:pt>
                <c:pt idx="448">
                  <c:v>100.12622704762109</c:v>
                </c:pt>
                <c:pt idx="449">
                  <c:v>120.12213461590591</c:v>
                </c:pt>
                <c:pt idx="450">
                  <c:v>96.482070128645773</c:v>
                </c:pt>
                <c:pt idx="451">
                  <c:v>120.06401484902196</c:v>
                </c:pt>
                <c:pt idx="452">
                  <c:v>89.96556414436624</c:v>
                </c:pt>
                <c:pt idx="453">
                  <c:v>68.859350145512835</c:v>
                </c:pt>
                <c:pt idx="454">
                  <c:v>87.684618117925169</c:v>
                </c:pt>
                <c:pt idx="455">
                  <c:v>157.34727700308858</c:v>
                </c:pt>
                <c:pt idx="456">
                  <c:v>100.79188975252227</c:v>
                </c:pt>
                <c:pt idx="457">
                  <c:v>116.59127488221192</c:v>
                </c:pt>
                <c:pt idx="458">
                  <c:v>119.35747136396211</c:v>
                </c:pt>
                <c:pt idx="459">
                  <c:v>149.81411738678727</c:v>
                </c:pt>
                <c:pt idx="460">
                  <c:v>101.53002045101867</c:v>
                </c:pt>
                <c:pt idx="461">
                  <c:v>84.415782479421466</c:v>
                </c:pt>
                <c:pt idx="462">
                  <c:v>78.296929211013747</c:v>
                </c:pt>
                <c:pt idx="463">
                  <c:v>54.797741970309332</c:v>
                </c:pt>
                <c:pt idx="464">
                  <c:v>62.692231936923591</c:v>
                </c:pt>
                <c:pt idx="465">
                  <c:v>93.653026980867537</c:v>
                </c:pt>
                <c:pt idx="466">
                  <c:v>145.51343371294089</c:v>
                </c:pt>
                <c:pt idx="467">
                  <c:v>52.142678437648371</c:v>
                </c:pt>
                <c:pt idx="468">
                  <c:v>108.245224385193</c:v>
                </c:pt>
                <c:pt idx="469">
                  <c:v>94.010292077134949</c:v>
                </c:pt>
                <c:pt idx="470">
                  <c:v>104.8311333060137</c:v>
                </c:pt>
                <c:pt idx="471">
                  <c:v>84.387972974207358</c:v>
                </c:pt>
                <c:pt idx="472">
                  <c:v>85.836632929769735</c:v>
                </c:pt>
                <c:pt idx="473">
                  <c:v>90.391531990538112</c:v>
                </c:pt>
                <c:pt idx="474">
                  <c:v>81.267151118537242</c:v>
                </c:pt>
                <c:pt idx="475">
                  <c:v>80.485950032029109</c:v>
                </c:pt>
                <c:pt idx="476">
                  <c:v>101.02673365122354</c:v>
                </c:pt>
                <c:pt idx="477">
                  <c:v>155.53462442257128</c:v>
                </c:pt>
                <c:pt idx="478">
                  <c:v>78.329454251070118</c:v>
                </c:pt>
                <c:pt idx="479">
                  <c:v>70.413395468034039</c:v>
                </c:pt>
                <c:pt idx="480">
                  <c:v>104.35553844203938</c:v>
                </c:pt>
                <c:pt idx="481">
                  <c:v>88.034668162033881</c:v>
                </c:pt>
                <c:pt idx="482">
                  <c:v>93.112783907118242</c:v>
                </c:pt>
                <c:pt idx="483">
                  <c:v>61.980582945482368</c:v>
                </c:pt>
                <c:pt idx="484">
                  <c:v>217.47798200557787</c:v>
                </c:pt>
                <c:pt idx="485">
                  <c:v>84.628485068366771</c:v>
                </c:pt>
                <c:pt idx="486">
                  <c:v>111.10101359933631</c:v>
                </c:pt>
                <c:pt idx="487">
                  <c:v>51.716383904948458</c:v>
                </c:pt>
                <c:pt idx="488">
                  <c:v>110.46929045464131</c:v>
                </c:pt>
                <c:pt idx="489">
                  <c:v>42.806974328407705</c:v>
                </c:pt>
                <c:pt idx="490">
                  <c:v>70.591346632421676</c:v>
                </c:pt>
                <c:pt idx="491">
                  <c:v>60.068726923269068</c:v>
                </c:pt>
                <c:pt idx="492">
                  <c:v>99.475911819743672</c:v>
                </c:pt>
                <c:pt idx="493">
                  <c:v>75.631806135616003</c:v>
                </c:pt>
                <c:pt idx="494">
                  <c:v>58.101736319005838</c:v>
                </c:pt>
                <c:pt idx="495">
                  <c:v>96.554097271795598</c:v>
                </c:pt>
                <c:pt idx="496">
                  <c:v>150.48993970088043</c:v>
                </c:pt>
                <c:pt idx="497">
                  <c:v>74.426885230117307</c:v>
                </c:pt>
                <c:pt idx="498">
                  <c:v>103.0496325151225</c:v>
                </c:pt>
                <c:pt idx="499">
                  <c:v>116.85759118514601</c:v>
                </c:pt>
                <c:pt idx="500">
                  <c:v>83.986417639344253</c:v>
                </c:pt>
                <c:pt idx="501">
                  <c:v>114.64521315035503</c:v>
                </c:pt>
                <c:pt idx="502">
                  <c:v>150.61445437800847</c:v>
                </c:pt>
                <c:pt idx="503">
                  <c:v>70.443282688687901</c:v>
                </c:pt>
                <c:pt idx="504">
                  <c:v>71.006706506826163</c:v>
                </c:pt>
                <c:pt idx="505">
                  <c:v>140.76521909658121</c:v>
                </c:pt>
                <c:pt idx="506">
                  <c:v>118.55126781249037</c:v>
                </c:pt>
                <c:pt idx="507">
                  <c:v>98.02009610296723</c:v>
                </c:pt>
                <c:pt idx="508">
                  <c:v>79.568867487226569</c:v>
                </c:pt>
                <c:pt idx="509">
                  <c:v>79.333945233776859</c:v>
                </c:pt>
                <c:pt idx="510">
                  <c:v>61.946767760308063</c:v>
                </c:pt>
                <c:pt idx="511">
                  <c:v>86.519840202498472</c:v>
                </c:pt>
                <c:pt idx="512">
                  <c:v>92.483104632583334</c:v>
                </c:pt>
                <c:pt idx="513">
                  <c:v>50.790588568727003</c:v>
                </c:pt>
                <c:pt idx="514">
                  <c:v>88.600713716944753</c:v>
                </c:pt>
                <c:pt idx="515">
                  <c:v>52.826071178042199</c:v>
                </c:pt>
                <c:pt idx="516">
                  <c:v>65.245197664539063</c:v>
                </c:pt>
                <c:pt idx="517">
                  <c:v>70.157996635818506</c:v>
                </c:pt>
                <c:pt idx="518">
                  <c:v>126.10891714614327</c:v>
                </c:pt>
                <c:pt idx="519">
                  <c:v>141.32633739684456</c:v>
                </c:pt>
                <c:pt idx="520">
                  <c:v>125.76711985753502</c:v>
                </c:pt>
                <c:pt idx="521">
                  <c:v>47.503825717774944</c:v>
                </c:pt>
                <c:pt idx="522">
                  <c:v>83.264157154667004</c:v>
                </c:pt>
                <c:pt idx="523">
                  <c:v>161.85512119096214</c:v>
                </c:pt>
                <c:pt idx="524">
                  <c:v>110.33799711964922</c:v>
                </c:pt>
                <c:pt idx="525">
                  <c:v>140.92899715790642</c:v>
                </c:pt>
                <c:pt idx="526">
                  <c:v>84.311809910781903</c:v>
                </c:pt>
                <c:pt idx="527">
                  <c:v>43.453887774517419</c:v>
                </c:pt>
                <c:pt idx="528">
                  <c:v>143.02446543830399</c:v>
                </c:pt>
                <c:pt idx="529">
                  <c:v>167.26813393521485</c:v>
                </c:pt>
                <c:pt idx="530">
                  <c:v>71.838791676083986</c:v>
                </c:pt>
                <c:pt idx="531">
                  <c:v>103.50737333787814</c:v>
                </c:pt>
                <c:pt idx="532">
                  <c:v>99.882819691997156</c:v>
                </c:pt>
                <c:pt idx="533">
                  <c:v>105.0642297407619</c:v>
                </c:pt>
                <c:pt idx="534">
                  <c:v>126.27920968071362</c:v>
                </c:pt>
                <c:pt idx="535">
                  <c:v>103.831694342484</c:v>
                </c:pt>
                <c:pt idx="536">
                  <c:v>97.919769916146265</c:v>
                </c:pt>
                <c:pt idx="537">
                  <c:v>85.233101167297093</c:v>
                </c:pt>
                <c:pt idx="538">
                  <c:v>139.86781550701727</c:v>
                </c:pt>
                <c:pt idx="539">
                  <c:v>75.400630448986817</c:v>
                </c:pt>
                <c:pt idx="540">
                  <c:v>139.8549459708268</c:v>
                </c:pt>
                <c:pt idx="541">
                  <c:v>95.508503050723476</c:v>
                </c:pt>
                <c:pt idx="542">
                  <c:v>67.327746324214047</c:v>
                </c:pt>
                <c:pt idx="543">
                  <c:v>176.41817558756546</c:v>
                </c:pt>
                <c:pt idx="544">
                  <c:v>69.920156589447245</c:v>
                </c:pt>
                <c:pt idx="545">
                  <c:v>100.18373947135737</c:v>
                </c:pt>
                <c:pt idx="546">
                  <c:v>107.54976890008369</c:v>
                </c:pt>
                <c:pt idx="547">
                  <c:v>71.448921657688174</c:v>
                </c:pt>
                <c:pt idx="548">
                  <c:v>97.190123270198399</c:v>
                </c:pt>
                <c:pt idx="549">
                  <c:v>66.260849113883538</c:v>
                </c:pt>
                <c:pt idx="550">
                  <c:v>74.564909523948614</c:v>
                </c:pt>
                <c:pt idx="551">
                  <c:v>79.598468180290155</c:v>
                </c:pt>
                <c:pt idx="552">
                  <c:v>96.01957699751577</c:v>
                </c:pt>
                <c:pt idx="553">
                  <c:v>93.389048830950458</c:v>
                </c:pt>
                <c:pt idx="554">
                  <c:v>78.861350549443998</c:v>
                </c:pt>
                <c:pt idx="555">
                  <c:v>36.865460891405469</c:v>
                </c:pt>
                <c:pt idx="556">
                  <c:v>109.72850221247764</c:v>
                </c:pt>
                <c:pt idx="557">
                  <c:v>146.94562635436009</c:v>
                </c:pt>
                <c:pt idx="558">
                  <c:v>77.537611697232549</c:v>
                </c:pt>
                <c:pt idx="559">
                  <c:v>67.025264015607362</c:v>
                </c:pt>
                <c:pt idx="560">
                  <c:v>51.473747553792556</c:v>
                </c:pt>
                <c:pt idx="561">
                  <c:v>146.05096824935529</c:v>
                </c:pt>
                <c:pt idx="562">
                  <c:v>96.889367762536267</c:v>
                </c:pt>
                <c:pt idx="563">
                  <c:v>102.91226228355322</c:v>
                </c:pt>
                <c:pt idx="564">
                  <c:v>134.93856006078377</c:v>
                </c:pt>
                <c:pt idx="565">
                  <c:v>124.6284606900913</c:v>
                </c:pt>
                <c:pt idx="566">
                  <c:v>88.424188899833425</c:v>
                </c:pt>
                <c:pt idx="567">
                  <c:v>115.72915149863661</c:v>
                </c:pt>
                <c:pt idx="568">
                  <c:v>91.907710050616743</c:v>
                </c:pt>
                <c:pt idx="569">
                  <c:v>62.806449578952773</c:v>
                </c:pt>
                <c:pt idx="570">
                  <c:v>76.1842875187277</c:v>
                </c:pt>
                <c:pt idx="571">
                  <c:v>58.470704197331166</c:v>
                </c:pt>
                <c:pt idx="572">
                  <c:v>111.49786786156757</c:v>
                </c:pt>
                <c:pt idx="573">
                  <c:v>98.693628954490393</c:v>
                </c:pt>
                <c:pt idx="574">
                  <c:v>104.13247419004831</c:v>
                </c:pt>
                <c:pt idx="575">
                  <c:v>96.947462350186839</c:v>
                </c:pt>
                <c:pt idx="576">
                  <c:v>181.66316257638013</c:v>
                </c:pt>
                <c:pt idx="577">
                  <c:v>119.29490055444771</c:v>
                </c:pt>
                <c:pt idx="578">
                  <c:v>144.93543105394161</c:v>
                </c:pt>
                <c:pt idx="579">
                  <c:v>77.330977686174265</c:v>
                </c:pt>
                <c:pt idx="580">
                  <c:v>69.354270127485478</c:v>
                </c:pt>
                <c:pt idx="581">
                  <c:v>152.11057753380396</c:v>
                </c:pt>
                <c:pt idx="582">
                  <c:v>112.08990072095813</c:v>
                </c:pt>
                <c:pt idx="583">
                  <c:v>112.76489534268006</c:v>
                </c:pt>
                <c:pt idx="584">
                  <c:v>82.184872903237931</c:v>
                </c:pt>
                <c:pt idx="585">
                  <c:v>125.18495074230611</c:v>
                </c:pt>
                <c:pt idx="586">
                  <c:v>140.4115284695757</c:v>
                </c:pt>
                <c:pt idx="587">
                  <c:v>50.644770747140775</c:v>
                </c:pt>
                <c:pt idx="588">
                  <c:v>59.188601015203247</c:v>
                </c:pt>
                <c:pt idx="589">
                  <c:v>83.276846013197058</c:v>
                </c:pt>
                <c:pt idx="590">
                  <c:v>71.131585184251819</c:v>
                </c:pt>
                <c:pt idx="591">
                  <c:v>128.43997094223081</c:v>
                </c:pt>
                <c:pt idx="592">
                  <c:v>34.016211390360219</c:v>
                </c:pt>
                <c:pt idx="593">
                  <c:v>131.83840554002347</c:v>
                </c:pt>
                <c:pt idx="594">
                  <c:v>160.03072016700091</c:v>
                </c:pt>
                <c:pt idx="595">
                  <c:v>119.94906573747667</c:v>
                </c:pt>
                <c:pt idx="596">
                  <c:v>121.09903346937575</c:v>
                </c:pt>
                <c:pt idx="597">
                  <c:v>66.687933548406804</c:v>
                </c:pt>
                <c:pt idx="598">
                  <c:v>141.72427536003917</c:v>
                </c:pt>
                <c:pt idx="599">
                  <c:v>151.25524462496963</c:v>
                </c:pt>
                <c:pt idx="600">
                  <c:v>81.464575987131369</c:v>
                </c:pt>
                <c:pt idx="601">
                  <c:v>104.11774113417984</c:v>
                </c:pt>
                <c:pt idx="602">
                  <c:v>102.21285100717581</c:v>
                </c:pt>
                <c:pt idx="603">
                  <c:v>97.653418556773914</c:v>
                </c:pt>
                <c:pt idx="604">
                  <c:v>112.93972437965097</c:v>
                </c:pt>
                <c:pt idx="605">
                  <c:v>99.25893259321613</c:v>
                </c:pt>
                <c:pt idx="606">
                  <c:v>103.81354988400192</c:v>
                </c:pt>
                <c:pt idx="607">
                  <c:v>155.82623666269021</c:v>
                </c:pt>
                <c:pt idx="608">
                  <c:v>111.4144963454697</c:v>
                </c:pt>
                <c:pt idx="609">
                  <c:v>85.064516084962776</c:v>
                </c:pt>
                <c:pt idx="610">
                  <c:v>157.63424780834961</c:v>
                </c:pt>
                <c:pt idx="611">
                  <c:v>47.962672685823001</c:v>
                </c:pt>
                <c:pt idx="612">
                  <c:v>71.199510226886147</c:v>
                </c:pt>
                <c:pt idx="613">
                  <c:v>51.746294962160619</c:v>
                </c:pt>
                <c:pt idx="614">
                  <c:v>74.861993886896016</c:v>
                </c:pt>
                <c:pt idx="615">
                  <c:v>197.24571845081539</c:v>
                </c:pt>
                <c:pt idx="616">
                  <c:v>223.5811286815491</c:v>
                </c:pt>
                <c:pt idx="617">
                  <c:v>92.351596053352026</c:v>
                </c:pt>
                <c:pt idx="618">
                  <c:v>84.528901465473098</c:v>
                </c:pt>
                <c:pt idx="619">
                  <c:v>63.455455477027556</c:v>
                </c:pt>
                <c:pt idx="620">
                  <c:v>98.365105917941165</c:v>
                </c:pt>
                <c:pt idx="621">
                  <c:v>66.590193175740481</c:v>
                </c:pt>
                <c:pt idx="622">
                  <c:v>86.38130966548529</c:v>
                </c:pt>
                <c:pt idx="623">
                  <c:v>66.907237999694999</c:v>
                </c:pt>
                <c:pt idx="624">
                  <c:v>108.76918610521578</c:v>
                </c:pt>
                <c:pt idx="625">
                  <c:v>78.528649702362785</c:v>
                </c:pt>
                <c:pt idx="626">
                  <c:v>56.733065434721333</c:v>
                </c:pt>
                <c:pt idx="627">
                  <c:v>158.61276292007099</c:v>
                </c:pt>
                <c:pt idx="628">
                  <c:v>77.260635768420741</c:v>
                </c:pt>
                <c:pt idx="629">
                  <c:v>119.35707560789166</c:v>
                </c:pt>
                <c:pt idx="630">
                  <c:v>76.169072508618967</c:v>
                </c:pt>
                <c:pt idx="631">
                  <c:v>132.33968639663388</c:v>
                </c:pt>
                <c:pt idx="632">
                  <c:v>166.0821447738891</c:v>
                </c:pt>
                <c:pt idx="633">
                  <c:v>113.20332713485699</c:v>
                </c:pt>
                <c:pt idx="634">
                  <c:v>115.40838620220204</c:v>
                </c:pt>
                <c:pt idx="635">
                  <c:v>180.94901768468097</c:v>
                </c:pt>
                <c:pt idx="636">
                  <c:v>45.771211226826203</c:v>
                </c:pt>
                <c:pt idx="637">
                  <c:v>91.504415854803128</c:v>
                </c:pt>
                <c:pt idx="638">
                  <c:v>125.00984001019167</c:v>
                </c:pt>
                <c:pt idx="639">
                  <c:v>57.798055891653441</c:v>
                </c:pt>
                <c:pt idx="640">
                  <c:v>121.00529860093783</c:v>
                </c:pt>
                <c:pt idx="641">
                  <c:v>142.02164769416251</c:v>
                </c:pt>
                <c:pt idx="642">
                  <c:v>135.59182631522538</c:v>
                </c:pt>
                <c:pt idx="643">
                  <c:v>92.71623186739842</c:v>
                </c:pt>
                <c:pt idx="644">
                  <c:v>119.51532601554607</c:v>
                </c:pt>
                <c:pt idx="645">
                  <c:v>101.1908675651032</c:v>
                </c:pt>
                <c:pt idx="646">
                  <c:v>134.81252092795597</c:v>
                </c:pt>
                <c:pt idx="647">
                  <c:v>108.22701894335862</c:v>
                </c:pt>
                <c:pt idx="648">
                  <c:v>80.643535612156185</c:v>
                </c:pt>
                <c:pt idx="649">
                  <c:v>56.146168420775098</c:v>
                </c:pt>
                <c:pt idx="650">
                  <c:v>44.180082949699354</c:v>
                </c:pt>
                <c:pt idx="651">
                  <c:v>104.0623482525519</c:v>
                </c:pt>
                <c:pt idx="652">
                  <c:v>91.885393089516128</c:v>
                </c:pt>
                <c:pt idx="653">
                  <c:v>65.975204822668701</c:v>
                </c:pt>
                <c:pt idx="654">
                  <c:v>71.090165486712095</c:v>
                </c:pt>
                <c:pt idx="655">
                  <c:v>71.817439221840033</c:v>
                </c:pt>
                <c:pt idx="656">
                  <c:v>132.96497974546037</c:v>
                </c:pt>
                <c:pt idx="657">
                  <c:v>195.49691726388377</c:v>
                </c:pt>
                <c:pt idx="658">
                  <c:v>91.74221604683909</c:v>
                </c:pt>
                <c:pt idx="659">
                  <c:v>106.6215015487023</c:v>
                </c:pt>
                <c:pt idx="660">
                  <c:v>129.83853591057914</c:v>
                </c:pt>
                <c:pt idx="661">
                  <c:v>169.02455748995689</c:v>
                </c:pt>
                <c:pt idx="662">
                  <c:v>103.75525386473473</c:v>
                </c:pt>
                <c:pt idx="663">
                  <c:v>101.81301360585448</c:v>
                </c:pt>
                <c:pt idx="664">
                  <c:v>93.473979292461991</c:v>
                </c:pt>
                <c:pt idx="665">
                  <c:v>73.458163865103685</c:v>
                </c:pt>
                <c:pt idx="666">
                  <c:v>99.091483308030405</c:v>
                </c:pt>
                <c:pt idx="667">
                  <c:v>82.690484607034065</c:v>
                </c:pt>
                <c:pt idx="668">
                  <c:v>151.37076611733221</c:v>
                </c:pt>
                <c:pt idx="669">
                  <c:v>105.58688262488162</c:v>
                </c:pt>
                <c:pt idx="670">
                  <c:v>75.581688850889066</c:v>
                </c:pt>
                <c:pt idx="671">
                  <c:v>103.84980586406556</c:v>
                </c:pt>
                <c:pt idx="672">
                  <c:v>103.12241966198653</c:v>
                </c:pt>
                <c:pt idx="673">
                  <c:v>177.39514197495069</c:v>
                </c:pt>
                <c:pt idx="674">
                  <c:v>84.626642916033475</c:v>
                </c:pt>
                <c:pt idx="675">
                  <c:v>113.02069789850901</c:v>
                </c:pt>
                <c:pt idx="676">
                  <c:v>93.275340864908486</c:v>
                </c:pt>
                <c:pt idx="677">
                  <c:v>114.53806591227121</c:v>
                </c:pt>
                <c:pt idx="678">
                  <c:v>85.440773374496217</c:v>
                </c:pt>
                <c:pt idx="679">
                  <c:v>75.850136653210583</c:v>
                </c:pt>
                <c:pt idx="680">
                  <c:v>115.49447515756319</c:v>
                </c:pt>
                <c:pt idx="681">
                  <c:v>92.941413866398847</c:v>
                </c:pt>
                <c:pt idx="682">
                  <c:v>72.132673521459239</c:v>
                </c:pt>
                <c:pt idx="683">
                  <c:v>46.155226838072338</c:v>
                </c:pt>
                <c:pt idx="684">
                  <c:v>96.84994046445847</c:v>
                </c:pt>
                <c:pt idx="685">
                  <c:v>81.900676890985778</c:v>
                </c:pt>
                <c:pt idx="686">
                  <c:v>112.71732109595318</c:v>
                </c:pt>
                <c:pt idx="687">
                  <c:v>60.7859511108691</c:v>
                </c:pt>
                <c:pt idx="688">
                  <c:v>83.130247044998782</c:v>
                </c:pt>
                <c:pt idx="689">
                  <c:v>62.93897718613843</c:v>
                </c:pt>
                <c:pt idx="690">
                  <c:v>114.25523675604143</c:v>
                </c:pt>
                <c:pt idx="691">
                  <c:v>98.611320605732885</c:v>
                </c:pt>
                <c:pt idx="692">
                  <c:v>107.43756887793666</c:v>
                </c:pt>
                <c:pt idx="693">
                  <c:v>75.650439644235732</c:v>
                </c:pt>
                <c:pt idx="694">
                  <c:v>94.185623821270283</c:v>
                </c:pt>
                <c:pt idx="695">
                  <c:v>142.16841322401302</c:v>
                </c:pt>
                <c:pt idx="696">
                  <c:v>102.34810425639868</c:v>
                </c:pt>
                <c:pt idx="697">
                  <c:v>49.635074893604184</c:v>
                </c:pt>
                <c:pt idx="698">
                  <c:v>220.86898323721766</c:v>
                </c:pt>
                <c:pt idx="699">
                  <c:v>143.30891912116442</c:v>
                </c:pt>
                <c:pt idx="700">
                  <c:v>143.63575724323931</c:v>
                </c:pt>
                <c:pt idx="701">
                  <c:v>120.96664206836178</c:v>
                </c:pt>
                <c:pt idx="702">
                  <c:v>71.629553288754352</c:v>
                </c:pt>
                <c:pt idx="703">
                  <c:v>96.670404122940809</c:v>
                </c:pt>
                <c:pt idx="704">
                  <c:v>122.33822180855589</c:v>
                </c:pt>
                <c:pt idx="705">
                  <c:v>174.50971671609713</c:v>
                </c:pt>
                <c:pt idx="706">
                  <c:v>92.886571247369972</c:v>
                </c:pt>
                <c:pt idx="707">
                  <c:v>122.1186712822643</c:v>
                </c:pt>
                <c:pt idx="708">
                  <c:v>148.48060182853217</c:v>
                </c:pt>
                <c:pt idx="709">
                  <c:v>126.78425267716324</c:v>
                </c:pt>
                <c:pt idx="710">
                  <c:v>56.986656022440151</c:v>
                </c:pt>
                <c:pt idx="711">
                  <c:v>76.378860523181501</c:v>
                </c:pt>
                <c:pt idx="712">
                  <c:v>105.24331521278145</c:v>
                </c:pt>
                <c:pt idx="713">
                  <c:v>67.247744572971996</c:v>
                </c:pt>
                <c:pt idx="714">
                  <c:v>113.86231376837404</c:v>
                </c:pt>
                <c:pt idx="715">
                  <c:v>68.471691523001638</c:v>
                </c:pt>
                <c:pt idx="716">
                  <c:v>192.83753941403629</c:v>
                </c:pt>
                <c:pt idx="717">
                  <c:v>139.17315268704272</c:v>
                </c:pt>
                <c:pt idx="718">
                  <c:v>83.279180138311901</c:v>
                </c:pt>
                <c:pt idx="719">
                  <c:v>153.38391759241247</c:v>
                </c:pt>
                <c:pt idx="720">
                  <c:v>64.664499222161353</c:v>
                </c:pt>
                <c:pt idx="721">
                  <c:v>61.282753069449072</c:v>
                </c:pt>
                <c:pt idx="722">
                  <c:v>107.22064486539868</c:v>
                </c:pt>
                <c:pt idx="723">
                  <c:v>66.519933713773455</c:v>
                </c:pt>
                <c:pt idx="724">
                  <c:v>62.695928069217778</c:v>
                </c:pt>
                <c:pt idx="725">
                  <c:v>100.12498113702041</c:v>
                </c:pt>
                <c:pt idx="726">
                  <c:v>104.51726424326162</c:v>
                </c:pt>
                <c:pt idx="727">
                  <c:v>104.38138648105758</c:v>
                </c:pt>
                <c:pt idx="728">
                  <c:v>120.70905084454253</c:v>
                </c:pt>
                <c:pt idx="729">
                  <c:v>66.89554573843607</c:v>
                </c:pt>
                <c:pt idx="730">
                  <c:v>114.02927480371498</c:v>
                </c:pt>
                <c:pt idx="731">
                  <c:v>93.236883454254581</c:v>
                </c:pt>
                <c:pt idx="732">
                  <c:v>137.33081870294944</c:v>
                </c:pt>
                <c:pt idx="733">
                  <c:v>62.908043560626624</c:v>
                </c:pt>
                <c:pt idx="734">
                  <c:v>89.550151114712335</c:v>
                </c:pt>
                <c:pt idx="735">
                  <c:v>97.464051570804557</c:v>
                </c:pt>
                <c:pt idx="736">
                  <c:v>78.261081141621133</c:v>
                </c:pt>
                <c:pt idx="737">
                  <c:v>70.35424548059251</c:v>
                </c:pt>
                <c:pt idx="738">
                  <c:v>146.33122917755048</c:v>
                </c:pt>
                <c:pt idx="739">
                  <c:v>64.862006788829731</c:v>
                </c:pt>
                <c:pt idx="740">
                  <c:v>124.10176596602614</c:v>
                </c:pt>
                <c:pt idx="741">
                  <c:v>116.16675616178863</c:v>
                </c:pt>
                <c:pt idx="742">
                  <c:v>68.076465283116477</c:v>
                </c:pt>
                <c:pt idx="743">
                  <c:v>115.27676286999639</c:v>
                </c:pt>
                <c:pt idx="744">
                  <c:v>80.59629897813069</c:v>
                </c:pt>
                <c:pt idx="745">
                  <c:v>66.693874734506707</c:v>
                </c:pt>
                <c:pt idx="746">
                  <c:v>116.96607094129141</c:v>
                </c:pt>
                <c:pt idx="747">
                  <c:v>85.531743633342501</c:v>
                </c:pt>
                <c:pt idx="748">
                  <c:v>79.955227235485538</c:v>
                </c:pt>
                <c:pt idx="749">
                  <c:v>124.65612347551746</c:v>
                </c:pt>
                <c:pt idx="750">
                  <c:v>77.752224321927628</c:v>
                </c:pt>
                <c:pt idx="751">
                  <c:v>95.634252810317605</c:v>
                </c:pt>
                <c:pt idx="752">
                  <c:v>119.16176038642151</c:v>
                </c:pt>
                <c:pt idx="753">
                  <c:v>164.11034032582344</c:v>
                </c:pt>
                <c:pt idx="754">
                  <c:v>101.89370013039347</c:v>
                </c:pt>
                <c:pt idx="755">
                  <c:v>88.896713733204891</c:v>
                </c:pt>
                <c:pt idx="756">
                  <c:v>109.40876426462269</c:v>
                </c:pt>
                <c:pt idx="757">
                  <c:v>119.01506619335889</c:v>
                </c:pt>
                <c:pt idx="758">
                  <c:v>102.86454902600764</c:v>
                </c:pt>
                <c:pt idx="759">
                  <c:v>131.51520992199835</c:v>
                </c:pt>
                <c:pt idx="760">
                  <c:v>61.424189916180559</c:v>
                </c:pt>
                <c:pt idx="761">
                  <c:v>124.96797270236503</c:v>
                </c:pt>
                <c:pt idx="762">
                  <c:v>121.49965540593011</c:v>
                </c:pt>
                <c:pt idx="763">
                  <c:v>70.564001165211195</c:v>
                </c:pt>
                <c:pt idx="764">
                  <c:v>87.38191500251024</c:v>
                </c:pt>
                <c:pt idx="765">
                  <c:v>170.80431330804541</c:v>
                </c:pt>
                <c:pt idx="766">
                  <c:v>85.776003315659665</c:v>
                </c:pt>
                <c:pt idx="767">
                  <c:v>61.415499745110566</c:v>
                </c:pt>
                <c:pt idx="768">
                  <c:v>60.3637147062311</c:v>
                </c:pt>
                <c:pt idx="769">
                  <c:v>163.15046555462317</c:v>
                </c:pt>
                <c:pt idx="770">
                  <c:v>65.604685487457189</c:v>
                </c:pt>
                <c:pt idx="771">
                  <c:v>69.332603592769672</c:v>
                </c:pt>
                <c:pt idx="772">
                  <c:v>173.26720738833842</c:v>
                </c:pt>
                <c:pt idx="773">
                  <c:v>54.44653867490473</c:v>
                </c:pt>
                <c:pt idx="774">
                  <c:v>79.91431339607513</c:v>
                </c:pt>
                <c:pt idx="775">
                  <c:v>83.598942465087006</c:v>
                </c:pt>
                <c:pt idx="776">
                  <c:v>310.56492461846148</c:v>
                </c:pt>
                <c:pt idx="777">
                  <c:v>103.13381485792948</c:v>
                </c:pt>
                <c:pt idx="778">
                  <c:v>103.35960957421494</c:v>
                </c:pt>
                <c:pt idx="779">
                  <c:v>75.813158419044882</c:v>
                </c:pt>
                <c:pt idx="780">
                  <c:v>40.791660808627924</c:v>
                </c:pt>
                <c:pt idx="781">
                  <c:v>83.724618545661215</c:v>
                </c:pt>
                <c:pt idx="782">
                  <c:v>58.356331962566287</c:v>
                </c:pt>
                <c:pt idx="783">
                  <c:v>66.759263695751201</c:v>
                </c:pt>
                <c:pt idx="784">
                  <c:v>171.51090280670729</c:v>
                </c:pt>
                <c:pt idx="785">
                  <c:v>78.609285433937742</c:v>
                </c:pt>
                <c:pt idx="786">
                  <c:v>117.68471586495106</c:v>
                </c:pt>
                <c:pt idx="787">
                  <c:v>82.481907895171787</c:v>
                </c:pt>
                <c:pt idx="788">
                  <c:v>69.509101456802867</c:v>
                </c:pt>
                <c:pt idx="789">
                  <c:v>86.427090456893026</c:v>
                </c:pt>
                <c:pt idx="790">
                  <c:v>62.117308599645668</c:v>
                </c:pt>
                <c:pt idx="791">
                  <c:v>149.57976557101065</c:v>
                </c:pt>
                <c:pt idx="792">
                  <c:v>256.91508510426149</c:v>
                </c:pt>
                <c:pt idx="793">
                  <c:v>64.276170687579693</c:v>
                </c:pt>
                <c:pt idx="794">
                  <c:v>84.918662253686676</c:v>
                </c:pt>
                <c:pt idx="795">
                  <c:v>113.89016357015649</c:v>
                </c:pt>
                <c:pt idx="796">
                  <c:v>89.628144874899832</c:v>
                </c:pt>
                <c:pt idx="797">
                  <c:v>82.809783522737163</c:v>
                </c:pt>
                <c:pt idx="798">
                  <c:v>69.751096919746459</c:v>
                </c:pt>
                <c:pt idx="799">
                  <c:v>190.58228539755964</c:v>
                </c:pt>
                <c:pt idx="800">
                  <c:v>76.301821734337992</c:v>
                </c:pt>
                <c:pt idx="801">
                  <c:v>144.59190635578113</c:v>
                </c:pt>
                <c:pt idx="802">
                  <c:v>104.61817657468875</c:v>
                </c:pt>
                <c:pt idx="803">
                  <c:v>153.77789034939218</c:v>
                </c:pt>
                <c:pt idx="804">
                  <c:v>96.204812418667345</c:v>
                </c:pt>
                <c:pt idx="805">
                  <c:v>119.17941372066369</c:v>
                </c:pt>
                <c:pt idx="806">
                  <c:v>62.695597503977815</c:v>
                </c:pt>
                <c:pt idx="807">
                  <c:v>111.45951185679968</c:v>
                </c:pt>
                <c:pt idx="808">
                  <c:v>97.373857654810209</c:v>
                </c:pt>
                <c:pt idx="809">
                  <c:v>151.54978804063614</c:v>
                </c:pt>
                <c:pt idx="810">
                  <c:v>98.432713801513202</c:v>
                </c:pt>
                <c:pt idx="811">
                  <c:v>85.127176885184866</c:v>
                </c:pt>
                <c:pt idx="812">
                  <c:v>89.152002344872443</c:v>
                </c:pt>
                <c:pt idx="813">
                  <c:v>155.66356382385828</c:v>
                </c:pt>
                <c:pt idx="814">
                  <c:v>141.2805429405885</c:v>
                </c:pt>
                <c:pt idx="815">
                  <c:v>141.74942071937048</c:v>
                </c:pt>
                <c:pt idx="816">
                  <c:v>59.010342215800357</c:v>
                </c:pt>
                <c:pt idx="817">
                  <c:v>99.97007226480487</c:v>
                </c:pt>
                <c:pt idx="818">
                  <c:v>194.40260914864137</c:v>
                </c:pt>
                <c:pt idx="819">
                  <c:v>152.17568850038128</c:v>
                </c:pt>
                <c:pt idx="820">
                  <c:v>103.3679553308712</c:v>
                </c:pt>
                <c:pt idx="821">
                  <c:v>70.64192924663935</c:v>
                </c:pt>
                <c:pt idx="822">
                  <c:v>47.136775877590161</c:v>
                </c:pt>
                <c:pt idx="823">
                  <c:v>121.770546636106</c:v>
                </c:pt>
                <c:pt idx="824">
                  <c:v>131.08947861845212</c:v>
                </c:pt>
                <c:pt idx="825">
                  <c:v>58.722961416836064</c:v>
                </c:pt>
                <c:pt idx="826">
                  <c:v>118.69719672040881</c:v>
                </c:pt>
                <c:pt idx="827">
                  <c:v>41.962699618700945</c:v>
                </c:pt>
                <c:pt idx="828">
                  <c:v>127.90766054485839</c:v>
                </c:pt>
                <c:pt idx="829">
                  <c:v>106.16151877057696</c:v>
                </c:pt>
                <c:pt idx="830">
                  <c:v>115.86451228775212</c:v>
                </c:pt>
                <c:pt idx="831">
                  <c:v>73.197681195338731</c:v>
                </c:pt>
                <c:pt idx="832">
                  <c:v>141.41956206968484</c:v>
                </c:pt>
                <c:pt idx="833">
                  <c:v>122.04528468733891</c:v>
                </c:pt>
                <c:pt idx="834">
                  <c:v>46.47303927578956</c:v>
                </c:pt>
                <c:pt idx="835">
                  <c:v>127.43438114338095</c:v>
                </c:pt>
                <c:pt idx="836">
                  <c:v>104.40669264568187</c:v>
                </c:pt>
                <c:pt idx="837">
                  <c:v>70.532753222338755</c:v>
                </c:pt>
                <c:pt idx="838">
                  <c:v>112.44829270013497</c:v>
                </c:pt>
                <c:pt idx="839">
                  <c:v>105.83516977857015</c:v>
                </c:pt>
                <c:pt idx="840">
                  <c:v>111.67978514868328</c:v>
                </c:pt>
                <c:pt idx="841">
                  <c:v>57.974941780934031</c:v>
                </c:pt>
                <c:pt idx="842">
                  <c:v>72.413205652349063</c:v>
                </c:pt>
                <c:pt idx="843">
                  <c:v>89.311118524064128</c:v>
                </c:pt>
                <c:pt idx="844">
                  <c:v>100.87852957729868</c:v>
                </c:pt>
                <c:pt idx="845">
                  <c:v>117.44237459536477</c:v>
                </c:pt>
                <c:pt idx="846">
                  <c:v>110.10872334905851</c:v>
                </c:pt>
                <c:pt idx="847">
                  <c:v>65.192438111399426</c:v>
                </c:pt>
                <c:pt idx="848">
                  <c:v>178.83892423585257</c:v>
                </c:pt>
                <c:pt idx="849">
                  <c:v>97.204532009261584</c:v>
                </c:pt>
                <c:pt idx="850">
                  <c:v>104.9139923878095</c:v>
                </c:pt>
                <c:pt idx="851">
                  <c:v>95.479504554675373</c:v>
                </c:pt>
                <c:pt idx="852">
                  <c:v>89.267582235186751</c:v>
                </c:pt>
                <c:pt idx="853">
                  <c:v>127.44372428622508</c:v>
                </c:pt>
                <c:pt idx="854">
                  <c:v>107.22977507758897</c:v>
                </c:pt>
                <c:pt idx="855">
                  <c:v>100.87759461683359</c:v>
                </c:pt>
                <c:pt idx="856">
                  <c:v>115.93304514135463</c:v>
                </c:pt>
                <c:pt idx="857">
                  <c:v>68.073912383295266</c:v>
                </c:pt>
                <c:pt idx="858">
                  <c:v>143.19941203076516</c:v>
                </c:pt>
                <c:pt idx="859">
                  <c:v>94.238301789043788</c:v>
                </c:pt>
                <c:pt idx="860">
                  <c:v>65.689861554833357</c:v>
                </c:pt>
                <c:pt idx="861">
                  <c:v>76.977638534898901</c:v>
                </c:pt>
                <c:pt idx="862">
                  <c:v>142.02495144355188</c:v>
                </c:pt>
                <c:pt idx="863">
                  <c:v>79.322317096960475</c:v>
                </c:pt>
                <c:pt idx="864">
                  <c:v>100.65879786581844</c:v>
                </c:pt>
                <c:pt idx="865">
                  <c:v>75.639066651259441</c:v>
                </c:pt>
                <c:pt idx="866">
                  <c:v>110.76365937402406</c:v>
                </c:pt>
                <c:pt idx="867">
                  <c:v>106.79397529552203</c:v>
                </c:pt>
                <c:pt idx="868">
                  <c:v>52.470114824552979</c:v>
                </c:pt>
                <c:pt idx="869">
                  <c:v>62.483460284962923</c:v>
                </c:pt>
                <c:pt idx="870">
                  <c:v>96.458029460590424</c:v>
                </c:pt>
                <c:pt idx="871">
                  <c:v>72.770672426485646</c:v>
                </c:pt>
                <c:pt idx="872">
                  <c:v>93.593094872214294</c:v>
                </c:pt>
                <c:pt idx="873">
                  <c:v>113.88059540378754</c:v>
                </c:pt>
                <c:pt idx="874">
                  <c:v>72.897714108764717</c:v>
                </c:pt>
                <c:pt idx="875">
                  <c:v>114.79343803415125</c:v>
                </c:pt>
                <c:pt idx="876">
                  <c:v>104.96986590938529</c:v>
                </c:pt>
                <c:pt idx="877">
                  <c:v>97.34288300989688</c:v>
                </c:pt>
                <c:pt idx="878">
                  <c:v>98.850188759405555</c:v>
                </c:pt>
                <c:pt idx="879">
                  <c:v>97.596862985860184</c:v>
                </c:pt>
                <c:pt idx="880">
                  <c:v>34.740515085411751</c:v>
                </c:pt>
                <c:pt idx="881">
                  <c:v>147.38213681339045</c:v>
                </c:pt>
                <c:pt idx="882">
                  <c:v>79.844063267606103</c:v>
                </c:pt>
                <c:pt idx="883">
                  <c:v>73.410580809035778</c:v>
                </c:pt>
                <c:pt idx="884">
                  <c:v>71.143093980052569</c:v>
                </c:pt>
                <c:pt idx="885">
                  <c:v>100.64461258924172</c:v>
                </c:pt>
                <c:pt idx="886">
                  <c:v>73.033464629034015</c:v>
                </c:pt>
                <c:pt idx="887">
                  <c:v>115.97873424769006</c:v>
                </c:pt>
                <c:pt idx="888">
                  <c:v>81.714294040971723</c:v>
                </c:pt>
                <c:pt idx="889">
                  <c:v>72.251423108908767</c:v>
                </c:pt>
                <c:pt idx="890">
                  <c:v>85.736650937261544</c:v>
                </c:pt>
                <c:pt idx="891">
                  <c:v>68.464110782785738</c:v>
                </c:pt>
                <c:pt idx="892">
                  <c:v>81.266903339281853</c:v>
                </c:pt>
                <c:pt idx="893">
                  <c:v>95.703749081690745</c:v>
                </c:pt>
                <c:pt idx="894">
                  <c:v>130.09773382594148</c:v>
                </c:pt>
                <c:pt idx="895">
                  <c:v>75.140537125025602</c:v>
                </c:pt>
                <c:pt idx="896">
                  <c:v>73.313673390641142</c:v>
                </c:pt>
                <c:pt idx="897">
                  <c:v>79.656161710701596</c:v>
                </c:pt>
                <c:pt idx="898">
                  <c:v>132.78487172353454</c:v>
                </c:pt>
                <c:pt idx="899">
                  <c:v>53.878240710157918</c:v>
                </c:pt>
                <c:pt idx="900">
                  <c:v>101.46426042846753</c:v>
                </c:pt>
                <c:pt idx="901">
                  <c:v>48.366083487560104</c:v>
                </c:pt>
                <c:pt idx="902">
                  <c:v>69.988375141552353</c:v>
                </c:pt>
                <c:pt idx="903">
                  <c:v>97.320611146901868</c:v>
                </c:pt>
                <c:pt idx="904">
                  <c:v>99.497934580364699</c:v>
                </c:pt>
                <c:pt idx="905">
                  <c:v>74.609745326589518</c:v>
                </c:pt>
                <c:pt idx="906">
                  <c:v>65.786427950642562</c:v>
                </c:pt>
                <c:pt idx="907">
                  <c:v>126.86501567712905</c:v>
                </c:pt>
                <c:pt idx="908">
                  <c:v>123.16305832248948</c:v>
                </c:pt>
                <c:pt idx="909">
                  <c:v>48.6132803910467</c:v>
                </c:pt>
                <c:pt idx="910">
                  <c:v>137.97343790043334</c:v>
                </c:pt>
                <c:pt idx="911">
                  <c:v>36.189922809008429</c:v>
                </c:pt>
                <c:pt idx="912">
                  <c:v>137.70407434183647</c:v>
                </c:pt>
                <c:pt idx="913">
                  <c:v>101.42958316026696</c:v>
                </c:pt>
                <c:pt idx="914">
                  <c:v>90.577797418318568</c:v>
                </c:pt>
                <c:pt idx="915">
                  <c:v>62.724650800144431</c:v>
                </c:pt>
                <c:pt idx="916">
                  <c:v>96.215790105394547</c:v>
                </c:pt>
                <c:pt idx="917">
                  <c:v>77.179785543125661</c:v>
                </c:pt>
                <c:pt idx="918">
                  <c:v>145.76029200597469</c:v>
                </c:pt>
                <c:pt idx="919">
                  <c:v>130.57588025969488</c:v>
                </c:pt>
                <c:pt idx="920">
                  <c:v>50.667647726800446</c:v>
                </c:pt>
                <c:pt idx="921">
                  <c:v>82.202575053211945</c:v>
                </c:pt>
                <c:pt idx="922">
                  <c:v>61.084216849347108</c:v>
                </c:pt>
                <c:pt idx="923">
                  <c:v>67.641699125488628</c:v>
                </c:pt>
                <c:pt idx="924">
                  <c:v>100.10673173038123</c:v>
                </c:pt>
                <c:pt idx="925">
                  <c:v>47.934946696317475</c:v>
                </c:pt>
                <c:pt idx="926">
                  <c:v>54.634082988826982</c:v>
                </c:pt>
                <c:pt idx="927">
                  <c:v>159.26351948529646</c:v>
                </c:pt>
                <c:pt idx="928">
                  <c:v>68.104287908011017</c:v>
                </c:pt>
                <c:pt idx="929">
                  <c:v>112.68941007803545</c:v>
                </c:pt>
                <c:pt idx="930">
                  <c:v>125.98050892525481</c:v>
                </c:pt>
                <c:pt idx="931">
                  <c:v>184.92117011719716</c:v>
                </c:pt>
                <c:pt idx="932">
                  <c:v>53.066677155025509</c:v>
                </c:pt>
                <c:pt idx="933">
                  <c:v>94.684651759193414</c:v>
                </c:pt>
                <c:pt idx="934">
                  <c:v>102.25960880043476</c:v>
                </c:pt>
                <c:pt idx="935">
                  <c:v>152.95904108377138</c:v>
                </c:pt>
                <c:pt idx="936">
                  <c:v>90.362475034544957</c:v>
                </c:pt>
                <c:pt idx="937">
                  <c:v>56.184097757880068</c:v>
                </c:pt>
                <c:pt idx="938">
                  <c:v>64.850656847146311</c:v>
                </c:pt>
                <c:pt idx="939">
                  <c:v>61.81181853121339</c:v>
                </c:pt>
                <c:pt idx="940">
                  <c:v>46.033368508393977</c:v>
                </c:pt>
                <c:pt idx="941">
                  <c:v>137.97118852992085</c:v>
                </c:pt>
                <c:pt idx="942">
                  <c:v>95.115979986458541</c:v>
                </c:pt>
                <c:pt idx="943">
                  <c:v>63.276398085108596</c:v>
                </c:pt>
                <c:pt idx="944">
                  <c:v>94.991789293869516</c:v>
                </c:pt>
                <c:pt idx="945">
                  <c:v>91.749807411236816</c:v>
                </c:pt>
                <c:pt idx="946">
                  <c:v>89.590588448524301</c:v>
                </c:pt>
                <c:pt idx="947">
                  <c:v>83.736856883288553</c:v>
                </c:pt>
                <c:pt idx="948">
                  <c:v>51.796963695185347</c:v>
                </c:pt>
                <c:pt idx="949">
                  <c:v>106.09849098872164</c:v>
                </c:pt>
                <c:pt idx="950">
                  <c:v>100.00275575480551</c:v>
                </c:pt>
                <c:pt idx="951">
                  <c:v>145.70473863059127</c:v>
                </c:pt>
                <c:pt idx="952">
                  <c:v>94.160592233000699</c:v>
                </c:pt>
                <c:pt idx="953">
                  <c:v>134.6880673308799</c:v>
                </c:pt>
                <c:pt idx="954">
                  <c:v>128.42662972809927</c:v>
                </c:pt>
                <c:pt idx="955">
                  <c:v>95.031408046864243</c:v>
                </c:pt>
                <c:pt idx="956">
                  <c:v>95.880172024279702</c:v>
                </c:pt>
                <c:pt idx="957">
                  <c:v>118.83333406488687</c:v>
                </c:pt>
                <c:pt idx="958">
                  <c:v>137.91843476852824</c:v>
                </c:pt>
                <c:pt idx="959">
                  <c:v>80.689146634275858</c:v>
                </c:pt>
                <c:pt idx="960">
                  <c:v>123.39468227699939</c:v>
                </c:pt>
                <c:pt idx="961">
                  <c:v>194.68944758076518</c:v>
                </c:pt>
                <c:pt idx="962">
                  <c:v>54.070447318963552</c:v>
                </c:pt>
                <c:pt idx="963">
                  <c:v>95.227446466507516</c:v>
                </c:pt>
                <c:pt idx="964">
                  <c:v>94.40227406253976</c:v>
                </c:pt>
                <c:pt idx="965">
                  <c:v>110.08434443950495</c:v>
                </c:pt>
                <c:pt idx="966">
                  <c:v>83.028709344765034</c:v>
                </c:pt>
                <c:pt idx="967">
                  <c:v>69.706465539103021</c:v>
                </c:pt>
                <c:pt idx="968">
                  <c:v>136.23214664991684</c:v>
                </c:pt>
                <c:pt idx="969">
                  <c:v>180.1734927494806</c:v>
                </c:pt>
                <c:pt idx="970">
                  <c:v>65.664739221261229</c:v>
                </c:pt>
                <c:pt idx="971">
                  <c:v>127.11032844830569</c:v>
                </c:pt>
                <c:pt idx="972">
                  <c:v>103.97840547388981</c:v>
                </c:pt>
                <c:pt idx="973">
                  <c:v>99.892023003275185</c:v>
                </c:pt>
                <c:pt idx="974">
                  <c:v>138.01540435863987</c:v>
                </c:pt>
                <c:pt idx="975">
                  <c:v>65.933176679974579</c:v>
                </c:pt>
                <c:pt idx="976">
                  <c:v>81.41274342537416</c:v>
                </c:pt>
                <c:pt idx="977">
                  <c:v>90.468919432307601</c:v>
                </c:pt>
                <c:pt idx="978">
                  <c:v>116.32049871465502</c:v>
                </c:pt>
                <c:pt idx="979">
                  <c:v>75.17296419370517</c:v>
                </c:pt>
                <c:pt idx="980">
                  <c:v>65.630393213831638</c:v>
                </c:pt>
                <c:pt idx="981">
                  <c:v>155.43267546993485</c:v>
                </c:pt>
                <c:pt idx="982">
                  <c:v>95.369417269288732</c:v>
                </c:pt>
                <c:pt idx="983">
                  <c:v>86.647121811788622</c:v>
                </c:pt>
                <c:pt idx="984">
                  <c:v>86.701472399722874</c:v>
                </c:pt>
                <c:pt idx="985">
                  <c:v>61.276363609050222</c:v>
                </c:pt>
                <c:pt idx="986">
                  <c:v>58.156675444011086</c:v>
                </c:pt>
                <c:pt idx="987">
                  <c:v>125.3229068300905</c:v>
                </c:pt>
                <c:pt idx="988">
                  <c:v>93.243454656083358</c:v>
                </c:pt>
                <c:pt idx="989">
                  <c:v>113.63342204099611</c:v>
                </c:pt>
                <c:pt idx="990">
                  <c:v>134.47065860354212</c:v>
                </c:pt>
                <c:pt idx="991">
                  <c:v>116.66936889703695</c:v>
                </c:pt>
                <c:pt idx="992">
                  <c:v>172.23591748534631</c:v>
                </c:pt>
                <c:pt idx="993">
                  <c:v>134.48731500858514</c:v>
                </c:pt>
                <c:pt idx="994">
                  <c:v>66.264270847956411</c:v>
                </c:pt>
                <c:pt idx="995">
                  <c:v>103.40581703408027</c:v>
                </c:pt>
                <c:pt idx="996">
                  <c:v>110.38791427067358</c:v>
                </c:pt>
                <c:pt idx="997">
                  <c:v>114.86881420053818</c:v>
                </c:pt>
                <c:pt idx="998">
                  <c:v>117.58215810166945</c:v>
                </c:pt>
                <c:pt idx="999">
                  <c:v>87.391325468429287</c:v>
                </c:pt>
              </c:numCache>
            </c:numRef>
          </c:xVal>
          <c:yVal>
            <c:numRef>
              <c:f>'Part C Butterfly'!$S$5:$S$1004</c:f>
              <c:numCache>
                <c:formatCode>0.00</c:formatCode>
                <c:ptCount val="1000"/>
                <c:pt idx="0">
                  <c:v>17.248708560774844</c:v>
                </c:pt>
                <c:pt idx="1">
                  <c:v>3.4317529164186737</c:v>
                </c:pt>
                <c:pt idx="2">
                  <c:v>0</c:v>
                </c:pt>
                <c:pt idx="3">
                  <c:v>16.66364418736903</c:v>
                </c:pt>
                <c:pt idx="4">
                  <c:v>0</c:v>
                </c:pt>
                <c:pt idx="5">
                  <c:v>17.962542118743912</c:v>
                </c:pt>
                <c:pt idx="6">
                  <c:v>0</c:v>
                </c:pt>
                <c:pt idx="7">
                  <c:v>14.137234363088794</c:v>
                </c:pt>
                <c:pt idx="8">
                  <c:v>11.613606115051539</c:v>
                </c:pt>
                <c:pt idx="9">
                  <c:v>0</c:v>
                </c:pt>
                <c:pt idx="10">
                  <c:v>18.690010998174571</c:v>
                </c:pt>
                <c:pt idx="11">
                  <c:v>0</c:v>
                </c:pt>
                <c:pt idx="12">
                  <c:v>6.1132413827579057E-2</c:v>
                </c:pt>
                <c:pt idx="13">
                  <c:v>0</c:v>
                </c:pt>
                <c:pt idx="14">
                  <c:v>11.387124561048807</c:v>
                </c:pt>
                <c:pt idx="15">
                  <c:v>17.718372880704464</c:v>
                </c:pt>
                <c:pt idx="16">
                  <c:v>0</c:v>
                </c:pt>
                <c:pt idx="17">
                  <c:v>15.114631036134213</c:v>
                </c:pt>
                <c:pt idx="18">
                  <c:v>5.4929170998015309</c:v>
                </c:pt>
                <c:pt idx="19">
                  <c:v>0</c:v>
                </c:pt>
                <c:pt idx="20">
                  <c:v>12.867188251202975</c:v>
                </c:pt>
                <c:pt idx="21">
                  <c:v>16.741922374004446</c:v>
                </c:pt>
                <c:pt idx="22">
                  <c:v>0</c:v>
                </c:pt>
                <c:pt idx="23">
                  <c:v>12.848573398464524</c:v>
                </c:pt>
                <c:pt idx="24">
                  <c:v>0</c:v>
                </c:pt>
                <c:pt idx="25">
                  <c:v>0</c:v>
                </c:pt>
                <c:pt idx="26">
                  <c:v>12.584433403936501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16.245148184705528</c:v>
                </c:pt>
                <c:pt idx="32">
                  <c:v>17.151154032644484</c:v>
                </c:pt>
                <c:pt idx="33">
                  <c:v>0</c:v>
                </c:pt>
                <c:pt idx="34">
                  <c:v>11.610466593534824</c:v>
                </c:pt>
                <c:pt idx="35">
                  <c:v>10.846046356590278</c:v>
                </c:pt>
                <c:pt idx="36">
                  <c:v>5.5550510849910637</c:v>
                </c:pt>
                <c:pt idx="37">
                  <c:v>0</c:v>
                </c:pt>
                <c:pt idx="38">
                  <c:v>0</c:v>
                </c:pt>
                <c:pt idx="39">
                  <c:v>4.8527566333193164</c:v>
                </c:pt>
                <c:pt idx="40">
                  <c:v>13.022539319912241</c:v>
                </c:pt>
                <c:pt idx="41">
                  <c:v>0</c:v>
                </c:pt>
                <c:pt idx="42">
                  <c:v>0</c:v>
                </c:pt>
                <c:pt idx="43">
                  <c:v>11.915347064004209</c:v>
                </c:pt>
                <c:pt idx="44">
                  <c:v>7.7605756896614082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8.741947502534174</c:v>
                </c:pt>
                <c:pt idx="49">
                  <c:v>0</c:v>
                </c:pt>
                <c:pt idx="50">
                  <c:v>18.951500462812689</c:v>
                </c:pt>
                <c:pt idx="51">
                  <c:v>9.457120725438557</c:v>
                </c:pt>
                <c:pt idx="52">
                  <c:v>9.3543115593091102</c:v>
                </c:pt>
                <c:pt idx="53">
                  <c:v>10.873658290867567</c:v>
                </c:pt>
                <c:pt idx="54">
                  <c:v>9.048048249569149</c:v>
                </c:pt>
                <c:pt idx="55">
                  <c:v>9.3434463742161427</c:v>
                </c:pt>
                <c:pt idx="56">
                  <c:v>0</c:v>
                </c:pt>
                <c:pt idx="57">
                  <c:v>0</c:v>
                </c:pt>
                <c:pt idx="58">
                  <c:v>9.4754520624933605</c:v>
                </c:pt>
                <c:pt idx="59">
                  <c:v>0</c:v>
                </c:pt>
                <c:pt idx="60">
                  <c:v>5.6463406759240797</c:v>
                </c:pt>
                <c:pt idx="61">
                  <c:v>0</c:v>
                </c:pt>
                <c:pt idx="62">
                  <c:v>6.7787641797308424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1.0964061394070512</c:v>
                </c:pt>
                <c:pt idx="67">
                  <c:v>9.1662186246783222</c:v>
                </c:pt>
                <c:pt idx="68">
                  <c:v>4.8183849833950205</c:v>
                </c:pt>
                <c:pt idx="69">
                  <c:v>0</c:v>
                </c:pt>
                <c:pt idx="70">
                  <c:v>19.038166739901527</c:v>
                </c:pt>
                <c:pt idx="71">
                  <c:v>0</c:v>
                </c:pt>
                <c:pt idx="72">
                  <c:v>0</c:v>
                </c:pt>
                <c:pt idx="73">
                  <c:v>8.3143842263983743</c:v>
                </c:pt>
                <c:pt idx="74">
                  <c:v>3.0327491664800732</c:v>
                </c:pt>
                <c:pt idx="75">
                  <c:v>1.6565483502346012</c:v>
                </c:pt>
                <c:pt idx="76">
                  <c:v>7.4342894517281906</c:v>
                </c:pt>
                <c:pt idx="77">
                  <c:v>7.8949968840453266</c:v>
                </c:pt>
                <c:pt idx="78">
                  <c:v>0</c:v>
                </c:pt>
                <c:pt idx="79">
                  <c:v>0</c:v>
                </c:pt>
                <c:pt idx="80">
                  <c:v>18.784208830891444</c:v>
                </c:pt>
                <c:pt idx="81">
                  <c:v>0</c:v>
                </c:pt>
                <c:pt idx="82">
                  <c:v>14.823934923090192</c:v>
                </c:pt>
                <c:pt idx="83">
                  <c:v>1.3990503464954003</c:v>
                </c:pt>
                <c:pt idx="84">
                  <c:v>0</c:v>
                </c:pt>
                <c:pt idx="85">
                  <c:v>17.017401791180205</c:v>
                </c:pt>
                <c:pt idx="86">
                  <c:v>2.7336012866846744</c:v>
                </c:pt>
                <c:pt idx="87">
                  <c:v>16.074600328552378</c:v>
                </c:pt>
                <c:pt idx="88">
                  <c:v>7.0369301775470063</c:v>
                </c:pt>
                <c:pt idx="89">
                  <c:v>10.582895928046327</c:v>
                </c:pt>
                <c:pt idx="90">
                  <c:v>0</c:v>
                </c:pt>
                <c:pt idx="91">
                  <c:v>0</c:v>
                </c:pt>
                <c:pt idx="92">
                  <c:v>13.144204983690656</c:v>
                </c:pt>
                <c:pt idx="93">
                  <c:v>15.984870379769134</c:v>
                </c:pt>
                <c:pt idx="94">
                  <c:v>12.880160654183797</c:v>
                </c:pt>
                <c:pt idx="95">
                  <c:v>0</c:v>
                </c:pt>
                <c:pt idx="96">
                  <c:v>3.4004981511237702</c:v>
                </c:pt>
                <c:pt idx="97">
                  <c:v>0</c:v>
                </c:pt>
                <c:pt idx="98">
                  <c:v>8.0911695481569268</c:v>
                </c:pt>
                <c:pt idx="99">
                  <c:v>0</c:v>
                </c:pt>
                <c:pt idx="100">
                  <c:v>0</c:v>
                </c:pt>
                <c:pt idx="101">
                  <c:v>5.6997657097808911</c:v>
                </c:pt>
                <c:pt idx="102">
                  <c:v>5.9751287920705494</c:v>
                </c:pt>
                <c:pt idx="103">
                  <c:v>0</c:v>
                </c:pt>
                <c:pt idx="104">
                  <c:v>3.0688818235860538</c:v>
                </c:pt>
                <c:pt idx="105">
                  <c:v>0</c:v>
                </c:pt>
                <c:pt idx="106">
                  <c:v>5.8981627474221625</c:v>
                </c:pt>
                <c:pt idx="107">
                  <c:v>1.8187669386125549</c:v>
                </c:pt>
                <c:pt idx="108">
                  <c:v>0</c:v>
                </c:pt>
                <c:pt idx="109">
                  <c:v>13.603405191298677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18.182584945364567</c:v>
                </c:pt>
                <c:pt idx="114">
                  <c:v>14.548333935023038</c:v>
                </c:pt>
                <c:pt idx="115">
                  <c:v>11.107145647807215</c:v>
                </c:pt>
                <c:pt idx="116">
                  <c:v>18.546326119767286</c:v>
                </c:pt>
                <c:pt idx="117">
                  <c:v>0</c:v>
                </c:pt>
                <c:pt idx="118">
                  <c:v>11.766023742002616</c:v>
                </c:pt>
                <c:pt idx="119">
                  <c:v>0.7828130095930419</c:v>
                </c:pt>
                <c:pt idx="120">
                  <c:v>0</c:v>
                </c:pt>
                <c:pt idx="121">
                  <c:v>0</c:v>
                </c:pt>
                <c:pt idx="122">
                  <c:v>16.869221124539578</c:v>
                </c:pt>
                <c:pt idx="123">
                  <c:v>6.0056698739592207</c:v>
                </c:pt>
                <c:pt idx="124">
                  <c:v>0</c:v>
                </c:pt>
                <c:pt idx="125">
                  <c:v>11.564512576585628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3.1023553892606515</c:v>
                </c:pt>
                <c:pt idx="137">
                  <c:v>0</c:v>
                </c:pt>
                <c:pt idx="138">
                  <c:v>13.262632752375737</c:v>
                </c:pt>
                <c:pt idx="139">
                  <c:v>7.7808792967207978</c:v>
                </c:pt>
                <c:pt idx="140">
                  <c:v>0</c:v>
                </c:pt>
                <c:pt idx="141">
                  <c:v>13.150486690082872</c:v>
                </c:pt>
                <c:pt idx="142">
                  <c:v>17.173045171333683</c:v>
                </c:pt>
                <c:pt idx="143">
                  <c:v>3.4273831403986605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10.490054964150943</c:v>
                </c:pt>
                <c:pt idx="150">
                  <c:v>14.523303199271353</c:v>
                </c:pt>
                <c:pt idx="151">
                  <c:v>13.848791115178642</c:v>
                </c:pt>
                <c:pt idx="152">
                  <c:v>0</c:v>
                </c:pt>
                <c:pt idx="153">
                  <c:v>0.42974217567149253</c:v>
                </c:pt>
                <c:pt idx="154">
                  <c:v>7.9889163341186133</c:v>
                </c:pt>
                <c:pt idx="155">
                  <c:v>0</c:v>
                </c:pt>
                <c:pt idx="156">
                  <c:v>9.654203861152439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8.6975638205715313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10.338131732118896</c:v>
                </c:pt>
                <c:pt idx="167">
                  <c:v>14.232646532469175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15.011061205870931</c:v>
                </c:pt>
                <c:pt idx="173">
                  <c:v>0</c:v>
                </c:pt>
                <c:pt idx="174">
                  <c:v>19.689384998243327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17.428903501628781</c:v>
                </c:pt>
                <c:pt idx="179">
                  <c:v>14.408299836402904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15.22399863931841</c:v>
                </c:pt>
                <c:pt idx="184">
                  <c:v>13.999417282772043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18.741843072967939</c:v>
                </c:pt>
                <c:pt idx="190">
                  <c:v>13.972867868525157</c:v>
                </c:pt>
                <c:pt idx="191">
                  <c:v>15.25438552486149</c:v>
                </c:pt>
                <c:pt idx="192">
                  <c:v>15.057218700803219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15.163433780163984</c:v>
                </c:pt>
                <c:pt idx="198">
                  <c:v>13.332947249360643</c:v>
                </c:pt>
                <c:pt idx="199">
                  <c:v>6.3139182756162029</c:v>
                </c:pt>
                <c:pt idx="200">
                  <c:v>6.3762102882678846</c:v>
                </c:pt>
                <c:pt idx="201">
                  <c:v>0</c:v>
                </c:pt>
                <c:pt idx="202">
                  <c:v>6.760829919946886</c:v>
                </c:pt>
                <c:pt idx="203">
                  <c:v>0.11943835987935358</c:v>
                </c:pt>
                <c:pt idx="204">
                  <c:v>0</c:v>
                </c:pt>
                <c:pt idx="205">
                  <c:v>16.659604712788081</c:v>
                </c:pt>
                <c:pt idx="206">
                  <c:v>0</c:v>
                </c:pt>
                <c:pt idx="207">
                  <c:v>12.320820851016663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3.3055208489311667</c:v>
                </c:pt>
                <c:pt idx="213">
                  <c:v>0</c:v>
                </c:pt>
                <c:pt idx="214">
                  <c:v>0</c:v>
                </c:pt>
                <c:pt idx="215">
                  <c:v>13.501126739266226</c:v>
                </c:pt>
                <c:pt idx="216">
                  <c:v>0</c:v>
                </c:pt>
                <c:pt idx="217">
                  <c:v>0</c:v>
                </c:pt>
                <c:pt idx="218">
                  <c:v>17.624490597685522</c:v>
                </c:pt>
                <c:pt idx="219">
                  <c:v>0</c:v>
                </c:pt>
                <c:pt idx="220">
                  <c:v>17.212188753193246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18.10982932041108</c:v>
                </c:pt>
                <c:pt idx="225">
                  <c:v>0</c:v>
                </c:pt>
                <c:pt idx="226">
                  <c:v>6.0840309637190302</c:v>
                </c:pt>
                <c:pt idx="227">
                  <c:v>1.6162569857215203E-2</c:v>
                </c:pt>
                <c:pt idx="228">
                  <c:v>10.121633052828031</c:v>
                </c:pt>
                <c:pt idx="229">
                  <c:v>16.826842122028381</c:v>
                </c:pt>
                <c:pt idx="230">
                  <c:v>16.838706867723999</c:v>
                </c:pt>
                <c:pt idx="231">
                  <c:v>0</c:v>
                </c:pt>
                <c:pt idx="232">
                  <c:v>19.758745617509774</c:v>
                </c:pt>
                <c:pt idx="233">
                  <c:v>0</c:v>
                </c:pt>
                <c:pt idx="234">
                  <c:v>11.917170181827714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4.8293178346239074</c:v>
                </c:pt>
                <c:pt idx="239">
                  <c:v>0</c:v>
                </c:pt>
                <c:pt idx="240">
                  <c:v>7.8485929945930906</c:v>
                </c:pt>
                <c:pt idx="241">
                  <c:v>0</c:v>
                </c:pt>
                <c:pt idx="242">
                  <c:v>15.299644122566164</c:v>
                </c:pt>
                <c:pt idx="243">
                  <c:v>0</c:v>
                </c:pt>
                <c:pt idx="244">
                  <c:v>6.6133012014007875</c:v>
                </c:pt>
                <c:pt idx="245">
                  <c:v>8.5772194820381742</c:v>
                </c:pt>
                <c:pt idx="246">
                  <c:v>0</c:v>
                </c:pt>
                <c:pt idx="247">
                  <c:v>0.2041270927666119</c:v>
                </c:pt>
                <c:pt idx="248">
                  <c:v>16.739042626377852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7.1315382204262505</c:v>
                </c:pt>
                <c:pt idx="253">
                  <c:v>11.416950798505695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9.9469627283274917</c:v>
                </c:pt>
                <c:pt idx="258">
                  <c:v>9.9320189129872603</c:v>
                </c:pt>
                <c:pt idx="259">
                  <c:v>9.7282233181024935</c:v>
                </c:pt>
                <c:pt idx="260">
                  <c:v>0</c:v>
                </c:pt>
                <c:pt idx="261">
                  <c:v>6.3391359816073702</c:v>
                </c:pt>
                <c:pt idx="262">
                  <c:v>0</c:v>
                </c:pt>
                <c:pt idx="263">
                  <c:v>0</c:v>
                </c:pt>
                <c:pt idx="264">
                  <c:v>0.78033703628094031</c:v>
                </c:pt>
                <c:pt idx="265">
                  <c:v>0</c:v>
                </c:pt>
                <c:pt idx="266">
                  <c:v>11.06508215276709</c:v>
                </c:pt>
                <c:pt idx="267">
                  <c:v>6.8475868032903264</c:v>
                </c:pt>
                <c:pt idx="268">
                  <c:v>8.2734004783110322</c:v>
                </c:pt>
                <c:pt idx="269">
                  <c:v>0</c:v>
                </c:pt>
                <c:pt idx="270">
                  <c:v>0</c:v>
                </c:pt>
                <c:pt idx="271">
                  <c:v>3.5035607361926964</c:v>
                </c:pt>
                <c:pt idx="272">
                  <c:v>0</c:v>
                </c:pt>
                <c:pt idx="273">
                  <c:v>17.015358066764122</c:v>
                </c:pt>
                <c:pt idx="274">
                  <c:v>16.803569434548336</c:v>
                </c:pt>
                <c:pt idx="275">
                  <c:v>0</c:v>
                </c:pt>
                <c:pt idx="276">
                  <c:v>16.102140711523191</c:v>
                </c:pt>
                <c:pt idx="277">
                  <c:v>13.594743370040476</c:v>
                </c:pt>
                <c:pt idx="278">
                  <c:v>10.443571942758041</c:v>
                </c:pt>
                <c:pt idx="279">
                  <c:v>9.3552826700818628</c:v>
                </c:pt>
                <c:pt idx="280">
                  <c:v>2.9981365312115713</c:v>
                </c:pt>
                <c:pt idx="281">
                  <c:v>14.498204252352195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12.504601208141878</c:v>
                </c:pt>
                <c:pt idx="286">
                  <c:v>10.931148375834709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17.864054611853319</c:v>
                </c:pt>
                <c:pt idx="293">
                  <c:v>0</c:v>
                </c:pt>
                <c:pt idx="294">
                  <c:v>15.455944338607239</c:v>
                </c:pt>
                <c:pt idx="295">
                  <c:v>0</c:v>
                </c:pt>
                <c:pt idx="296">
                  <c:v>15.98438553204187</c:v>
                </c:pt>
                <c:pt idx="297">
                  <c:v>14.043180486768733</c:v>
                </c:pt>
                <c:pt idx="298">
                  <c:v>0</c:v>
                </c:pt>
                <c:pt idx="299">
                  <c:v>0</c:v>
                </c:pt>
                <c:pt idx="300">
                  <c:v>12.066654472524405</c:v>
                </c:pt>
                <c:pt idx="301">
                  <c:v>10.04841959973578</c:v>
                </c:pt>
                <c:pt idx="302">
                  <c:v>17.230143003190719</c:v>
                </c:pt>
                <c:pt idx="303">
                  <c:v>0</c:v>
                </c:pt>
                <c:pt idx="304">
                  <c:v>0</c:v>
                </c:pt>
                <c:pt idx="305">
                  <c:v>13.082467847010605</c:v>
                </c:pt>
                <c:pt idx="306">
                  <c:v>0</c:v>
                </c:pt>
                <c:pt idx="307">
                  <c:v>0</c:v>
                </c:pt>
                <c:pt idx="308">
                  <c:v>7.2558540274137187</c:v>
                </c:pt>
                <c:pt idx="309">
                  <c:v>16.803412458030593</c:v>
                </c:pt>
                <c:pt idx="310">
                  <c:v>11.468553311635645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11.896994569827314</c:v>
                </c:pt>
                <c:pt idx="315">
                  <c:v>0</c:v>
                </c:pt>
                <c:pt idx="316">
                  <c:v>0</c:v>
                </c:pt>
                <c:pt idx="317">
                  <c:v>11.284946832698623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2.1443550788392258</c:v>
                </c:pt>
                <c:pt idx="322">
                  <c:v>3.3298297874064247</c:v>
                </c:pt>
                <c:pt idx="323">
                  <c:v>16.299062065647945</c:v>
                </c:pt>
                <c:pt idx="324">
                  <c:v>0</c:v>
                </c:pt>
                <c:pt idx="325">
                  <c:v>0</c:v>
                </c:pt>
                <c:pt idx="326">
                  <c:v>19.552787041638538</c:v>
                </c:pt>
                <c:pt idx="327">
                  <c:v>0</c:v>
                </c:pt>
                <c:pt idx="328">
                  <c:v>1.5813234186009026</c:v>
                </c:pt>
                <c:pt idx="329">
                  <c:v>17.061309182673256</c:v>
                </c:pt>
                <c:pt idx="330">
                  <c:v>10.279779007280979</c:v>
                </c:pt>
                <c:pt idx="331">
                  <c:v>0</c:v>
                </c:pt>
                <c:pt idx="332">
                  <c:v>0</c:v>
                </c:pt>
                <c:pt idx="333">
                  <c:v>9.6673106741828576</c:v>
                </c:pt>
                <c:pt idx="334">
                  <c:v>16.084904894951322</c:v>
                </c:pt>
                <c:pt idx="335">
                  <c:v>0</c:v>
                </c:pt>
                <c:pt idx="336">
                  <c:v>10.086017235402579</c:v>
                </c:pt>
                <c:pt idx="337">
                  <c:v>13.252151655317505</c:v>
                </c:pt>
                <c:pt idx="338">
                  <c:v>0</c:v>
                </c:pt>
                <c:pt idx="339">
                  <c:v>6.3558497088681918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19.119435177692907</c:v>
                </c:pt>
                <c:pt idx="346">
                  <c:v>7.6040287038961907</c:v>
                </c:pt>
                <c:pt idx="347">
                  <c:v>0</c:v>
                </c:pt>
                <c:pt idx="348">
                  <c:v>17.767097379776089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8.0365720750073422</c:v>
                </c:pt>
                <c:pt idx="353">
                  <c:v>0</c:v>
                </c:pt>
                <c:pt idx="354">
                  <c:v>0</c:v>
                </c:pt>
                <c:pt idx="355">
                  <c:v>6.5291670075393426</c:v>
                </c:pt>
                <c:pt idx="356">
                  <c:v>0</c:v>
                </c:pt>
                <c:pt idx="357">
                  <c:v>0</c:v>
                </c:pt>
                <c:pt idx="358">
                  <c:v>12.663801686021372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12.555767230215281</c:v>
                </c:pt>
                <c:pt idx="363">
                  <c:v>3.0420610787032274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14.126333144554849</c:v>
                </c:pt>
                <c:pt idx="372">
                  <c:v>0</c:v>
                </c:pt>
                <c:pt idx="373">
                  <c:v>0</c:v>
                </c:pt>
                <c:pt idx="374">
                  <c:v>13.040728688301783</c:v>
                </c:pt>
                <c:pt idx="375">
                  <c:v>13.097909734140288</c:v>
                </c:pt>
                <c:pt idx="376">
                  <c:v>0</c:v>
                </c:pt>
                <c:pt idx="377">
                  <c:v>6.8822263519788009</c:v>
                </c:pt>
                <c:pt idx="378">
                  <c:v>1.4662035221018073</c:v>
                </c:pt>
                <c:pt idx="379">
                  <c:v>9.9541357223683917</c:v>
                </c:pt>
                <c:pt idx="380">
                  <c:v>7.8387365180586528</c:v>
                </c:pt>
                <c:pt idx="381">
                  <c:v>0</c:v>
                </c:pt>
                <c:pt idx="382">
                  <c:v>15.549983119613586</c:v>
                </c:pt>
                <c:pt idx="383">
                  <c:v>0</c:v>
                </c:pt>
                <c:pt idx="384">
                  <c:v>8.3520196537840548</c:v>
                </c:pt>
                <c:pt idx="385">
                  <c:v>0</c:v>
                </c:pt>
                <c:pt idx="386">
                  <c:v>12.669650862812034</c:v>
                </c:pt>
                <c:pt idx="387">
                  <c:v>7.9782447456671264</c:v>
                </c:pt>
                <c:pt idx="388">
                  <c:v>3.6918746474795512</c:v>
                </c:pt>
                <c:pt idx="389">
                  <c:v>0</c:v>
                </c:pt>
                <c:pt idx="390">
                  <c:v>10.658750809189144</c:v>
                </c:pt>
                <c:pt idx="391">
                  <c:v>0</c:v>
                </c:pt>
                <c:pt idx="392">
                  <c:v>8.6814321100113148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1.4639073197554922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5.3735051249647938</c:v>
                </c:pt>
                <c:pt idx="402">
                  <c:v>6.8281224162355585</c:v>
                </c:pt>
                <c:pt idx="403">
                  <c:v>18.601918951631291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9.3208662899321695</c:v>
                </c:pt>
                <c:pt idx="410">
                  <c:v>0</c:v>
                </c:pt>
                <c:pt idx="411">
                  <c:v>0</c:v>
                </c:pt>
                <c:pt idx="412">
                  <c:v>10.140044252080031</c:v>
                </c:pt>
                <c:pt idx="413">
                  <c:v>0</c:v>
                </c:pt>
                <c:pt idx="414">
                  <c:v>18.859811021789824</c:v>
                </c:pt>
                <c:pt idx="415">
                  <c:v>7.8538234496926975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1.3811211708141116</c:v>
                </c:pt>
                <c:pt idx="421">
                  <c:v>3.3861851237388123</c:v>
                </c:pt>
                <c:pt idx="422">
                  <c:v>0</c:v>
                </c:pt>
                <c:pt idx="423">
                  <c:v>9.134965868580764</c:v>
                </c:pt>
                <c:pt idx="424">
                  <c:v>18.584636632381375</c:v>
                </c:pt>
                <c:pt idx="425">
                  <c:v>0</c:v>
                </c:pt>
                <c:pt idx="426">
                  <c:v>19.689600696611052</c:v>
                </c:pt>
                <c:pt idx="427">
                  <c:v>3.4578381410636325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3.3240923776834848</c:v>
                </c:pt>
                <c:pt idx="435">
                  <c:v>0</c:v>
                </c:pt>
                <c:pt idx="436">
                  <c:v>1.6210692271438916</c:v>
                </c:pt>
                <c:pt idx="437">
                  <c:v>0</c:v>
                </c:pt>
                <c:pt idx="438">
                  <c:v>11.576971360144569</c:v>
                </c:pt>
                <c:pt idx="439">
                  <c:v>0</c:v>
                </c:pt>
                <c:pt idx="440">
                  <c:v>0</c:v>
                </c:pt>
                <c:pt idx="441">
                  <c:v>4.839183411112316</c:v>
                </c:pt>
                <c:pt idx="442">
                  <c:v>0</c:v>
                </c:pt>
                <c:pt idx="443">
                  <c:v>16.387680789643184</c:v>
                </c:pt>
                <c:pt idx="444">
                  <c:v>0</c:v>
                </c:pt>
                <c:pt idx="445">
                  <c:v>15.68089701595602</c:v>
                </c:pt>
                <c:pt idx="446">
                  <c:v>6.7511340477501278</c:v>
                </c:pt>
                <c:pt idx="447">
                  <c:v>0</c:v>
                </c:pt>
                <c:pt idx="448">
                  <c:v>18.695693629554341</c:v>
                </c:pt>
                <c:pt idx="449">
                  <c:v>0</c:v>
                </c:pt>
                <c:pt idx="450">
                  <c:v>17.26745634386215</c:v>
                </c:pt>
                <c:pt idx="451">
                  <c:v>0</c:v>
                </c:pt>
                <c:pt idx="452">
                  <c:v>10.750950359582617</c:v>
                </c:pt>
                <c:pt idx="453">
                  <c:v>0</c:v>
                </c:pt>
                <c:pt idx="454">
                  <c:v>8.4700043331415458</c:v>
                </c:pt>
                <c:pt idx="455">
                  <c:v>0</c:v>
                </c:pt>
                <c:pt idx="456">
                  <c:v>18.030030924653175</c:v>
                </c:pt>
                <c:pt idx="457">
                  <c:v>2.2306457949635217</c:v>
                </c:pt>
                <c:pt idx="458">
                  <c:v>0</c:v>
                </c:pt>
                <c:pt idx="459">
                  <c:v>0</c:v>
                </c:pt>
                <c:pt idx="460">
                  <c:v>17.29190022615677</c:v>
                </c:pt>
                <c:pt idx="461">
                  <c:v>5.2011686946378433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14.438413196083914</c:v>
                </c:pt>
                <c:pt idx="466">
                  <c:v>0</c:v>
                </c:pt>
                <c:pt idx="467">
                  <c:v>0</c:v>
                </c:pt>
                <c:pt idx="468">
                  <c:v>10.576696291982444</c:v>
                </c:pt>
                <c:pt idx="469">
                  <c:v>14.795678292351326</c:v>
                </c:pt>
                <c:pt idx="470">
                  <c:v>13.99078737116173</c:v>
                </c:pt>
                <c:pt idx="471">
                  <c:v>5.173359189423735</c:v>
                </c:pt>
                <c:pt idx="472">
                  <c:v>6.6220191449861119</c:v>
                </c:pt>
                <c:pt idx="473">
                  <c:v>11.17691820575449</c:v>
                </c:pt>
                <c:pt idx="474">
                  <c:v>2.0525373337536195</c:v>
                </c:pt>
                <c:pt idx="475">
                  <c:v>1.2713362472454861</c:v>
                </c:pt>
                <c:pt idx="476">
                  <c:v>17.795187025951918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14.466382235136052</c:v>
                </c:pt>
                <c:pt idx="481">
                  <c:v>8.8200543772502584</c:v>
                </c:pt>
                <c:pt idx="482">
                  <c:v>13.898170122334619</c:v>
                </c:pt>
                <c:pt idx="483">
                  <c:v>0</c:v>
                </c:pt>
                <c:pt idx="484">
                  <c:v>0</c:v>
                </c:pt>
                <c:pt idx="485">
                  <c:v>5.4138712835831484</c:v>
                </c:pt>
                <c:pt idx="486">
                  <c:v>7.7209070778391151</c:v>
                </c:pt>
                <c:pt idx="487">
                  <c:v>0</c:v>
                </c:pt>
                <c:pt idx="488">
                  <c:v>8.3526302225341169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19.346008857431769</c:v>
                </c:pt>
                <c:pt idx="493">
                  <c:v>0</c:v>
                </c:pt>
                <c:pt idx="494">
                  <c:v>0</c:v>
                </c:pt>
                <c:pt idx="495">
                  <c:v>17.339483487011975</c:v>
                </c:pt>
                <c:pt idx="496">
                  <c:v>0</c:v>
                </c:pt>
                <c:pt idx="497">
                  <c:v>0</c:v>
                </c:pt>
                <c:pt idx="498">
                  <c:v>15.772288162052945</c:v>
                </c:pt>
                <c:pt idx="499">
                  <c:v>1.9643294920294352</c:v>
                </c:pt>
                <c:pt idx="500">
                  <c:v>4.7718038545606305</c:v>
                </c:pt>
                <c:pt idx="501">
                  <c:v>4.1767075268203939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0.27065286468507566</c:v>
                </c:pt>
                <c:pt idx="507">
                  <c:v>18.805482318183607</c:v>
                </c:pt>
                <c:pt idx="508">
                  <c:v>0.35425370244294641</c:v>
                </c:pt>
                <c:pt idx="509">
                  <c:v>0.11933144899323622</c:v>
                </c:pt>
                <c:pt idx="510">
                  <c:v>0</c:v>
                </c:pt>
                <c:pt idx="511">
                  <c:v>7.3052264177148487</c:v>
                </c:pt>
                <c:pt idx="512">
                  <c:v>13.268490847799711</c:v>
                </c:pt>
                <c:pt idx="513">
                  <c:v>0</c:v>
                </c:pt>
                <c:pt idx="514">
                  <c:v>9.3860999321611303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4.0495433698833807</c:v>
                </c:pt>
                <c:pt idx="523">
                  <c:v>0</c:v>
                </c:pt>
                <c:pt idx="524">
                  <c:v>8.4839235575262251</c:v>
                </c:pt>
                <c:pt idx="525">
                  <c:v>0</c:v>
                </c:pt>
                <c:pt idx="526">
                  <c:v>5.0971961259982805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15.314547339297292</c:v>
                </c:pt>
                <c:pt idx="532">
                  <c:v>18.9391009851783</c:v>
                </c:pt>
                <c:pt idx="533">
                  <c:v>13.757690936413553</c:v>
                </c:pt>
                <c:pt idx="534">
                  <c:v>0</c:v>
                </c:pt>
                <c:pt idx="535">
                  <c:v>14.990226334691442</c:v>
                </c:pt>
                <c:pt idx="536">
                  <c:v>18.705156131362642</c:v>
                </c:pt>
                <c:pt idx="537">
                  <c:v>6.0184873825134702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16.293889265939853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18.638181205818057</c:v>
                </c:pt>
                <c:pt idx="546">
                  <c:v>11.27215177709175</c:v>
                </c:pt>
                <c:pt idx="547">
                  <c:v>0</c:v>
                </c:pt>
                <c:pt idx="548">
                  <c:v>17.975509485414776</c:v>
                </c:pt>
                <c:pt idx="549">
                  <c:v>0</c:v>
                </c:pt>
                <c:pt idx="550">
                  <c:v>0</c:v>
                </c:pt>
                <c:pt idx="551">
                  <c:v>0.38385439550653189</c:v>
                </c:pt>
                <c:pt idx="552">
                  <c:v>16.804963212732147</c:v>
                </c:pt>
                <c:pt idx="553">
                  <c:v>14.174435046166835</c:v>
                </c:pt>
                <c:pt idx="554">
                  <c:v>0</c:v>
                </c:pt>
                <c:pt idx="555">
                  <c:v>0</c:v>
                </c:pt>
                <c:pt idx="556">
                  <c:v>9.0934184646978053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17.674753977752644</c:v>
                </c:pt>
                <c:pt idx="563">
                  <c:v>15.909658393622237</c:v>
                </c:pt>
                <c:pt idx="564">
                  <c:v>0</c:v>
                </c:pt>
                <c:pt idx="565">
                  <c:v>0</c:v>
                </c:pt>
                <c:pt idx="566">
                  <c:v>9.2095751150498018</c:v>
                </c:pt>
                <c:pt idx="567">
                  <c:v>3.0927691785388447</c:v>
                </c:pt>
                <c:pt idx="568">
                  <c:v>12.69309626583312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7.324052815607871</c:v>
                </c:pt>
                <c:pt idx="573">
                  <c:v>19.47901516970677</c:v>
                </c:pt>
                <c:pt idx="574">
                  <c:v>14.689446487127128</c:v>
                </c:pt>
                <c:pt idx="575">
                  <c:v>17.732848565403216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6.7320199562173002</c:v>
                </c:pt>
                <c:pt idx="583">
                  <c:v>6.0570253344953926</c:v>
                </c:pt>
                <c:pt idx="584">
                  <c:v>2.9702591184543081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4.0622322284134356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2.2499622023477457</c:v>
                </c:pt>
                <c:pt idx="601">
                  <c:v>14.704179542995604</c:v>
                </c:pt>
                <c:pt idx="602">
                  <c:v>16.609069669999627</c:v>
                </c:pt>
                <c:pt idx="603">
                  <c:v>18.438804771990291</c:v>
                </c:pt>
                <c:pt idx="604">
                  <c:v>5.882196297524473</c:v>
                </c:pt>
                <c:pt idx="605">
                  <c:v>19.562988083959311</c:v>
                </c:pt>
                <c:pt idx="606">
                  <c:v>15.008370793173526</c:v>
                </c:pt>
                <c:pt idx="607">
                  <c:v>0</c:v>
                </c:pt>
                <c:pt idx="608">
                  <c:v>7.4074243317057267</c:v>
                </c:pt>
                <c:pt idx="609">
                  <c:v>5.8499023001791528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13.136982268568403</c:v>
                </c:pt>
                <c:pt idx="618">
                  <c:v>5.3142876806894748</c:v>
                </c:pt>
                <c:pt idx="619">
                  <c:v>0</c:v>
                </c:pt>
                <c:pt idx="620">
                  <c:v>19.150492133157542</c:v>
                </c:pt>
                <c:pt idx="621">
                  <c:v>0</c:v>
                </c:pt>
                <c:pt idx="622">
                  <c:v>7.166695880701667</c:v>
                </c:pt>
                <c:pt idx="623">
                  <c:v>0</c:v>
                </c:pt>
                <c:pt idx="624">
                  <c:v>10.052734571959661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5.6185935423184503</c:v>
                </c:pt>
                <c:pt idx="634">
                  <c:v>3.4135344749734031</c:v>
                </c:pt>
                <c:pt idx="635">
                  <c:v>0</c:v>
                </c:pt>
                <c:pt idx="636">
                  <c:v>0</c:v>
                </c:pt>
                <c:pt idx="637">
                  <c:v>12.289802070019505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13.501618082614797</c:v>
                </c:pt>
                <c:pt idx="644">
                  <c:v>0</c:v>
                </c:pt>
                <c:pt idx="645">
                  <c:v>17.631053112072237</c:v>
                </c:pt>
                <c:pt idx="646">
                  <c:v>0</c:v>
                </c:pt>
                <c:pt idx="647">
                  <c:v>10.594901733816812</c:v>
                </c:pt>
                <c:pt idx="648">
                  <c:v>1.4289218273725623</c:v>
                </c:pt>
                <c:pt idx="649">
                  <c:v>0</c:v>
                </c:pt>
                <c:pt idx="650">
                  <c:v>0</c:v>
                </c:pt>
                <c:pt idx="651">
                  <c:v>14.759572424623542</c:v>
                </c:pt>
                <c:pt idx="652">
                  <c:v>12.670779304732505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12.527602262055467</c:v>
                </c:pt>
                <c:pt idx="659">
                  <c:v>12.200419128473129</c:v>
                </c:pt>
                <c:pt idx="660">
                  <c:v>0</c:v>
                </c:pt>
                <c:pt idx="661">
                  <c:v>0</c:v>
                </c:pt>
                <c:pt idx="662">
                  <c:v>15.066666812440701</c:v>
                </c:pt>
                <c:pt idx="663">
                  <c:v>17.008907071320948</c:v>
                </c:pt>
                <c:pt idx="664">
                  <c:v>14.259365507678368</c:v>
                </c:pt>
                <c:pt idx="665">
                  <c:v>0</c:v>
                </c:pt>
                <c:pt idx="666">
                  <c:v>19.730437369145022</c:v>
                </c:pt>
                <c:pt idx="667">
                  <c:v>3.4758708222504424</c:v>
                </c:pt>
                <c:pt idx="668">
                  <c:v>0</c:v>
                </c:pt>
                <c:pt idx="669">
                  <c:v>13.235038052293817</c:v>
                </c:pt>
                <c:pt idx="670">
                  <c:v>0</c:v>
                </c:pt>
                <c:pt idx="671">
                  <c:v>14.972114813109897</c:v>
                </c:pt>
                <c:pt idx="672">
                  <c:v>15.699501015188901</c:v>
                </c:pt>
                <c:pt idx="673">
                  <c:v>0</c:v>
                </c:pt>
                <c:pt idx="674">
                  <c:v>5.4120291312498523</c:v>
                </c:pt>
                <c:pt idx="675">
                  <c:v>5.8012227786664425</c:v>
                </c:pt>
                <c:pt idx="676">
                  <c:v>14.060727080124863</c:v>
                </c:pt>
                <c:pt idx="677">
                  <c:v>4.2838547649042198</c:v>
                </c:pt>
                <c:pt idx="678">
                  <c:v>6.2261595897125943</c:v>
                </c:pt>
                <c:pt idx="679">
                  <c:v>0</c:v>
                </c:pt>
                <c:pt idx="680">
                  <c:v>3.3274455196122403</c:v>
                </c:pt>
                <c:pt idx="681">
                  <c:v>13.726800081615224</c:v>
                </c:pt>
                <c:pt idx="682">
                  <c:v>0</c:v>
                </c:pt>
                <c:pt idx="683">
                  <c:v>0</c:v>
                </c:pt>
                <c:pt idx="684">
                  <c:v>17.635326679674847</c:v>
                </c:pt>
                <c:pt idx="685">
                  <c:v>2.6860631062021554</c:v>
                </c:pt>
                <c:pt idx="686">
                  <c:v>6.10459958122226</c:v>
                </c:pt>
                <c:pt idx="687">
                  <c:v>0</c:v>
                </c:pt>
                <c:pt idx="688">
                  <c:v>3.9156332602151593</c:v>
                </c:pt>
                <c:pt idx="689">
                  <c:v>0</c:v>
                </c:pt>
                <c:pt idx="690">
                  <c:v>4.5666839211340289</c:v>
                </c:pt>
                <c:pt idx="691">
                  <c:v>19.396706820949262</c:v>
                </c:pt>
                <c:pt idx="692">
                  <c:v>11.3843517992388</c:v>
                </c:pt>
                <c:pt idx="693">
                  <c:v>0</c:v>
                </c:pt>
                <c:pt idx="694">
                  <c:v>14.971010036486661</c:v>
                </c:pt>
                <c:pt idx="695">
                  <c:v>0</c:v>
                </c:pt>
                <c:pt idx="696">
                  <c:v>16.473816420776757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17.455790338157186</c:v>
                </c:pt>
                <c:pt idx="704">
                  <c:v>0</c:v>
                </c:pt>
                <c:pt idx="705">
                  <c:v>0</c:v>
                </c:pt>
                <c:pt idx="706">
                  <c:v>13.671957462586349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13.578605464394002</c:v>
                </c:pt>
                <c:pt idx="713">
                  <c:v>0</c:v>
                </c:pt>
                <c:pt idx="714">
                  <c:v>4.9596069088013905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4.0645663535282779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11.601275811776759</c:v>
                </c:pt>
                <c:pt idx="723">
                  <c:v>0</c:v>
                </c:pt>
                <c:pt idx="724">
                  <c:v>0</c:v>
                </c:pt>
                <c:pt idx="725">
                  <c:v>18.696939540155029</c:v>
                </c:pt>
                <c:pt idx="726">
                  <c:v>14.304656433913806</c:v>
                </c:pt>
                <c:pt idx="727">
                  <c:v>14.440534196117881</c:v>
                </c:pt>
                <c:pt idx="728">
                  <c:v>0</c:v>
                </c:pt>
                <c:pt idx="729">
                  <c:v>0</c:v>
                </c:pt>
                <c:pt idx="730">
                  <c:v>4.792645873460458</c:v>
                </c:pt>
                <c:pt idx="731">
                  <c:v>14.022269669470958</c:v>
                </c:pt>
                <c:pt idx="732">
                  <c:v>0</c:v>
                </c:pt>
                <c:pt idx="733">
                  <c:v>0</c:v>
                </c:pt>
                <c:pt idx="734">
                  <c:v>10.335537329928712</c:v>
                </c:pt>
                <c:pt idx="735">
                  <c:v>18.249437786020934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2.6551645153868151</c:v>
                </c:pt>
                <c:pt idx="742">
                  <c:v>0</c:v>
                </c:pt>
                <c:pt idx="743">
                  <c:v>3.5451578071790664</c:v>
                </c:pt>
                <c:pt idx="744">
                  <c:v>1.3816851933470673</c:v>
                </c:pt>
                <c:pt idx="745">
                  <c:v>0</c:v>
                </c:pt>
                <c:pt idx="746">
                  <c:v>1.8558497358840214</c:v>
                </c:pt>
                <c:pt idx="747">
                  <c:v>6.3171298485588778</c:v>
                </c:pt>
                <c:pt idx="748">
                  <c:v>0.74061345070191464</c:v>
                </c:pt>
                <c:pt idx="749">
                  <c:v>0</c:v>
                </c:pt>
                <c:pt idx="750">
                  <c:v>0</c:v>
                </c:pt>
                <c:pt idx="751">
                  <c:v>16.419639025533982</c:v>
                </c:pt>
                <c:pt idx="752">
                  <c:v>0</c:v>
                </c:pt>
                <c:pt idx="753">
                  <c:v>0</c:v>
                </c:pt>
                <c:pt idx="754">
                  <c:v>16.928220546781972</c:v>
                </c:pt>
                <c:pt idx="755">
                  <c:v>9.6820999484212678</c:v>
                </c:pt>
                <c:pt idx="756">
                  <c:v>9.4131564125527518</c:v>
                </c:pt>
                <c:pt idx="757">
                  <c:v>0</c:v>
                </c:pt>
                <c:pt idx="758">
                  <c:v>15.957371651167819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8.1673012177266173</c:v>
                </c:pt>
                <c:pt idx="765">
                  <c:v>0</c:v>
                </c:pt>
                <c:pt idx="766">
                  <c:v>6.5613895308760419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0.69969961129150704</c:v>
                </c:pt>
                <c:pt idx="775">
                  <c:v>4.3843286803033834</c:v>
                </c:pt>
                <c:pt idx="776">
                  <c:v>0</c:v>
                </c:pt>
                <c:pt idx="777">
                  <c:v>15.688105819245948</c:v>
                </c:pt>
                <c:pt idx="778">
                  <c:v>15.462311102960484</c:v>
                </c:pt>
                <c:pt idx="779">
                  <c:v>0</c:v>
                </c:pt>
                <c:pt idx="780">
                  <c:v>0</c:v>
                </c:pt>
                <c:pt idx="781">
                  <c:v>4.5100047608775924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1.1372048122243825</c:v>
                </c:pt>
                <c:pt idx="787">
                  <c:v>3.2672941103881641</c:v>
                </c:pt>
                <c:pt idx="788">
                  <c:v>0</c:v>
                </c:pt>
                <c:pt idx="789">
                  <c:v>7.2124766721094034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5.7040484689030535</c:v>
                </c:pt>
                <c:pt idx="795">
                  <c:v>4.9317571070189388</c:v>
                </c:pt>
                <c:pt idx="796">
                  <c:v>10.413531090116209</c:v>
                </c:pt>
                <c:pt idx="797">
                  <c:v>3.5951697379535403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14.203744102486695</c:v>
                </c:pt>
                <c:pt idx="803">
                  <c:v>0</c:v>
                </c:pt>
                <c:pt idx="804">
                  <c:v>16.990198633883722</c:v>
                </c:pt>
                <c:pt idx="805">
                  <c:v>0</c:v>
                </c:pt>
                <c:pt idx="806">
                  <c:v>0</c:v>
                </c:pt>
                <c:pt idx="807">
                  <c:v>7.3624088203757765</c:v>
                </c:pt>
                <c:pt idx="808">
                  <c:v>18.159243870026586</c:v>
                </c:pt>
                <c:pt idx="809">
                  <c:v>0</c:v>
                </c:pt>
                <c:pt idx="810">
                  <c:v>19.218100016729579</c:v>
                </c:pt>
                <c:pt idx="811">
                  <c:v>5.9125631004012433</c:v>
                </c:pt>
                <c:pt idx="812">
                  <c:v>9.9373885600888201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18.851848412370572</c:v>
                </c:pt>
                <c:pt idx="818">
                  <c:v>0</c:v>
                </c:pt>
                <c:pt idx="819">
                  <c:v>0</c:v>
                </c:pt>
                <c:pt idx="820">
                  <c:v>15.453965346304244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0.12472395676661563</c:v>
                </c:pt>
                <c:pt idx="827">
                  <c:v>0</c:v>
                </c:pt>
                <c:pt idx="828">
                  <c:v>0</c:v>
                </c:pt>
                <c:pt idx="829">
                  <c:v>12.66040190659848</c:v>
                </c:pt>
                <c:pt idx="830">
                  <c:v>2.9574083894233354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14.415228031493569</c:v>
                </c:pt>
                <c:pt idx="837">
                  <c:v>0</c:v>
                </c:pt>
                <c:pt idx="838">
                  <c:v>6.3736279770404849</c:v>
                </c:pt>
                <c:pt idx="839">
                  <c:v>12.986750898605294</c:v>
                </c:pt>
                <c:pt idx="840">
                  <c:v>7.1421355284921617</c:v>
                </c:pt>
                <c:pt idx="841">
                  <c:v>0</c:v>
                </c:pt>
                <c:pt idx="842">
                  <c:v>0</c:v>
                </c:pt>
                <c:pt idx="843">
                  <c:v>10.096504739280505</c:v>
                </c:pt>
                <c:pt idx="844">
                  <c:v>17.943391099876749</c:v>
                </c:pt>
                <c:pt idx="845">
                  <c:v>1.3795460818106733</c:v>
                </c:pt>
                <c:pt idx="846">
                  <c:v>8.7131973281169337</c:v>
                </c:pt>
                <c:pt idx="847">
                  <c:v>0</c:v>
                </c:pt>
                <c:pt idx="848">
                  <c:v>0</c:v>
                </c:pt>
                <c:pt idx="849">
                  <c:v>17.989918224477961</c:v>
                </c:pt>
                <c:pt idx="850">
                  <c:v>13.907928289365941</c:v>
                </c:pt>
                <c:pt idx="851">
                  <c:v>16.26489076989175</c:v>
                </c:pt>
                <c:pt idx="852">
                  <c:v>10.052968450403128</c:v>
                </c:pt>
                <c:pt idx="853">
                  <c:v>0</c:v>
                </c:pt>
                <c:pt idx="854">
                  <c:v>11.592145599586473</c:v>
                </c:pt>
                <c:pt idx="855">
                  <c:v>17.944326060341837</c:v>
                </c:pt>
                <c:pt idx="856">
                  <c:v>2.88887553582083</c:v>
                </c:pt>
                <c:pt idx="857">
                  <c:v>0</c:v>
                </c:pt>
                <c:pt idx="858">
                  <c:v>0</c:v>
                </c:pt>
                <c:pt idx="859">
                  <c:v>15.023688004260165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0.10770331217685225</c:v>
                </c:pt>
                <c:pt idx="864">
                  <c:v>18.163122811356999</c:v>
                </c:pt>
                <c:pt idx="865">
                  <c:v>0</c:v>
                </c:pt>
                <c:pt idx="866">
                  <c:v>8.0582613031513688</c:v>
                </c:pt>
                <c:pt idx="867">
                  <c:v>12.02794538165341</c:v>
                </c:pt>
                <c:pt idx="868">
                  <c:v>0</c:v>
                </c:pt>
                <c:pt idx="869">
                  <c:v>0</c:v>
                </c:pt>
                <c:pt idx="870">
                  <c:v>17.243415675806801</c:v>
                </c:pt>
                <c:pt idx="871">
                  <c:v>0</c:v>
                </c:pt>
                <c:pt idx="872">
                  <c:v>14.378481087430671</c:v>
                </c:pt>
                <c:pt idx="873">
                  <c:v>4.9413252733879176</c:v>
                </c:pt>
                <c:pt idx="874">
                  <c:v>0</c:v>
                </c:pt>
                <c:pt idx="875">
                  <c:v>4.0284826430241765</c:v>
                </c:pt>
                <c:pt idx="876">
                  <c:v>13.85205476779015</c:v>
                </c:pt>
                <c:pt idx="877">
                  <c:v>18.128269225113257</c:v>
                </c:pt>
                <c:pt idx="878">
                  <c:v>19.635574974621932</c:v>
                </c:pt>
                <c:pt idx="879">
                  <c:v>18.382249201076561</c:v>
                </c:pt>
                <c:pt idx="880">
                  <c:v>0</c:v>
                </c:pt>
                <c:pt idx="881">
                  <c:v>0</c:v>
                </c:pt>
                <c:pt idx="882">
                  <c:v>0.62944948282247992</c:v>
                </c:pt>
                <c:pt idx="883">
                  <c:v>0</c:v>
                </c:pt>
                <c:pt idx="884">
                  <c:v>0</c:v>
                </c:pt>
                <c:pt idx="885">
                  <c:v>18.177308087933739</c:v>
                </c:pt>
                <c:pt idx="886">
                  <c:v>0</c:v>
                </c:pt>
                <c:pt idx="887">
                  <c:v>2.8431864294853995</c:v>
                </c:pt>
                <c:pt idx="888">
                  <c:v>2.4996802561880997</c:v>
                </c:pt>
                <c:pt idx="889">
                  <c:v>0</c:v>
                </c:pt>
                <c:pt idx="890">
                  <c:v>6.522037152477921</c:v>
                </c:pt>
                <c:pt idx="891">
                  <c:v>0</c:v>
                </c:pt>
                <c:pt idx="892">
                  <c:v>2.0522895544982305</c:v>
                </c:pt>
                <c:pt idx="893">
                  <c:v>16.489135296907122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0.44154792591797332</c:v>
                </c:pt>
                <c:pt idx="898">
                  <c:v>0</c:v>
                </c:pt>
                <c:pt idx="899">
                  <c:v>0</c:v>
                </c:pt>
                <c:pt idx="900">
                  <c:v>17.35766024870793</c:v>
                </c:pt>
                <c:pt idx="901">
                  <c:v>0</c:v>
                </c:pt>
                <c:pt idx="902">
                  <c:v>0</c:v>
                </c:pt>
                <c:pt idx="903">
                  <c:v>18.105997362118245</c:v>
                </c:pt>
                <c:pt idx="904">
                  <c:v>19.323986096810756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17.392337516908469</c:v>
                </c:pt>
                <c:pt idx="914">
                  <c:v>11.363183633534945</c:v>
                </c:pt>
                <c:pt idx="915">
                  <c:v>0</c:v>
                </c:pt>
                <c:pt idx="916">
                  <c:v>17.001176320610924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2.9879612684283217</c:v>
                </c:pt>
                <c:pt idx="922">
                  <c:v>0</c:v>
                </c:pt>
                <c:pt idx="923">
                  <c:v>0</c:v>
                </c:pt>
                <c:pt idx="924">
                  <c:v>18.715188946794228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6.1325105991400051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15.470037974409792</c:v>
                </c:pt>
                <c:pt idx="934">
                  <c:v>16.562311876740694</c:v>
                </c:pt>
                <c:pt idx="935">
                  <c:v>0</c:v>
                </c:pt>
                <c:pt idx="936">
                  <c:v>11.147861249761334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15.901366201674918</c:v>
                </c:pt>
                <c:pt idx="943">
                  <c:v>0</c:v>
                </c:pt>
                <c:pt idx="944">
                  <c:v>15.777175509085893</c:v>
                </c:pt>
                <c:pt idx="945">
                  <c:v>12.535193626453193</c:v>
                </c:pt>
                <c:pt idx="946">
                  <c:v>10.375974663740678</c:v>
                </c:pt>
                <c:pt idx="947">
                  <c:v>4.52224309850493</c:v>
                </c:pt>
                <c:pt idx="948">
                  <c:v>0</c:v>
                </c:pt>
                <c:pt idx="949">
                  <c:v>12.723429688453791</c:v>
                </c:pt>
                <c:pt idx="950">
                  <c:v>18.819164922369936</c:v>
                </c:pt>
                <c:pt idx="951">
                  <c:v>0</c:v>
                </c:pt>
                <c:pt idx="952">
                  <c:v>14.945978448217076</c:v>
                </c:pt>
                <c:pt idx="953">
                  <c:v>0</c:v>
                </c:pt>
                <c:pt idx="954">
                  <c:v>0</c:v>
                </c:pt>
                <c:pt idx="955">
                  <c:v>15.81679426208062</c:v>
                </c:pt>
                <c:pt idx="956">
                  <c:v>16.665558239496079</c:v>
                </c:pt>
                <c:pt idx="957">
                  <c:v>0</c:v>
                </c:pt>
                <c:pt idx="958">
                  <c:v>0</c:v>
                </c:pt>
                <c:pt idx="959">
                  <c:v>1.4745328494922347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16.012832681723893</c:v>
                </c:pt>
                <c:pt idx="964">
                  <c:v>15.187660277756137</c:v>
                </c:pt>
                <c:pt idx="965">
                  <c:v>8.7375762376705097</c:v>
                </c:pt>
                <c:pt idx="966">
                  <c:v>3.8140955599814106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14.843515203285619</c:v>
                </c:pt>
                <c:pt idx="973">
                  <c:v>18.929897673900257</c:v>
                </c:pt>
                <c:pt idx="974">
                  <c:v>0</c:v>
                </c:pt>
                <c:pt idx="975">
                  <c:v>0</c:v>
                </c:pt>
                <c:pt idx="976">
                  <c:v>2.1981296405905368</c:v>
                </c:pt>
                <c:pt idx="977">
                  <c:v>11.254305647523978</c:v>
                </c:pt>
                <c:pt idx="978">
                  <c:v>2.5014219625204248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16.154803484505109</c:v>
                </c:pt>
                <c:pt idx="983">
                  <c:v>7.4325080270049995</c:v>
                </c:pt>
                <c:pt idx="984">
                  <c:v>7.4868586149392513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14.028840871299735</c:v>
                </c:pt>
                <c:pt idx="989">
                  <c:v>5.1884986361793324</c:v>
                </c:pt>
                <c:pt idx="990">
                  <c:v>0</c:v>
                </c:pt>
                <c:pt idx="991">
                  <c:v>2.1525517801384808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15.41610364309517</c:v>
                </c:pt>
                <c:pt idx="996">
                  <c:v>8.434006406501851</c:v>
                </c:pt>
                <c:pt idx="997">
                  <c:v>3.9531064766372594</c:v>
                </c:pt>
                <c:pt idx="998">
                  <c:v>1.2397625755060062</c:v>
                </c:pt>
                <c:pt idx="999">
                  <c:v>8.1767116836456637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1-634F-94EB-8D4CA4AB2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4037376"/>
        <c:axId val="933999728"/>
      </c:scatterChart>
      <c:valAx>
        <c:axId val="93403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3999728"/>
        <c:crosses val="autoZero"/>
        <c:crossBetween val="midCat"/>
      </c:valAx>
      <c:valAx>
        <c:axId val="9339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4037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Payoff</a:t>
            </a:r>
            <a:r>
              <a:rPr lang="en-US" baseline="0"/>
              <a:t> 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Butterfly'!$T$5:$T$1004</c:f>
              <c:numCache>
                <c:formatCode>0.00</c:formatCode>
                <c:ptCount val="1000"/>
                <c:pt idx="0">
                  <c:v>103.81010239834477</c:v>
                </c:pt>
                <c:pt idx="1">
                  <c:v>97.817555600525097</c:v>
                </c:pt>
                <c:pt idx="2">
                  <c:v>93.459907686689604</c:v>
                </c:pt>
                <c:pt idx="3">
                  <c:v>102.09723471691757</c:v>
                </c:pt>
                <c:pt idx="4">
                  <c:v>119.22757398443657</c:v>
                </c:pt>
                <c:pt idx="5">
                  <c:v>102.49415022845733</c:v>
                </c:pt>
                <c:pt idx="6">
                  <c:v>109.01845679243293</c:v>
                </c:pt>
                <c:pt idx="7">
                  <c:v>104.71721344778297</c:v>
                </c:pt>
                <c:pt idx="8">
                  <c:v>100.51666623263134</c:v>
                </c:pt>
                <c:pt idx="9">
                  <c:v>94.654262507837302</c:v>
                </c:pt>
                <c:pt idx="10">
                  <c:v>102.71480206054201</c:v>
                </c:pt>
                <c:pt idx="11">
                  <c:v>89.997507126507173</c:v>
                </c:pt>
                <c:pt idx="12">
                  <c:v>96.650153690757961</c:v>
                </c:pt>
                <c:pt idx="13">
                  <c:v>86.641364870230518</c:v>
                </c:pt>
                <c:pt idx="14">
                  <c:v>105.50313322162134</c:v>
                </c:pt>
                <c:pt idx="15">
                  <c:v>103.67146655374063</c:v>
                </c:pt>
                <c:pt idx="16">
                  <c:v>113.9403590104835</c:v>
                </c:pt>
                <c:pt idx="17">
                  <c:v>101.61885442969066</c:v>
                </c:pt>
                <c:pt idx="18">
                  <c:v>98.514824835621681</c:v>
                </c:pt>
                <c:pt idx="19">
                  <c:v>90.771233745566036</c:v>
                </c:pt>
                <c:pt idx="20">
                  <c:v>105.08196750916224</c:v>
                </c:pt>
                <c:pt idx="21">
                  <c:v>103.95918513680689</c:v>
                </c:pt>
                <c:pt idx="22">
                  <c:v>108.83145602220381</c:v>
                </c:pt>
                <c:pt idx="23">
                  <c:v>100.908854302718</c:v>
                </c:pt>
                <c:pt idx="24">
                  <c:v>110.09584064260059</c:v>
                </c:pt>
                <c:pt idx="25">
                  <c:v>115.6392091074991</c:v>
                </c:pt>
                <c:pt idx="26">
                  <c:v>100.8252876529878</c:v>
                </c:pt>
                <c:pt idx="27">
                  <c:v>96.437972940915557</c:v>
                </c:pt>
                <c:pt idx="28">
                  <c:v>87.388899214577052</c:v>
                </c:pt>
                <c:pt idx="29">
                  <c:v>114.88934929798015</c:v>
                </c:pt>
                <c:pt idx="30">
                  <c:v>113.24174667969542</c:v>
                </c:pt>
                <c:pt idx="31">
                  <c:v>101.96853650310135</c:v>
                </c:pt>
                <c:pt idx="32">
                  <c:v>102.24665333832336</c:v>
                </c:pt>
                <c:pt idx="33">
                  <c:v>111.74346788630584</c:v>
                </c:pt>
                <c:pt idx="34">
                  <c:v>105.43984483045921</c:v>
                </c:pt>
                <c:pt idx="35">
                  <c:v>100.27099663020947</c:v>
                </c:pt>
                <c:pt idx="36">
                  <c:v>98.535655692603711</c:v>
                </c:pt>
                <c:pt idx="37">
                  <c:v>87.546097444207632</c:v>
                </c:pt>
                <c:pt idx="38">
                  <c:v>112.63057780617785</c:v>
                </c:pt>
                <c:pt idx="39">
                  <c:v>98.299570732296644</c:v>
                </c:pt>
                <c:pt idx="40">
                  <c:v>100.96379919615231</c:v>
                </c:pt>
                <c:pt idx="41">
                  <c:v>92.140941404508212</c:v>
                </c:pt>
                <c:pt idx="42">
                  <c:v>91.517789091636743</c:v>
                </c:pt>
                <c:pt idx="43">
                  <c:v>105.35329926830026</c:v>
                </c:pt>
                <c:pt idx="44">
                  <c:v>106.51792516646763</c:v>
                </c:pt>
                <c:pt idx="45">
                  <c:v>113.60689954850395</c:v>
                </c:pt>
                <c:pt idx="46">
                  <c:v>89.226535566645225</c:v>
                </c:pt>
                <c:pt idx="47">
                  <c:v>95.200840692939096</c:v>
                </c:pt>
                <c:pt idx="48">
                  <c:v>106.24567051899288</c:v>
                </c:pt>
                <c:pt idx="49">
                  <c:v>112.06670170498084</c:v>
                </c:pt>
                <c:pt idx="50">
                  <c:v>102.79383049824949</c:v>
                </c:pt>
                <c:pt idx="51">
                  <c:v>99.822634751024012</c:v>
                </c:pt>
                <c:pt idx="52">
                  <c:v>106.07491063924047</c:v>
                </c:pt>
                <c:pt idx="53">
                  <c:v>100.27986005051535</c:v>
                </c:pt>
                <c:pt idx="54">
                  <c:v>106.16039798249136</c:v>
                </c:pt>
                <c:pt idx="55">
                  <c:v>99.785718618412432</c:v>
                </c:pt>
                <c:pt idx="56">
                  <c:v>93.272349255653623</c:v>
                </c:pt>
                <c:pt idx="57">
                  <c:v>123.24663936369869</c:v>
                </c:pt>
                <c:pt idx="58">
                  <c:v>99.828584761136256</c:v>
                </c:pt>
                <c:pt idx="59">
                  <c:v>113.80830024282136</c:v>
                </c:pt>
                <c:pt idx="60">
                  <c:v>107.09869580673877</c:v>
                </c:pt>
                <c:pt idx="61">
                  <c:v>115.50114411993987</c:v>
                </c:pt>
                <c:pt idx="62">
                  <c:v>106.78859394689241</c:v>
                </c:pt>
                <c:pt idx="63">
                  <c:v>116.15816434478319</c:v>
                </c:pt>
                <c:pt idx="64">
                  <c:v>94.293492694027307</c:v>
                </c:pt>
                <c:pt idx="65">
                  <c:v>91.900738869830349</c:v>
                </c:pt>
                <c:pt idx="66">
                  <c:v>97.012414431848839</c:v>
                </c:pt>
                <c:pt idx="67">
                  <c:v>99.728095971448965</c:v>
                </c:pt>
                <c:pt idx="68">
                  <c:v>98.287980305948324</c:v>
                </c:pt>
                <c:pt idx="69">
                  <c:v>92.971519594457646</c:v>
                </c:pt>
                <c:pt idx="70">
                  <c:v>103.27941938877058</c:v>
                </c:pt>
                <c:pt idx="71">
                  <c:v>91.441757197959333</c:v>
                </c:pt>
                <c:pt idx="72">
                  <c:v>114.05922752679933</c:v>
                </c:pt>
                <c:pt idx="73">
                  <c:v>106.36449767121026</c:v>
                </c:pt>
                <c:pt idx="74">
                  <c:v>97.681150948340317</c:v>
                </c:pt>
                <c:pt idx="75">
                  <c:v>97.207034343625281</c:v>
                </c:pt>
                <c:pt idx="76">
                  <c:v>99.160612658004936</c:v>
                </c:pt>
                <c:pt idx="77">
                  <c:v>106.48073515372832</c:v>
                </c:pt>
                <c:pt idx="78">
                  <c:v>130.44507754842067</c:v>
                </c:pt>
                <c:pt idx="79">
                  <c:v>96.166685223755493</c:v>
                </c:pt>
                <c:pt idx="80">
                  <c:v>102.74328821277224</c:v>
                </c:pt>
                <c:pt idx="81">
                  <c:v>96.311322327380793</c:v>
                </c:pt>
                <c:pt idx="82">
                  <c:v>101.52845708989281</c:v>
                </c:pt>
                <c:pt idx="83">
                  <c:v>97.117686882213434</c:v>
                </c:pt>
                <c:pt idx="84">
                  <c:v>115.84178576305268</c:v>
                </c:pt>
                <c:pt idx="85">
                  <c:v>102.20571278856355</c:v>
                </c:pt>
                <c:pt idx="86">
                  <c:v>97.578574119869558</c:v>
                </c:pt>
                <c:pt idx="87">
                  <c:v>101.91597351234832</c:v>
                </c:pt>
                <c:pt idx="88">
                  <c:v>99.029277465209674</c:v>
                </c:pt>
                <c:pt idx="89">
                  <c:v>100.1864282477945</c:v>
                </c:pt>
                <c:pt idx="90">
                  <c:v>93.6854473901208</c:v>
                </c:pt>
                <c:pt idx="91">
                  <c:v>116.42023453168507</c:v>
                </c:pt>
                <c:pt idx="92">
                  <c:v>101.00218191829421</c:v>
                </c:pt>
                <c:pt idx="93">
                  <c:v>101.88829178510939</c:v>
                </c:pt>
                <c:pt idx="94">
                  <c:v>100.91883621691714</c:v>
                </c:pt>
                <c:pt idx="95">
                  <c:v>92.262159830971441</c:v>
                </c:pt>
                <c:pt idx="96">
                  <c:v>97.806887688823664</c:v>
                </c:pt>
                <c:pt idx="97">
                  <c:v>94.732864313321599</c:v>
                </c:pt>
                <c:pt idx="98">
                  <c:v>106.4264028995708</c:v>
                </c:pt>
                <c:pt idx="99">
                  <c:v>126.33002980327846</c:v>
                </c:pt>
                <c:pt idx="100">
                  <c:v>120.2302901517678</c:v>
                </c:pt>
                <c:pt idx="101">
                  <c:v>98.584130200869325</c:v>
                </c:pt>
                <c:pt idx="102">
                  <c:v>98.676205401281294</c:v>
                </c:pt>
                <c:pt idx="103">
                  <c:v>109.02640739996247</c:v>
                </c:pt>
                <c:pt idx="104">
                  <c:v>107.79636023972968</c:v>
                </c:pt>
                <c:pt idx="105">
                  <c:v>80.504357613696897</c:v>
                </c:pt>
                <c:pt idx="106">
                  <c:v>98.650491045441129</c:v>
                </c:pt>
                <c:pt idx="107">
                  <c:v>108.13076418513806</c:v>
                </c:pt>
                <c:pt idx="108">
                  <c:v>83.192711173961868</c:v>
                </c:pt>
                <c:pt idx="109">
                  <c:v>101.14672566510643</c:v>
                </c:pt>
                <c:pt idx="110">
                  <c:v>109.86780034422202</c:v>
                </c:pt>
                <c:pt idx="111">
                  <c:v>93.396135691477213</c:v>
                </c:pt>
                <c:pt idx="112">
                  <c:v>88.463507102649757</c:v>
                </c:pt>
                <c:pt idx="113">
                  <c:v>103.53398900848796</c:v>
                </c:pt>
                <c:pt idx="114">
                  <c:v>101.44257002963906</c:v>
                </c:pt>
                <c:pt idx="115">
                  <c:v>100.35473221761991</c:v>
                </c:pt>
                <c:pt idx="116">
                  <c:v>103.42595048051494</c:v>
                </c:pt>
                <c:pt idx="117">
                  <c:v>93.432259327594849</c:v>
                </c:pt>
                <c:pt idx="118">
                  <c:v>100.56527392450759</c:v>
                </c:pt>
                <c:pt idx="119">
                  <c:v>96.903035234037674</c:v>
                </c:pt>
                <c:pt idx="120">
                  <c:v>83.392791920872114</c:v>
                </c:pt>
                <c:pt idx="121">
                  <c:v>95.84333929523973</c:v>
                </c:pt>
                <c:pt idx="122">
                  <c:v>102.16030849593439</c:v>
                </c:pt>
                <c:pt idx="123">
                  <c:v>107.00053753657411</c:v>
                </c:pt>
                <c:pt idx="124">
                  <c:v>108.67619565868166</c:v>
                </c:pt>
                <c:pt idx="125">
                  <c:v>105.45287447314294</c:v>
                </c:pt>
                <c:pt idx="126">
                  <c:v>109.67963592269356</c:v>
                </c:pt>
                <c:pt idx="127">
                  <c:v>91.513310774080651</c:v>
                </c:pt>
                <c:pt idx="128">
                  <c:v>94.396054732948926</c:v>
                </c:pt>
                <c:pt idx="129">
                  <c:v>123.97660424830923</c:v>
                </c:pt>
                <c:pt idx="130">
                  <c:v>91.363375377365799</c:v>
                </c:pt>
                <c:pt idx="131">
                  <c:v>87.329004250628003</c:v>
                </c:pt>
                <c:pt idx="132">
                  <c:v>112.12417216707945</c:v>
                </c:pt>
                <c:pt idx="133">
                  <c:v>91.883953560652358</c:v>
                </c:pt>
                <c:pt idx="134">
                  <c:v>114.71820262892258</c:v>
                </c:pt>
                <c:pt idx="135">
                  <c:v>129.94341499882231</c:v>
                </c:pt>
                <c:pt idx="136">
                  <c:v>107.78737085336658</c:v>
                </c:pt>
                <c:pt idx="137">
                  <c:v>94.569656508235482</c:v>
                </c:pt>
                <c:pt idx="138">
                  <c:v>104.96873199467387</c:v>
                </c:pt>
                <c:pt idx="139">
                  <c:v>106.51230986724468</c:v>
                </c:pt>
                <c:pt idx="140">
                  <c:v>86.411994305697576</c:v>
                </c:pt>
                <c:pt idx="141">
                  <c:v>101.00416267525222</c:v>
                </c:pt>
                <c:pt idx="142">
                  <c:v>103.83239407961474</c:v>
                </c:pt>
                <c:pt idx="143">
                  <c:v>97.816064276313</c:v>
                </c:pt>
                <c:pt idx="144">
                  <c:v>112.55498529283651</c:v>
                </c:pt>
                <c:pt idx="145">
                  <c:v>87.589453301304587</c:v>
                </c:pt>
                <c:pt idx="146">
                  <c:v>116.85152028468835</c:v>
                </c:pt>
                <c:pt idx="147">
                  <c:v>126.69588458195503</c:v>
                </c:pt>
                <c:pt idx="148">
                  <c:v>80.748503126220697</c:v>
                </c:pt>
                <c:pt idx="149">
                  <c:v>105.75639641533439</c:v>
                </c:pt>
                <c:pt idx="150">
                  <c:v>101.43476066780053</c:v>
                </c:pt>
                <c:pt idx="151">
                  <c:v>104.80032887531107</c:v>
                </c:pt>
                <c:pt idx="152">
                  <c:v>119.73813730675035</c:v>
                </c:pt>
                <c:pt idx="153">
                  <c:v>108.49935735838513</c:v>
                </c:pt>
                <c:pt idx="154">
                  <c:v>99.343213197041507</c:v>
                </c:pt>
                <c:pt idx="155">
                  <c:v>93.812049872107067</c:v>
                </c:pt>
                <c:pt idx="156">
                  <c:v>105.99103654357722</c:v>
                </c:pt>
                <c:pt idx="157">
                  <c:v>90.458496483666195</c:v>
                </c:pt>
                <c:pt idx="158">
                  <c:v>95.029988678407562</c:v>
                </c:pt>
                <c:pt idx="159">
                  <c:v>91.178540427764503</c:v>
                </c:pt>
                <c:pt idx="160">
                  <c:v>81.417759534122041</c:v>
                </c:pt>
                <c:pt idx="161">
                  <c:v>99.575323413951693</c:v>
                </c:pt>
                <c:pt idx="162">
                  <c:v>94.444335970796033</c:v>
                </c:pt>
                <c:pt idx="163">
                  <c:v>110.5987629570995</c:v>
                </c:pt>
                <c:pt idx="164">
                  <c:v>95.955525743496025</c:v>
                </c:pt>
                <c:pt idx="165">
                  <c:v>85.564823277635796</c:v>
                </c:pt>
                <c:pt idx="166">
                  <c:v>100.10761016953592</c:v>
                </c:pt>
                <c:pt idx="167">
                  <c:v>104.68968439497723</c:v>
                </c:pt>
                <c:pt idx="168">
                  <c:v>94.792536169196453</c:v>
                </c:pt>
                <c:pt idx="169">
                  <c:v>92.551182261887803</c:v>
                </c:pt>
                <c:pt idx="170">
                  <c:v>108.79649826967093</c:v>
                </c:pt>
                <c:pt idx="171">
                  <c:v>109.57498086424178</c:v>
                </c:pt>
                <c:pt idx="172">
                  <c:v>104.46441979690746</c:v>
                </c:pt>
                <c:pt idx="173">
                  <c:v>122.34021882703261</c:v>
                </c:pt>
                <c:pt idx="174">
                  <c:v>103.08461294085683</c:v>
                </c:pt>
                <c:pt idx="175">
                  <c:v>119.36341002971203</c:v>
                </c:pt>
                <c:pt idx="176">
                  <c:v>119.4284606680808</c:v>
                </c:pt>
                <c:pt idx="177">
                  <c:v>120.40155468875147</c:v>
                </c:pt>
                <c:pt idx="178">
                  <c:v>103.75696637513666</c:v>
                </c:pt>
                <c:pt idx="179">
                  <c:v>101.39886157991756</c:v>
                </c:pt>
                <c:pt idx="180">
                  <c:v>96.194166652139998</c:v>
                </c:pt>
                <c:pt idx="181">
                  <c:v>116.1760667350364</c:v>
                </c:pt>
                <c:pt idx="182">
                  <c:v>92.576470871812205</c:v>
                </c:pt>
                <c:pt idx="183">
                  <c:v>104.40258875816602</c:v>
                </c:pt>
                <c:pt idx="184">
                  <c:v>104.75694598587327</c:v>
                </c:pt>
                <c:pt idx="185">
                  <c:v>113.08746071379373</c:v>
                </c:pt>
                <c:pt idx="186">
                  <c:v>120.46572098756805</c:v>
                </c:pt>
                <c:pt idx="187">
                  <c:v>91.847951457456873</c:v>
                </c:pt>
                <c:pt idx="188">
                  <c:v>84.616013413126936</c:v>
                </c:pt>
                <c:pt idx="189">
                  <c:v>102.73047889257792</c:v>
                </c:pt>
                <c:pt idx="190">
                  <c:v>104.76459588642919</c:v>
                </c:pt>
                <c:pt idx="191">
                  <c:v>101.66224312241538</c:v>
                </c:pt>
                <c:pt idx="192">
                  <c:v>104.45102462646668</c:v>
                </c:pt>
                <c:pt idx="193">
                  <c:v>95.392891592302604</c:v>
                </c:pt>
                <c:pt idx="194">
                  <c:v>93.503194993197866</c:v>
                </c:pt>
                <c:pt idx="195">
                  <c:v>112.65906353496445</c:v>
                </c:pt>
                <c:pt idx="196">
                  <c:v>108.87200592502202</c:v>
                </c:pt>
                <c:pt idx="197">
                  <c:v>104.42018428575807</c:v>
                </c:pt>
                <c:pt idx="198">
                  <c:v>104.9485658435045</c:v>
                </c:pt>
                <c:pt idx="199">
                  <c:v>98.789198815124522</c:v>
                </c:pt>
                <c:pt idx="200">
                  <c:v>106.89908339586977</c:v>
                </c:pt>
                <c:pt idx="201">
                  <c:v>113.94838255862244</c:v>
                </c:pt>
                <c:pt idx="202">
                  <c:v>98.937767049624227</c:v>
                </c:pt>
                <c:pt idx="203">
                  <c:v>96.670645160702222</c:v>
                </c:pt>
                <c:pt idx="204">
                  <c:v>109.32077052123458</c:v>
                </c:pt>
                <c:pt idx="205">
                  <c:v>103.98335100147166</c:v>
                </c:pt>
                <c:pt idx="206">
                  <c:v>94.213635659678502</c:v>
                </c:pt>
                <c:pt idx="207">
                  <c:v>105.23792600317886</c:v>
                </c:pt>
                <c:pt idx="208">
                  <c:v>95.019378386931436</c:v>
                </c:pt>
                <c:pt idx="209">
                  <c:v>95.696824585752424</c:v>
                </c:pt>
                <c:pt idx="210">
                  <c:v>110.54352385513333</c:v>
                </c:pt>
                <c:pt idx="211">
                  <c:v>91.668828453096893</c:v>
                </c:pt>
                <c:pt idx="212">
                  <c:v>107.73277066520812</c:v>
                </c:pt>
                <c:pt idx="213">
                  <c:v>114.63752556334812</c:v>
                </c:pt>
                <c:pt idx="214">
                  <c:v>93.037115039537355</c:v>
                </c:pt>
                <c:pt idx="215">
                  <c:v>104.90029324475512</c:v>
                </c:pt>
                <c:pt idx="216">
                  <c:v>120.26807612580041</c:v>
                </c:pt>
                <c:pt idx="217">
                  <c:v>117.23531506804572</c:v>
                </c:pt>
                <c:pt idx="218">
                  <c:v>102.39121411055434</c:v>
                </c:pt>
                <c:pt idx="219">
                  <c:v>84.352703905034375</c:v>
                </c:pt>
                <c:pt idx="220">
                  <c:v>102.2653221684961</c:v>
                </c:pt>
                <c:pt idx="221">
                  <c:v>85.445449802207008</c:v>
                </c:pt>
                <c:pt idx="222">
                  <c:v>123.67048189232932</c:v>
                </c:pt>
                <c:pt idx="223">
                  <c:v>90.097549668687677</c:v>
                </c:pt>
                <c:pt idx="224">
                  <c:v>102.5389192399678</c:v>
                </c:pt>
                <c:pt idx="225">
                  <c:v>88.866014622169004</c:v>
                </c:pt>
                <c:pt idx="226">
                  <c:v>98.712561385503207</c:v>
                </c:pt>
                <c:pt idx="227">
                  <c:v>108.60851040316717</c:v>
                </c:pt>
                <c:pt idx="228">
                  <c:v>105.8599780366994</c:v>
                </c:pt>
                <c:pt idx="229">
                  <c:v>103.93424084443519</c:v>
                </c:pt>
                <c:pt idx="230">
                  <c:v>103.93075452221643</c:v>
                </c:pt>
                <c:pt idx="231">
                  <c:v>111.98627218724513</c:v>
                </c:pt>
                <c:pt idx="232">
                  <c:v>103.03685826047096</c:v>
                </c:pt>
                <c:pt idx="233">
                  <c:v>85.434437874698929</c:v>
                </c:pt>
                <c:pt idx="234">
                  <c:v>105.3527812169819</c:v>
                </c:pt>
                <c:pt idx="235">
                  <c:v>93.44106399550104</c:v>
                </c:pt>
                <c:pt idx="236">
                  <c:v>88.471454072640057</c:v>
                </c:pt>
                <c:pt idx="237">
                  <c:v>109.44931097994589</c:v>
                </c:pt>
                <c:pt idx="238">
                  <c:v>98.291667326549288</c:v>
                </c:pt>
                <c:pt idx="239">
                  <c:v>93.363224268243087</c:v>
                </c:pt>
                <c:pt idx="240">
                  <c:v>99.29709263886177</c:v>
                </c:pt>
                <c:pt idx="241">
                  <c:v>91.450243344140929</c:v>
                </c:pt>
                <c:pt idx="242">
                  <c:v>101.67628448087667</c:v>
                </c:pt>
                <c:pt idx="243">
                  <c:v>94.212819033517491</c:v>
                </c:pt>
                <c:pt idx="244">
                  <c:v>106.83404290909409</c:v>
                </c:pt>
                <c:pt idx="245">
                  <c:v>99.535999956928151</c:v>
                </c:pt>
                <c:pt idx="246">
                  <c:v>110.84199658974279</c:v>
                </c:pt>
                <c:pt idx="247">
                  <c:v>108.55893587633331</c:v>
                </c:pt>
                <c:pt idx="248">
                  <c:v>103.96003077377992</c:v>
                </c:pt>
                <c:pt idx="249">
                  <c:v>92.1910907721862</c:v>
                </c:pt>
                <c:pt idx="250">
                  <c:v>78.411125517559114</c:v>
                </c:pt>
                <c:pt idx="251">
                  <c:v>92.075839951262495</c:v>
                </c:pt>
                <c:pt idx="252">
                  <c:v>106.69153512960668</c:v>
                </c:pt>
                <c:pt idx="253">
                  <c:v>105.49468678646831</c:v>
                </c:pt>
                <c:pt idx="254">
                  <c:v>115.95748812437965</c:v>
                </c:pt>
                <c:pt idx="255">
                  <c:v>110.46585039883628</c:v>
                </c:pt>
                <c:pt idx="256">
                  <c:v>94.269639652691467</c:v>
                </c:pt>
                <c:pt idx="257">
                  <c:v>105.90899921548649</c:v>
                </c:pt>
                <c:pt idx="258">
                  <c:v>99.976496305809505</c:v>
                </c:pt>
                <c:pt idx="259">
                  <c:v>105.97030950313949</c:v>
                </c:pt>
                <c:pt idx="260">
                  <c:v>89.244963817365445</c:v>
                </c:pt>
                <c:pt idx="261">
                  <c:v>106.90924506062746</c:v>
                </c:pt>
                <c:pt idx="262">
                  <c:v>96.257508972237787</c:v>
                </c:pt>
                <c:pt idx="263">
                  <c:v>95.685501155153688</c:v>
                </c:pt>
                <c:pt idx="264">
                  <c:v>96.902170417898446</c:v>
                </c:pt>
                <c:pt idx="265">
                  <c:v>117.4041066227862</c:v>
                </c:pt>
                <c:pt idx="266">
                  <c:v>100.34125393730434</c:v>
                </c:pt>
                <c:pt idx="267">
                  <c:v>98.966544176042589</c:v>
                </c:pt>
                <c:pt idx="268">
                  <c:v>99.43655375477411</c:v>
                </c:pt>
                <c:pt idx="269">
                  <c:v>125.26087625866745</c:v>
                </c:pt>
                <c:pt idx="270">
                  <c:v>85.629547080526748</c:v>
                </c:pt>
                <c:pt idx="271">
                  <c:v>107.67948214688563</c:v>
                </c:pt>
                <c:pt idx="272">
                  <c:v>112.18140270628723</c:v>
                </c:pt>
                <c:pt idx="273">
                  <c:v>102.20508690595285</c:v>
                </c:pt>
                <c:pt idx="274">
                  <c:v>102.14017611793874</c:v>
                </c:pt>
                <c:pt idx="275">
                  <c:v>89.370693391334669</c:v>
                </c:pt>
                <c:pt idx="276">
                  <c:v>104.14664121271798</c:v>
                </c:pt>
                <c:pt idx="277">
                  <c:v>104.87339867044264</c:v>
                </c:pt>
                <c:pt idx="278">
                  <c:v>105.76947889762062</c:v>
                </c:pt>
                <c:pt idx="279">
                  <c:v>99.78956406810795</c:v>
                </c:pt>
                <c:pt idx="280">
                  <c:v>107.81535293052114</c:v>
                </c:pt>
                <c:pt idx="281">
                  <c:v>104.61296942571579</c:v>
                </c:pt>
                <c:pt idx="282">
                  <c:v>119.22288168281912</c:v>
                </c:pt>
                <c:pt idx="283">
                  <c:v>110.22608850355269</c:v>
                </c:pt>
                <c:pt idx="284">
                  <c:v>91.531378630488405</c:v>
                </c:pt>
                <c:pt idx="285">
                  <c:v>105.18553028378497</c:v>
                </c:pt>
                <c:pt idx="286">
                  <c:v>100.29830814447384</c:v>
                </c:pt>
                <c:pt idx="287">
                  <c:v>111.79246023352155</c:v>
                </c:pt>
                <c:pt idx="288">
                  <c:v>120.30705878252226</c:v>
                </c:pt>
                <c:pt idx="289">
                  <c:v>113.70661734665262</c:v>
                </c:pt>
                <c:pt idx="290">
                  <c:v>92.720830665081479</c:v>
                </c:pt>
                <c:pt idx="291">
                  <c:v>95.909855044828717</c:v>
                </c:pt>
                <c:pt idx="292">
                  <c:v>102.46418729018164</c:v>
                </c:pt>
                <c:pt idx="293">
                  <c:v>91.554396783777619</c:v>
                </c:pt>
                <c:pt idx="294">
                  <c:v>101.72473943733073</c:v>
                </c:pt>
                <c:pt idx="295">
                  <c:v>85.299928819797799</c:v>
                </c:pt>
                <c:pt idx="296">
                  <c:v>101.88814215895364</c:v>
                </c:pt>
                <c:pt idx="297">
                  <c:v>101.2846786855181</c:v>
                </c:pt>
                <c:pt idx="298">
                  <c:v>118.46329929207299</c:v>
                </c:pt>
                <c:pt idx="299">
                  <c:v>83.992100737668565</c:v>
                </c:pt>
                <c:pt idx="300">
                  <c:v>100.66097881857296</c:v>
                </c:pt>
                <c:pt idx="301">
                  <c:v>105.88053219141968</c:v>
                </c:pt>
                <c:pt idx="302">
                  <c:v>102.27081227541468</c:v>
                </c:pt>
                <c:pt idx="303">
                  <c:v>114.21525629398342</c:v>
                </c:pt>
                <c:pt idx="304">
                  <c:v>118.68266038327435</c:v>
                </c:pt>
                <c:pt idx="305">
                  <c:v>105.02035957857981</c:v>
                </c:pt>
                <c:pt idx="306">
                  <c:v>92.62380075320128</c:v>
                </c:pt>
                <c:pt idx="307">
                  <c:v>91.037403283967151</c:v>
                </c:pt>
                <c:pt idx="308">
                  <c:v>99.101689314989997</c:v>
                </c:pt>
                <c:pt idx="309">
                  <c:v>102.14012796866484</c:v>
                </c:pt>
                <c:pt idx="310">
                  <c:v>100.47035332721508</c:v>
                </c:pt>
                <c:pt idx="311">
                  <c:v>94.193860743054486</c:v>
                </c:pt>
                <c:pt idx="312">
                  <c:v>92.776447016640589</c:v>
                </c:pt>
                <c:pt idx="313">
                  <c:v>112.76109490164875</c:v>
                </c:pt>
                <c:pt idx="314">
                  <c:v>105.35851390406695</c:v>
                </c:pt>
                <c:pt idx="315">
                  <c:v>111.30210554571939</c:v>
                </c:pt>
                <c:pt idx="316">
                  <c:v>117.63071270274095</c:v>
                </c:pt>
                <c:pt idx="317">
                  <c:v>100.4116552239833</c:v>
                </c:pt>
                <c:pt idx="318">
                  <c:v>92.816867571205336</c:v>
                </c:pt>
                <c:pt idx="319">
                  <c:v>94.77284385709369</c:v>
                </c:pt>
                <c:pt idx="320">
                  <c:v>95.160689092366752</c:v>
                </c:pt>
                <c:pt idx="321">
                  <c:v>108.04391565769664</c:v>
                </c:pt>
                <c:pt idx="322">
                  <c:v>107.72623312486971</c:v>
                </c:pt>
                <c:pt idx="323">
                  <c:v>104.08903197104092</c:v>
                </c:pt>
                <c:pt idx="324">
                  <c:v>108.65944346648686</c:v>
                </c:pt>
                <c:pt idx="325">
                  <c:v>85.38796957681906</c:v>
                </c:pt>
                <c:pt idx="326">
                  <c:v>102.97498718031721</c:v>
                </c:pt>
                <c:pt idx="327">
                  <c:v>110.25099674473572</c:v>
                </c:pt>
                <c:pt idx="328">
                  <c:v>97.180953520762131</c:v>
                </c:pt>
                <c:pt idx="329">
                  <c:v>103.8652917579704</c:v>
                </c:pt>
                <c:pt idx="330">
                  <c:v>105.815546039916</c:v>
                </c:pt>
                <c:pt idx="331">
                  <c:v>92.879687631121087</c:v>
                </c:pt>
                <c:pt idx="332">
                  <c:v>111.28686351167335</c:v>
                </c:pt>
                <c:pt idx="333">
                  <c:v>99.89080603576086</c:v>
                </c:pt>
                <c:pt idx="334">
                  <c:v>101.91915128778989</c:v>
                </c:pt>
                <c:pt idx="335">
                  <c:v>114.48388818022791</c:v>
                </c:pt>
                <c:pt idx="336">
                  <c:v>105.86997815359668</c:v>
                </c:pt>
                <c:pt idx="337">
                  <c:v>104.97173714761502</c:v>
                </c:pt>
                <c:pt idx="338">
                  <c:v>134.00082780789015</c:v>
                </c:pt>
                <c:pt idx="339">
                  <c:v>106.90466430463336</c:v>
                </c:pt>
                <c:pt idx="340">
                  <c:v>95.843310039343436</c:v>
                </c:pt>
                <c:pt idx="341">
                  <c:v>92.585864539790023</c:v>
                </c:pt>
                <c:pt idx="342">
                  <c:v>113.37583245241284</c:v>
                </c:pt>
                <c:pt idx="343">
                  <c:v>124.05010890404964</c:v>
                </c:pt>
                <c:pt idx="344">
                  <c:v>120.61489999846449</c:v>
                </c:pt>
                <c:pt idx="345">
                  <c:v>103.2551581237704</c:v>
                </c:pt>
                <c:pt idx="346">
                  <c:v>99.216584243305604</c:v>
                </c:pt>
                <c:pt idx="347">
                  <c:v>95.285710965417991</c:v>
                </c:pt>
                <c:pt idx="348">
                  <c:v>103.65705780067505</c:v>
                </c:pt>
                <c:pt idx="349">
                  <c:v>108.70321329973223</c:v>
                </c:pt>
                <c:pt idx="350">
                  <c:v>88.042226181239073</c:v>
                </c:pt>
                <c:pt idx="351">
                  <c:v>109.9408356455762</c:v>
                </c:pt>
                <c:pt idx="352">
                  <c:v>99.358864359896529</c:v>
                </c:pt>
                <c:pt idx="353">
                  <c:v>123.30818949543963</c:v>
                </c:pt>
                <c:pt idx="354">
                  <c:v>92.65725749035326</c:v>
                </c:pt>
                <c:pt idx="355">
                  <c:v>106.85713439220197</c:v>
                </c:pt>
                <c:pt idx="356">
                  <c:v>113.62812781446337</c:v>
                </c:pt>
                <c:pt idx="357">
                  <c:v>116.59622888521122</c:v>
                </c:pt>
                <c:pt idx="358">
                  <c:v>105.14009015359119</c:v>
                </c:pt>
                <c:pt idx="359">
                  <c:v>94.894915395049978</c:v>
                </c:pt>
                <c:pt idx="360">
                  <c:v>124.37558780666025</c:v>
                </c:pt>
                <c:pt idx="361">
                  <c:v>96.530217503684113</c:v>
                </c:pt>
                <c:pt idx="362">
                  <c:v>105.17093139830392</c:v>
                </c:pt>
                <c:pt idx="363">
                  <c:v>97.684339708423607</c:v>
                </c:pt>
                <c:pt idx="364">
                  <c:v>114.28934359427697</c:v>
                </c:pt>
                <c:pt idx="365">
                  <c:v>93.215268584368673</c:v>
                </c:pt>
                <c:pt idx="366">
                  <c:v>113.31055348646289</c:v>
                </c:pt>
                <c:pt idx="367">
                  <c:v>111.58781382328721</c:v>
                </c:pt>
                <c:pt idx="368">
                  <c:v>117.26304629771639</c:v>
                </c:pt>
                <c:pt idx="369">
                  <c:v>96.327738527667293</c:v>
                </c:pt>
                <c:pt idx="370">
                  <c:v>117.79054752503124</c:v>
                </c:pt>
                <c:pt idx="371">
                  <c:v>104.72035761442835</c:v>
                </c:pt>
                <c:pt idx="372">
                  <c:v>110.94071480461868</c:v>
                </c:pt>
                <c:pt idx="373">
                  <c:v>110.16207756903701</c:v>
                </c:pt>
                <c:pt idx="374">
                  <c:v>105.03231130995917</c:v>
                </c:pt>
                <c:pt idx="375">
                  <c:v>100.9875810739056</c:v>
                </c:pt>
                <c:pt idx="376">
                  <c:v>115.28177392931488</c:v>
                </c:pt>
                <c:pt idx="377">
                  <c:v>106.76015093670262</c:v>
                </c:pt>
                <c:pt idx="378">
                  <c:v>108.22461445519541</c:v>
                </c:pt>
                <c:pt idx="379">
                  <c:v>105.90698721910069</c:v>
                </c:pt>
                <c:pt idx="380">
                  <c:v>99.293851088731898</c:v>
                </c:pt>
                <c:pt idx="381">
                  <c:v>90.72349671493393</c:v>
                </c:pt>
                <c:pt idx="382">
                  <c:v>101.75386517123653</c:v>
                </c:pt>
                <c:pt idx="383">
                  <c:v>92.626110207282906</c:v>
                </c:pt>
                <c:pt idx="384">
                  <c:v>99.462310966679112</c:v>
                </c:pt>
                <c:pt idx="385">
                  <c:v>94.188752223320677</c:v>
                </c:pt>
                <c:pt idx="386">
                  <c:v>100.85226679625654</c:v>
                </c:pt>
                <c:pt idx="387">
                  <c:v>99.339707585434766</c:v>
                </c:pt>
                <c:pt idx="388">
                  <c:v>107.62875025007425</c:v>
                </c:pt>
                <c:pt idx="389">
                  <c:v>121.68777681656609</c:v>
                </c:pt>
                <c:pt idx="390">
                  <c:v>105.70888398147241</c:v>
                </c:pt>
                <c:pt idx="391">
                  <c:v>91.225412606137525</c:v>
                </c:pt>
                <c:pt idx="392">
                  <c:v>99.570054475218541</c:v>
                </c:pt>
                <c:pt idx="393">
                  <c:v>110.19541209928768</c:v>
                </c:pt>
                <c:pt idx="394">
                  <c:v>115.51282452691403</c:v>
                </c:pt>
                <c:pt idx="395">
                  <c:v>91.70588962734314</c:v>
                </c:pt>
                <c:pt idx="396">
                  <c:v>108.22522503243235</c:v>
                </c:pt>
                <c:pt idx="397">
                  <c:v>110.07287846343739</c:v>
                </c:pt>
                <c:pt idx="398">
                  <c:v>112.24966564866237</c:v>
                </c:pt>
                <c:pt idx="399">
                  <c:v>95.964492707872381</c:v>
                </c:pt>
                <c:pt idx="400">
                  <c:v>113.24170190770977</c:v>
                </c:pt>
                <c:pt idx="401">
                  <c:v>98.474760578425261</c:v>
                </c:pt>
                <c:pt idx="402">
                  <c:v>98.960089665341812</c:v>
                </c:pt>
                <c:pt idx="403">
                  <c:v>102.68814469044402</c:v>
                </c:pt>
                <c:pt idx="404">
                  <c:v>93.529212736648304</c:v>
                </c:pt>
                <c:pt idx="405">
                  <c:v>93.544341693998248</c:v>
                </c:pt>
                <c:pt idx="406">
                  <c:v>117.70727074080254</c:v>
                </c:pt>
                <c:pt idx="407">
                  <c:v>95.498888684867467</c:v>
                </c:pt>
                <c:pt idx="408">
                  <c:v>134.20295415726079</c:v>
                </c:pt>
                <c:pt idx="409">
                  <c:v>99.778381645085688</c:v>
                </c:pt>
                <c:pt idx="410">
                  <c:v>109.68870532729574</c:v>
                </c:pt>
                <c:pt idx="411">
                  <c:v>113.89340088974663</c:v>
                </c:pt>
                <c:pt idx="412">
                  <c:v>100.04371044031984</c:v>
                </c:pt>
                <c:pt idx="413">
                  <c:v>94.597742612081447</c:v>
                </c:pt>
                <c:pt idx="414">
                  <c:v>103.33261510293649</c:v>
                </c:pt>
                <c:pt idx="415">
                  <c:v>106.49212992193667</c:v>
                </c:pt>
                <c:pt idx="416">
                  <c:v>108.92255302682382</c:v>
                </c:pt>
                <c:pt idx="417">
                  <c:v>85.452039422763917</c:v>
                </c:pt>
                <c:pt idx="418">
                  <c:v>82.686487329958084</c:v>
                </c:pt>
                <c:pt idx="419">
                  <c:v>95.636205708183581</c:v>
                </c:pt>
                <c:pt idx="420">
                  <c:v>108.24723280702263</c:v>
                </c:pt>
                <c:pt idx="421">
                  <c:v>107.71107339796856</c:v>
                </c:pt>
                <c:pt idx="422">
                  <c:v>112.77958173910119</c:v>
                </c:pt>
                <c:pt idx="423">
                  <c:v>106.13615391685204</c:v>
                </c:pt>
                <c:pt idx="424">
                  <c:v>102.68291291551601</c:v>
                </c:pt>
                <c:pt idx="425">
                  <c:v>122.77694739531398</c:v>
                </c:pt>
                <c:pt idx="426">
                  <c:v>103.01609697443851</c:v>
                </c:pt>
                <c:pt idx="427">
                  <c:v>107.691790949077</c:v>
                </c:pt>
                <c:pt idx="428">
                  <c:v>125.73813605930533</c:v>
                </c:pt>
                <c:pt idx="429">
                  <c:v>112.84956822164226</c:v>
                </c:pt>
                <c:pt idx="430">
                  <c:v>94.573217094938016</c:v>
                </c:pt>
                <c:pt idx="431">
                  <c:v>93.724553352947794</c:v>
                </c:pt>
                <c:pt idx="432">
                  <c:v>127.46768374432433</c:v>
                </c:pt>
                <c:pt idx="433">
                  <c:v>126.60959383661897</c:v>
                </c:pt>
                <c:pt idx="434">
                  <c:v>107.72777620720376</c:v>
                </c:pt>
                <c:pt idx="435">
                  <c:v>88.043636508992364</c:v>
                </c:pt>
                <c:pt idx="436">
                  <c:v>108.18341487759503</c:v>
                </c:pt>
                <c:pt idx="437">
                  <c:v>96.190377577207187</c:v>
                </c:pt>
                <c:pt idx="438">
                  <c:v>105.44934234543503</c:v>
                </c:pt>
                <c:pt idx="439">
                  <c:v>109.81561742165752</c:v>
                </c:pt>
                <c:pt idx="440">
                  <c:v>111.0027311353045</c:v>
                </c:pt>
                <c:pt idx="441">
                  <c:v>98.294994123930834</c:v>
                </c:pt>
                <c:pt idx="442">
                  <c:v>84.113601368534205</c:v>
                </c:pt>
                <c:pt idx="443">
                  <c:v>104.06308091369137</c:v>
                </c:pt>
                <c:pt idx="444">
                  <c:v>93.092602343400031</c:v>
                </c:pt>
                <c:pt idx="445">
                  <c:v>104.26961245830978</c:v>
                </c:pt>
                <c:pt idx="446">
                  <c:v>106.79618664388444</c:v>
                </c:pt>
                <c:pt idx="447">
                  <c:v>96.551512195430846</c:v>
                </c:pt>
                <c:pt idx="448">
                  <c:v>103.38150450726745</c:v>
                </c:pt>
                <c:pt idx="449">
                  <c:v>108.95414191044055</c:v>
                </c:pt>
                <c:pt idx="450">
                  <c:v>102.28221973972994</c:v>
                </c:pt>
                <c:pt idx="451">
                  <c:v>108.93893884965716</c:v>
                </c:pt>
                <c:pt idx="452">
                  <c:v>100.24045604432082</c:v>
                </c:pt>
                <c:pt idx="453">
                  <c:v>92.803077072007923</c:v>
                </c:pt>
                <c:pt idx="454">
                  <c:v>99.500934240707451</c:v>
                </c:pt>
                <c:pt idx="455">
                  <c:v>117.7736557782432</c:v>
                </c:pt>
                <c:pt idx="456">
                  <c:v>103.57921794892818</c:v>
                </c:pt>
                <c:pt idx="457">
                  <c:v>108.02086926109669</c:v>
                </c:pt>
                <c:pt idx="458">
                  <c:v>108.753699881049</c:v>
                </c:pt>
                <c:pt idx="459">
                  <c:v>116.11933667847717</c:v>
                </c:pt>
                <c:pt idx="460">
                  <c:v>103.79737212331153</c:v>
                </c:pt>
                <c:pt idx="461">
                  <c:v>98.416868461060147</c:v>
                </c:pt>
                <c:pt idx="462">
                  <c:v>96.304538569101538</c:v>
                </c:pt>
                <c:pt idx="463">
                  <c:v>86.88774524683221</c:v>
                </c:pt>
                <c:pt idx="464">
                  <c:v>90.32595705125604</c:v>
                </c:pt>
                <c:pt idx="465">
                  <c:v>101.40826470298271</c:v>
                </c:pt>
                <c:pt idx="466">
                  <c:v>115.14818288958502</c:v>
                </c:pt>
                <c:pt idx="467">
                  <c:v>85.652319907559033</c:v>
                </c:pt>
                <c:pt idx="468">
                  <c:v>105.73200085300202</c:v>
                </c:pt>
                <c:pt idx="469">
                  <c:v>101.51965956782009</c:v>
                </c:pt>
                <c:pt idx="470">
                  <c:v>104.75943274435376</c:v>
                </c:pt>
                <c:pt idx="471">
                  <c:v>98.40751867335544</c:v>
                </c:pt>
                <c:pt idx="472">
                  <c:v>98.891680711907455</c:v>
                </c:pt>
                <c:pt idx="473">
                  <c:v>100.37707938355669</c:v>
                </c:pt>
                <c:pt idx="474">
                  <c:v>97.344041597890111</c:v>
                </c:pt>
                <c:pt idx="475">
                  <c:v>97.073296879601287</c:v>
                </c:pt>
                <c:pt idx="476">
                  <c:v>103.64874891583123</c:v>
                </c:pt>
                <c:pt idx="477">
                  <c:v>117.38082678949137</c:v>
                </c:pt>
                <c:pt idx="478">
                  <c:v>96.316072234879357</c:v>
                </c:pt>
                <c:pt idx="479">
                  <c:v>93.402202484720135</c:v>
                </c:pt>
                <c:pt idx="480">
                  <c:v>104.62216957204403</c:v>
                </c:pt>
                <c:pt idx="481">
                  <c:v>99.615308844632381</c:v>
                </c:pt>
                <c:pt idx="482">
                  <c:v>101.23924167199985</c:v>
                </c:pt>
                <c:pt idx="483">
                  <c:v>90.029106118714225</c:v>
                </c:pt>
                <c:pt idx="484">
                  <c:v>129.29350969011162</c:v>
                </c:pt>
                <c:pt idx="485">
                  <c:v>98.488308445866394</c:v>
                </c:pt>
                <c:pt idx="486">
                  <c:v>106.52889407121556</c:v>
                </c:pt>
                <c:pt idx="487">
                  <c:v>85.449815391982881</c:v>
                </c:pt>
                <c:pt idx="488">
                  <c:v>106.35388179258685</c:v>
                </c:pt>
                <c:pt idx="489">
                  <c:v>80.915946402025909</c:v>
                </c:pt>
                <c:pt idx="490">
                  <c:v>93.470204876527291</c:v>
                </c:pt>
                <c:pt idx="491">
                  <c:v>89.219414416958159</c:v>
                </c:pt>
                <c:pt idx="492">
                  <c:v>103.18744413425618</c:v>
                </c:pt>
                <c:pt idx="493">
                  <c:v>95.34764680076691</c:v>
                </c:pt>
                <c:pt idx="494">
                  <c:v>88.366998516037611</c:v>
                </c:pt>
                <c:pt idx="495">
                  <c:v>102.30423105887071</c:v>
                </c:pt>
                <c:pt idx="496">
                  <c:v>116.27013625835366</c:v>
                </c:pt>
                <c:pt idx="497">
                  <c:v>94.907139394465901</c:v>
                </c:pt>
                <c:pt idx="498">
                  <c:v>104.24296356957116</c:v>
                </c:pt>
                <c:pt idx="499">
                  <c:v>108.09195760259961</c:v>
                </c:pt>
                <c:pt idx="500">
                  <c:v>98.272267349067434</c:v>
                </c:pt>
                <c:pt idx="501">
                  <c:v>107.49786364208994</c:v>
                </c:pt>
                <c:pt idx="502">
                  <c:v>116.29786723222757</c:v>
                </c:pt>
                <c:pt idx="503">
                  <c:v>93.413632148605245</c:v>
                </c:pt>
                <c:pt idx="504">
                  <c:v>93.628457443281803</c:v>
                </c:pt>
                <c:pt idx="505">
                  <c:v>114.05194595265264</c:v>
                </c:pt>
                <c:pt idx="506">
                  <c:v>108.54137670454546</c:v>
                </c:pt>
                <c:pt idx="507">
                  <c:v>102.74971878215891</c:v>
                </c:pt>
                <c:pt idx="508">
                  <c:v>96.753062059072022</c:v>
                </c:pt>
                <c:pt idx="509">
                  <c:v>96.670607596964629</c:v>
                </c:pt>
                <c:pt idx="510">
                  <c:v>90.014940515894963</c:v>
                </c:pt>
                <c:pt idx="511">
                  <c:v>99.118001827899661</c:v>
                </c:pt>
                <c:pt idx="512">
                  <c:v>101.04135411788674</c:v>
                </c:pt>
                <c:pt idx="513">
                  <c:v>85.00590463506596</c:v>
                </c:pt>
                <c:pt idx="514">
                  <c:v>99.799574457225276</c:v>
                </c:pt>
                <c:pt idx="515">
                  <c:v>85.974510478079495</c:v>
                </c:pt>
                <c:pt idx="516">
                  <c:v>91.371545708798507</c:v>
                </c:pt>
                <c:pt idx="517">
                  <c:v>93.304390125627137</c:v>
                </c:pt>
                <c:pt idx="518">
                  <c:v>110.49290074138156</c:v>
                </c:pt>
                <c:pt idx="519">
                  <c:v>114.18285160860682</c:v>
                </c:pt>
                <c:pt idx="520">
                  <c:v>110.40646603561433</c:v>
                </c:pt>
                <c:pt idx="521">
                  <c:v>83.381814613114429</c:v>
                </c:pt>
                <c:pt idx="522">
                  <c:v>98.027833742699002</c:v>
                </c:pt>
                <c:pt idx="523">
                  <c:v>118.73679983610108</c:v>
                </c:pt>
                <c:pt idx="524">
                  <c:v>106.3174190029082</c:v>
                </c:pt>
                <c:pt idx="525">
                  <c:v>114.09019274606752</c:v>
                </c:pt>
                <c:pt idx="526">
                  <c:v>98.381900784760418</c:v>
                </c:pt>
                <c:pt idx="527">
                  <c:v>81.266662590297088</c:v>
                </c:pt>
                <c:pt idx="528">
                  <c:v>114.57677499838033</c:v>
                </c:pt>
                <c:pt idx="529">
                  <c:v>119.86843919135693</c:v>
                </c:pt>
                <c:pt idx="530">
                  <c:v>93.94351169557639</c:v>
                </c:pt>
                <c:pt idx="531">
                  <c:v>104.37626855491452</c:v>
                </c:pt>
                <c:pt idx="532">
                  <c:v>103.30897471929164</c:v>
                </c:pt>
                <c:pt idx="533">
                  <c:v>104.82654577576206</c:v>
                </c:pt>
                <c:pt idx="534">
                  <c:v>110.53590260750009</c:v>
                </c:pt>
                <c:pt idx="535">
                  <c:v>104.4704648079387</c:v>
                </c:pt>
                <c:pt idx="536">
                  <c:v>102.7193833813056</c:v>
                </c:pt>
                <c:pt idx="537">
                  <c:v>98.690684226773456</c:v>
                </c:pt>
                <c:pt idx="538">
                  <c:v>113.84181284682745</c:v>
                </c:pt>
                <c:pt idx="539">
                  <c:v>95.263520409421801</c:v>
                </c:pt>
                <c:pt idx="540">
                  <c:v>113.83879238878797</c:v>
                </c:pt>
                <c:pt idx="541">
                  <c:v>101.98354626457581</c:v>
                </c:pt>
                <c:pt idx="542">
                  <c:v>92.203113047844738</c:v>
                </c:pt>
                <c:pt idx="543">
                  <c:v>121.72346088982171</c:v>
                </c:pt>
                <c:pt idx="544">
                  <c:v>93.21307428113947</c:v>
                </c:pt>
                <c:pt idx="545">
                  <c:v>103.39862355503666</c:v>
                </c:pt>
                <c:pt idx="546">
                  <c:v>105.53567653847432</c:v>
                </c:pt>
                <c:pt idx="547">
                  <c:v>93.796219498024271</c:v>
                </c:pt>
                <c:pt idx="548">
                  <c:v>102.49809369124435</c:v>
                </c:pt>
                <c:pt idx="549">
                  <c:v>91.779421363871009</c:v>
                </c:pt>
                <c:pt idx="550">
                  <c:v>94.957855965136744</c:v>
                </c:pt>
                <c:pt idx="551">
                  <c:v>96.76343919778293</c:v>
                </c:pt>
                <c:pt idx="552">
                  <c:v>102.14060362787997</c:v>
                </c:pt>
                <c:pt idx="553">
                  <c:v>101.32576217441763</c:v>
                </c:pt>
                <c:pt idx="554">
                  <c:v>96.504205561675192</c:v>
                </c:pt>
                <c:pt idx="555">
                  <c:v>77.503629395213423</c:v>
                </c:pt>
                <c:pt idx="556">
                  <c:v>106.14774450337084</c:v>
                </c:pt>
                <c:pt idx="557">
                  <c:v>115.47383356790347</c:v>
                </c:pt>
                <c:pt idx="558">
                  <c:v>96.034303616418512</c:v>
                </c:pt>
                <c:pt idx="559">
                  <c:v>92.083477933996136</c:v>
                </c:pt>
                <c:pt idx="560">
                  <c:v>85.334023836627111</c:v>
                </c:pt>
                <c:pt idx="561">
                  <c:v>115.27067328107999</c:v>
                </c:pt>
                <c:pt idx="562">
                  <c:v>102.40653539257086</c:v>
                </c:pt>
                <c:pt idx="563">
                  <c:v>104.20287590804554</c:v>
                </c:pt>
                <c:pt idx="564">
                  <c:v>112.67015698757901</c:v>
                </c:pt>
                <c:pt idx="565">
                  <c:v>110.11730689356781</c:v>
                </c:pt>
                <c:pt idx="566">
                  <c:v>99.74220020354673</c:v>
                </c:pt>
                <c:pt idx="567">
                  <c:v>107.78994543659769</c:v>
                </c:pt>
                <c:pt idx="568">
                  <c:v>100.85968629347165</c:v>
                </c:pt>
                <c:pt idx="569">
                  <c:v>90.373377140843246</c:v>
                </c:pt>
                <c:pt idx="570">
                  <c:v>95.547959834259032</c:v>
                </c:pt>
                <c:pt idx="571">
                  <c:v>88.528442669256194</c:v>
                </c:pt>
                <c:pt idx="572">
                  <c:v>106.63847649503396</c:v>
                </c:pt>
                <c:pt idx="573">
                  <c:v>102.95280337397394</c:v>
                </c:pt>
                <c:pt idx="574">
                  <c:v>104.55763677691701</c:v>
                </c:pt>
                <c:pt idx="575">
                  <c:v>102.4242367376854</c:v>
                </c:pt>
                <c:pt idx="576">
                  <c:v>122.75609253776523</c:v>
                </c:pt>
                <c:pt idx="577">
                  <c:v>108.73725771938147</c:v>
                </c:pt>
                <c:pt idx="578">
                  <c:v>115.01611102459174</c:v>
                </c:pt>
                <c:pt idx="579">
                  <c:v>95.960438443993496</c:v>
                </c:pt>
                <c:pt idx="580">
                  <c:v>92.994916799540476</c:v>
                </c:pt>
                <c:pt idx="581">
                  <c:v>116.6298037380851</c:v>
                </c:pt>
                <c:pt idx="582">
                  <c:v>106.80143837295206</c:v>
                </c:pt>
                <c:pt idx="583">
                  <c:v>106.9864905565704</c:v>
                </c:pt>
                <c:pt idx="584">
                  <c:v>97.65974528097928</c:v>
                </c:pt>
                <c:pt idx="585">
                  <c:v>110.25885974400143</c:v>
                </c:pt>
                <c:pt idx="586">
                  <c:v>113.96924105264326</c:v>
                </c:pt>
                <c:pt idx="587">
                  <c:v>84.935462534681122</c:v>
                </c:pt>
                <c:pt idx="588">
                  <c:v>88.840496803192949</c:v>
                </c:pt>
                <c:pt idx="589">
                  <c:v>98.032141011775252</c:v>
                </c:pt>
                <c:pt idx="590">
                  <c:v>93.675907515819361</c:v>
                </c:pt>
                <c:pt idx="591">
                  <c:v>111.07798254710164</c:v>
                </c:pt>
                <c:pt idx="592">
                  <c:v>75.72671059966595</c:v>
                </c:pt>
                <c:pt idx="593">
                  <c:v>111.91758047817518</c:v>
                </c:pt>
                <c:pt idx="594">
                  <c:v>118.3493276605722</c:v>
                </c:pt>
                <c:pt idx="595">
                  <c:v>108.90885484931574</c:v>
                </c:pt>
                <c:pt idx="596">
                  <c:v>109.2089007273845</c:v>
                </c:pt>
                <c:pt idx="597">
                  <c:v>91.949605942917174</c:v>
                </c:pt>
                <c:pt idx="598">
                  <c:v>114.27546423222132</c:v>
                </c:pt>
                <c:pt idx="599">
                  <c:v>116.44032177427009</c:v>
                </c:pt>
                <c:pt idx="600">
                  <c:v>97.412170724235679</c:v>
                </c:pt>
                <c:pt idx="601">
                  <c:v>104.55337102147769</c:v>
                </c:pt>
                <c:pt idx="602">
                  <c:v>103.99817962952787</c:v>
                </c:pt>
                <c:pt idx="603">
                  <c:v>102.63873987259647</c:v>
                </c:pt>
                <c:pt idx="604">
                  <c:v>107.03429197955501</c:v>
                </c:pt>
                <c:pt idx="605">
                  <c:v>103.12249458720103</c:v>
                </c:pt>
                <c:pt idx="606">
                  <c:v>104.46520043940413</c:v>
                </c:pt>
                <c:pt idx="607">
                  <c:v>117.44424266406082</c:v>
                </c:pt>
                <c:pt idx="608">
                  <c:v>106.61547837509126</c:v>
                </c:pt>
                <c:pt idx="609">
                  <c:v>98.634358787426578</c:v>
                </c:pt>
                <c:pt idx="610">
                  <c:v>117.83555093731249</c:v>
                </c:pt>
                <c:pt idx="611">
                  <c:v>83.613252930783261</c:v>
                </c:pt>
                <c:pt idx="612">
                  <c:v>93.701692063070666</c:v>
                </c:pt>
                <c:pt idx="613">
                  <c:v>85.464062839485351</c:v>
                </c:pt>
                <c:pt idx="614">
                  <c:v>95.066792395391673</c:v>
                </c:pt>
                <c:pt idx="615">
                  <c:v>125.70388336171546</c:v>
                </c:pt>
                <c:pt idx="616">
                  <c:v>130.32945591860306</c:v>
                </c:pt>
                <c:pt idx="617">
                  <c:v>100.9999043225743</c:v>
                </c:pt>
                <c:pt idx="618">
                  <c:v>98.45487743151125</c:v>
                </c:pt>
                <c:pt idx="619">
                  <c:v>90.641668179645222</c:v>
                </c:pt>
                <c:pt idx="620">
                  <c:v>102.85387026857789</c:v>
                </c:pt>
                <c:pt idx="621">
                  <c:v>91.910726959115735</c:v>
                </c:pt>
                <c:pt idx="622">
                  <c:v>99.072214888444449</c:v>
                </c:pt>
                <c:pt idx="623">
                  <c:v>92.036693118734078</c:v>
                </c:pt>
                <c:pt idx="624">
                  <c:v>105.87932106682408</c:v>
                </c:pt>
                <c:pt idx="625">
                  <c:v>96.386634443431987</c:v>
                </c:pt>
                <c:pt idx="626">
                  <c:v>87.76167700239877</c:v>
                </c:pt>
                <c:pt idx="627">
                  <c:v>118.04600050363625</c:v>
                </c:pt>
                <c:pt idx="628">
                  <c:v>95.935261371773066</c:v>
                </c:pt>
                <c:pt idx="629">
                  <c:v>108.75359590478473</c:v>
                </c:pt>
                <c:pt idx="630">
                  <c:v>95.542457198083397</c:v>
                </c:pt>
                <c:pt idx="631">
                  <c:v>112.04011613174099</c:v>
                </c:pt>
                <c:pt idx="632">
                  <c:v>119.62275183782856</c:v>
                </c:pt>
                <c:pt idx="633">
                  <c:v>107.10626628603953</c:v>
                </c:pt>
                <c:pt idx="634">
                  <c:v>107.70371445554683</c:v>
                </c:pt>
                <c:pt idx="635">
                  <c:v>122.61675034636852</c:v>
                </c:pt>
                <c:pt idx="636">
                  <c:v>82.493278310530826</c:v>
                </c:pt>
                <c:pt idx="637">
                  <c:v>100.73187224475429</c:v>
                </c:pt>
                <c:pt idx="638">
                  <c:v>110.2143656772289</c:v>
                </c:pt>
                <c:pt idx="639">
                  <c:v>88.233573015278054</c:v>
                </c:pt>
                <c:pt idx="640">
                  <c:v>109.18451981999389</c:v>
                </c:pt>
                <c:pt idx="641">
                  <c:v>114.34455133939106</c:v>
                </c:pt>
                <c:pt idx="642">
                  <c:v>112.82716724277587</c:v>
                </c:pt>
                <c:pt idx="643">
                  <c:v>101.11472982394248</c:v>
                </c:pt>
                <c:pt idx="644">
                  <c:v>108.79515319211401</c:v>
                </c:pt>
                <c:pt idx="645">
                  <c:v>103.69727629692213</c:v>
                </c:pt>
                <c:pt idx="646">
                  <c:v>112.63980170287121</c:v>
                </c:pt>
                <c:pt idx="647">
                  <c:v>105.72687298777393</c:v>
                </c:pt>
                <c:pt idx="648">
                  <c:v>97.128062186632945</c:v>
                </c:pt>
                <c:pt idx="649">
                  <c:v>87.498924166032509</c:v>
                </c:pt>
                <c:pt idx="650">
                  <c:v>81.655961386295218</c:v>
                </c:pt>
                <c:pt idx="651">
                  <c:v>104.53732892313025</c:v>
                </c:pt>
                <c:pt idx="652">
                  <c:v>100.85262393216142</c:v>
                </c:pt>
                <c:pt idx="653">
                  <c:v>91.665161721571678</c:v>
                </c:pt>
                <c:pt idx="654">
                  <c:v>93.660175874667402</c:v>
                </c:pt>
                <c:pt idx="655">
                  <c:v>93.935459520864043</c:v>
                </c:pt>
                <c:pt idx="656">
                  <c:v>112.19250390759306</c:v>
                </c:pt>
                <c:pt idx="657">
                  <c:v>125.38150332618248</c:v>
                </c:pt>
                <c:pt idx="658">
                  <c:v>100.80728547497942</c:v>
                </c:pt>
                <c:pt idx="659">
                  <c:v>105.27221761844488</c:v>
                </c:pt>
                <c:pt idx="660">
                  <c:v>111.42539594360844</c:v>
                </c:pt>
                <c:pt idx="661">
                  <c:v>120.23002927773939</c:v>
                </c:pt>
                <c:pt idx="662">
                  <c:v>104.44828220733527</c:v>
                </c:pt>
                <c:pt idx="663">
                  <c:v>103.8807113059233</c:v>
                </c:pt>
                <c:pt idx="664">
                  <c:v>101.35232404184912</c:v>
                </c:pt>
                <c:pt idx="665">
                  <c:v>94.549289139770238</c:v>
                </c:pt>
                <c:pt idx="666">
                  <c:v>103.07230199107039</c:v>
                </c:pt>
                <c:pt idx="667">
                  <c:v>97.832609088323252</c:v>
                </c:pt>
                <c:pt idx="668">
                  <c:v>116.46595772545064</c:v>
                </c:pt>
                <c:pt idx="669">
                  <c:v>104.97664352441366</c:v>
                </c:pt>
                <c:pt idx="670">
                  <c:v>95.329424334702566</c:v>
                </c:pt>
                <c:pt idx="671">
                  <c:v>104.47571896741869</c:v>
                </c:pt>
                <c:pt idx="672">
                  <c:v>104.26418905137938</c:v>
                </c:pt>
                <c:pt idx="673">
                  <c:v>121.91744597795986</c:v>
                </c:pt>
                <c:pt idx="674">
                  <c:v>98.487690274767218</c:v>
                </c:pt>
                <c:pt idx="675">
                  <c:v>107.0564137635205</c:v>
                </c:pt>
                <c:pt idx="676">
                  <c:v>101.29017325960911</c:v>
                </c:pt>
                <c:pt idx="677">
                  <c:v>107.46888479860446</c:v>
                </c:pt>
                <c:pt idx="678">
                  <c:v>98.759960060888744</c:v>
                </c:pt>
                <c:pt idx="679">
                  <c:v>95.426930888858038</c:v>
                </c:pt>
                <c:pt idx="680">
                  <c:v>107.72687438280637</c:v>
                </c:pt>
                <c:pt idx="681">
                  <c:v>101.18548024699068</c:v>
                </c:pt>
                <c:pt idx="682">
                  <c:v>94.054164149061194</c:v>
                </c:pt>
                <c:pt idx="683">
                  <c:v>82.692251446586567</c:v>
                </c:pt>
                <c:pt idx="684">
                  <c:v>102.39451764318191</c:v>
                </c:pt>
                <c:pt idx="685">
                  <c:v>97.562248906328463</c:v>
                </c:pt>
                <c:pt idx="686">
                  <c:v>106.9734737686523</c:v>
                </c:pt>
                <c:pt idx="687">
                  <c:v>89.525287312689287</c:v>
                </c:pt>
                <c:pt idx="688">
                  <c:v>97.982349072580632</c:v>
                </c:pt>
                <c:pt idx="689">
                  <c:v>90.42832218084763</c:v>
                </c:pt>
                <c:pt idx="690">
                  <c:v>107.39229856405836</c:v>
                </c:pt>
                <c:pt idx="691">
                  <c:v>102.92803864674374</c:v>
                </c:pt>
                <c:pt idx="692">
                  <c:v>105.50391834995386</c:v>
                </c:pt>
                <c:pt idx="693">
                  <c:v>95.354419686642331</c:v>
                </c:pt>
                <c:pt idx="694">
                  <c:v>101.57421763614389</c:v>
                </c:pt>
                <c:pt idx="695">
                  <c:v>114.37861074342197</c:v>
                </c:pt>
                <c:pt idx="696">
                  <c:v>104.037841687244</c:v>
                </c:pt>
                <c:pt idx="697">
                  <c:v>84.443692552564443</c:v>
                </c:pt>
                <c:pt idx="698">
                  <c:v>129.8716138900771</c:v>
                </c:pt>
                <c:pt idx="699">
                  <c:v>114.64243522811276</c:v>
                </c:pt>
                <c:pt idx="700">
                  <c:v>114.71776461733599</c:v>
                </c:pt>
                <c:pt idx="701">
                  <c:v>109.17446114834407</c:v>
                </c:pt>
                <c:pt idx="702">
                  <c:v>93.864532732139864</c:v>
                </c:pt>
                <c:pt idx="703">
                  <c:v>102.33974949260484</c:v>
                </c:pt>
                <c:pt idx="704">
                  <c:v>109.52996453383402</c:v>
                </c:pt>
                <c:pt idx="705">
                  <c:v>121.34230352419083</c:v>
                </c:pt>
                <c:pt idx="706">
                  <c:v>101.1682603718569</c:v>
                </c:pt>
                <c:pt idx="707">
                  <c:v>109.47324998624629</c:v>
                </c:pt>
                <c:pt idx="708">
                  <c:v>115.82035681832895</c:v>
                </c:pt>
                <c:pt idx="709">
                  <c:v>110.66319265929252</c:v>
                </c:pt>
                <c:pt idx="710">
                  <c:v>87.874610800244568</c:v>
                </c:pt>
                <c:pt idx="711">
                  <c:v>95.618259942309365</c:v>
                </c:pt>
                <c:pt idx="712">
                  <c:v>104.87803604928637</c:v>
                </c:pt>
                <c:pt idx="713">
                  <c:v>92.171508732146847</c:v>
                </c:pt>
                <c:pt idx="714">
                  <c:v>107.28567620129905</c:v>
                </c:pt>
                <c:pt idx="715">
                  <c:v>92.652127287364351</c:v>
                </c:pt>
                <c:pt idx="716">
                  <c:v>124.88730786034273</c:v>
                </c:pt>
                <c:pt idx="717">
                  <c:v>113.67849307994922</c:v>
                </c:pt>
                <c:pt idx="718">
                  <c:v>98.032933286315853</c:v>
                </c:pt>
                <c:pt idx="719">
                  <c:v>116.91048719509578</c:v>
                </c:pt>
                <c:pt idx="720">
                  <c:v>91.136309059352669</c:v>
                </c:pt>
                <c:pt idx="721">
                  <c:v>89.735654751142377</c:v>
                </c:pt>
                <c:pt idx="722">
                  <c:v>105.44245107077874</c:v>
                </c:pt>
                <c:pt idx="723">
                  <c:v>91.882754184652384</c:v>
                </c:pt>
                <c:pt idx="724">
                  <c:v>90.327492548063503</c:v>
                </c:pt>
                <c:pt idx="725">
                  <c:v>103.38113357425929</c:v>
                </c:pt>
                <c:pt idx="726">
                  <c:v>104.66889570777303</c:v>
                </c:pt>
                <c:pt idx="727">
                  <c:v>104.62964109657914</c:v>
                </c:pt>
                <c:pt idx="728">
                  <c:v>109.10737582433946</c:v>
                </c:pt>
                <c:pt idx="729">
                  <c:v>92.032055178980031</c:v>
                </c:pt>
                <c:pt idx="730">
                  <c:v>107.33101417213878</c:v>
                </c:pt>
                <c:pt idx="731">
                  <c:v>101.27812967093745</c:v>
                </c:pt>
                <c:pt idx="732">
                  <c:v>113.24252039733285</c:v>
                </c:pt>
                <c:pt idx="733">
                  <c:v>90.41550468272753</c:v>
                </c:pt>
                <c:pt idx="734">
                  <c:v>100.1067739089105</c:v>
                </c:pt>
                <c:pt idx="735">
                  <c:v>102.58130975511172</c:v>
                </c:pt>
                <c:pt idx="736">
                  <c:v>96.291822577175196</c:v>
                </c:pt>
                <c:pt idx="737">
                  <c:v>93.379571782765439</c:v>
                </c:pt>
                <c:pt idx="738">
                  <c:v>115.33441038264641</c:v>
                </c:pt>
                <c:pt idx="739">
                  <c:v>91.216486003917154</c:v>
                </c:pt>
                <c:pt idx="740">
                  <c:v>109.98291806606819</c:v>
                </c:pt>
                <c:pt idx="741">
                  <c:v>107.90731233666341</c:v>
                </c:pt>
                <c:pt idx="742">
                  <c:v>92.497603335754846</c:v>
                </c:pt>
                <c:pt idx="743">
                  <c:v>107.66828094347676</c:v>
                </c:pt>
                <c:pt idx="744">
                  <c:v>97.111654160966424</c:v>
                </c:pt>
                <c:pt idx="745">
                  <c:v>91.951967909138844</c:v>
                </c:pt>
                <c:pt idx="746">
                  <c:v>108.12088127478589</c:v>
                </c:pt>
                <c:pt idx="747">
                  <c:v>98.790268416896339</c:v>
                </c:pt>
                <c:pt idx="748">
                  <c:v>96.888293027535013</c:v>
                </c:pt>
                <c:pt idx="749">
                  <c:v>110.12435401315933</c:v>
                </c:pt>
                <c:pt idx="750">
                  <c:v>96.110872736331302</c:v>
                </c:pt>
                <c:pt idx="751">
                  <c:v>102.02224560436444</c:v>
                </c:pt>
                <c:pt idx="752">
                  <c:v>108.7022511281771</c:v>
                </c:pt>
                <c:pt idx="753">
                  <c:v>119.21149827030918</c:v>
                </c:pt>
                <c:pt idx="754">
                  <c:v>103.90444262522006</c:v>
                </c:pt>
                <c:pt idx="755">
                  <c:v>99.895598345718682</c:v>
                </c:pt>
                <c:pt idx="756">
                  <c:v>106.05846577491319</c:v>
                </c:pt>
                <c:pt idx="757">
                  <c:v>108.66364852768451</c:v>
                </c:pt>
                <c:pt idx="758">
                  <c:v>104.18894321757335</c:v>
                </c:pt>
                <c:pt idx="759">
                  <c:v>111.83840098574929</c:v>
                </c:pt>
                <c:pt idx="760">
                  <c:v>89.795323191003291</c:v>
                </c:pt>
                <c:pt idx="761">
                  <c:v>110.20372100030613</c:v>
                </c:pt>
                <c:pt idx="762">
                  <c:v>109.31295338958152</c:v>
                </c:pt>
                <c:pt idx="763">
                  <c:v>93.459762998192119</c:v>
                </c:pt>
                <c:pt idx="764">
                  <c:v>99.401767390518287</c:v>
                </c:pt>
                <c:pt idx="765">
                  <c:v>120.59370537468804</c:v>
                </c:pt>
                <c:pt idx="766">
                  <c:v>98.871534529911457</c:v>
                </c:pt>
                <c:pt idx="767">
                  <c:v>89.791659860084849</c:v>
                </c:pt>
                <c:pt idx="768">
                  <c:v>89.345530135628337</c:v>
                </c:pt>
                <c:pt idx="769">
                  <c:v>119.01002640644892</c:v>
                </c:pt>
                <c:pt idx="770">
                  <c:v>91.5164257865666</c:v>
                </c:pt>
                <c:pt idx="771">
                  <c:v>92.986538894656647</c:v>
                </c:pt>
                <c:pt idx="772">
                  <c:v>121.09255246927869</c:v>
                </c:pt>
                <c:pt idx="773">
                  <c:v>86.726807079870099</c:v>
                </c:pt>
                <c:pt idx="774">
                  <c:v>96.873994693058009</c:v>
                </c:pt>
                <c:pt idx="775">
                  <c:v>98.141321502759482</c:v>
                </c:pt>
                <c:pt idx="776">
                  <c:v>143.28288590521981</c:v>
                </c:pt>
                <c:pt idx="777">
                  <c:v>104.26751104257966</c:v>
                </c:pt>
                <c:pt idx="778">
                  <c:v>104.3332821786524</c:v>
                </c:pt>
                <c:pt idx="779">
                  <c:v>95.41351412455812</c:v>
                </c:pt>
                <c:pt idx="780">
                  <c:v>79.798600976410711</c:v>
                </c:pt>
                <c:pt idx="781">
                  <c:v>98.183840523097444</c:v>
                </c:pt>
                <c:pt idx="782">
                  <c:v>88.478476126815622</c:v>
                </c:pt>
                <c:pt idx="783">
                  <c:v>91.977953927785535</c:v>
                </c:pt>
                <c:pt idx="784">
                  <c:v>120.73734240558625</c:v>
                </c:pt>
                <c:pt idx="785">
                  <c:v>96.415162309120177</c:v>
                </c:pt>
                <c:pt idx="786">
                  <c:v>108.31201113254971</c:v>
                </c:pt>
                <c:pt idx="787">
                  <c:v>97.761390103927752</c:v>
                </c:pt>
                <c:pt idx="788">
                  <c:v>93.054732037850087</c:v>
                </c:pt>
                <c:pt idx="789">
                  <c:v>99.087352075623912</c:v>
                </c:pt>
                <c:pt idx="790">
                  <c:v>90.086326187288421</c:v>
                </c:pt>
                <c:pt idx="791">
                  <c:v>116.06693156162949</c:v>
                </c:pt>
                <c:pt idx="792">
                  <c:v>135.65801545084443</c:v>
                </c:pt>
                <c:pt idx="793">
                  <c:v>90.978159961691759</c:v>
                </c:pt>
                <c:pt idx="794">
                  <c:v>98.585563884426534</c:v>
                </c:pt>
                <c:pt idx="795">
                  <c:v>107.29324205141285</c:v>
                </c:pt>
                <c:pt idx="796">
                  <c:v>100.13190631896312</c:v>
                </c:pt>
                <c:pt idx="797">
                  <c:v>97.873286513363709</c:v>
                </c:pt>
                <c:pt idx="798">
                  <c:v>93.148031344817966</c:v>
                </c:pt>
                <c:pt idx="799">
                  <c:v>124.46439634140712</c:v>
                </c:pt>
                <c:pt idx="800">
                  <c:v>95.590440737008407</c:v>
                </c:pt>
                <c:pt idx="801">
                  <c:v>114.93743899096658</c:v>
                </c:pt>
                <c:pt idx="802">
                  <c:v>104.6980254326088</c:v>
                </c:pt>
                <c:pt idx="803">
                  <c:v>116.99699493976711</c:v>
                </c:pt>
                <c:pt idx="804">
                  <c:v>102.19738115287106</c:v>
                </c:pt>
                <c:pt idx="805">
                  <c:v>108.70689432571284</c:v>
                </c:pt>
                <c:pt idx="806">
                  <c:v>90.327355222844957</c:v>
                </c:pt>
                <c:pt idx="807">
                  <c:v>106.62789747153099</c:v>
                </c:pt>
                <c:pt idx="808">
                  <c:v>102.55392834803696</c:v>
                </c:pt>
                <c:pt idx="809">
                  <c:v>116.50565788157211</c:v>
                </c:pt>
                <c:pt idx="810">
                  <c:v>102.87424924707446</c:v>
                </c:pt>
                <c:pt idx="811">
                  <c:v>98.655303461501617</c:v>
                </c:pt>
                <c:pt idx="812">
                  <c:v>99.978232671063452</c:v>
                </c:pt>
                <c:pt idx="813">
                  <c:v>117.40887720774667</c:v>
                </c:pt>
                <c:pt idx="814">
                  <c:v>114.17218190269581</c:v>
                </c:pt>
                <c:pt idx="815">
                  <c:v>114.28131012519346</c:v>
                </c:pt>
                <c:pt idx="816">
                  <c:v>88.763264048697408</c:v>
                </c:pt>
                <c:pt idx="817">
                  <c:v>103.33498842563199</c:v>
                </c:pt>
                <c:pt idx="818">
                  <c:v>125.17872955293097</c:v>
                </c:pt>
                <c:pt idx="819">
                  <c:v>116.64419668805348</c:v>
                </c:pt>
                <c:pt idx="820">
                  <c:v>104.33571123131567</c:v>
                </c:pt>
                <c:pt idx="821">
                  <c:v>93.489512284723943</c:v>
                </c:pt>
                <c:pt idx="822">
                  <c:v>83.195529925027287</c:v>
                </c:pt>
                <c:pt idx="823">
                  <c:v>109.38317308898137</c:v>
                </c:pt>
                <c:pt idx="824">
                  <c:v>111.73388971817889</c:v>
                </c:pt>
                <c:pt idx="825">
                  <c:v>88.638402538215971</c:v>
                </c:pt>
                <c:pt idx="826">
                  <c:v>108.57988479707835</c:v>
                </c:pt>
                <c:pt idx="827">
                  <c:v>80.452513601030745</c:v>
                </c:pt>
                <c:pt idx="828">
                  <c:v>110.94504553457989</c:v>
                </c:pt>
                <c:pt idx="829">
                  <c:v>105.14106104934849</c:v>
                </c:pt>
                <c:pt idx="830">
                  <c:v>107.82628329900588</c:v>
                </c:pt>
                <c:pt idx="831">
                  <c:v>94.452493129524413</c:v>
                </c:pt>
                <c:pt idx="832">
                  <c:v>114.20456453795123</c:v>
                </c:pt>
                <c:pt idx="833">
                  <c:v>109.45427649515945</c:v>
                </c:pt>
                <c:pt idx="834">
                  <c:v>82.856033112058029</c:v>
                </c:pt>
                <c:pt idx="835">
                  <c:v>110.82651963098962</c:v>
                </c:pt>
                <c:pt idx="836">
                  <c:v>104.63695471373356</c:v>
                </c:pt>
                <c:pt idx="837">
                  <c:v>93.447827431765887</c:v>
                </c:pt>
                <c:pt idx="838">
                  <c:v>106.8997912565749</c:v>
                </c:pt>
                <c:pt idx="839">
                  <c:v>105.0477625167287</c:v>
                </c:pt>
                <c:pt idx="840">
                  <c:v>106.6886161162026</c:v>
                </c:pt>
                <c:pt idx="841">
                  <c:v>88.31135036409006</c:v>
                </c:pt>
                <c:pt idx="842">
                  <c:v>94.159491268247692</c:v>
                </c:pt>
                <c:pt idx="843">
                  <c:v>100.02965180540444</c:v>
                </c:pt>
                <c:pt idx="844">
                  <c:v>103.60488308047867</c:v>
                </c:pt>
                <c:pt idx="845">
                  <c:v>108.24765141983029</c:v>
                </c:pt>
                <c:pt idx="846">
                  <c:v>106.2536709748798</c:v>
                </c:pt>
                <c:pt idx="847">
                  <c:v>91.350234886320905</c:v>
                </c:pt>
                <c:pt idx="848">
                  <c:v>122.20273416966945</c:v>
                </c:pt>
                <c:pt idx="849">
                  <c:v>102.50247504584571</c:v>
                </c:pt>
                <c:pt idx="850">
                  <c:v>104.78330165220592</c:v>
                </c:pt>
                <c:pt idx="851">
                  <c:v>101.97461686715783</c:v>
                </c:pt>
                <c:pt idx="852">
                  <c:v>100.0155893337393</c:v>
                </c:pt>
                <c:pt idx="853">
                  <c:v>110.82886251301572</c:v>
                </c:pt>
                <c:pt idx="854">
                  <c:v>105.44503997790494</c:v>
                </c:pt>
                <c:pt idx="855">
                  <c:v>103.60460620286585</c:v>
                </c:pt>
                <c:pt idx="856">
                  <c:v>107.84466955530874</c:v>
                </c:pt>
                <c:pt idx="857">
                  <c:v>92.496603140635131</c:v>
                </c:pt>
                <c:pt idx="858">
                  <c:v>114.61716877832308</c:v>
                </c:pt>
                <c:pt idx="859">
                  <c:v>101.59059534508204</c:v>
                </c:pt>
                <c:pt idx="860">
                  <c:v>91.550670451800428</c:v>
                </c:pt>
                <c:pt idx="861">
                  <c:v>95.83380467617306</c:v>
                </c:pt>
                <c:pt idx="862">
                  <c:v>114.34531830538744</c:v>
                </c:pt>
                <c:pt idx="863">
                  <c:v>96.666521771020626</c:v>
                </c:pt>
                <c:pt idx="864">
                  <c:v>103.53976182086505</c:v>
                </c:pt>
                <c:pt idx="865">
                  <c:v>95.350285985675924</c:v>
                </c:pt>
                <c:pt idx="866">
                  <c:v>106.43552199204593</c:v>
                </c:pt>
                <c:pt idx="867">
                  <c:v>105.32129188715214</c:v>
                </c:pt>
                <c:pt idx="868">
                  <c:v>85.807064821307719</c:v>
                </c:pt>
                <c:pt idx="869">
                  <c:v>90.239121545654385</c:v>
                </c:pt>
                <c:pt idx="870">
                  <c:v>102.27487036733834</c:v>
                </c:pt>
                <c:pt idx="871">
                  <c:v>94.293283935304828</c:v>
                </c:pt>
                <c:pt idx="872">
                  <c:v>101.38954833012637</c:v>
                </c:pt>
                <c:pt idx="873">
                  <c:v>107.29064285239679</c:v>
                </c:pt>
                <c:pt idx="874">
                  <c:v>94.340720441212909</c:v>
                </c:pt>
                <c:pt idx="875">
                  <c:v>107.53792051208281</c:v>
                </c:pt>
                <c:pt idx="876">
                  <c:v>104.79938935772979</c:v>
                </c:pt>
                <c:pt idx="877">
                  <c:v>102.54452078567871</c:v>
                </c:pt>
                <c:pt idx="878">
                  <c:v>102.99986815288266</c:v>
                </c:pt>
                <c:pt idx="879">
                  <c:v>102.6215963347714</c:v>
                </c:pt>
                <c:pt idx="880">
                  <c:v>76.188168656069237</c:v>
                </c:pt>
                <c:pt idx="881">
                  <c:v>115.57263761564833</c:v>
                </c:pt>
                <c:pt idx="882">
                  <c:v>96.849431923561042</c:v>
                </c:pt>
                <c:pt idx="883">
                  <c:v>94.531625413019384</c:v>
                </c:pt>
                <c:pt idx="884">
                  <c:v>93.680277521343754</c:v>
                </c:pt>
                <c:pt idx="885">
                  <c:v>103.53555429601447</c:v>
                </c:pt>
                <c:pt idx="886">
                  <c:v>94.391343793168829</c:v>
                </c:pt>
                <c:pt idx="887">
                  <c:v>107.856922906834</c:v>
                </c:pt>
                <c:pt idx="888">
                  <c:v>97.498177547994317</c:v>
                </c:pt>
                <c:pt idx="889">
                  <c:v>94.098784763834416</c:v>
                </c:pt>
                <c:pt idx="890">
                  <c:v>98.858452984762238</c:v>
                </c:pt>
                <c:pt idx="891">
                  <c:v>92.64916937881226</c:v>
                </c:pt>
                <c:pt idx="892">
                  <c:v>97.343956018057298</c:v>
                </c:pt>
                <c:pt idx="893">
                  <c:v>102.04361746476235</c:v>
                </c:pt>
                <c:pt idx="894">
                  <c:v>111.48948966753011</c:v>
                </c:pt>
                <c:pt idx="895">
                  <c:v>95.16865097283052</c:v>
                </c:pt>
                <c:pt idx="896">
                  <c:v>94.495626343753429</c:v>
                </c:pt>
                <c:pt idx="897">
                  <c:v>96.783656974988077</c:v>
                </c:pt>
                <c:pt idx="898">
                  <c:v>112.14866287827068</c:v>
                </c:pt>
                <c:pt idx="899">
                  <c:v>86.46481359131927</c:v>
                </c:pt>
                <c:pt idx="900">
                  <c:v>103.77798266685002</c:v>
                </c:pt>
                <c:pt idx="901">
                  <c:v>83.815431651404552</c:v>
                </c:pt>
                <c:pt idx="902">
                  <c:v>93.239288559240848</c:v>
                </c:pt>
                <c:pt idx="903">
                  <c:v>102.53775509960479</c:v>
                </c:pt>
                <c:pt idx="904">
                  <c:v>103.19403068674177</c:v>
                </c:pt>
                <c:pt idx="905">
                  <c:v>94.974316355690362</c:v>
                </c:pt>
                <c:pt idx="906">
                  <c:v>91.589456349384093</c:v>
                </c:pt>
                <c:pt idx="907">
                  <c:v>110.68351452553998</c:v>
                </c:pt>
                <c:pt idx="908">
                  <c:v>109.7423922503682</c:v>
                </c:pt>
                <c:pt idx="909">
                  <c:v>83.938727807084973</c:v>
                </c:pt>
                <c:pt idx="910">
                  <c:v>113.39506087425124</c:v>
                </c:pt>
                <c:pt idx="911">
                  <c:v>77.091421574040069</c:v>
                </c:pt>
                <c:pt idx="912">
                  <c:v>113.33118290505998</c:v>
                </c:pt>
                <c:pt idx="913">
                  <c:v>103.76775441271221</c:v>
                </c:pt>
                <c:pt idx="914">
                  <c:v>100.43667750347301</c:v>
                </c:pt>
                <c:pt idx="915">
                  <c:v>90.339422734928945</c:v>
                </c:pt>
                <c:pt idx="916">
                  <c:v>102.20074354105714</c:v>
                </c:pt>
                <c:pt idx="917">
                  <c:v>95.906302963875817</c:v>
                </c:pt>
                <c:pt idx="918">
                  <c:v>115.20447550351905</c:v>
                </c:pt>
                <c:pt idx="919">
                  <c:v>111.60748631241439</c:v>
                </c:pt>
                <c:pt idx="920">
                  <c:v>84.946523550683708</c:v>
                </c:pt>
                <c:pt idx="921">
                  <c:v>97.665810243383703</c:v>
                </c:pt>
                <c:pt idx="922">
                  <c:v>89.651732045534075</c:v>
                </c:pt>
                <c:pt idx="923">
                  <c:v>92.326881017250656</c:v>
                </c:pt>
                <c:pt idx="924">
                  <c:v>103.3756999770617</c:v>
                </c:pt>
                <c:pt idx="925">
                  <c:v>83.599313025215835</c:v>
                </c:pt>
                <c:pt idx="926">
                  <c:v>86.812840478900355</c:v>
                </c:pt>
                <c:pt idx="927">
                  <c:v>118.18544789130827</c:v>
                </c:pt>
                <c:pt idx="928">
                  <c:v>92.508502171721332</c:v>
                </c:pt>
                <c:pt idx="929">
                  <c:v>106.96583521618177</c:v>
                </c:pt>
                <c:pt idx="930">
                  <c:v>110.46044806621023</c:v>
                </c:pt>
                <c:pt idx="931">
                  <c:v>123.38688690064683</c:v>
                </c:pt>
                <c:pt idx="932">
                  <c:v>86.087239799831451</c:v>
                </c:pt>
                <c:pt idx="933">
                  <c:v>101.72910583583852</c:v>
                </c:pt>
                <c:pt idx="934">
                  <c:v>104.01189524317155</c:v>
                </c:pt>
                <c:pt idx="935">
                  <c:v>116.81701626298141</c:v>
                </c:pt>
                <c:pt idx="936">
                  <c:v>100.36777434264712</c:v>
                </c:pt>
                <c:pt idx="937">
                  <c:v>87.515963992019408</c:v>
                </c:pt>
                <c:pt idx="938">
                  <c:v>91.211883275922006</c:v>
                </c:pt>
                <c:pt idx="939">
                  <c:v>89.958353737016353</c:v>
                </c:pt>
                <c:pt idx="940">
                  <c:v>82.629240028938213</c:v>
                </c:pt>
                <c:pt idx="941">
                  <c:v>113.39452781700611</c:v>
                </c:pt>
                <c:pt idx="942">
                  <c:v>101.86251402553819</c:v>
                </c:pt>
                <c:pt idx="943">
                  <c:v>90.567843868313773</c:v>
                </c:pt>
                <c:pt idx="944">
                  <c:v>101.82414652492926</c:v>
                </c:pt>
                <c:pt idx="945">
                  <c:v>100.80969062088096</c:v>
                </c:pt>
                <c:pt idx="946">
                  <c:v>100.11980622388187</c:v>
                </c:pt>
                <c:pt idx="947">
                  <c:v>98.187978598136567</c:v>
                </c:pt>
                <c:pt idx="948">
                  <c:v>85.488184363471206</c:v>
                </c:pt>
                <c:pt idx="949">
                  <c:v>105.12305822250505</c:v>
                </c:pt>
                <c:pt idx="950">
                  <c:v>103.34472860555427</c:v>
                </c:pt>
                <c:pt idx="951">
                  <c:v>115.19181324547199</c:v>
                </c:pt>
                <c:pt idx="952">
                  <c:v>101.56643296932731</c:v>
                </c:pt>
                <c:pt idx="953">
                  <c:v>112.60980845523605</c:v>
                </c:pt>
                <c:pt idx="954">
                  <c:v>111.07465556187333</c:v>
                </c:pt>
                <c:pt idx="955">
                  <c:v>101.83639022694607</c:v>
                </c:pt>
                <c:pt idx="956">
                  <c:v>102.09782241760919</c:v>
                </c:pt>
                <c:pt idx="957">
                  <c:v>108.61577870216706</c:v>
                </c:pt>
                <c:pt idx="958">
                  <c:v>113.38202442352839</c:v>
                </c:pt>
                <c:pt idx="959">
                  <c:v>97.143899053522375</c:v>
                </c:pt>
                <c:pt idx="960">
                  <c:v>109.80186235528764</c:v>
                </c:pt>
                <c:pt idx="961">
                  <c:v>125.23195871015383</c:v>
                </c:pt>
                <c:pt idx="962">
                  <c:v>86.553642736424194</c:v>
                </c:pt>
                <c:pt idx="963">
                  <c:v>101.89692015794721</c:v>
                </c:pt>
                <c:pt idx="964">
                  <c:v>101.64153305916693</c:v>
                </c:pt>
                <c:pt idx="965">
                  <c:v>106.2468870287404</c:v>
                </c:pt>
                <c:pt idx="966">
                  <c:v>97.947825429140096</c:v>
                </c:pt>
                <c:pt idx="967">
                  <c:v>93.130841437015235</c:v>
                </c:pt>
                <c:pt idx="968">
                  <c:v>112.98054441452</c:v>
                </c:pt>
                <c:pt idx="969">
                  <c:v>122.46498785406443</c:v>
                </c:pt>
                <c:pt idx="970">
                  <c:v>91.540573414749474</c:v>
                </c:pt>
                <c:pt idx="971">
                  <c:v>110.74518457749946</c:v>
                </c:pt>
                <c:pt idx="972">
                  <c:v>104.51300702333835</c:v>
                </c:pt>
                <c:pt idx="973">
                  <c:v>103.31171938092228</c:v>
                </c:pt>
                <c:pt idx="974">
                  <c:v>113.40500497816006</c:v>
                </c:pt>
                <c:pt idx="975">
                  <c:v>91.64832048765129</c:v>
                </c:pt>
                <c:pt idx="976">
                  <c:v>97.394295268509637</c:v>
                </c:pt>
                <c:pt idx="977">
                  <c:v>100.40185113544381</c:v>
                </c:pt>
                <c:pt idx="978">
                  <c:v>107.94847186300557</c:v>
                </c:pt>
                <c:pt idx="979">
                  <c:v>95.180491534716651</c:v>
                </c:pt>
                <c:pt idx="980">
                  <c:v>91.526764797532792</c:v>
                </c:pt>
                <c:pt idx="981">
                  <c:v>117.3586363528526</c:v>
                </c:pt>
                <c:pt idx="982">
                  <c:v>101.94070052354014</c:v>
                </c:pt>
                <c:pt idx="983">
                  <c:v>99.160024818911751</c:v>
                </c:pt>
                <c:pt idx="984">
                  <c:v>99.177955694745279</c:v>
                </c:pt>
                <c:pt idx="985">
                  <c:v>89.73295689526789</c:v>
                </c:pt>
                <c:pt idx="986">
                  <c:v>88.391083609939685</c:v>
                </c:pt>
                <c:pt idx="987">
                  <c:v>110.29388196621369</c:v>
                </c:pt>
                <c:pt idx="988">
                  <c:v>101.28018780433668</c:v>
                </c:pt>
                <c:pt idx="989">
                  <c:v>107.22344410749238</c:v>
                </c:pt>
                <c:pt idx="990">
                  <c:v>112.55736571759512</c:v>
                </c:pt>
                <c:pt idx="991">
                  <c:v>108.04172701633561</c:v>
                </c:pt>
                <c:pt idx="992">
                  <c:v>120.88428787191066</c:v>
                </c:pt>
                <c:pt idx="993">
                  <c:v>112.56138566343471</c:v>
                </c:pt>
                <c:pt idx="994">
                  <c:v>91.780787953981687</c:v>
                </c:pt>
                <c:pt idx="995">
                  <c:v>104.34672921913828</c:v>
                </c:pt>
                <c:pt idx="996">
                  <c:v>106.33128563205752</c:v>
                </c:pt>
                <c:pt idx="997">
                  <c:v>107.5582763438461</c:v>
                </c:pt>
                <c:pt idx="998">
                  <c:v>108.28478590646924</c:v>
                </c:pt>
                <c:pt idx="999">
                  <c:v>99.404853978875181</c:v>
                </c:pt>
              </c:numCache>
            </c:numRef>
          </c:xVal>
          <c:yVal>
            <c:numRef>
              <c:f>'Part C Butterfly'!$U$5:$U$1004</c:f>
              <c:numCache>
                <c:formatCode>0.00</c:formatCode>
                <c:ptCount val="1000"/>
                <c:pt idx="0">
                  <c:v>9.7235638955336015</c:v>
                </c:pt>
                <c:pt idx="1">
                  <c:v>6.9906225654223846</c:v>
                </c:pt>
                <c:pt idx="2">
                  <c:v>2.6329746515868919</c:v>
                </c:pt>
                <c:pt idx="3">
                  <c:v>11.270301681814857</c:v>
                </c:pt>
                <c:pt idx="4">
                  <c:v>0</c:v>
                </c:pt>
                <c:pt idx="5">
                  <c:v>11.039516065421054</c:v>
                </c:pt>
                <c:pt idx="6">
                  <c:v>4.5152095014454687</c:v>
                </c:pt>
                <c:pt idx="7">
                  <c:v>8.8164528460954159</c:v>
                </c:pt>
                <c:pt idx="8">
                  <c:v>9.6897331975286249</c:v>
                </c:pt>
                <c:pt idx="9">
                  <c:v>3.8273294727345899</c:v>
                </c:pt>
                <c:pt idx="10">
                  <c:v>10.81886423333637</c:v>
                </c:pt>
                <c:pt idx="11">
                  <c:v>0</c:v>
                </c:pt>
                <c:pt idx="12">
                  <c:v>5.8232206556552484</c:v>
                </c:pt>
                <c:pt idx="13">
                  <c:v>0</c:v>
                </c:pt>
                <c:pt idx="14">
                  <c:v>8.0305330722570432</c:v>
                </c:pt>
                <c:pt idx="15">
                  <c:v>9.8621997401377541</c:v>
                </c:pt>
                <c:pt idx="16">
                  <c:v>0</c:v>
                </c:pt>
                <c:pt idx="17">
                  <c:v>10.791921394587945</c:v>
                </c:pt>
                <c:pt idx="18">
                  <c:v>7.6878918005189689</c:v>
                </c:pt>
                <c:pt idx="19">
                  <c:v>0</c:v>
                </c:pt>
                <c:pt idx="20">
                  <c:v>8.4516987847161431</c:v>
                </c:pt>
                <c:pt idx="21">
                  <c:v>9.5744811570714887</c:v>
                </c:pt>
                <c:pt idx="22">
                  <c:v>4.7022102716745735</c:v>
                </c:pt>
                <c:pt idx="23">
                  <c:v>10.081921267615286</c:v>
                </c:pt>
                <c:pt idx="24">
                  <c:v>3.4378256512777909</c:v>
                </c:pt>
                <c:pt idx="25">
                  <c:v>0</c:v>
                </c:pt>
                <c:pt idx="26">
                  <c:v>9.9983546178850844</c:v>
                </c:pt>
                <c:pt idx="27">
                  <c:v>5.6110399058128451</c:v>
                </c:pt>
                <c:pt idx="28">
                  <c:v>0</c:v>
                </c:pt>
                <c:pt idx="29">
                  <c:v>0</c:v>
                </c:pt>
                <c:pt idx="30">
                  <c:v>0.29191961418294454</c:v>
                </c:pt>
                <c:pt idx="31">
                  <c:v>11.141603467998635</c:v>
                </c:pt>
                <c:pt idx="32">
                  <c:v>11.287012955555014</c:v>
                </c:pt>
                <c:pt idx="33">
                  <c:v>1.7901984075725466</c:v>
                </c:pt>
                <c:pt idx="34">
                  <c:v>8.0938214634191752</c:v>
                </c:pt>
                <c:pt idx="35">
                  <c:v>9.4440635951067549</c:v>
                </c:pt>
                <c:pt idx="36">
                  <c:v>7.7087226575009993</c:v>
                </c:pt>
                <c:pt idx="37">
                  <c:v>0</c:v>
                </c:pt>
                <c:pt idx="38">
                  <c:v>0.90308848770052919</c:v>
                </c:pt>
                <c:pt idx="39">
                  <c:v>7.4726376971939317</c:v>
                </c:pt>
                <c:pt idx="40">
                  <c:v>10.136866161049596</c:v>
                </c:pt>
                <c:pt idx="41">
                  <c:v>1.3140083694054994</c:v>
                </c:pt>
                <c:pt idx="42">
                  <c:v>0.69085605653403093</c:v>
                </c:pt>
                <c:pt idx="43">
                  <c:v>8.1803670255781356</c:v>
                </c:pt>
                <c:pt idx="44">
                  <c:v>7.0157411274107346</c:v>
                </c:pt>
                <c:pt idx="45">
                  <c:v>0</c:v>
                </c:pt>
                <c:pt idx="46">
                  <c:v>0</c:v>
                </c:pt>
                <c:pt idx="47">
                  <c:v>4.3739076578363836</c:v>
                </c:pt>
                <c:pt idx="48">
                  <c:v>7.287995774885502</c:v>
                </c:pt>
                <c:pt idx="49">
                  <c:v>1.4669645888975253</c:v>
                </c:pt>
                <c:pt idx="50">
                  <c:v>10.739835795628892</c:v>
                </c:pt>
                <c:pt idx="51">
                  <c:v>8.9957017159212995</c:v>
                </c:pt>
                <c:pt idx="52">
                  <c:v>7.4587556546379119</c:v>
                </c:pt>
                <c:pt idx="53">
                  <c:v>9.4529270154126408</c:v>
                </c:pt>
                <c:pt idx="54">
                  <c:v>7.3732683113870223</c:v>
                </c:pt>
                <c:pt idx="55">
                  <c:v>8.9587855833097194</c:v>
                </c:pt>
                <c:pt idx="56">
                  <c:v>2.4454162205509107</c:v>
                </c:pt>
                <c:pt idx="57">
                  <c:v>0</c:v>
                </c:pt>
                <c:pt idx="58">
                  <c:v>9.0016517260335434</c:v>
                </c:pt>
                <c:pt idx="59">
                  <c:v>0</c:v>
                </c:pt>
                <c:pt idx="60">
                  <c:v>6.4349704871396227</c:v>
                </c:pt>
                <c:pt idx="61">
                  <c:v>0</c:v>
                </c:pt>
                <c:pt idx="62">
                  <c:v>6.7450723469859781</c:v>
                </c:pt>
                <c:pt idx="63">
                  <c:v>0</c:v>
                </c:pt>
                <c:pt idx="64">
                  <c:v>3.4665596589245951</c:v>
                </c:pt>
                <c:pt idx="65">
                  <c:v>1.0738058347276365</c:v>
                </c:pt>
                <c:pt idx="66">
                  <c:v>6.1854813967461268</c:v>
                </c:pt>
                <c:pt idx="67">
                  <c:v>8.9011629363462532</c:v>
                </c:pt>
                <c:pt idx="68">
                  <c:v>7.4610472708456115</c:v>
                </c:pt>
                <c:pt idx="69">
                  <c:v>2.1445865593549343</c:v>
                </c:pt>
                <c:pt idx="70">
                  <c:v>10.254246905107806</c:v>
                </c:pt>
                <c:pt idx="71">
                  <c:v>0.61482416285662111</c:v>
                </c:pt>
                <c:pt idx="72">
                  <c:v>0</c:v>
                </c:pt>
                <c:pt idx="73">
                  <c:v>7.1691686226681384</c:v>
                </c:pt>
                <c:pt idx="74">
                  <c:v>6.8542179132376049</c:v>
                </c:pt>
                <c:pt idx="75">
                  <c:v>6.3801013085225691</c:v>
                </c:pt>
                <c:pt idx="76">
                  <c:v>8.3336796229022241</c:v>
                </c:pt>
                <c:pt idx="77">
                  <c:v>7.0529311401500649</c:v>
                </c:pt>
                <c:pt idx="78">
                  <c:v>0</c:v>
                </c:pt>
                <c:pt idx="79">
                  <c:v>5.3397521886527812</c:v>
                </c:pt>
                <c:pt idx="80">
                  <c:v>10.790378081106127</c:v>
                </c:pt>
                <c:pt idx="81">
                  <c:v>5.484389292278081</c:v>
                </c:pt>
                <c:pt idx="82">
                  <c:v>10.701524054790099</c:v>
                </c:pt>
                <c:pt idx="83">
                  <c:v>6.2907538471107216</c:v>
                </c:pt>
                <c:pt idx="84">
                  <c:v>0</c:v>
                </c:pt>
                <c:pt idx="85">
                  <c:v>11.327953505314838</c:v>
                </c:pt>
                <c:pt idx="86">
                  <c:v>6.7516410847668453</c:v>
                </c:pt>
                <c:pt idx="87">
                  <c:v>11.089040477245604</c:v>
                </c:pt>
                <c:pt idx="88">
                  <c:v>8.2023444301069617</c:v>
                </c:pt>
                <c:pt idx="89">
                  <c:v>9.3594952126917832</c:v>
                </c:pt>
                <c:pt idx="90">
                  <c:v>2.8585143550180874</c:v>
                </c:pt>
                <c:pt idx="91">
                  <c:v>0</c:v>
                </c:pt>
                <c:pt idx="92">
                  <c:v>10.1752488831915</c:v>
                </c:pt>
                <c:pt idx="93">
                  <c:v>11.061358750006676</c:v>
                </c:pt>
                <c:pt idx="94">
                  <c:v>10.09190318181443</c:v>
                </c:pt>
                <c:pt idx="95">
                  <c:v>1.4352267958687293</c:v>
                </c:pt>
                <c:pt idx="96">
                  <c:v>6.9799546537209523</c:v>
                </c:pt>
                <c:pt idx="97">
                  <c:v>3.9059312782188869</c:v>
                </c:pt>
                <c:pt idx="98">
                  <c:v>7.10726339430758</c:v>
                </c:pt>
                <c:pt idx="99">
                  <c:v>0</c:v>
                </c:pt>
                <c:pt idx="100">
                  <c:v>0</c:v>
                </c:pt>
                <c:pt idx="101">
                  <c:v>7.7571971657666126</c:v>
                </c:pt>
                <c:pt idx="102">
                  <c:v>7.8492723661785817</c:v>
                </c:pt>
                <c:pt idx="103">
                  <c:v>4.5072588939159175</c:v>
                </c:pt>
                <c:pt idx="104">
                  <c:v>5.7373060541487177</c:v>
                </c:pt>
                <c:pt idx="105">
                  <c:v>0</c:v>
                </c:pt>
                <c:pt idx="106">
                  <c:v>7.8235580103384166</c:v>
                </c:pt>
                <c:pt idx="107">
                  <c:v>5.4029021087403351</c:v>
                </c:pt>
                <c:pt idx="108">
                  <c:v>0</c:v>
                </c:pt>
                <c:pt idx="109">
                  <c:v>10.319792630003718</c:v>
                </c:pt>
                <c:pt idx="110">
                  <c:v>3.6658659496563644</c:v>
                </c:pt>
                <c:pt idx="111">
                  <c:v>2.5692026563745003</c:v>
                </c:pt>
                <c:pt idx="112">
                  <c:v>0</c:v>
                </c:pt>
                <c:pt idx="113">
                  <c:v>9.999677285390419</c:v>
                </c:pt>
                <c:pt idx="114">
                  <c:v>10.615636994536345</c:v>
                </c:pt>
                <c:pt idx="115">
                  <c:v>9.5277991825171995</c:v>
                </c:pt>
                <c:pt idx="116">
                  <c:v>10.107715813363455</c:v>
                </c:pt>
                <c:pt idx="117">
                  <c:v>2.605326292492137</c:v>
                </c:pt>
                <c:pt idx="118">
                  <c:v>9.7383408894048813</c:v>
                </c:pt>
                <c:pt idx="119">
                  <c:v>6.0761021989349615</c:v>
                </c:pt>
                <c:pt idx="120">
                  <c:v>0</c:v>
                </c:pt>
                <c:pt idx="121">
                  <c:v>5.0164062601370176</c:v>
                </c:pt>
                <c:pt idx="122">
                  <c:v>11.333375460831675</c:v>
                </c:pt>
                <c:pt idx="123">
                  <c:v>6.5331287573042687</c:v>
                </c:pt>
                <c:pt idx="124">
                  <c:v>4.8574706351967336</c:v>
                </c:pt>
                <c:pt idx="125">
                  <c:v>8.0807918207354419</c:v>
                </c:pt>
                <c:pt idx="126">
                  <c:v>3.8540303711848196</c:v>
                </c:pt>
                <c:pt idx="127">
                  <c:v>0.68637773897793863</c:v>
                </c:pt>
                <c:pt idx="128">
                  <c:v>3.5691216978462137</c:v>
                </c:pt>
                <c:pt idx="129">
                  <c:v>0</c:v>
                </c:pt>
                <c:pt idx="130">
                  <c:v>0.5364423422630864</c:v>
                </c:pt>
                <c:pt idx="131">
                  <c:v>0</c:v>
                </c:pt>
                <c:pt idx="132">
                  <c:v>1.4094941267989327</c:v>
                </c:pt>
                <c:pt idx="133">
                  <c:v>1.0570205255496461</c:v>
                </c:pt>
                <c:pt idx="134">
                  <c:v>0</c:v>
                </c:pt>
                <c:pt idx="135">
                  <c:v>0</c:v>
                </c:pt>
                <c:pt idx="136">
                  <c:v>5.7462954405118012</c:v>
                </c:pt>
                <c:pt idx="137">
                  <c:v>3.7427234731327701</c:v>
                </c:pt>
                <c:pt idx="138">
                  <c:v>8.5649342992045092</c:v>
                </c:pt>
                <c:pt idx="139">
                  <c:v>7.0213564266337016</c:v>
                </c:pt>
                <c:pt idx="140">
                  <c:v>0</c:v>
                </c:pt>
                <c:pt idx="141">
                  <c:v>10.177229640149505</c:v>
                </c:pt>
                <c:pt idx="142">
                  <c:v>9.7012722142636392</c:v>
                </c:pt>
                <c:pt idx="143">
                  <c:v>6.9891312412102877</c:v>
                </c:pt>
                <c:pt idx="144">
                  <c:v>0.97868100104187761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7.77726987854399</c:v>
                </c:pt>
                <c:pt idx="150">
                  <c:v>10.60782763269782</c:v>
                </c:pt>
                <c:pt idx="151">
                  <c:v>8.7333374185673165</c:v>
                </c:pt>
                <c:pt idx="152">
                  <c:v>0</c:v>
                </c:pt>
                <c:pt idx="153">
                  <c:v>5.0343089354932715</c:v>
                </c:pt>
                <c:pt idx="154">
                  <c:v>8.5162801619387949</c:v>
                </c:pt>
                <c:pt idx="155">
                  <c:v>2.9851168370043553</c:v>
                </c:pt>
                <c:pt idx="156">
                  <c:v>7.5426297503011597</c:v>
                </c:pt>
                <c:pt idx="157">
                  <c:v>0</c:v>
                </c:pt>
                <c:pt idx="158">
                  <c:v>4.2030556433048503</c:v>
                </c:pt>
                <c:pt idx="159">
                  <c:v>0.35160739266179064</c:v>
                </c:pt>
                <c:pt idx="160">
                  <c:v>0</c:v>
                </c:pt>
                <c:pt idx="161">
                  <c:v>8.7483903788489812</c:v>
                </c:pt>
                <c:pt idx="162">
                  <c:v>3.6174029356933204</c:v>
                </c:pt>
                <c:pt idx="163">
                  <c:v>2.9349033367788877</c:v>
                </c:pt>
                <c:pt idx="164">
                  <c:v>5.1285927083933132</c:v>
                </c:pt>
                <c:pt idx="165">
                  <c:v>0</c:v>
                </c:pt>
                <c:pt idx="166">
                  <c:v>9.2806771344332049</c:v>
                </c:pt>
                <c:pt idx="167">
                  <c:v>8.8439818989011485</c:v>
                </c:pt>
                <c:pt idx="168">
                  <c:v>3.9656031340937403</c:v>
                </c:pt>
                <c:pt idx="169">
                  <c:v>1.7242492267850906</c:v>
                </c:pt>
                <c:pt idx="170">
                  <c:v>4.737168024207449</c:v>
                </c:pt>
                <c:pt idx="171">
                  <c:v>3.9586854296366027</c:v>
                </c:pt>
                <c:pt idx="172">
                  <c:v>9.0692464969709192</c:v>
                </c:pt>
                <c:pt idx="173">
                  <c:v>0</c:v>
                </c:pt>
                <c:pt idx="174">
                  <c:v>10.449053353021554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9.7766999187417412</c:v>
                </c:pt>
                <c:pt idx="179">
                  <c:v>10.571928544814853</c:v>
                </c:pt>
                <c:pt idx="180">
                  <c:v>5.3672336170372859</c:v>
                </c:pt>
                <c:pt idx="181">
                  <c:v>0</c:v>
                </c:pt>
                <c:pt idx="182">
                  <c:v>1.7495378367094929</c:v>
                </c:pt>
                <c:pt idx="183">
                  <c:v>9.1310775357123646</c:v>
                </c:pt>
                <c:pt idx="184">
                  <c:v>8.7767203080051104</c:v>
                </c:pt>
                <c:pt idx="185">
                  <c:v>0.44620558008463718</c:v>
                </c:pt>
                <c:pt idx="186">
                  <c:v>0</c:v>
                </c:pt>
                <c:pt idx="187">
                  <c:v>1.0210184223541603</c:v>
                </c:pt>
                <c:pt idx="188">
                  <c:v>0</c:v>
                </c:pt>
                <c:pt idx="189">
                  <c:v>10.803187401300448</c:v>
                </c:pt>
                <c:pt idx="190">
                  <c:v>8.7690704074491919</c:v>
                </c:pt>
                <c:pt idx="191">
                  <c:v>10.835310087312664</c:v>
                </c:pt>
                <c:pt idx="192">
                  <c:v>9.082641667411707</c:v>
                </c:pt>
                <c:pt idx="193">
                  <c:v>4.5659585571998917</c:v>
                </c:pt>
                <c:pt idx="194">
                  <c:v>2.6762619580951537</c:v>
                </c:pt>
                <c:pt idx="195">
                  <c:v>0.87460275891393735</c:v>
                </c:pt>
                <c:pt idx="196">
                  <c:v>4.66166036885636</c:v>
                </c:pt>
                <c:pt idx="197">
                  <c:v>9.1134820081203145</c:v>
                </c:pt>
                <c:pt idx="198">
                  <c:v>8.5851004503738864</c:v>
                </c:pt>
                <c:pt idx="199">
                  <c:v>7.9622657800218093</c:v>
                </c:pt>
                <c:pt idx="200">
                  <c:v>6.634582898008631</c:v>
                </c:pt>
                <c:pt idx="201">
                  <c:v>0</c:v>
                </c:pt>
                <c:pt idx="202">
                  <c:v>8.1108340145215152</c:v>
                </c:pt>
                <c:pt idx="203">
                  <c:v>5.8437121255995095</c:v>
                </c:pt>
                <c:pt idx="204">
                  <c:v>4.2128957726438045</c:v>
                </c:pt>
                <c:pt idx="205">
                  <c:v>9.5503152924067365</c:v>
                </c:pt>
                <c:pt idx="206">
                  <c:v>3.3867026245757899</c:v>
                </c:pt>
                <c:pt idx="207">
                  <c:v>8.2957402906995128</c:v>
                </c:pt>
                <c:pt idx="208">
                  <c:v>4.1924453518287237</c:v>
                </c:pt>
                <c:pt idx="209">
                  <c:v>4.8698915506497116</c:v>
                </c:pt>
                <c:pt idx="210">
                  <c:v>2.990142438745039</c:v>
                </c:pt>
                <c:pt idx="211">
                  <c:v>0.84189541799418066</c:v>
                </c:pt>
                <c:pt idx="212">
                  <c:v>5.8008956286702471</c:v>
                </c:pt>
                <c:pt idx="213">
                  <c:v>0</c:v>
                </c:pt>
                <c:pt idx="214">
                  <c:v>2.2101820044346425</c:v>
                </c:pt>
                <c:pt idx="215">
                  <c:v>8.6333730491232643</c:v>
                </c:pt>
                <c:pt idx="216">
                  <c:v>0</c:v>
                </c:pt>
                <c:pt idx="217">
                  <c:v>0</c:v>
                </c:pt>
                <c:pt idx="218">
                  <c:v>11.142452183324025</c:v>
                </c:pt>
                <c:pt idx="219">
                  <c:v>0</c:v>
                </c:pt>
                <c:pt idx="220">
                  <c:v>11.268344125382299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10.994747053910572</c:v>
                </c:pt>
                <c:pt idx="225">
                  <c:v>0</c:v>
                </c:pt>
                <c:pt idx="226">
                  <c:v>7.8856283504004949</c:v>
                </c:pt>
                <c:pt idx="227">
                  <c:v>4.9251558907112098</c:v>
                </c:pt>
                <c:pt idx="228">
                  <c:v>7.6736882571789806</c:v>
                </c:pt>
                <c:pt idx="229">
                  <c:v>9.5994254494432028</c:v>
                </c:pt>
                <c:pt idx="230">
                  <c:v>9.602911771661951</c:v>
                </c:pt>
                <c:pt idx="231">
                  <c:v>1.5473941066332486</c:v>
                </c:pt>
                <c:pt idx="232">
                  <c:v>10.496808033407405</c:v>
                </c:pt>
                <c:pt idx="233">
                  <c:v>0</c:v>
                </c:pt>
                <c:pt idx="234">
                  <c:v>8.1808850768964874</c:v>
                </c:pt>
                <c:pt idx="235">
                  <c:v>2.6141309603983274</c:v>
                </c:pt>
                <c:pt idx="236">
                  <c:v>0</c:v>
                </c:pt>
                <c:pt idx="237">
                  <c:v>4.0843553139324911</c:v>
                </c:pt>
                <c:pt idx="238">
                  <c:v>7.4647342914465753</c:v>
                </c:pt>
                <c:pt idx="239">
                  <c:v>2.5362912331403749</c:v>
                </c:pt>
                <c:pt idx="240">
                  <c:v>8.4701596037590576</c:v>
                </c:pt>
                <c:pt idx="241">
                  <c:v>0.62331030903821727</c:v>
                </c:pt>
                <c:pt idx="242">
                  <c:v>10.849351445773962</c:v>
                </c:pt>
                <c:pt idx="243">
                  <c:v>3.3858859984147784</c:v>
                </c:pt>
                <c:pt idx="244">
                  <c:v>6.699623384784303</c:v>
                </c:pt>
                <c:pt idx="245">
                  <c:v>8.7090669218254391</c:v>
                </c:pt>
                <c:pt idx="246">
                  <c:v>2.6916697041355917</c:v>
                </c:pt>
                <c:pt idx="247">
                  <c:v>4.9747304175450893</c:v>
                </c:pt>
                <c:pt idx="248">
                  <c:v>9.5736355200984633</c:v>
                </c:pt>
                <c:pt idx="249">
                  <c:v>1.3641577370834881</c:v>
                </c:pt>
                <c:pt idx="250">
                  <c:v>0</c:v>
                </c:pt>
                <c:pt idx="251">
                  <c:v>1.2489069161597826</c:v>
                </c:pt>
                <c:pt idx="252">
                  <c:v>6.8421311642717058</c:v>
                </c:pt>
                <c:pt idx="253">
                  <c:v>8.0389795074100618</c:v>
                </c:pt>
                <c:pt idx="254">
                  <c:v>0</c:v>
                </c:pt>
                <c:pt idx="255">
                  <c:v>3.0678158950421164</c:v>
                </c:pt>
                <c:pt idx="256">
                  <c:v>3.4427066175887546</c:v>
                </c:pt>
                <c:pt idx="257">
                  <c:v>7.6246670783918944</c:v>
                </c:pt>
                <c:pt idx="258">
                  <c:v>9.1495632707067927</c:v>
                </c:pt>
                <c:pt idx="259">
                  <c:v>7.5633567907388795</c:v>
                </c:pt>
                <c:pt idx="260">
                  <c:v>0</c:v>
                </c:pt>
                <c:pt idx="261">
                  <c:v>6.6244212332509278</c:v>
                </c:pt>
                <c:pt idx="262">
                  <c:v>5.4305759371350746</c:v>
                </c:pt>
                <c:pt idx="263">
                  <c:v>4.8585681200509754</c:v>
                </c:pt>
                <c:pt idx="264">
                  <c:v>6.0752373827957342</c:v>
                </c:pt>
                <c:pt idx="265">
                  <c:v>0</c:v>
                </c:pt>
                <c:pt idx="266">
                  <c:v>9.5143209022016322</c:v>
                </c:pt>
                <c:pt idx="267">
                  <c:v>8.139611140939877</c:v>
                </c:pt>
                <c:pt idx="268">
                  <c:v>8.6096207196713976</c:v>
                </c:pt>
                <c:pt idx="269">
                  <c:v>0</c:v>
                </c:pt>
                <c:pt idx="270">
                  <c:v>0</c:v>
                </c:pt>
                <c:pt idx="271">
                  <c:v>5.8541841469927647</c:v>
                </c:pt>
                <c:pt idx="272">
                  <c:v>1.3522635875911533</c:v>
                </c:pt>
                <c:pt idx="273">
                  <c:v>11.328579387925544</c:v>
                </c:pt>
                <c:pt idx="274">
                  <c:v>11.313243082836024</c:v>
                </c:pt>
                <c:pt idx="275">
                  <c:v>0</c:v>
                </c:pt>
                <c:pt idx="276">
                  <c:v>9.3870250811604024</c:v>
                </c:pt>
                <c:pt idx="277">
                  <c:v>8.6602676234357432</c:v>
                </c:pt>
                <c:pt idx="278">
                  <c:v>7.7641873962577677</c:v>
                </c:pt>
                <c:pt idx="279">
                  <c:v>8.9626310330052377</c:v>
                </c:pt>
                <c:pt idx="280">
                  <c:v>5.7183133633572254</c:v>
                </c:pt>
                <c:pt idx="281">
                  <c:v>8.9206968681625938</c:v>
                </c:pt>
                <c:pt idx="282">
                  <c:v>0</c:v>
                </c:pt>
                <c:pt idx="283">
                  <c:v>3.3075777903256949</c:v>
                </c:pt>
                <c:pt idx="284">
                  <c:v>0.70444559538569251</c:v>
                </c:pt>
                <c:pt idx="285">
                  <c:v>8.3481360100934126</c:v>
                </c:pt>
                <c:pt idx="286">
                  <c:v>9.4713751093711238</c:v>
                </c:pt>
                <c:pt idx="287">
                  <c:v>1.7412060603568307</c:v>
                </c:pt>
                <c:pt idx="288">
                  <c:v>0</c:v>
                </c:pt>
                <c:pt idx="289">
                  <c:v>0</c:v>
                </c:pt>
                <c:pt idx="290">
                  <c:v>1.8938976299787669</c:v>
                </c:pt>
                <c:pt idx="291">
                  <c:v>5.0829220097260048</c:v>
                </c:pt>
                <c:pt idx="292">
                  <c:v>11.069479003696728</c:v>
                </c:pt>
                <c:pt idx="293">
                  <c:v>0.72746374867490715</c:v>
                </c:pt>
                <c:pt idx="294">
                  <c:v>10.897806402228014</c:v>
                </c:pt>
                <c:pt idx="295">
                  <c:v>0</c:v>
                </c:pt>
                <c:pt idx="296">
                  <c:v>11.061209123850929</c:v>
                </c:pt>
                <c:pt idx="297">
                  <c:v>10.45774565041539</c:v>
                </c:pt>
                <c:pt idx="298">
                  <c:v>0</c:v>
                </c:pt>
                <c:pt idx="299">
                  <c:v>0</c:v>
                </c:pt>
                <c:pt idx="300">
                  <c:v>9.8340457834702448</c:v>
                </c:pt>
                <c:pt idx="301">
                  <c:v>7.6531341024587221</c:v>
                </c:pt>
                <c:pt idx="302">
                  <c:v>11.262854018463685</c:v>
                </c:pt>
                <c:pt idx="303">
                  <c:v>0</c:v>
                </c:pt>
                <c:pt idx="304">
                  <c:v>0</c:v>
                </c:pt>
                <c:pt idx="305">
                  <c:v>8.5133067152985689</c:v>
                </c:pt>
                <c:pt idx="306">
                  <c:v>1.7968677180985679</c:v>
                </c:pt>
                <c:pt idx="307">
                  <c:v>0.21047024886443921</c:v>
                </c:pt>
                <c:pt idx="308">
                  <c:v>8.2747562798872849</c:v>
                </c:pt>
                <c:pt idx="309">
                  <c:v>11.31319493356213</c:v>
                </c:pt>
                <c:pt idx="310">
                  <c:v>9.6434202921123671</c:v>
                </c:pt>
                <c:pt idx="311">
                  <c:v>3.3669277079517741</c:v>
                </c:pt>
                <c:pt idx="312">
                  <c:v>1.9495139815378764</c:v>
                </c:pt>
                <c:pt idx="313">
                  <c:v>0.77257139222965066</c:v>
                </c:pt>
                <c:pt idx="314">
                  <c:v>8.1751523898114158</c:v>
                </c:pt>
                <c:pt idx="315">
                  <c:v>2.2315607481590121</c:v>
                </c:pt>
                <c:pt idx="316">
                  <c:v>0</c:v>
                </c:pt>
                <c:pt idx="317">
                  <c:v>9.5847221888805905</c:v>
                </c:pt>
                <c:pt idx="318">
                  <c:v>1.9899345361026235</c:v>
                </c:pt>
                <c:pt idx="319">
                  <c:v>3.945910821990978</c:v>
                </c:pt>
                <c:pt idx="320">
                  <c:v>4.3337560572640399</c:v>
                </c:pt>
                <c:pt idx="321">
                  <c:v>5.4897506361817534</c:v>
                </c:pt>
                <c:pt idx="322">
                  <c:v>5.8074331690086751</c:v>
                </c:pt>
                <c:pt idx="323">
                  <c:v>9.4446343228374587</c:v>
                </c:pt>
                <c:pt idx="324">
                  <c:v>4.8742228273915202</c:v>
                </c:pt>
                <c:pt idx="325">
                  <c:v>0</c:v>
                </c:pt>
                <c:pt idx="326">
                  <c:v>10.558679113561169</c:v>
                </c:pt>
                <c:pt idx="327">
                  <c:v>3.2826695491426676</c:v>
                </c:pt>
                <c:pt idx="328">
                  <c:v>6.3540204856594187</c:v>
                </c:pt>
                <c:pt idx="329">
                  <c:v>9.6683745359079865</c:v>
                </c:pt>
                <c:pt idx="330">
                  <c:v>7.7181202539623825</c:v>
                </c:pt>
                <c:pt idx="331">
                  <c:v>2.0527545960183744</c:v>
                </c:pt>
                <c:pt idx="332">
                  <c:v>2.2468027822050374</c:v>
                </c:pt>
                <c:pt idx="333">
                  <c:v>9.0638730006581483</c:v>
                </c:pt>
                <c:pt idx="334">
                  <c:v>11.092218252687175</c:v>
                </c:pt>
                <c:pt idx="335">
                  <c:v>0</c:v>
                </c:pt>
                <c:pt idx="336">
                  <c:v>7.663688140281721</c:v>
                </c:pt>
                <c:pt idx="337">
                  <c:v>8.5619291462633669</c:v>
                </c:pt>
                <c:pt idx="338">
                  <c:v>0</c:v>
                </c:pt>
                <c:pt idx="339">
                  <c:v>6.6290019892450402</c:v>
                </c:pt>
                <c:pt idx="340">
                  <c:v>5.0163770042407236</c:v>
                </c:pt>
                <c:pt idx="341">
                  <c:v>1.7589315046873111</c:v>
                </c:pt>
                <c:pt idx="342">
                  <c:v>0.15783384146553203</c:v>
                </c:pt>
                <c:pt idx="343">
                  <c:v>0</c:v>
                </c:pt>
                <c:pt idx="344">
                  <c:v>0</c:v>
                </c:pt>
                <c:pt idx="345">
                  <c:v>10.278508170107983</c:v>
                </c:pt>
                <c:pt idx="346">
                  <c:v>8.389651208202892</c:v>
                </c:pt>
                <c:pt idx="347">
                  <c:v>4.4587779303152786</c:v>
                </c:pt>
                <c:pt idx="348">
                  <c:v>9.8766084932033493</c:v>
                </c:pt>
                <c:pt idx="349">
                  <c:v>4.8304529941461567</c:v>
                </c:pt>
                <c:pt idx="350">
                  <c:v>0</c:v>
                </c:pt>
                <c:pt idx="351">
                  <c:v>3.5928306483021686</c:v>
                </c:pt>
                <c:pt idx="352">
                  <c:v>8.5319313247938169</c:v>
                </c:pt>
                <c:pt idx="353">
                  <c:v>0</c:v>
                </c:pt>
                <c:pt idx="354">
                  <c:v>1.8303244552505475</c:v>
                </c:pt>
                <c:pt idx="355">
                  <c:v>6.6765319016764124</c:v>
                </c:pt>
                <c:pt idx="356">
                  <c:v>0</c:v>
                </c:pt>
                <c:pt idx="357">
                  <c:v>0</c:v>
                </c:pt>
                <c:pt idx="358">
                  <c:v>8.3935761402871947</c:v>
                </c:pt>
                <c:pt idx="359">
                  <c:v>4.0679823599472655</c:v>
                </c:pt>
                <c:pt idx="360">
                  <c:v>0</c:v>
                </c:pt>
                <c:pt idx="361">
                  <c:v>5.7032844685814013</c:v>
                </c:pt>
                <c:pt idx="362">
                  <c:v>8.362734895574448</c:v>
                </c:pt>
                <c:pt idx="363">
                  <c:v>6.8574066733208952</c:v>
                </c:pt>
                <c:pt idx="364">
                  <c:v>0</c:v>
                </c:pt>
                <c:pt idx="365">
                  <c:v>2.3883355492659604</c:v>
                </c:pt>
                <c:pt idx="366">
                  <c:v>0.22311280741550377</c:v>
                </c:pt>
                <c:pt idx="367">
                  <c:v>1.9458524705911771</c:v>
                </c:pt>
                <c:pt idx="368">
                  <c:v>0</c:v>
                </c:pt>
                <c:pt idx="369">
                  <c:v>5.5008054925645808</c:v>
                </c:pt>
                <c:pt idx="370">
                  <c:v>0</c:v>
                </c:pt>
                <c:pt idx="371">
                  <c:v>8.8133086794500457</c:v>
                </c:pt>
                <c:pt idx="372">
                  <c:v>2.5929514892597183</c:v>
                </c:pt>
                <c:pt idx="373">
                  <c:v>3.3715887248413594</c:v>
                </c:pt>
                <c:pt idx="374">
                  <c:v>8.5013549839192137</c:v>
                </c:pt>
                <c:pt idx="375">
                  <c:v>10.16064803880289</c:v>
                </c:pt>
                <c:pt idx="376">
                  <c:v>0</c:v>
                </c:pt>
                <c:pt idx="377">
                  <c:v>6.7735153571757678</c:v>
                </c:pt>
                <c:pt idx="378">
                  <c:v>5.3090518386829615</c:v>
                </c:pt>
                <c:pt idx="379">
                  <c:v>7.6266790747776838</c:v>
                </c:pt>
                <c:pt idx="380">
                  <c:v>8.4669180536291861</c:v>
                </c:pt>
                <c:pt idx="381">
                  <c:v>0</c:v>
                </c:pt>
                <c:pt idx="382">
                  <c:v>10.926932136133814</c:v>
                </c:pt>
                <c:pt idx="383">
                  <c:v>1.7991771721801939</c:v>
                </c:pt>
                <c:pt idx="384">
                  <c:v>8.6353779315764001</c:v>
                </c:pt>
                <c:pt idx="385">
                  <c:v>3.3618191882179644</c:v>
                </c:pt>
                <c:pt idx="386">
                  <c:v>10.025333761153831</c:v>
                </c:pt>
                <c:pt idx="387">
                  <c:v>8.512774550332054</c:v>
                </c:pt>
                <c:pt idx="388">
                  <c:v>5.9049160438041497</c:v>
                </c:pt>
                <c:pt idx="389">
                  <c:v>0</c:v>
                </c:pt>
                <c:pt idx="390">
                  <c:v>7.8247823124059721</c:v>
                </c:pt>
                <c:pt idx="391">
                  <c:v>0.39847957103481235</c:v>
                </c:pt>
                <c:pt idx="392">
                  <c:v>8.7431214401158286</c:v>
                </c:pt>
                <c:pt idx="393">
                  <c:v>3.3382541945906894</c:v>
                </c:pt>
                <c:pt idx="394">
                  <c:v>0</c:v>
                </c:pt>
                <c:pt idx="395">
                  <c:v>0.87895659224042788</c:v>
                </c:pt>
                <c:pt idx="396">
                  <c:v>5.3084412614460348</c:v>
                </c:pt>
                <c:pt idx="397">
                  <c:v>3.460787830440978</c:v>
                </c:pt>
                <c:pt idx="398">
                  <c:v>1.2840006452160253</c:v>
                </c:pt>
                <c:pt idx="399">
                  <c:v>5.1375596727696689</c:v>
                </c:pt>
                <c:pt idx="400">
                  <c:v>0.29196438616861542</c:v>
                </c:pt>
                <c:pt idx="401">
                  <c:v>7.6478275433225491</c:v>
                </c:pt>
                <c:pt idx="402">
                  <c:v>8.1331566302390996</c:v>
                </c:pt>
                <c:pt idx="403">
                  <c:v>10.845521603434378</c:v>
                </c:pt>
                <c:pt idx="404">
                  <c:v>2.7022797015455922</c:v>
                </c:pt>
                <c:pt idx="405">
                  <c:v>2.7174086588955362</c:v>
                </c:pt>
                <c:pt idx="406">
                  <c:v>0</c:v>
                </c:pt>
                <c:pt idx="407">
                  <c:v>4.6719556497647545</c:v>
                </c:pt>
                <c:pt idx="408">
                  <c:v>0</c:v>
                </c:pt>
                <c:pt idx="409">
                  <c:v>8.9514486099829753</c:v>
                </c:pt>
                <c:pt idx="410">
                  <c:v>3.8449609665826472</c:v>
                </c:pt>
                <c:pt idx="411">
                  <c:v>0</c:v>
                </c:pt>
                <c:pt idx="412">
                  <c:v>9.2167774052171296</c:v>
                </c:pt>
                <c:pt idx="413">
                  <c:v>3.7708095769787349</c:v>
                </c:pt>
                <c:pt idx="414">
                  <c:v>10.201051190941911</c:v>
                </c:pt>
                <c:pt idx="415">
                  <c:v>7.041536371941703</c:v>
                </c:pt>
                <c:pt idx="416">
                  <c:v>4.6111132670545487</c:v>
                </c:pt>
                <c:pt idx="417">
                  <c:v>0</c:v>
                </c:pt>
                <c:pt idx="418">
                  <c:v>0</c:v>
                </c:pt>
                <c:pt idx="419">
                  <c:v>4.8092726730808693</c:v>
                </c:pt>
                <c:pt idx="420">
                  <c:v>5.2864334868557705</c:v>
                </c:pt>
                <c:pt idx="421">
                  <c:v>5.8225928959098212</c:v>
                </c:pt>
                <c:pt idx="422">
                  <c:v>0.75408455477719372</c:v>
                </c:pt>
                <c:pt idx="423">
                  <c:v>7.3975123770263451</c:v>
                </c:pt>
                <c:pt idx="424">
                  <c:v>10.850753378362384</c:v>
                </c:pt>
                <c:pt idx="425">
                  <c:v>0</c:v>
                </c:pt>
                <c:pt idx="426">
                  <c:v>10.517569319439872</c:v>
                </c:pt>
                <c:pt idx="427">
                  <c:v>5.8418753448013661</c:v>
                </c:pt>
                <c:pt idx="428">
                  <c:v>0</c:v>
                </c:pt>
                <c:pt idx="429">
                  <c:v>0.68409807223613939</c:v>
                </c:pt>
                <c:pt idx="430">
                  <c:v>3.746284059835304</c:v>
                </c:pt>
                <c:pt idx="431">
                  <c:v>2.8976203178450817</c:v>
                </c:pt>
                <c:pt idx="432">
                  <c:v>0</c:v>
                </c:pt>
                <c:pt idx="433">
                  <c:v>0</c:v>
                </c:pt>
                <c:pt idx="434">
                  <c:v>5.8058900866746228</c:v>
                </c:pt>
                <c:pt idx="435">
                  <c:v>0</c:v>
                </c:pt>
                <c:pt idx="436">
                  <c:v>5.3502514162833563</c:v>
                </c:pt>
                <c:pt idx="437">
                  <c:v>5.3634445421044745</c:v>
                </c:pt>
                <c:pt idx="438">
                  <c:v>8.0843239484433695</c:v>
                </c:pt>
                <c:pt idx="439">
                  <c:v>3.7180488722208622</c:v>
                </c:pt>
                <c:pt idx="440">
                  <c:v>2.5309351585738966</c:v>
                </c:pt>
                <c:pt idx="441">
                  <c:v>7.4680610888281223</c:v>
                </c:pt>
                <c:pt idx="442">
                  <c:v>0</c:v>
                </c:pt>
                <c:pt idx="443">
                  <c:v>9.4705853801870319</c:v>
                </c:pt>
                <c:pt idx="444">
                  <c:v>2.2656693082973192</c:v>
                </c:pt>
                <c:pt idx="445">
                  <c:v>9.2640538355686033</c:v>
                </c:pt>
                <c:pt idx="446">
                  <c:v>6.7374796499939578</c:v>
                </c:pt>
                <c:pt idx="447">
                  <c:v>5.7245791603281333</c:v>
                </c:pt>
                <c:pt idx="448">
                  <c:v>10.152161786610947</c:v>
                </c:pt>
                <c:pt idx="449">
                  <c:v>4.5795243834378141</c:v>
                </c:pt>
                <c:pt idx="450">
                  <c:v>11.25144655414843</c:v>
                </c:pt>
                <c:pt idx="451">
                  <c:v>4.5947274442212063</c:v>
                </c:pt>
                <c:pt idx="452">
                  <c:v>9.4135230092181104</c:v>
                </c:pt>
                <c:pt idx="453">
                  <c:v>1.976144036905211</c:v>
                </c:pt>
                <c:pt idx="454">
                  <c:v>8.6740012056047391</c:v>
                </c:pt>
                <c:pt idx="455">
                  <c:v>0</c:v>
                </c:pt>
                <c:pt idx="456">
                  <c:v>9.9544483449502081</c:v>
                </c:pt>
                <c:pt idx="457">
                  <c:v>5.5127970327816911</c:v>
                </c:pt>
                <c:pt idx="458">
                  <c:v>4.7799664128293955</c:v>
                </c:pt>
                <c:pt idx="459">
                  <c:v>0</c:v>
                </c:pt>
                <c:pt idx="460">
                  <c:v>9.7362941705668504</c:v>
                </c:pt>
                <c:pt idx="461">
                  <c:v>7.5899354259574352</c:v>
                </c:pt>
                <c:pt idx="462">
                  <c:v>5.4776055339988261</c:v>
                </c:pt>
                <c:pt idx="463">
                  <c:v>0</c:v>
                </c:pt>
                <c:pt idx="464">
                  <c:v>0</c:v>
                </c:pt>
                <c:pt idx="465">
                  <c:v>10.581331667879994</c:v>
                </c:pt>
                <c:pt idx="466">
                  <c:v>0</c:v>
                </c:pt>
                <c:pt idx="467">
                  <c:v>0</c:v>
                </c:pt>
                <c:pt idx="468">
                  <c:v>7.8016654408763486</c:v>
                </c:pt>
                <c:pt idx="469">
                  <c:v>10.692726532717373</c:v>
                </c:pt>
                <c:pt idx="470">
                  <c:v>8.7742335495246095</c:v>
                </c:pt>
                <c:pt idx="471">
                  <c:v>7.5805856382527281</c:v>
                </c:pt>
                <c:pt idx="472">
                  <c:v>8.0647476768047426</c:v>
                </c:pt>
                <c:pt idx="473">
                  <c:v>9.5501463484539784</c:v>
                </c:pt>
                <c:pt idx="474">
                  <c:v>6.5171085627873993</c:v>
                </c:pt>
                <c:pt idx="475">
                  <c:v>6.2463638444985747</c:v>
                </c:pt>
                <c:pt idx="476">
                  <c:v>9.8849173780471631</c:v>
                </c:pt>
                <c:pt idx="477">
                  <c:v>0</c:v>
                </c:pt>
                <c:pt idx="478">
                  <c:v>5.4891391997766448</c:v>
                </c:pt>
                <c:pt idx="479">
                  <c:v>2.5752694496174229</c:v>
                </c:pt>
                <c:pt idx="480">
                  <c:v>8.9114967218343679</c:v>
                </c:pt>
                <c:pt idx="481">
                  <c:v>8.7883758095296685</c:v>
                </c:pt>
                <c:pt idx="482">
                  <c:v>10.412308636897137</c:v>
                </c:pt>
                <c:pt idx="483">
                  <c:v>0</c:v>
                </c:pt>
                <c:pt idx="484">
                  <c:v>0</c:v>
                </c:pt>
                <c:pt idx="485">
                  <c:v>7.6613754107636822</c:v>
                </c:pt>
                <c:pt idx="486">
                  <c:v>7.0047722226628082</c:v>
                </c:pt>
                <c:pt idx="487">
                  <c:v>0</c:v>
                </c:pt>
                <c:pt idx="488">
                  <c:v>7.1797845012915502</c:v>
                </c:pt>
                <c:pt idx="489">
                  <c:v>0</c:v>
                </c:pt>
                <c:pt idx="490">
                  <c:v>2.6432718414245784</c:v>
                </c:pt>
                <c:pt idx="491">
                  <c:v>0</c:v>
                </c:pt>
                <c:pt idx="492">
                  <c:v>10.346222159622215</c:v>
                </c:pt>
                <c:pt idx="493">
                  <c:v>4.5207137656641976</c:v>
                </c:pt>
                <c:pt idx="494">
                  <c:v>0</c:v>
                </c:pt>
                <c:pt idx="495">
                  <c:v>11.229435235007685</c:v>
                </c:pt>
                <c:pt idx="496">
                  <c:v>0</c:v>
                </c:pt>
                <c:pt idx="497">
                  <c:v>4.0802063593631885</c:v>
                </c:pt>
                <c:pt idx="498">
                  <c:v>9.2907027243072378</c:v>
                </c:pt>
                <c:pt idx="499">
                  <c:v>5.4417086912787624</c:v>
                </c:pt>
                <c:pt idx="500">
                  <c:v>7.4453343139647217</c:v>
                </c:pt>
                <c:pt idx="501">
                  <c:v>6.0358026517884298</c:v>
                </c:pt>
                <c:pt idx="502">
                  <c:v>0</c:v>
                </c:pt>
                <c:pt idx="503">
                  <c:v>2.586699113502533</c:v>
                </c:pt>
                <c:pt idx="504">
                  <c:v>2.8015244081790911</c:v>
                </c:pt>
                <c:pt idx="505">
                  <c:v>0</c:v>
                </c:pt>
                <c:pt idx="506">
                  <c:v>4.9922895893329269</c:v>
                </c:pt>
                <c:pt idx="507">
                  <c:v>10.783947511719475</c:v>
                </c:pt>
                <c:pt idx="508">
                  <c:v>5.9261290239693096</c:v>
                </c:pt>
                <c:pt idx="509">
                  <c:v>5.843674561861917</c:v>
                </c:pt>
                <c:pt idx="510">
                  <c:v>0</c:v>
                </c:pt>
                <c:pt idx="511">
                  <c:v>8.2910687927969491</c:v>
                </c:pt>
                <c:pt idx="512">
                  <c:v>10.214421082784028</c:v>
                </c:pt>
                <c:pt idx="513">
                  <c:v>0</c:v>
                </c:pt>
                <c:pt idx="514">
                  <c:v>8.9726414221225639</c:v>
                </c:pt>
                <c:pt idx="515">
                  <c:v>0</c:v>
                </c:pt>
                <c:pt idx="516">
                  <c:v>0.54461267369579502</c:v>
                </c:pt>
                <c:pt idx="517">
                  <c:v>2.4774570905244246</c:v>
                </c:pt>
                <c:pt idx="518">
                  <c:v>3.040765552496822</c:v>
                </c:pt>
                <c:pt idx="519">
                  <c:v>0</c:v>
                </c:pt>
                <c:pt idx="520">
                  <c:v>3.1272002582640539</c:v>
                </c:pt>
                <c:pt idx="521">
                  <c:v>0</c:v>
                </c:pt>
                <c:pt idx="522">
                  <c:v>7.2009007075962899</c:v>
                </c:pt>
                <c:pt idx="523">
                  <c:v>0</c:v>
                </c:pt>
                <c:pt idx="524">
                  <c:v>7.2162472909701876</c:v>
                </c:pt>
                <c:pt idx="525">
                  <c:v>0</c:v>
                </c:pt>
                <c:pt idx="526">
                  <c:v>7.5549677496577061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3.116578660473678</c:v>
                </c:pt>
                <c:pt idx="531">
                  <c:v>9.1573977389638515</c:v>
                </c:pt>
                <c:pt idx="532">
                  <c:v>10.224691574586728</c:v>
                </c:pt>
                <c:pt idx="533">
                  <c:v>8.7071205181163407</c:v>
                </c:pt>
                <c:pt idx="534">
                  <c:v>2.9977636863783061</c:v>
                </c:pt>
                <c:pt idx="535">
                  <c:v>9.0632014859396861</c:v>
                </c:pt>
                <c:pt idx="536">
                  <c:v>10.814282912572793</c:v>
                </c:pt>
                <c:pt idx="537">
                  <c:v>7.8637511916707439</c:v>
                </c:pt>
                <c:pt idx="538">
                  <c:v>0</c:v>
                </c:pt>
                <c:pt idx="539">
                  <c:v>4.4365873743190889</c:v>
                </c:pt>
                <c:pt idx="540">
                  <c:v>0</c:v>
                </c:pt>
                <c:pt idx="541">
                  <c:v>11.156613229473095</c:v>
                </c:pt>
                <c:pt idx="542">
                  <c:v>1.3761800127420258</c:v>
                </c:pt>
                <c:pt idx="543">
                  <c:v>0</c:v>
                </c:pt>
                <c:pt idx="544">
                  <c:v>2.3861412460367575</c:v>
                </c:pt>
                <c:pt idx="545">
                  <c:v>10.135042738841719</c:v>
                </c:pt>
                <c:pt idx="546">
                  <c:v>7.9979897554040633</c:v>
                </c:pt>
                <c:pt idx="547">
                  <c:v>2.9692864629215592</c:v>
                </c:pt>
                <c:pt idx="548">
                  <c:v>11.035572602634034</c:v>
                </c:pt>
                <c:pt idx="549">
                  <c:v>0.95248832876829681</c:v>
                </c:pt>
                <c:pt idx="550">
                  <c:v>4.130922930034032</c:v>
                </c:pt>
                <c:pt idx="551">
                  <c:v>5.9365061626802174</c:v>
                </c:pt>
                <c:pt idx="552">
                  <c:v>11.313670592777257</c:v>
                </c:pt>
                <c:pt idx="553">
                  <c:v>10.498829139314921</c:v>
                </c:pt>
                <c:pt idx="554">
                  <c:v>5.6772725265724802</c:v>
                </c:pt>
                <c:pt idx="555">
                  <c:v>0</c:v>
                </c:pt>
                <c:pt idx="556">
                  <c:v>7.3859217905075241</c:v>
                </c:pt>
                <c:pt idx="557">
                  <c:v>0</c:v>
                </c:pt>
                <c:pt idx="558">
                  <c:v>5.2073705813158</c:v>
                </c:pt>
                <c:pt idx="559">
                  <c:v>1.2565448988934236</c:v>
                </c:pt>
                <c:pt idx="560">
                  <c:v>0</c:v>
                </c:pt>
                <c:pt idx="561">
                  <c:v>0</c:v>
                </c:pt>
                <c:pt idx="562">
                  <c:v>11.127130901307538</c:v>
                </c:pt>
                <c:pt idx="563">
                  <c:v>9.3307903858328416</c:v>
                </c:pt>
                <c:pt idx="564">
                  <c:v>0.86350930629939171</c:v>
                </c:pt>
                <c:pt idx="565">
                  <c:v>3.4163594003105686</c:v>
                </c:pt>
                <c:pt idx="566">
                  <c:v>8.9152671684440179</c:v>
                </c:pt>
                <c:pt idx="567">
                  <c:v>5.7437208572806924</c:v>
                </c:pt>
                <c:pt idx="568">
                  <c:v>10.032753258368942</c:v>
                </c:pt>
                <c:pt idx="569">
                  <c:v>0</c:v>
                </c:pt>
                <c:pt idx="570">
                  <c:v>4.72102679915632</c:v>
                </c:pt>
                <c:pt idx="571">
                  <c:v>0</c:v>
                </c:pt>
                <c:pt idx="572">
                  <c:v>6.8951897988444273</c:v>
                </c:pt>
                <c:pt idx="573">
                  <c:v>10.580862919904433</c:v>
                </c:pt>
                <c:pt idx="574">
                  <c:v>8.9760295169613755</c:v>
                </c:pt>
                <c:pt idx="575">
                  <c:v>11.109429556192964</c:v>
                </c:pt>
                <c:pt idx="576">
                  <c:v>0</c:v>
                </c:pt>
                <c:pt idx="577">
                  <c:v>4.7964085744968941</c:v>
                </c:pt>
                <c:pt idx="578">
                  <c:v>0</c:v>
                </c:pt>
                <c:pt idx="579">
                  <c:v>5.1335054088907839</c:v>
                </c:pt>
                <c:pt idx="580">
                  <c:v>2.1679837644377642</c:v>
                </c:pt>
                <c:pt idx="581">
                  <c:v>0</c:v>
                </c:pt>
                <c:pt idx="582">
                  <c:v>6.7322279209263058</c:v>
                </c:pt>
                <c:pt idx="583">
                  <c:v>6.5471757373079811</c:v>
                </c:pt>
                <c:pt idx="584">
                  <c:v>6.8328122458765677</c:v>
                </c:pt>
                <c:pt idx="585">
                  <c:v>3.2748065498769563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7.2052079766725399</c:v>
                </c:pt>
                <c:pt idx="590">
                  <c:v>2.8489744807166488</c:v>
                </c:pt>
                <c:pt idx="591">
                  <c:v>2.4556837467767423</c:v>
                </c:pt>
                <c:pt idx="592">
                  <c:v>0</c:v>
                </c:pt>
                <c:pt idx="593">
                  <c:v>1.616085815703201</c:v>
                </c:pt>
                <c:pt idx="594">
                  <c:v>0</c:v>
                </c:pt>
                <c:pt idx="595">
                  <c:v>4.6248114445626527</c:v>
                </c:pt>
                <c:pt idx="596">
                  <c:v>4.3247655664938804</c:v>
                </c:pt>
                <c:pt idx="597">
                  <c:v>1.1226729078144615</c:v>
                </c:pt>
                <c:pt idx="598">
                  <c:v>0</c:v>
                </c:pt>
                <c:pt idx="599">
                  <c:v>0</c:v>
                </c:pt>
                <c:pt idx="600">
                  <c:v>6.5852376891329669</c:v>
                </c:pt>
                <c:pt idx="601">
                  <c:v>8.9802952724006957</c:v>
                </c:pt>
                <c:pt idx="602">
                  <c:v>9.5354866643505147</c:v>
                </c:pt>
                <c:pt idx="603">
                  <c:v>10.894926421281895</c:v>
                </c:pt>
                <c:pt idx="604">
                  <c:v>6.4993743143233758</c:v>
                </c:pt>
                <c:pt idx="605">
                  <c:v>10.411171706677351</c:v>
                </c:pt>
                <c:pt idx="606">
                  <c:v>9.0684658544742547</c:v>
                </c:pt>
                <c:pt idx="607">
                  <c:v>0</c:v>
                </c:pt>
                <c:pt idx="608">
                  <c:v>6.9181879187871402</c:v>
                </c:pt>
                <c:pt idx="609">
                  <c:v>7.8074257523238657</c:v>
                </c:pt>
                <c:pt idx="610">
                  <c:v>0</c:v>
                </c:pt>
                <c:pt idx="611">
                  <c:v>0</c:v>
                </c:pt>
                <c:pt idx="612">
                  <c:v>2.8747590279679542</c:v>
                </c:pt>
                <c:pt idx="613">
                  <c:v>0</c:v>
                </c:pt>
                <c:pt idx="614">
                  <c:v>4.2398593602889605</c:v>
                </c:pt>
                <c:pt idx="615">
                  <c:v>0</c:v>
                </c:pt>
                <c:pt idx="616">
                  <c:v>0</c:v>
                </c:pt>
                <c:pt idx="617">
                  <c:v>10.172971287471583</c:v>
                </c:pt>
                <c:pt idx="618">
                  <c:v>7.6279443964085374</c:v>
                </c:pt>
                <c:pt idx="619">
                  <c:v>0</c:v>
                </c:pt>
                <c:pt idx="620">
                  <c:v>10.679796025300476</c:v>
                </c:pt>
                <c:pt idx="621">
                  <c:v>1.0837939240130225</c:v>
                </c:pt>
                <c:pt idx="622">
                  <c:v>8.2452818533417371</c:v>
                </c:pt>
                <c:pt idx="623">
                  <c:v>1.209760083631366</c:v>
                </c:pt>
                <c:pt idx="624">
                  <c:v>7.6543452270543071</c:v>
                </c:pt>
                <c:pt idx="625">
                  <c:v>5.5597014083292748</c:v>
                </c:pt>
                <c:pt idx="626">
                  <c:v>0</c:v>
                </c:pt>
                <c:pt idx="627">
                  <c:v>0</c:v>
                </c:pt>
                <c:pt idx="628">
                  <c:v>5.108328336670354</c:v>
                </c:pt>
                <c:pt idx="629">
                  <c:v>4.7800703890936518</c:v>
                </c:pt>
                <c:pt idx="630">
                  <c:v>4.7155241629806852</c:v>
                </c:pt>
                <c:pt idx="631">
                  <c:v>1.4935501621373817</c:v>
                </c:pt>
                <c:pt idx="632">
                  <c:v>0</c:v>
                </c:pt>
                <c:pt idx="633">
                  <c:v>6.4274000078388553</c:v>
                </c:pt>
                <c:pt idx="634">
                  <c:v>5.8299518383315387</c:v>
                </c:pt>
                <c:pt idx="635">
                  <c:v>0</c:v>
                </c:pt>
                <c:pt idx="636">
                  <c:v>0</c:v>
                </c:pt>
                <c:pt idx="637">
                  <c:v>9.9049392096515732</c:v>
                </c:pt>
                <c:pt idx="638">
                  <c:v>3.3193006166494854</c:v>
                </c:pt>
                <c:pt idx="639">
                  <c:v>0</c:v>
                </c:pt>
                <c:pt idx="640">
                  <c:v>4.3491464738844741</c:v>
                </c:pt>
                <c:pt idx="641">
                  <c:v>0</c:v>
                </c:pt>
                <c:pt idx="642">
                  <c:v>0.70649905110249733</c:v>
                </c:pt>
                <c:pt idx="643">
                  <c:v>10.287796788839771</c:v>
                </c:pt>
                <c:pt idx="644">
                  <c:v>4.7385131017643687</c:v>
                </c:pt>
                <c:pt idx="645">
                  <c:v>9.8363899969562567</c:v>
                </c:pt>
                <c:pt idx="646">
                  <c:v>0.89386459100717275</c:v>
                </c:pt>
                <c:pt idx="647">
                  <c:v>7.8067933061044528</c:v>
                </c:pt>
                <c:pt idx="648">
                  <c:v>6.3011291515302332</c:v>
                </c:pt>
                <c:pt idx="649">
                  <c:v>0</c:v>
                </c:pt>
                <c:pt idx="650">
                  <c:v>0</c:v>
                </c:pt>
                <c:pt idx="651">
                  <c:v>8.9963373707481367</c:v>
                </c:pt>
                <c:pt idx="652">
                  <c:v>10.025690897058709</c:v>
                </c:pt>
                <c:pt idx="653">
                  <c:v>0.83822868646896609</c:v>
                </c:pt>
                <c:pt idx="654">
                  <c:v>2.83324283956469</c:v>
                </c:pt>
                <c:pt idx="655">
                  <c:v>3.1085264857613311</c:v>
                </c:pt>
                <c:pt idx="656">
                  <c:v>1.3411623862853332</c:v>
                </c:pt>
                <c:pt idx="657">
                  <c:v>0</c:v>
                </c:pt>
                <c:pt idx="658">
                  <c:v>9.9803524398767109</c:v>
                </c:pt>
                <c:pt idx="659">
                  <c:v>8.2614486754335132</c:v>
                </c:pt>
                <c:pt idx="660">
                  <c:v>2.1082703502699474</c:v>
                </c:pt>
                <c:pt idx="661">
                  <c:v>0</c:v>
                </c:pt>
                <c:pt idx="662">
                  <c:v>9.0853840865431152</c:v>
                </c:pt>
                <c:pt idx="663">
                  <c:v>9.6529549879550984</c:v>
                </c:pt>
                <c:pt idx="664">
                  <c:v>10.525391006746403</c:v>
                </c:pt>
                <c:pt idx="665">
                  <c:v>3.7223561046675258</c:v>
                </c:pt>
                <c:pt idx="666">
                  <c:v>10.461364302807993</c:v>
                </c:pt>
                <c:pt idx="667">
                  <c:v>7.0056760532205402</c:v>
                </c:pt>
                <c:pt idx="668">
                  <c:v>0</c:v>
                </c:pt>
                <c:pt idx="669">
                  <c:v>8.5570227694647372</c:v>
                </c:pt>
                <c:pt idx="670">
                  <c:v>4.5024912995998534</c:v>
                </c:pt>
                <c:pt idx="671">
                  <c:v>9.057947326459697</c:v>
                </c:pt>
                <c:pt idx="672">
                  <c:v>9.2694772424989935</c:v>
                </c:pt>
                <c:pt idx="673">
                  <c:v>0</c:v>
                </c:pt>
                <c:pt idx="674">
                  <c:v>7.6607572396645054</c:v>
                </c:pt>
                <c:pt idx="675">
                  <c:v>6.4772525303579016</c:v>
                </c:pt>
                <c:pt idx="676">
                  <c:v>10.463240224506393</c:v>
                </c:pt>
                <c:pt idx="677">
                  <c:v>6.0647814952739338</c:v>
                </c:pt>
                <c:pt idx="678">
                  <c:v>7.933027025786032</c:v>
                </c:pt>
                <c:pt idx="679">
                  <c:v>4.5999978537553261</c:v>
                </c:pt>
                <c:pt idx="680">
                  <c:v>5.806791911071997</c:v>
                </c:pt>
                <c:pt idx="681">
                  <c:v>10.358547211887966</c:v>
                </c:pt>
                <c:pt idx="682">
                  <c:v>3.2272311139584815</c:v>
                </c:pt>
                <c:pt idx="683">
                  <c:v>0</c:v>
                </c:pt>
                <c:pt idx="684">
                  <c:v>11.139148650696455</c:v>
                </c:pt>
                <c:pt idx="685">
                  <c:v>6.735315871225751</c:v>
                </c:pt>
                <c:pt idx="686">
                  <c:v>6.5601925252260855</c:v>
                </c:pt>
                <c:pt idx="687">
                  <c:v>0</c:v>
                </c:pt>
                <c:pt idx="688">
                  <c:v>7.1554160374779201</c:v>
                </c:pt>
                <c:pt idx="689">
                  <c:v>0</c:v>
                </c:pt>
                <c:pt idx="690">
                  <c:v>6.1413677298200184</c:v>
                </c:pt>
                <c:pt idx="691">
                  <c:v>10.605627647134639</c:v>
                </c:pt>
                <c:pt idx="692">
                  <c:v>8.0297479439245194</c:v>
                </c:pt>
                <c:pt idx="693">
                  <c:v>4.5274866515396184</c:v>
                </c:pt>
                <c:pt idx="694">
                  <c:v>10.747284601041173</c:v>
                </c:pt>
                <c:pt idx="695">
                  <c:v>0</c:v>
                </c:pt>
                <c:pt idx="696">
                  <c:v>9.4958246066343861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4.3592051455343324</c:v>
                </c:pt>
                <c:pt idx="702">
                  <c:v>3.0375996970371517</c:v>
                </c:pt>
                <c:pt idx="703">
                  <c:v>11.193916801273559</c:v>
                </c:pt>
                <c:pt idx="704">
                  <c:v>4.0037017600443789</c:v>
                </c:pt>
                <c:pt idx="705">
                  <c:v>0</c:v>
                </c:pt>
                <c:pt idx="706">
                  <c:v>10.34132733675419</c:v>
                </c:pt>
                <c:pt idx="707">
                  <c:v>4.0604163076320958</c:v>
                </c:pt>
                <c:pt idx="708">
                  <c:v>0</c:v>
                </c:pt>
                <c:pt idx="709">
                  <c:v>2.8704736345858635</c:v>
                </c:pt>
                <c:pt idx="710">
                  <c:v>0</c:v>
                </c:pt>
                <c:pt idx="711">
                  <c:v>4.7913269072066527</c:v>
                </c:pt>
                <c:pt idx="712">
                  <c:v>8.6556302445920039</c:v>
                </c:pt>
                <c:pt idx="713">
                  <c:v>1.3445756970441352</c:v>
                </c:pt>
                <c:pt idx="714">
                  <c:v>6.2479900925793288</c:v>
                </c:pt>
                <c:pt idx="715">
                  <c:v>1.8251942522616389</c:v>
                </c:pt>
                <c:pt idx="716">
                  <c:v>0</c:v>
                </c:pt>
                <c:pt idx="717">
                  <c:v>0</c:v>
                </c:pt>
                <c:pt idx="718">
                  <c:v>7.2060002512131405</c:v>
                </c:pt>
                <c:pt idx="719">
                  <c:v>0</c:v>
                </c:pt>
                <c:pt idx="720">
                  <c:v>0.30937602424995703</c:v>
                </c:pt>
                <c:pt idx="721">
                  <c:v>0</c:v>
                </c:pt>
                <c:pt idx="722">
                  <c:v>8.0912152230996242</c:v>
                </c:pt>
                <c:pt idx="723">
                  <c:v>1.0558211495496721</c:v>
                </c:pt>
                <c:pt idx="724">
                  <c:v>0</c:v>
                </c:pt>
                <c:pt idx="725">
                  <c:v>10.152532719619074</c:v>
                </c:pt>
                <c:pt idx="726">
                  <c:v>8.864770586105351</c:v>
                </c:pt>
                <c:pt idx="727">
                  <c:v>8.9040251972992621</c:v>
                </c:pt>
                <c:pt idx="728">
                  <c:v>4.4262904695389409</c:v>
                </c:pt>
                <c:pt idx="729">
                  <c:v>1.2051221438773183</c:v>
                </c:pt>
                <c:pt idx="730">
                  <c:v>6.2026521217395896</c:v>
                </c:pt>
                <c:pt idx="731">
                  <c:v>10.451196635834734</c:v>
                </c:pt>
                <c:pt idx="732">
                  <c:v>0.29114589654554379</c:v>
                </c:pt>
                <c:pt idx="733">
                  <c:v>0</c:v>
                </c:pt>
                <c:pt idx="734">
                  <c:v>9.2798408738077853</c:v>
                </c:pt>
                <c:pt idx="735">
                  <c:v>10.952356538766679</c:v>
                </c:pt>
                <c:pt idx="736">
                  <c:v>5.4648895420724841</c:v>
                </c:pt>
                <c:pt idx="737">
                  <c:v>2.5526387476627264</c:v>
                </c:pt>
                <c:pt idx="738">
                  <c:v>0</c:v>
                </c:pt>
                <c:pt idx="739">
                  <c:v>0.38955296881444212</c:v>
                </c:pt>
                <c:pt idx="740">
                  <c:v>3.5507482278102032</c:v>
                </c:pt>
                <c:pt idx="741">
                  <c:v>5.6263539572149739</c:v>
                </c:pt>
                <c:pt idx="742">
                  <c:v>1.6706703006521337</c:v>
                </c:pt>
                <c:pt idx="743">
                  <c:v>5.865385350401624</c:v>
                </c:pt>
                <c:pt idx="744">
                  <c:v>6.2847211258637117</c:v>
                </c:pt>
                <c:pt idx="745">
                  <c:v>1.1250348740361318</c:v>
                </c:pt>
                <c:pt idx="746">
                  <c:v>5.412785019092496</c:v>
                </c:pt>
                <c:pt idx="747">
                  <c:v>7.9633353817936268</c:v>
                </c:pt>
                <c:pt idx="748">
                  <c:v>6.0613599924323012</c:v>
                </c:pt>
                <c:pt idx="749">
                  <c:v>3.4093122807190355</c:v>
                </c:pt>
                <c:pt idx="750">
                  <c:v>5.28393970122859</c:v>
                </c:pt>
                <c:pt idx="751">
                  <c:v>11.195312569261731</c:v>
                </c:pt>
                <c:pt idx="752">
                  <c:v>4.8314151657012872</c:v>
                </c:pt>
                <c:pt idx="753">
                  <c:v>0</c:v>
                </c:pt>
                <c:pt idx="754">
                  <c:v>9.6292236686583408</c:v>
                </c:pt>
                <c:pt idx="755">
                  <c:v>9.0686653106159696</c:v>
                </c:pt>
                <c:pt idx="756">
                  <c:v>7.4752005189651811</c:v>
                </c:pt>
                <c:pt idx="757">
                  <c:v>4.870017766193854</c:v>
                </c:pt>
                <c:pt idx="758">
                  <c:v>9.34472307630503</c:v>
                </c:pt>
                <c:pt idx="759">
                  <c:v>1.6952653081291089</c:v>
                </c:pt>
                <c:pt idx="760">
                  <c:v>0</c:v>
                </c:pt>
                <c:pt idx="761">
                  <c:v>3.3299452935722513</c:v>
                </c:pt>
                <c:pt idx="762">
                  <c:v>4.2207129042968461</c:v>
                </c:pt>
                <c:pt idx="763">
                  <c:v>2.6328299630894065</c:v>
                </c:pt>
                <c:pt idx="764">
                  <c:v>8.5748343554155753</c:v>
                </c:pt>
                <c:pt idx="765">
                  <c:v>0</c:v>
                </c:pt>
                <c:pt idx="766">
                  <c:v>8.0446014948087452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0.689492751463888</c:v>
                </c:pt>
                <c:pt idx="771">
                  <c:v>2.1596058595539347</c:v>
                </c:pt>
                <c:pt idx="772">
                  <c:v>0</c:v>
                </c:pt>
                <c:pt idx="773">
                  <c:v>0</c:v>
                </c:pt>
                <c:pt idx="774">
                  <c:v>6.0470616579552967</c:v>
                </c:pt>
                <c:pt idx="775">
                  <c:v>7.3143884676567694</c:v>
                </c:pt>
                <c:pt idx="776">
                  <c:v>0</c:v>
                </c:pt>
                <c:pt idx="777">
                  <c:v>9.2661552512987271</c:v>
                </c:pt>
                <c:pt idx="778">
                  <c:v>9.2003841152260009</c:v>
                </c:pt>
                <c:pt idx="779">
                  <c:v>4.5865810894554073</c:v>
                </c:pt>
                <c:pt idx="780">
                  <c:v>0</c:v>
                </c:pt>
                <c:pt idx="781">
                  <c:v>7.3569074879947323</c:v>
                </c:pt>
                <c:pt idx="782">
                  <c:v>0</c:v>
                </c:pt>
                <c:pt idx="783">
                  <c:v>1.1510208926828227</c:v>
                </c:pt>
                <c:pt idx="784">
                  <c:v>0</c:v>
                </c:pt>
                <c:pt idx="785">
                  <c:v>5.5882292740174648</c:v>
                </c:pt>
                <c:pt idx="786">
                  <c:v>5.2216551613286697</c:v>
                </c:pt>
                <c:pt idx="787">
                  <c:v>6.93445706882504</c:v>
                </c:pt>
                <c:pt idx="788">
                  <c:v>2.2277990027473749</c:v>
                </c:pt>
                <c:pt idx="789">
                  <c:v>8.2604190405211995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0.15122692658904668</c:v>
                </c:pt>
                <c:pt idx="794">
                  <c:v>7.7586308493238221</c:v>
                </c:pt>
                <c:pt idx="795">
                  <c:v>6.2404242424655365</c:v>
                </c:pt>
                <c:pt idx="796">
                  <c:v>9.3049732838604058</c:v>
                </c:pt>
                <c:pt idx="797">
                  <c:v>7.0463534782609969</c:v>
                </c:pt>
                <c:pt idx="798">
                  <c:v>2.3210983097152535</c:v>
                </c:pt>
                <c:pt idx="799">
                  <c:v>0</c:v>
                </c:pt>
                <c:pt idx="800">
                  <c:v>4.7635077019056951</c:v>
                </c:pt>
                <c:pt idx="801">
                  <c:v>0</c:v>
                </c:pt>
                <c:pt idx="802">
                  <c:v>8.8356408612695816</c:v>
                </c:pt>
                <c:pt idx="803">
                  <c:v>0</c:v>
                </c:pt>
                <c:pt idx="804">
                  <c:v>11.336285141007323</c:v>
                </c:pt>
                <c:pt idx="805">
                  <c:v>4.8267719681655592</c:v>
                </c:pt>
                <c:pt idx="806">
                  <c:v>0</c:v>
                </c:pt>
                <c:pt idx="807">
                  <c:v>6.9057688223473974</c:v>
                </c:pt>
                <c:pt idx="808">
                  <c:v>10.979737945841435</c:v>
                </c:pt>
                <c:pt idx="809">
                  <c:v>0</c:v>
                </c:pt>
                <c:pt idx="810">
                  <c:v>10.659417046803924</c:v>
                </c:pt>
                <c:pt idx="811">
                  <c:v>7.8283704263989051</c:v>
                </c:pt>
                <c:pt idx="812">
                  <c:v>9.1512996359607399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10.198677868246392</c:v>
                </c:pt>
                <c:pt idx="818">
                  <c:v>0</c:v>
                </c:pt>
                <c:pt idx="819">
                  <c:v>0</c:v>
                </c:pt>
                <c:pt idx="820">
                  <c:v>9.1979550625627269</c:v>
                </c:pt>
                <c:pt idx="821">
                  <c:v>2.6625792496212313</c:v>
                </c:pt>
                <c:pt idx="822">
                  <c:v>0</c:v>
                </c:pt>
                <c:pt idx="823">
                  <c:v>4.1504932048970034</c:v>
                </c:pt>
                <c:pt idx="824">
                  <c:v>1.7997765756994966</c:v>
                </c:pt>
                <c:pt idx="825">
                  <c:v>0</c:v>
                </c:pt>
                <c:pt idx="826">
                  <c:v>4.9537814968000191</c:v>
                </c:pt>
                <c:pt idx="827">
                  <c:v>0</c:v>
                </c:pt>
                <c:pt idx="828">
                  <c:v>2.5886207592984931</c:v>
                </c:pt>
                <c:pt idx="829">
                  <c:v>8.3926052445299035</c:v>
                </c:pt>
                <c:pt idx="830">
                  <c:v>5.7073829948725177</c:v>
                </c:pt>
                <c:pt idx="831">
                  <c:v>3.6255600944217008</c:v>
                </c:pt>
                <c:pt idx="832">
                  <c:v>0</c:v>
                </c:pt>
                <c:pt idx="833">
                  <c:v>4.0793897987189496</c:v>
                </c:pt>
                <c:pt idx="834">
                  <c:v>0</c:v>
                </c:pt>
                <c:pt idx="835">
                  <c:v>2.7071466628887606</c:v>
                </c:pt>
                <c:pt idx="836">
                  <c:v>8.8967115801448244</c:v>
                </c:pt>
                <c:pt idx="837">
                  <c:v>2.620894396663175</c:v>
                </c:pt>
                <c:pt idx="838">
                  <c:v>6.6338750373034827</c:v>
                </c:pt>
                <c:pt idx="839">
                  <c:v>8.485903777149673</c:v>
                </c:pt>
                <c:pt idx="840">
                  <c:v>6.8450501776758017</c:v>
                </c:pt>
                <c:pt idx="841">
                  <c:v>0</c:v>
                </c:pt>
                <c:pt idx="842">
                  <c:v>3.3325582331449795</c:v>
                </c:pt>
                <c:pt idx="843">
                  <c:v>9.202718770301729</c:v>
                </c:pt>
                <c:pt idx="844">
                  <c:v>9.9287832133997256</c:v>
                </c:pt>
                <c:pt idx="845">
                  <c:v>5.2860148740481065</c:v>
                </c:pt>
                <c:pt idx="846">
                  <c:v>7.2799953189985729</c:v>
                </c:pt>
                <c:pt idx="847">
                  <c:v>0.52330185121819284</c:v>
                </c:pt>
                <c:pt idx="848">
                  <c:v>0</c:v>
                </c:pt>
                <c:pt idx="849">
                  <c:v>11.031191248032684</c:v>
                </c:pt>
                <c:pt idx="850">
                  <c:v>8.7503646416724621</c:v>
                </c:pt>
                <c:pt idx="851">
                  <c:v>11.147683832055122</c:v>
                </c:pt>
                <c:pt idx="852">
                  <c:v>9.1886562986365874</c:v>
                </c:pt>
                <c:pt idx="853">
                  <c:v>2.7048037808626475</c:v>
                </c:pt>
                <c:pt idx="854">
                  <c:v>8.0886263159734426</c:v>
                </c:pt>
                <c:pt idx="855">
                  <c:v>9.9290600910125306</c:v>
                </c:pt>
                <c:pt idx="856">
                  <c:v>5.6889967385696423</c:v>
                </c:pt>
                <c:pt idx="857">
                  <c:v>1.6696701055324183</c:v>
                </c:pt>
                <c:pt idx="858">
                  <c:v>0</c:v>
                </c:pt>
                <c:pt idx="859">
                  <c:v>10.763662309979324</c:v>
                </c:pt>
                <c:pt idx="860">
                  <c:v>0.72373741669771618</c:v>
                </c:pt>
                <c:pt idx="861">
                  <c:v>5.0068716410703473</c:v>
                </c:pt>
                <c:pt idx="862">
                  <c:v>0</c:v>
                </c:pt>
                <c:pt idx="863">
                  <c:v>5.8395887359179142</c:v>
                </c:pt>
                <c:pt idx="864">
                  <c:v>9.9939044730133162</c:v>
                </c:pt>
                <c:pt idx="865">
                  <c:v>4.5233529505732122</c:v>
                </c:pt>
                <c:pt idx="866">
                  <c:v>7.0981443018324342</c:v>
                </c:pt>
                <c:pt idx="867">
                  <c:v>8.2123744067262407</c:v>
                </c:pt>
                <c:pt idx="868">
                  <c:v>0</c:v>
                </c:pt>
                <c:pt idx="869">
                  <c:v>0</c:v>
                </c:pt>
                <c:pt idx="870">
                  <c:v>11.258795926540046</c:v>
                </c:pt>
                <c:pt idx="871">
                  <c:v>3.4663509002021158</c:v>
                </c:pt>
                <c:pt idx="872">
                  <c:v>10.562615295023662</c:v>
                </c:pt>
                <c:pt idx="873">
                  <c:v>6.243023441481597</c:v>
                </c:pt>
                <c:pt idx="874">
                  <c:v>3.5137874061101968</c:v>
                </c:pt>
                <c:pt idx="875">
                  <c:v>5.9957457817955913</c:v>
                </c:pt>
                <c:pt idx="876">
                  <c:v>8.734276936148575</c:v>
                </c:pt>
                <c:pt idx="877">
                  <c:v>10.98914550819967</c:v>
                </c:pt>
                <c:pt idx="878">
                  <c:v>10.533798140995742</c:v>
                </c:pt>
                <c:pt idx="879">
                  <c:v>10.912069959106987</c:v>
                </c:pt>
                <c:pt idx="880">
                  <c:v>0</c:v>
                </c:pt>
                <c:pt idx="881">
                  <c:v>0</c:v>
                </c:pt>
                <c:pt idx="882">
                  <c:v>6.0224988884583297</c:v>
                </c:pt>
                <c:pt idx="883">
                  <c:v>3.7046923779166718</c:v>
                </c:pt>
                <c:pt idx="884">
                  <c:v>2.853344486241042</c:v>
                </c:pt>
                <c:pt idx="885">
                  <c:v>9.9981119978639015</c:v>
                </c:pt>
                <c:pt idx="886">
                  <c:v>3.5644107580661171</c:v>
                </c:pt>
                <c:pt idx="887">
                  <c:v>5.6767433870443824</c:v>
                </c:pt>
                <c:pt idx="888">
                  <c:v>6.6712445128916045</c:v>
                </c:pt>
                <c:pt idx="889">
                  <c:v>3.2718517287317042</c:v>
                </c:pt>
                <c:pt idx="890">
                  <c:v>8.0315199496595255</c:v>
                </c:pt>
                <c:pt idx="891">
                  <c:v>1.8222363437095481</c:v>
                </c:pt>
                <c:pt idx="892">
                  <c:v>6.517022982954586</c:v>
                </c:pt>
                <c:pt idx="893">
                  <c:v>11.216684429659637</c:v>
                </c:pt>
                <c:pt idx="894">
                  <c:v>2.0441766263482748</c:v>
                </c:pt>
                <c:pt idx="895">
                  <c:v>4.3417179377278075</c:v>
                </c:pt>
                <c:pt idx="896">
                  <c:v>3.6686933086507167</c:v>
                </c:pt>
                <c:pt idx="897">
                  <c:v>5.9567239398853644</c:v>
                </c:pt>
                <c:pt idx="898">
                  <c:v>1.3850034156077129</c:v>
                </c:pt>
                <c:pt idx="899">
                  <c:v>0</c:v>
                </c:pt>
                <c:pt idx="900">
                  <c:v>9.7556836270283611</c:v>
                </c:pt>
                <c:pt idx="901">
                  <c:v>0</c:v>
                </c:pt>
                <c:pt idx="902">
                  <c:v>2.4123555241381354</c:v>
                </c:pt>
                <c:pt idx="903">
                  <c:v>10.995911194273589</c:v>
                </c:pt>
                <c:pt idx="904">
                  <c:v>10.339635607136614</c:v>
                </c:pt>
                <c:pt idx="905">
                  <c:v>4.1473833205876502</c:v>
                </c:pt>
                <c:pt idx="906">
                  <c:v>0.7625233142813812</c:v>
                </c:pt>
                <c:pt idx="907">
                  <c:v>2.8501517683384066</c:v>
                </c:pt>
                <c:pt idx="908">
                  <c:v>3.7912740435101853</c:v>
                </c:pt>
                <c:pt idx="909">
                  <c:v>0</c:v>
                </c:pt>
                <c:pt idx="910">
                  <c:v>0.13860541962714024</c:v>
                </c:pt>
                <c:pt idx="911">
                  <c:v>0</c:v>
                </c:pt>
                <c:pt idx="912">
                  <c:v>0.20248338881842187</c:v>
                </c:pt>
                <c:pt idx="913">
                  <c:v>9.7659118811661756</c:v>
                </c:pt>
                <c:pt idx="914">
                  <c:v>9.6097444683702946</c:v>
                </c:pt>
                <c:pt idx="915">
                  <c:v>0</c:v>
                </c:pt>
                <c:pt idx="916">
                  <c:v>11.332922752821247</c:v>
                </c:pt>
                <c:pt idx="917">
                  <c:v>5.0793699287731044</c:v>
                </c:pt>
                <c:pt idx="918">
                  <c:v>0</c:v>
                </c:pt>
                <c:pt idx="919">
                  <c:v>1.9261799814640028</c:v>
                </c:pt>
                <c:pt idx="920">
                  <c:v>0</c:v>
                </c:pt>
                <c:pt idx="921">
                  <c:v>6.8388772082809908</c:v>
                </c:pt>
                <c:pt idx="922">
                  <c:v>0</c:v>
                </c:pt>
                <c:pt idx="923">
                  <c:v>1.499947982147944</c:v>
                </c:pt>
                <c:pt idx="924">
                  <c:v>10.157966316816697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1.6815691366186201</c:v>
                </c:pt>
                <c:pt idx="929">
                  <c:v>6.56783107769661</c:v>
                </c:pt>
                <c:pt idx="930">
                  <c:v>3.0732182276681499</c:v>
                </c:pt>
                <c:pt idx="931">
                  <c:v>0</c:v>
                </c:pt>
                <c:pt idx="932">
                  <c:v>0</c:v>
                </c:pt>
                <c:pt idx="933">
                  <c:v>10.902172800735812</c:v>
                </c:pt>
                <c:pt idx="934">
                  <c:v>9.5217710507068318</c:v>
                </c:pt>
                <c:pt idx="935">
                  <c:v>0</c:v>
                </c:pt>
                <c:pt idx="936">
                  <c:v>9.5408413075444116</c:v>
                </c:pt>
                <c:pt idx="937">
                  <c:v>0</c:v>
                </c:pt>
                <c:pt idx="938">
                  <c:v>0.3849502408192933</c:v>
                </c:pt>
                <c:pt idx="939">
                  <c:v>0</c:v>
                </c:pt>
                <c:pt idx="940">
                  <c:v>0</c:v>
                </c:pt>
                <c:pt idx="941">
                  <c:v>0.13913847687226166</c:v>
                </c:pt>
                <c:pt idx="942">
                  <c:v>11.035580990435477</c:v>
                </c:pt>
                <c:pt idx="943">
                  <c:v>0</c:v>
                </c:pt>
                <c:pt idx="944">
                  <c:v>10.997213489826549</c:v>
                </c:pt>
                <c:pt idx="945">
                  <c:v>9.9827575857782449</c:v>
                </c:pt>
                <c:pt idx="946">
                  <c:v>9.2928731887791542</c:v>
                </c:pt>
                <c:pt idx="947">
                  <c:v>7.3610455630338549</c:v>
                </c:pt>
                <c:pt idx="948">
                  <c:v>0</c:v>
                </c:pt>
                <c:pt idx="949">
                  <c:v>8.410608071373332</c:v>
                </c:pt>
                <c:pt idx="950">
                  <c:v>10.188937688324103</c:v>
                </c:pt>
                <c:pt idx="951">
                  <c:v>0</c:v>
                </c:pt>
                <c:pt idx="952">
                  <c:v>10.739499934224597</c:v>
                </c:pt>
                <c:pt idx="953">
                  <c:v>0.92385783864233417</c:v>
                </c:pt>
                <c:pt idx="954">
                  <c:v>2.4590107320050549</c:v>
                </c:pt>
                <c:pt idx="955">
                  <c:v>11.009457191843353</c:v>
                </c:pt>
                <c:pt idx="956">
                  <c:v>11.270889382506482</c:v>
                </c:pt>
                <c:pt idx="957">
                  <c:v>4.9178875917113203</c:v>
                </c:pt>
                <c:pt idx="958">
                  <c:v>0.15164187035000509</c:v>
                </c:pt>
                <c:pt idx="959">
                  <c:v>6.316966018419663</c:v>
                </c:pt>
                <c:pt idx="960">
                  <c:v>3.7318039385907298</c:v>
                </c:pt>
                <c:pt idx="961">
                  <c:v>0</c:v>
                </c:pt>
                <c:pt idx="962">
                  <c:v>0</c:v>
                </c:pt>
                <c:pt idx="963">
                  <c:v>11.069987122844495</c:v>
                </c:pt>
                <c:pt idx="964">
                  <c:v>10.814600024064219</c:v>
                </c:pt>
                <c:pt idx="965">
                  <c:v>7.2867792651379943</c:v>
                </c:pt>
                <c:pt idx="966">
                  <c:v>7.1208923940373836</c:v>
                </c:pt>
                <c:pt idx="967">
                  <c:v>2.3039084019125227</c:v>
                </c:pt>
                <c:pt idx="968">
                  <c:v>0.55312187935837187</c:v>
                </c:pt>
                <c:pt idx="969">
                  <c:v>0</c:v>
                </c:pt>
                <c:pt idx="970">
                  <c:v>0.71364037964676186</c:v>
                </c:pt>
                <c:pt idx="971">
                  <c:v>2.7884817163789251</c:v>
                </c:pt>
                <c:pt idx="972">
                  <c:v>9.020659270540051</c:v>
                </c:pt>
                <c:pt idx="973">
                  <c:v>10.221946912956099</c:v>
                </c:pt>
                <c:pt idx="974">
                  <c:v>0.12866131571831829</c:v>
                </c:pt>
                <c:pt idx="975">
                  <c:v>0.82138745254857781</c:v>
                </c:pt>
                <c:pt idx="976">
                  <c:v>6.567362233406925</c:v>
                </c:pt>
                <c:pt idx="977">
                  <c:v>9.5749181003410939</c:v>
                </c:pt>
                <c:pt idx="978">
                  <c:v>5.5851944308728037</c:v>
                </c:pt>
                <c:pt idx="979">
                  <c:v>4.3535584996139391</c:v>
                </c:pt>
                <c:pt idx="980">
                  <c:v>0.69983176243007961</c:v>
                </c:pt>
                <c:pt idx="981">
                  <c:v>0</c:v>
                </c:pt>
                <c:pt idx="982">
                  <c:v>11.113767488437432</c:v>
                </c:pt>
                <c:pt idx="983">
                  <c:v>8.3330917838090386</c:v>
                </c:pt>
                <c:pt idx="984">
                  <c:v>8.3510226596425667</c:v>
                </c:pt>
                <c:pt idx="985">
                  <c:v>0</c:v>
                </c:pt>
                <c:pt idx="986">
                  <c:v>0</c:v>
                </c:pt>
                <c:pt idx="987">
                  <c:v>3.2397843276646938</c:v>
                </c:pt>
                <c:pt idx="988">
                  <c:v>10.453254769233965</c:v>
                </c:pt>
                <c:pt idx="989">
                  <c:v>6.3102221863859995</c:v>
                </c:pt>
                <c:pt idx="990">
                  <c:v>0.97630057628325062</c:v>
                </c:pt>
                <c:pt idx="991">
                  <c:v>5.4919392775427696</c:v>
                </c:pt>
                <c:pt idx="992">
                  <c:v>0</c:v>
                </c:pt>
                <c:pt idx="993">
                  <c:v>0.97228063044369151</c:v>
                </c:pt>
                <c:pt idx="994">
                  <c:v>0.95385491887897444</c:v>
                </c:pt>
                <c:pt idx="995">
                  <c:v>9.1869370747400865</c:v>
                </c:pt>
                <c:pt idx="996">
                  <c:v>7.2023806618208539</c:v>
                </c:pt>
                <c:pt idx="997">
                  <c:v>5.9753899500322802</c:v>
                </c:pt>
                <c:pt idx="998">
                  <c:v>5.2488803874091445</c:v>
                </c:pt>
                <c:pt idx="999">
                  <c:v>8.5779209437724688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F-FE45-8F30-6C3F8CB6C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460832"/>
        <c:axId val="913340416"/>
      </c:scatterChart>
      <c:valAx>
        <c:axId val="138546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3340416"/>
        <c:crosses val="autoZero"/>
        <c:crossBetween val="midCat"/>
      </c:valAx>
      <c:valAx>
        <c:axId val="9133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Payoff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546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Return D Sensitivity Analysis </a:t>
            </a:r>
            <a:r>
              <a:rPr lang="en-US" sz="1400" b="0" i="0" u="none" strike="noStrike" baseline="0"/>
              <a:t> </a:t>
            </a:r>
            <a:endParaRPr lang="en-US" i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Butterfly'!$AD$11:$AD$41</c:f>
              <c:numCache>
                <c:formatCode>General</c:formatCode>
                <c:ptCount val="31"/>
                <c:pt idx="0">
                  <c:v>70</c:v>
                </c:pt>
                <c:pt idx="1">
                  <c:v>72</c:v>
                </c:pt>
                <c:pt idx="2">
                  <c:v>74</c:v>
                </c:pt>
                <c:pt idx="3">
                  <c:v>76</c:v>
                </c:pt>
                <c:pt idx="4">
                  <c:v>78</c:v>
                </c:pt>
                <c:pt idx="5">
                  <c:v>80</c:v>
                </c:pt>
                <c:pt idx="6">
                  <c:v>82</c:v>
                </c:pt>
                <c:pt idx="7">
                  <c:v>84</c:v>
                </c:pt>
                <c:pt idx="8">
                  <c:v>86</c:v>
                </c:pt>
                <c:pt idx="9">
                  <c:v>88</c:v>
                </c:pt>
                <c:pt idx="10">
                  <c:v>90</c:v>
                </c:pt>
                <c:pt idx="11">
                  <c:v>92</c:v>
                </c:pt>
                <c:pt idx="12">
                  <c:v>94</c:v>
                </c:pt>
                <c:pt idx="13">
                  <c:v>96</c:v>
                </c:pt>
                <c:pt idx="14">
                  <c:v>98</c:v>
                </c:pt>
                <c:pt idx="15">
                  <c:v>100</c:v>
                </c:pt>
                <c:pt idx="16">
                  <c:v>102</c:v>
                </c:pt>
                <c:pt idx="17">
                  <c:v>104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112</c:v>
                </c:pt>
                <c:pt idx="22">
                  <c:v>114</c:v>
                </c:pt>
                <c:pt idx="23">
                  <c:v>116</c:v>
                </c:pt>
                <c:pt idx="24">
                  <c:v>118</c:v>
                </c:pt>
                <c:pt idx="25">
                  <c:v>120</c:v>
                </c:pt>
                <c:pt idx="26">
                  <c:v>122</c:v>
                </c:pt>
                <c:pt idx="27">
                  <c:v>124</c:v>
                </c:pt>
                <c:pt idx="28">
                  <c:v>126</c:v>
                </c:pt>
                <c:pt idx="29">
                  <c:v>128</c:v>
                </c:pt>
                <c:pt idx="30">
                  <c:v>130</c:v>
                </c:pt>
              </c:numCache>
            </c:numRef>
          </c:xVal>
          <c:yVal>
            <c:numRef>
              <c:f>'Part C Butterfly'!$AE$11:$AE$41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6.0365564242980951E-3</c:v>
                </c:pt>
                <c:pt idx="6">
                  <c:v>2.1408754986848622E-2</c:v>
                </c:pt>
                <c:pt idx="7">
                  <c:v>3.6780953549399149E-2</c:v>
                </c:pt>
                <c:pt idx="8">
                  <c:v>5.2153152111949673E-2</c:v>
                </c:pt>
                <c:pt idx="9">
                  <c:v>6.7525350674500204E-2</c:v>
                </c:pt>
                <c:pt idx="10">
                  <c:v>8.2897549237050741E-2</c:v>
                </c:pt>
                <c:pt idx="11">
                  <c:v>9.8269747799601251E-2</c:v>
                </c:pt>
                <c:pt idx="12">
                  <c:v>0.1136419463621518</c:v>
                </c:pt>
                <c:pt idx="13">
                  <c:v>0.12901414492470231</c:v>
                </c:pt>
                <c:pt idx="14">
                  <c:v>0.14438634348725285</c:v>
                </c:pt>
                <c:pt idx="15">
                  <c:v>0.1446671509890583</c:v>
                </c:pt>
                <c:pt idx="16">
                  <c:v>0.12929495242650776</c:v>
                </c:pt>
                <c:pt idx="17">
                  <c:v>0.11392275386395725</c:v>
                </c:pt>
                <c:pt idx="18">
                  <c:v>9.8550555301406703E-2</c:v>
                </c:pt>
                <c:pt idx="19">
                  <c:v>8.3178356738856193E-2</c:v>
                </c:pt>
                <c:pt idx="20">
                  <c:v>6.7806158176305656E-2</c:v>
                </c:pt>
                <c:pt idx="21">
                  <c:v>5.2433959613755125E-2</c:v>
                </c:pt>
                <c:pt idx="22">
                  <c:v>3.7061761051204602E-2</c:v>
                </c:pt>
                <c:pt idx="23">
                  <c:v>2.1689562488654075E-2</c:v>
                </c:pt>
                <c:pt idx="24">
                  <c:v>6.3173639261035483E-3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30-9947-B6B5-2CAE68AC5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6509520"/>
        <c:axId val="1016396288"/>
      </c:scatterChart>
      <c:valAx>
        <c:axId val="1016509520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6396288"/>
        <c:crosses val="autoZero"/>
        <c:crossBetween val="midCat"/>
      </c:valAx>
      <c:valAx>
        <c:axId val="101639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650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</a:t>
            </a:r>
            <a:r>
              <a:rPr lang="en-US" baseline="0"/>
              <a:t> R Sensitivity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'Part C Butterfly'!$AD$58:$AD$88</c:f>
              <c:numCache>
                <c:formatCode>0</c:formatCode>
                <c:ptCount val="31"/>
                <c:pt idx="0">
                  <c:v>70</c:v>
                </c:pt>
                <c:pt idx="1">
                  <c:v>72</c:v>
                </c:pt>
                <c:pt idx="2">
                  <c:v>74</c:v>
                </c:pt>
                <c:pt idx="3">
                  <c:v>76</c:v>
                </c:pt>
                <c:pt idx="4">
                  <c:v>78</c:v>
                </c:pt>
                <c:pt idx="5">
                  <c:v>80</c:v>
                </c:pt>
                <c:pt idx="6">
                  <c:v>82</c:v>
                </c:pt>
                <c:pt idx="7">
                  <c:v>84</c:v>
                </c:pt>
                <c:pt idx="8">
                  <c:v>86</c:v>
                </c:pt>
                <c:pt idx="9">
                  <c:v>88</c:v>
                </c:pt>
                <c:pt idx="10">
                  <c:v>90</c:v>
                </c:pt>
                <c:pt idx="11">
                  <c:v>92</c:v>
                </c:pt>
                <c:pt idx="12">
                  <c:v>94</c:v>
                </c:pt>
                <c:pt idx="13">
                  <c:v>96</c:v>
                </c:pt>
                <c:pt idx="14">
                  <c:v>98</c:v>
                </c:pt>
                <c:pt idx="15">
                  <c:v>100</c:v>
                </c:pt>
                <c:pt idx="16">
                  <c:v>102</c:v>
                </c:pt>
                <c:pt idx="17">
                  <c:v>104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112</c:v>
                </c:pt>
                <c:pt idx="22">
                  <c:v>114</c:v>
                </c:pt>
                <c:pt idx="23">
                  <c:v>116</c:v>
                </c:pt>
                <c:pt idx="24">
                  <c:v>118</c:v>
                </c:pt>
                <c:pt idx="25">
                  <c:v>120</c:v>
                </c:pt>
                <c:pt idx="26">
                  <c:v>122</c:v>
                </c:pt>
                <c:pt idx="27">
                  <c:v>124</c:v>
                </c:pt>
                <c:pt idx="28">
                  <c:v>126</c:v>
                </c:pt>
                <c:pt idx="29">
                  <c:v>128</c:v>
                </c:pt>
                <c:pt idx="30">
                  <c:v>130</c:v>
                </c:pt>
              </c:numCache>
            </c:numRef>
          </c:xVal>
          <c:yVal>
            <c:numRef>
              <c:f>'Part C Butterfly'!$AE$58:$AE$88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9.2565598014140299E-3</c:v>
                </c:pt>
                <c:pt idx="12">
                  <c:v>2.5038369499250882E-2</c:v>
                </c:pt>
                <c:pt idx="13">
                  <c:v>4.0820179197087733E-2</c:v>
                </c:pt>
                <c:pt idx="14">
                  <c:v>5.6601988894924585E-2</c:v>
                </c:pt>
                <c:pt idx="15">
                  <c:v>7.2383798592761436E-2</c:v>
                </c:pt>
                <c:pt idx="16">
                  <c:v>8.8165608290598302E-2</c:v>
                </c:pt>
                <c:pt idx="17">
                  <c:v>7.5229253586335101E-2</c:v>
                </c:pt>
                <c:pt idx="18">
                  <c:v>5.9447443888498243E-2</c:v>
                </c:pt>
                <c:pt idx="19">
                  <c:v>4.3665634190661391E-2</c:v>
                </c:pt>
                <c:pt idx="20">
                  <c:v>2.788382449282454E-2</c:v>
                </c:pt>
                <c:pt idx="21">
                  <c:v>1.2102014794987686E-2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1-F14E-AA5D-C9888CF8E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395056"/>
        <c:axId val="1021934240"/>
      </c:scatterChart>
      <c:valAx>
        <c:axId val="133539505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1934240"/>
        <c:crosses val="autoZero"/>
        <c:crossBetween val="midCat"/>
      </c:valAx>
      <c:valAx>
        <c:axId val="102193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3539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215900</xdr:colOff>
      <xdr:row>0</xdr:row>
      <xdr:rowOff>0</xdr:rowOff>
    </xdr:from>
    <xdr:to>
      <xdr:col>9</xdr:col>
      <xdr:colOff>558800</xdr:colOff>
      <xdr:row>43</xdr:row>
      <xdr:rowOff>90897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28A797-2DDE-F34D-ABAB-98E094D5D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0"/>
          <a:ext cx="7772400" cy="882849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43</xdr:row>
      <xdr:rowOff>101600</xdr:rowOff>
    </xdr:from>
    <xdr:to>
      <xdr:col>9</xdr:col>
      <xdr:colOff>546100</xdr:colOff>
      <xdr:row>87</xdr:row>
      <xdr:rowOff>18269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F718F6-C4C2-A941-8F3D-84E601E24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8839200"/>
          <a:ext cx="7823200" cy="8857469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87</xdr:row>
      <xdr:rowOff>50800</xdr:rowOff>
    </xdr:from>
    <xdr:to>
      <xdr:col>9</xdr:col>
      <xdr:colOff>558800</xdr:colOff>
      <xdr:row>131</xdr:row>
      <xdr:rowOff>147952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136BE6-C141-BE41-8A7E-444EC99C6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00" y="17729200"/>
          <a:ext cx="7772400" cy="9037952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131</xdr:row>
      <xdr:rowOff>114300</xdr:rowOff>
    </xdr:from>
    <xdr:to>
      <xdr:col>9</xdr:col>
      <xdr:colOff>558800</xdr:colOff>
      <xdr:row>175</xdr:row>
      <xdr:rowOff>108793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0B4580-34C3-5E4C-B0F4-A251EFBD3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5900" y="26733500"/>
          <a:ext cx="7772400" cy="8935293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175</xdr:row>
      <xdr:rowOff>88900</xdr:rowOff>
    </xdr:from>
    <xdr:to>
      <xdr:col>9</xdr:col>
      <xdr:colOff>584200</xdr:colOff>
      <xdr:row>219</xdr:row>
      <xdr:rowOff>35928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3CC60F-00FF-B647-BAD3-EFFAD6727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1300" y="35648900"/>
          <a:ext cx="7772400" cy="888782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219</xdr:row>
      <xdr:rowOff>38100</xdr:rowOff>
    </xdr:from>
    <xdr:to>
      <xdr:col>9</xdr:col>
      <xdr:colOff>533400</xdr:colOff>
      <xdr:row>263</xdr:row>
      <xdr:rowOff>59960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927559-8339-5A4F-B196-0617FF020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44538900"/>
          <a:ext cx="7772400" cy="896266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263</xdr:row>
      <xdr:rowOff>50800</xdr:rowOff>
    </xdr:from>
    <xdr:to>
      <xdr:col>9</xdr:col>
      <xdr:colOff>533400</xdr:colOff>
      <xdr:row>302</xdr:row>
      <xdr:rowOff>195510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EFB4C1-63FA-EE4B-9E43-57B0B70C7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53492400"/>
          <a:ext cx="7772400" cy="806951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302</xdr:row>
      <xdr:rowOff>139700</xdr:rowOff>
    </xdr:from>
    <xdr:to>
      <xdr:col>9</xdr:col>
      <xdr:colOff>609600</xdr:colOff>
      <xdr:row>345</xdr:row>
      <xdr:rowOff>169746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34E263-F5AA-ED49-9B36-EE1DEE50C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" y="61506100"/>
          <a:ext cx="7772400" cy="8767646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346</xdr:row>
      <xdr:rowOff>0</xdr:rowOff>
    </xdr:from>
    <xdr:to>
      <xdr:col>9</xdr:col>
      <xdr:colOff>469900</xdr:colOff>
      <xdr:row>391</xdr:row>
      <xdr:rowOff>43782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1CAE81-E27D-5343-A62F-0BE95DE7C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2900" y="70307200"/>
          <a:ext cx="7556500" cy="9187782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391</xdr:row>
      <xdr:rowOff>12700</xdr:rowOff>
    </xdr:from>
    <xdr:to>
      <xdr:col>9</xdr:col>
      <xdr:colOff>673100</xdr:colOff>
      <xdr:row>434</xdr:row>
      <xdr:rowOff>56590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F5FD4E-C5DC-BA40-951C-86BCD05C9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0200" y="79463900"/>
          <a:ext cx="7772400" cy="878149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433</xdr:row>
      <xdr:rowOff>190500</xdr:rowOff>
    </xdr:from>
    <xdr:to>
      <xdr:col>9</xdr:col>
      <xdr:colOff>647700</xdr:colOff>
      <xdr:row>466</xdr:row>
      <xdr:rowOff>60634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7E4A1B3-D7E6-F94D-8DE8-B2244AAF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0" y="88176100"/>
          <a:ext cx="7772400" cy="6575734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464</xdr:row>
      <xdr:rowOff>190500</xdr:rowOff>
    </xdr:from>
    <xdr:to>
      <xdr:col>9</xdr:col>
      <xdr:colOff>660400</xdr:colOff>
      <xdr:row>492</xdr:row>
      <xdr:rowOff>97028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98957B-524C-A740-B839-BDB2324E7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7500" y="94475300"/>
          <a:ext cx="7772400" cy="5596128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490</xdr:row>
      <xdr:rowOff>101600</xdr:rowOff>
    </xdr:from>
    <xdr:to>
      <xdr:col>9</xdr:col>
      <xdr:colOff>698500</xdr:colOff>
      <xdr:row>536</xdr:row>
      <xdr:rowOff>17732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B668AB2-ABEF-E247-9EC0-0DE67A20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5600" y="99669600"/>
          <a:ext cx="7772400" cy="9263332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536</xdr:row>
      <xdr:rowOff>50800</xdr:rowOff>
    </xdr:from>
    <xdr:to>
      <xdr:col>9</xdr:col>
      <xdr:colOff>698500</xdr:colOff>
      <xdr:row>566</xdr:row>
      <xdr:rowOff>198588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8681205-5A6C-554E-9A68-6E0DA140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5600" y="108966000"/>
          <a:ext cx="7772400" cy="6243788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566</xdr:row>
      <xdr:rowOff>177800</xdr:rowOff>
    </xdr:from>
    <xdr:to>
      <xdr:col>9</xdr:col>
      <xdr:colOff>749300</xdr:colOff>
      <xdr:row>589</xdr:row>
      <xdr:rowOff>18409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F63EFE-828C-444D-A984-2D1C48676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6400" y="115189000"/>
          <a:ext cx="7772400" cy="4514209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589</xdr:row>
      <xdr:rowOff>38100</xdr:rowOff>
    </xdr:from>
    <xdr:to>
      <xdr:col>9</xdr:col>
      <xdr:colOff>800100</xdr:colOff>
      <xdr:row>620</xdr:row>
      <xdr:rowOff>126356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FEFD996-830A-1E4F-A2F1-7923BB665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" y="119722900"/>
          <a:ext cx="7772400" cy="6387456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618</xdr:row>
      <xdr:rowOff>25400</xdr:rowOff>
    </xdr:from>
    <xdr:to>
      <xdr:col>9</xdr:col>
      <xdr:colOff>762000</xdr:colOff>
      <xdr:row>648</xdr:row>
      <xdr:rowOff>62401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678046-9453-0D4E-8EE2-EB683FF38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125603000"/>
          <a:ext cx="7772400" cy="6133001"/>
        </a:xfrm>
        <a:prstGeom prst="rect">
          <a:avLst/>
        </a:prstGeom>
      </xdr:spPr>
    </xdr:pic>
    <xdr:clientData/>
  </xdr:twoCellAnchor>
  <xdr:twoCellAnchor editAs="oneCell">
    <xdr:from>
      <xdr:col>0</xdr:col>
      <xdr:colOff>469900</xdr:colOff>
      <xdr:row>645</xdr:row>
      <xdr:rowOff>76200</xdr:rowOff>
    </xdr:from>
    <xdr:to>
      <xdr:col>9</xdr:col>
      <xdr:colOff>812800</xdr:colOff>
      <xdr:row>680</xdr:row>
      <xdr:rowOff>53184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3BD9789-52A8-3F40-A7AA-499EE53EC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9900" y="131140200"/>
          <a:ext cx="7772400" cy="7088984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680</xdr:row>
      <xdr:rowOff>63500</xdr:rowOff>
    </xdr:from>
    <xdr:to>
      <xdr:col>9</xdr:col>
      <xdr:colOff>800100</xdr:colOff>
      <xdr:row>725</xdr:row>
      <xdr:rowOff>180491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100F4E0-5BE0-9E4D-8D37-57AB5B28F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" y="138239500"/>
          <a:ext cx="7772400" cy="9260991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725</xdr:row>
      <xdr:rowOff>190500</xdr:rowOff>
    </xdr:from>
    <xdr:to>
      <xdr:col>9</xdr:col>
      <xdr:colOff>762000</xdr:colOff>
      <xdr:row>770</xdr:row>
      <xdr:rowOff>92276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3EBFEC6-D05C-624D-8A08-C86025075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9100" y="147510500"/>
          <a:ext cx="7772400" cy="90457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770</xdr:row>
      <xdr:rowOff>38100</xdr:rowOff>
    </xdr:from>
    <xdr:to>
      <xdr:col>9</xdr:col>
      <xdr:colOff>723900</xdr:colOff>
      <xdr:row>796</xdr:row>
      <xdr:rowOff>164394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C80FC7A-46D8-E640-AD1E-5117FC76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1000" y="156502100"/>
          <a:ext cx="7772400" cy="5409494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796</xdr:row>
      <xdr:rowOff>177800</xdr:rowOff>
    </xdr:from>
    <xdr:to>
      <xdr:col>9</xdr:col>
      <xdr:colOff>749300</xdr:colOff>
      <xdr:row>840</xdr:row>
      <xdr:rowOff>134976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C0777AF-E49F-6948-B87F-51D7F26AE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06400" y="161925000"/>
          <a:ext cx="7772400" cy="889797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840</xdr:row>
      <xdr:rowOff>152400</xdr:rowOff>
    </xdr:from>
    <xdr:to>
      <xdr:col>9</xdr:col>
      <xdr:colOff>723900</xdr:colOff>
      <xdr:row>874</xdr:row>
      <xdr:rowOff>108623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5DE1FA9-364D-4F40-A947-98DF4C50A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1000" y="170840400"/>
          <a:ext cx="7772400" cy="6865023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874</xdr:row>
      <xdr:rowOff>101600</xdr:rowOff>
    </xdr:from>
    <xdr:to>
      <xdr:col>9</xdr:col>
      <xdr:colOff>711200</xdr:colOff>
      <xdr:row>914</xdr:row>
      <xdr:rowOff>5491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6472383-C010-2541-AE51-324AE0725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8300" y="177698400"/>
          <a:ext cx="7772400" cy="8031891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914</xdr:row>
      <xdr:rowOff>38100</xdr:rowOff>
    </xdr:from>
    <xdr:to>
      <xdr:col>9</xdr:col>
      <xdr:colOff>622300</xdr:colOff>
      <xdr:row>954</xdr:row>
      <xdr:rowOff>58205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9A769DD-3E6B-CE4C-A68D-06CA6B2AD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9400" y="185762900"/>
          <a:ext cx="7772400" cy="814810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954</xdr:row>
      <xdr:rowOff>50800</xdr:rowOff>
    </xdr:from>
    <xdr:to>
      <xdr:col>7</xdr:col>
      <xdr:colOff>584200</xdr:colOff>
      <xdr:row>975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26B5F3-C29D-AE40-A74E-AF603B003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4800" y="193903600"/>
          <a:ext cx="6057900" cy="421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610004</xdr:colOff>
      <xdr:row>42</xdr:row>
      <xdr:rowOff>50388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0B9B8C-1F58-4055-8855-D5A5C08F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09524" cy="8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60960</xdr:rowOff>
    </xdr:from>
    <xdr:to>
      <xdr:col>17</xdr:col>
      <xdr:colOff>648099</xdr:colOff>
      <xdr:row>76</xdr:row>
      <xdr:rowOff>172499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56FEC71-2EFC-437F-A93B-E35A765A7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82000"/>
          <a:ext cx="12047619" cy="6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76</xdr:row>
      <xdr:rowOff>167640</xdr:rowOff>
    </xdr:from>
    <xdr:to>
      <xdr:col>18</xdr:col>
      <xdr:colOff>23254</xdr:colOff>
      <xdr:row>111</xdr:row>
      <xdr:rowOff>119154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E8D5DE-731E-4884-B0F2-BE3F04ED0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" y="15224760"/>
          <a:ext cx="12085714" cy="6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17</xdr:col>
      <xdr:colOff>581432</xdr:colOff>
      <xdr:row>154</xdr:row>
      <xdr:rowOff>78960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50429A-CA6D-4D8A-8ABB-4DDB2E25B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189440"/>
          <a:ext cx="11980952" cy="8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17</xdr:col>
      <xdr:colOff>667147</xdr:colOff>
      <xdr:row>181</xdr:row>
      <xdr:rowOff>117427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DDCAAEF-165D-44D9-9BE7-ABCCB266A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510480"/>
          <a:ext cx="12066667" cy="5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17</xdr:col>
      <xdr:colOff>662940</xdr:colOff>
      <xdr:row>224</xdr:row>
      <xdr:rowOff>126579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6A2D188-D111-4385-B89C-03C5EA461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057840"/>
          <a:ext cx="12062460" cy="8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18</xdr:col>
      <xdr:colOff>30480</xdr:colOff>
      <xdr:row>267</xdr:row>
      <xdr:rowOff>126579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5FC71C-BBDF-4AC0-86A6-6F0A7C888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4577000"/>
          <a:ext cx="12100560" cy="8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1</xdr:rowOff>
    </xdr:from>
    <xdr:to>
      <xdr:col>18</xdr:col>
      <xdr:colOff>15240</xdr:colOff>
      <xdr:row>312</xdr:row>
      <xdr:rowOff>182881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FDC5091-1575-4911-8EB1-162152C54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1422"/>
        <a:stretch/>
      </xdr:blipFill>
      <xdr:spPr>
        <a:xfrm>
          <a:off x="0" y="53096161"/>
          <a:ext cx="12085320" cy="890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17</xdr:col>
      <xdr:colOff>638575</xdr:colOff>
      <xdr:row>353</xdr:row>
      <xdr:rowOff>141867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F3FF01A-8B83-4307-98F4-A80C1138C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2011560"/>
          <a:ext cx="12038095" cy="8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106680</xdr:rowOff>
    </xdr:from>
    <xdr:to>
      <xdr:col>17</xdr:col>
      <xdr:colOff>619527</xdr:colOff>
      <xdr:row>395</xdr:row>
      <xdr:rowOff>118973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2E57AE7-2DE2-4C4E-AD8B-E04C67611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0043040"/>
          <a:ext cx="12019047" cy="8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167640</xdr:rowOff>
    </xdr:from>
    <xdr:to>
      <xdr:col>17</xdr:col>
      <xdr:colOff>647700</xdr:colOff>
      <xdr:row>441</xdr:row>
      <xdr:rowOff>16025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26079A7-72DA-49C6-9FA7-F558207E0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8425040"/>
          <a:ext cx="12047220" cy="8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441</xdr:row>
      <xdr:rowOff>15240</xdr:rowOff>
    </xdr:from>
    <xdr:to>
      <xdr:col>17</xdr:col>
      <xdr:colOff>659531</xdr:colOff>
      <xdr:row>485</xdr:row>
      <xdr:rowOff>88436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1A0B404-E1B0-49BA-9D26-35C52E7D3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" y="87386160"/>
          <a:ext cx="12028571" cy="8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485</xdr:row>
      <xdr:rowOff>91440</xdr:rowOff>
    </xdr:from>
    <xdr:to>
      <xdr:col>17</xdr:col>
      <xdr:colOff>630960</xdr:colOff>
      <xdr:row>530</xdr:row>
      <xdr:rowOff>90326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508F22A-C45C-4724-A5FB-FB4AB3F6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" y="96179640"/>
          <a:ext cx="12000000" cy="8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17</xdr:col>
      <xdr:colOff>648099</xdr:colOff>
      <xdr:row>575</xdr:row>
      <xdr:rowOff>25577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198A3625-389B-4B10-9B19-E1C051252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5201720"/>
          <a:ext cx="12047619" cy="8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17</xdr:col>
      <xdr:colOff>648099</xdr:colOff>
      <xdr:row>619</xdr:row>
      <xdr:rowOff>187482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A55B3F1-649B-486A-B10F-05CF496F3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3919000"/>
          <a:ext cx="12047619" cy="8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620</xdr:row>
      <xdr:rowOff>0</xdr:rowOff>
    </xdr:from>
    <xdr:to>
      <xdr:col>18</xdr:col>
      <xdr:colOff>15240</xdr:colOff>
      <xdr:row>665</xdr:row>
      <xdr:rowOff>46505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F15D811-14D3-4577-B2D9-C1A765553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2834400"/>
          <a:ext cx="12085320" cy="8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665</xdr:row>
      <xdr:rowOff>76200</xdr:rowOff>
    </xdr:from>
    <xdr:to>
      <xdr:col>17</xdr:col>
      <xdr:colOff>634767</xdr:colOff>
      <xdr:row>707</xdr:row>
      <xdr:rowOff>59922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ACFC0CC1-FC2A-4638-9FF6-60EEDAF9E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" y="131826000"/>
          <a:ext cx="12019047" cy="8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4</xdr:row>
      <xdr:rowOff>0</xdr:rowOff>
    </xdr:from>
    <xdr:to>
      <xdr:col>26</xdr:col>
      <xdr:colOff>425061</xdr:colOff>
      <xdr:row>15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0FBF04-67E9-1143-A207-2EF15861A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801397</xdr:colOff>
      <xdr:row>20</xdr:row>
      <xdr:rowOff>46913</xdr:rowOff>
    </xdr:from>
    <xdr:to>
      <xdr:col>26</xdr:col>
      <xdr:colOff>400958</xdr:colOff>
      <xdr:row>33</xdr:row>
      <xdr:rowOff>94603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ECC60F-AA4D-544D-AD79-C31CF01AA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19050</xdr:colOff>
      <xdr:row>10</xdr:row>
      <xdr:rowOff>196850</xdr:rowOff>
    </xdr:from>
    <xdr:to>
      <xdr:col>37</xdr:col>
      <xdr:colOff>463550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8D3EC-6BA7-D744-9720-3F1D5084B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31750</xdr:colOff>
      <xdr:row>37</xdr:row>
      <xdr:rowOff>19050</xdr:rowOff>
    </xdr:from>
    <xdr:to>
      <xdr:col>37</xdr:col>
      <xdr:colOff>476250</xdr:colOff>
      <xdr:row>50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81E079-5517-E347-BCF6-404BAA804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4</xdr:row>
      <xdr:rowOff>0</xdr:rowOff>
    </xdr:from>
    <xdr:to>
      <xdr:col>26</xdr:col>
      <xdr:colOff>425061</xdr:colOff>
      <xdr:row>17</xdr:row>
      <xdr:rowOff>47690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D0927-F75D-A143-B8C9-79E104748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801397</xdr:colOff>
      <xdr:row>20</xdr:row>
      <xdr:rowOff>46913</xdr:rowOff>
    </xdr:from>
    <xdr:to>
      <xdr:col>26</xdr:col>
      <xdr:colOff>400958</xdr:colOff>
      <xdr:row>33</xdr:row>
      <xdr:rowOff>94603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939E8E-5AE2-0B42-8302-03CEA3A25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603250</xdr:colOff>
      <xdr:row>57</xdr:row>
      <xdr:rowOff>44450</xdr:rowOff>
    </xdr:from>
    <xdr:to>
      <xdr:col>37</xdr:col>
      <xdr:colOff>222250</xdr:colOff>
      <xdr:row>70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523142-FC26-0045-8E99-CBB8F8D5F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806450</xdr:colOff>
      <xdr:row>10</xdr:row>
      <xdr:rowOff>31750</xdr:rowOff>
    </xdr:from>
    <xdr:to>
      <xdr:col>37</xdr:col>
      <xdr:colOff>425450</xdr:colOff>
      <xdr:row>23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04BD70-B686-B446-87CA-6386A97CC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806450</xdr:colOff>
      <xdr:row>2</xdr:row>
      <xdr:rowOff>158750</xdr:rowOff>
    </xdr:from>
    <xdr:to>
      <xdr:col>27</xdr:col>
      <xdr:colOff>425450</xdr:colOff>
      <xdr:row>16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C891D1-3EF1-074F-B816-D3C274122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18</xdr:row>
      <xdr:rowOff>88900</xdr:rowOff>
    </xdr:from>
    <xdr:to>
      <xdr:col>27</xdr:col>
      <xdr:colOff>444500</xdr:colOff>
      <xdr:row>31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0EA402-7FA0-F842-A9DB-71DB20947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819150</xdr:colOff>
      <xdr:row>9</xdr:row>
      <xdr:rowOff>196850</xdr:rowOff>
    </xdr:from>
    <xdr:to>
      <xdr:col>37</xdr:col>
      <xdr:colOff>438150</xdr:colOff>
      <xdr:row>23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77320D-287A-6E49-8885-602B38CD2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6350</xdr:colOff>
      <xdr:row>57</xdr:row>
      <xdr:rowOff>6350</xdr:rowOff>
    </xdr:from>
    <xdr:to>
      <xdr:col>37</xdr:col>
      <xdr:colOff>450850</xdr:colOff>
      <xdr:row>70</xdr:row>
      <xdr:rowOff>107950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DCFE80-B2CA-7348-BCBB-2382E75EB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113BB-DCB6-904F-B7FA-8D337949B07E}">
  <dimension ref="A1"/>
  <sheetViews>
    <sheetView workbookViewId="0">
      <selection activeCell="M673" sqref="M673"/>
    </sheetView>
  </sheetViews>
  <sheetFormatPr baseColWidth="10" defaultColWidth="11.1640625" defaultRowHeight="16"/>
  <sheetData/>
  <phoneticPr fontId="6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A8106-1050-4B3E-AA06-D1141B16D4F9}">
  <dimension ref="A1"/>
  <sheetViews>
    <sheetView workbookViewId="0">
      <selection activeCell="A666" sqref="A666"/>
    </sheetView>
  </sheetViews>
  <sheetFormatPr baseColWidth="10" defaultColWidth="8.83203125" defaultRowHeight="16"/>
  <sheetData/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D8C7-39A4-5548-96EC-DEFE3EA017F6}">
  <dimension ref="A1:AZ10004"/>
  <sheetViews>
    <sheetView showGridLines="0" zoomScaleNormal="100" workbookViewId="0">
      <selection sqref="A1:C2"/>
    </sheetView>
  </sheetViews>
  <sheetFormatPr baseColWidth="10" defaultColWidth="11.1640625" defaultRowHeight="16"/>
  <cols>
    <col min="1" max="1" width="32.6640625" customWidth="1"/>
    <col min="2" max="2" width="11.1640625" customWidth="1"/>
    <col min="3" max="3" width="14.83203125" bestFit="1" customWidth="1"/>
    <col min="4" max="4" width="17.6640625" bestFit="1" customWidth="1"/>
    <col min="5" max="5" width="25.83203125" customWidth="1"/>
    <col min="17" max="17" width="11.83203125" bestFit="1" customWidth="1"/>
    <col min="18" max="18" width="11" bestFit="1" customWidth="1"/>
    <col min="19" max="19" width="11.83203125" bestFit="1" customWidth="1"/>
    <col min="20" max="20" width="11" bestFit="1" customWidth="1"/>
  </cols>
  <sheetData>
    <row r="1" spans="1:52">
      <c r="A1" s="88" t="s">
        <v>104</v>
      </c>
      <c r="B1" s="88"/>
      <c r="C1" s="88"/>
    </row>
    <row r="2" spans="1:52">
      <c r="A2" s="88"/>
      <c r="B2" s="88"/>
      <c r="C2" s="88"/>
    </row>
    <row r="4" spans="1:52">
      <c r="A4" s="91" t="s">
        <v>6</v>
      </c>
      <c r="B4" s="91"/>
      <c r="D4" s="91" t="s">
        <v>24</v>
      </c>
      <c r="E4" s="91"/>
      <c r="H4" s="1" t="s">
        <v>21</v>
      </c>
      <c r="I4" s="1" t="s">
        <v>7</v>
      </c>
      <c r="J4" s="1" t="s">
        <v>8</v>
      </c>
      <c r="K4" s="1" t="s">
        <v>9</v>
      </c>
      <c r="L4" s="1" t="s">
        <v>18</v>
      </c>
      <c r="M4" s="1" t="s">
        <v>17</v>
      </c>
      <c r="N4" s="1" t="s">
        <v>15</v>
      </c>
      <c r="O4" s="1" t="s">
        <v>16</v>
      </c>
      <c r="Q4" s="89" t="s">
        <v>36</v>
      </c>
      <c r="R4" s="89"/>
      <c r="S4" s="89"/>
      <c r="T4" s="89"/>
    </row>
    <row r="5" spans="1:52">
      <c r="A5" s="6" t="s">
        <v>14</v>
      </c>
      <c r="B5" s="7">
        <v>0.03</v>
      </c>
      <c r="D5" s="2" t="s">
        <v>22</v>
      </c>
      <c r="E5" s="11">
        <f>B8/100</f>
        <v>1.2623933289845699</v>
      </c>
      <c r="H5" s="8">
        <v>1</v>
      </c>
      <c r="I5" s="9">
        <v>0.12480021753478172</v>
      </c>
      <c r="J5" s="9">
        <f ca="1">NORMSINV(RAND())</f>
        <v>0.71922079121880211</v>
      </c>
      <c r="K5" s="9">
        <f t="shared" ref="K5:K68" si="0">IF($B$7=0,I5,J5)</f>
        <v>0.12480021753478172</v>
      </c>
      <c r="L5" s="9">
        <f t="shared" ref="L5:L68" si="1">$E$7*EXP(($B$5-0.5*$E$9^2)*$B$6+$E$9*SQRT($B$6)*K5)</f>
        <v>101.57321211640058</v>
      </c>
      <c r="M5" s="9">
        <f>$E$8*EXP(($B$5-0.5*$E$10^2)*$B$6+$E$10*SQRT($B$6)*K5)</f>
        <v>103.81010239834477</v>
      </c>
      <c r="N5" s="9">
        <f>IF(L5&gt;$E$12,$E$12-$E$11,IF(L5&lt;$E$11,0,L5-$E$11))</f>
        <v>1.5732121164005832</v>
      </c>
      <c r="O5" s="9">
        <f>IF(M5&gt;$E$14,$E$14-$E$13,IF(M5&lt;$E$13,0,M5-$E$13))</f>
        <v>3.8101023983447817</v>
      </c>
      <c r="Q5" s="9">
        <f>L5</f>
        <v>101.57321211640058</v>
      </c>
      <c r="R5" s="9">
        <f>N5</f>
        <v>1.5732121164005832</v>
      </c>
      <c r="S5" s="9">
        <f>M5</f>
        <v>103.81010239834477</v>
      </c>
      <c r="T5" s="9">
        <f>O5</f>
        <v>3.8101023983447817</v>
      </c>
    </row>
    <row r="6" spans="1:52">
      <c r="A6" s="2" t="s">
        <v>0</v>
      </c>
      <c r="B6" s="5">
        <v>1</v>
      </c>
      <c r="D6" s="2" t="s">
        <v>23</v>
      </c>
      <c r="E6" s="11">
        <f>B9/100</f>
        <v>4.4039800380071004</v>
      </c>
      <c r="H6" s="34">
        <v>2</v>
      </c>
      <c r="I6" s="9">
        <v>-0.48999955115240001</v>
      </c>
      <c r="J6" s="9">
        <f t="shared" ref="J6:J69" ca="1" si="2">NORMSINV(RAND())</f>
        <v>0.89419489437948729</v>
      </c>
      <c r="K6" s="9">
        <f t="shared" si="0"/>
        <v>-0.48999955115240001</v>
      </c>
      <c r="L6" s="9">
        <f t="shared" si="1"/>
        <v>82.646366701202297</v>
      </c>
      <c r="M6" s="9">
        <f t="shared" ref="M6:M69" si="3">$E$8*EXP(($B$5-0.5*$E$10^2)*$B$6+$E$10*SQRT($B$6)*K6)</f>
        <v>97.817555600525097</v>
      </c>
      <c r="N6" s="9">
        <f t="shared" ref="N6:N68" si="4">IF(L6&gt;$E$12,$E$12-$E$11,IF(L6&lt;$E$11,0,L6-$E$11))</f>
        <v>0</v>
      </c>
      <c r="O6" s="9">
        <f t="shared" ref="O6:O69" si="5">IF(M6&gt;$E$14,$E$14-$E$13,IF(M6&lt;$E$13,0,M6-$E$13))</f>
        <v>0</v>
      </c>
      <c r="Q6" s="9">
        <f t="shared" ref="Q6:Q69" si="6">L6</f>
        <v>82.646366701202297</v>
      </c>
      <c r="R6" s="9">
        <f t="shared" ref="R6:R69" si="7">N6</f>
        <v>0</v>
      </c>
      <c r="S6" s="9">
        <f t="shared" ref="S6:S69" si="8">M6</f>
        <v>97.817555600525097</v>
      </c>
      <c r="T6" s="9">
        <f t="shared" ref="T6:T69" si="9">O6</f>
        <v>0</v>
      </c>
    </row>
    <row r="7" spans="1:52">
      <c r="A7" s="2" t="s">
        <v>5</v>
      </c>
      <c r="B7" s="5">
        <v>0</v>
      </c>
      <c r="D7" s="2" t="s">
        <v>3</v>
      </c>
      <c r="E7" s="12">
        <f>B8/E5</f>
        <v>100</v>
      </c>
      <c r="H7" s="34">
        <v>3</v>
      </c>
      <c r="I7" s="9">
        <v>-0.96120242246060406</v>
      </c>
      <c r="J7" s="9">
        <f t="shared" ca="1" si="2"/>
        <v>0.5519743658369588</v>
      </c>
      <c r="K7" s="9">
        <f t="shared" si="0"/>
        <v>-0.96120242246060406</v>
      </c>
      <c r="L7" s="9">
        <f t="shared" si="1"/>
        <v>70.564380027761729</v>
      </c>
      <c r="M7" s="9">
        <f t="shared" si="3"/>
        <v>93.459907686689604</v>
      </c>
      <c r="N7" s="9">
        <f t="shared" si="4"/>
        <v>0</v>
      </c>
      <c r="O7" s="9">
        <f t="shared" si="5"/>
        <v>0</v>
      </c>
      <c r="Q7" s="9">
        <f t="shared" si="6"/>
        <v>70.564380027761729</v>
      </c>
      <c r="R7" s="9">
        <f t="shared" si="7"/>
        <v>0</v>
      </c>
      <c r="S7" s="9">
        <f t="shared" si="8"/>
        <v>93.459907686689604</v>
      </c>
      <c r="T7" s="9">
        <f t="shared" si="9"/>
        <v>0</v>
      </c>
    </row>
    <row r="8" spans="1:52">
      <c r="A8" s="2" t="s">
        <v>3</v>
      </c>
      <c r="B8" s="4">
        <v>126.23933289845699</v>
      </c>
      <c r="D8" s="2" t="s">
        <v>4</v>
      </c>
      <c r="E8" s="12">
        <f>B9/E6</f>
        <v>99.999999999999986</v>
      </c>
      <c r="H8" s="34">
        <v>4</v>
      </c>
      <c r="I8" s="9">
        <v>-4.723067942469017E-2</v>
      </c>
      <c r="J8" s="9">
        <f t="shared" ca="1" si="2"/>
        <v>1.0596796992736519</v>
      </c>
      <c r="K8" s="9">
        <f t="shared" si="0"/>
        <v>-4.723067942469017E-2</v>
      </c>
      <c r="L8" s="9">
        <f t="shared" si="1"/>
        <v>95.878257972152653</v>
      </c>
      <c r="M8" s="9">
        <f t="shared" si="3"/>
        <v>102.09723471691757</v>
      </c>
      <c r="N8" s="9">
        <f t="shared" si="4"/>
        <v>0</v>
      </c>
      <c r="O8" s="9">
        <f t="shared" si="5"/>
        <v>2.0972347169175833</v>
      </c>
      <c r="Q8" s="9">
        <f t="shared" si="6"/>
        <v>95.878257972152653</v>
      </c>
      <c r="R8" s="9">
        <f t="shared" si="7"/>
        <v>0</v>
      </c>
      <c r="S8" s="9">
        <f t="shared" si="8"/>
        <v>102.09723471691757</v>
      </c>
      <c r="T8" s="9">
        <f t="shared" si="9"/>
        <v>2.0972347169175833</v>
      </c>
      <c r="AN8" s="46" t="s">
        <v>66</v>
      </c>
    </row>
    <row r="9" spans="1:52">
      <c r="A9" s="2" t="s">
        <v>4</v>
      </c>
      <c r="B9" s="4">
        <v>440.39800380071</v>
      </c>
      <c r="D9" s="2" t="s">
        <v>1</v>
      </c>
      <c r="E9" s="13">
        <f>B10/E5</f>
        <v>0.33540835141475495</v>
      </c>
      <c r="H9" s="34">
        <v>5</v>
      </c>
      <c r="I9" s="9">
        <v>1.5565678100816656</v>
      </c>
      <c r="J9" s="9">
        <f t="shared" ca="1" si="2"/>
        <v>-1.6164765231237375</v>
      </c>
      <c r="K9" s="9">
        <f t="shared" si="0"/>
        <v>1.5565678100816656</v>
      </c>
      <c r="L9" s="9">
        <f t="shared" si="1"/>
        <v>164.18710274680771</v>
      </c>
      <c r="M9" s="9">
        <f t="shared" si="3"/>
        <v>119.22757398443657</v>
      </c>
      <c r="N9" s="9">
        <f t="shared" si="4"/>
        <v>10.900459298697072</v>
      </c>
      <c r="O9" s="9">
        <f t="shared" si="5"/>
        <v>9.2193869747110284</v>
      </c>
      <c r="Q9" s="9">
        <f t="shared" si="6"/>
        <v>164.18710274680771</v>
      </c>
      <c r="R9" s="9">
        <f t="shared" si="7"/>
        <v>10.900459298697072</v>
      </c>
      <c r="S9" s="9">
        <f t="shared" si="8"/>
        <v>119.22757398443657</v>
      </c>
      <c r="T9" s="9">
        <f t="shared" si="9"/>
        <v>9.2193869747110284</v>
      </c>
      <c r="AD9" s="46" t="s">
        <v>68</v>
      </c>
    </row>
    <row r="10" spans="1:52">
      <c r="A10" s="6" t="s">
        <v>1</v>
      </c>
      <c r="B10" s="7">
        <v>0.42341726531169899</v>
      </c>
      <c r="D10" s="2" t="s">
        <v>2</v>
      </c>
      <c r="E10" s="13">
        <f>B11/E6</f>
        <v>9.6713155380139193E-2</v>
      </c>
      <c r="H10" s="34">
        <v>6</v>
      </c>
      <c r="I10" s="9">
        <v>-7.111160478858204E-3</v>
      </c>
      <c r="J10" s="9">
        <f t="shared" ca="1" si="2"/>
        <v>-0.43908790836700873</v>
      </c>
      <c r="K10" s="9">
        <f t="shared" si="0"/>
        <v>-7.111160478858204E-3</v>
      </c>
      <c r="L10" s="9">
        <f t="shared" si="1"/>
        <v>97.177155903527535</v>
      </c>
      <c r="M10" s="9">
        <f t="shared" si="3"/>
        <v>102.49415022845733</v>
      </c>
      <c r="N10" s="9">
        <f t="shared" si="4"/>
        <v>0</v>
      </c>
      <c r="O10" s="9">
        <f t="shared" si="5"/>
        <v>2.4941502284573431</v>
      </c>
      <c r="Q10" s="9">
        <f t="shared" si="6"/>
        <v>97.177155903527535</v>
      </c>
      <c r="R10" s="9">
        <f t="shared" si="7"/>
        <v>0</v>
      </c>
      <c r="S10" s="9">
        <f t="shared" si="8"/>
        <v>102.49415022845733</v>
      </c>
      <c r="T10" s="9">
        <f t="shared" si="9"/>
        <v>2.4941502284573431</v>
      </c>
      <c r="AD10" s="35"/>
      <c r="AE10" s="45">
        <f>E23</f>
        <v>1.2726539558218916E-2</v>
      </c>
      <c r="AN10" s="53">
        <f>E19</f>
        <v>0.88315019446866772</v>
      </c>
      <c r="AO10" s="55">
        <v>115</v>
      </c>
      <c r="AP10" s="55">
        <v>116</v>
      </c>
      <c r="AQ10" s="55">
        <v>117</v>
      </c>
      <c r="AR10" s="55">
        <v>118</v>
      </c>
      <c r="AS10" s="55">
        <v>119</v>
      </c>
      <c r="AT10" s="55">
        <v>120</v>
      </c>
      <c r="AU10" s="55">
        <v>121</v>
      </c>
      <c r="AV10" s="55">
        <v>122</v>
      </c>
      <c r="AW10" s="55">
        <v>123</v>
      </c>
      <c r="AX10" s="55">
        <v>124</v>
      </c>
      <c r="AY10" s="55">
        <v>125</v>
      </c>
      <c r="AZ10" s="55">
        <v>126</v>
      </c>
    </row>
    <row r="11" spans="1:52">
      <c r="A11" s="2" t="s">
        <v>2</v>
      </c>
      <c r="B11" s="3">
        <v>0.42592280570681201</v>
      </c>
      <c r="D11" s="2" t="s">
        <v>10</v>
      </c>
      <c r="E11" s="12">
        <f>B12/E5</f>
        <v>100</v>
      </c>
      <c r="H11" s="34">
        <v>7</v>
      </c>
      <c r="I11" s="9">
        <v>0.63097649176576709</v>
      </c>
      <c r="J11" s="9">
        <f t="shared" ca="1" si="2"/>
        <v>0.13682386578641967</v>
      </c>
      <c r="K11" s="9">
        <f t="shared" si="0"/>
        <v>0.63097649176576709</v>
      </c>
      <c r="L11" s="9">
        <f t="shared" si="1"/>
        <v>120.36822544411459</v>
      </c>
      <c r="M11" s="9">
        <f t="shared" si="3"/>
        <v>109.01845679243293</v>
      </c>
      <c r="N11" s="9">
        <f t="shared" si="4"/>
        <v>10.900459298697072</v>
      </c>
      <c r="O11" s="9">
        <f t="shared" si="5"/>
        <v>9.0184567924329428</v>
      </c>
      <c r="Q11" s="9">
        <f t="shared" si="6"/>
        <v>120.36822544411459</v>
      </c>
      <c r="R11" s="9">
        <f t="shared" si="7"/>
        <v>10.900459298697072</v>
      </c>
      <c r="S11" s="9">
        <f t="shared" si="8"/>
        <v>109.01845679243293</v>
      </c>
      <c r="T11" s="9">
        <f t="shared" si="9"/>
        <v>9.0184567924329428</v>
      </c>
      <c r="AD11" s="35">
        <v>95</v>
      </c>
      <c r="AE11" s="45">
        <f t="dataTable" ref="AE11:AE31" dt2D="0" dtr="0" r1="E21"/>
        <v>0</v>
      </c>
      <c r="AN11" s="50">
        <v>127</v>
      </c>
      <c r="AO11" s="45">
        <f t="dataTable" ref="AO11:AZ48" dt2D="1" dtr="1" r1="B12" r2="B13"/>
        <v>0.76199983187515608</v>
      </c>
      <c r="AP11" s="45">
        <v>0.83998226403256948</v>
      </c>
      <c r="AQ11" s="45">
        <v>0.93385407371211915</v>
      </c>
      <c r="AR11" s="45">
        <v>1.0492810609567262</v>
      </c>
      <c r="AS11" s="45">
        <v>1.1940257409494801</v>
      </c>
      <c r="AT11" s="45">
        <v>1.3810523155354268</v>
      </c>
      <c r="AU11" s="45">
        <v>1.6310181436713342</v>
      </c>
      <c r="AV11" s="45">
        <v>1.980378564207141</v>
      </c>
      <c r="AW11" s="45">
        <v>2.5028052218857808</v>
      </c>
      <c r="AX11" s="45">
        <v>3.3689466385932261</v>
      </c>
      <c r="AY11" s="45">
        <v>5.1023132844459811</v>
      </c>
      <c r="AZ11" s="45">
        <v>10.321277538462695</v>
      </c>
    </row>
    <row r="12" spans="1:52">
      <c r="A12" s="2" t="s">
        <v>10</v>
      </c>
      <c r="B12" s="4">
        <f>B8</f>
        <v>126.23933289845699</v>
      </c>
      <c r="D12" s="2" t="s">
        <v>11</v>
      </c>
      <c r="E12" s="12">
        <f>B13/E5</f>
        <v>110.90045929869707</v>
      </c>
      <c r="H12" s="34">
        <v>8</v>
      </c>
      <c r="I12" s="9">
        <v>0.21475923144394526</v>
      </c>
      <c r="J12" s="9">
        <f t="shared" ca="1" si="2"/>
        <v>0.68865814959286131</v>
      </c>
      <c r="K12" s="9">
        <f t="shared" si="0"/>
        <v>0.21475923144394526</v>
      </c>
      <c r="L12" s="9">
        <f t="shared" si="1"/>
        <v>104.68468631408663</v>
      </c>
      <c r="M12" s="9">
        <f t="shared" si="3"/>
        <v>104.71721344778297</v>
      </c>
      <c r="N12" s="9">
        <f t="shared" si="4"/>
        <v>4.6846863140866333</v>
      </c>
      <c r="O12" s="9">
        <f t="shared" si="5"/>
        <v>4.7172134477829815</v>
      </c>
      <c r="Q12" s="9">
        <f t="shared" si="6"/>
        <v>104.68468631408663</v>
      </c>
      <c r="R12" s="9">
        <f t="shared" si="7"/>
        <v>4.6846863140866333</v>
      </c>
      <c r="S12" s="9">
        <f t="shared" si="8"/>
        <v>104.71721344778297</v>
      </c>
      <c r="T12" s="9">
        <f t="shared" si="9"/>
        <v>4.7172134477829815</v>
      </c>
      <c r="AD12" s="63">
        <v>96</v>
      </c>
      <c r="AE12" s="45">
        <v>0</v>
      </c>
      <c r="AN12" s="50">
        <v>128</v>
      </c>
      <c r="AO12" s="45">
        <v>0.71061897443057787</v>
      </c>
      <c r="AP12" s="45">
        <v>0.77797462171234089</v>
      </c>
      <c r="AQ12" s="45">
        <v>0.85783984317301587</v>
      </c>
      <c r="AR12" s="45">
        <v>0.95427027661881314</v>
      </c>
      <c r="AS12" s="45">
        <v>1.0725119671677539</v>
      </c>
      <c r="AT12" s="45">
        <v>1.2210412104578106</v>
      </c>
      <c r="AU12" s="45">
        <v>1.4124261660403576</v>
      </c>
      <c r="AV12" s="45">
        <v>1.6671067639138157</v>
      </c>
      <c r="AW12" s="45">
        <v>2.0224928978157077</v>
      </c>
      <c r="AX12" s="45">
        <v>2.5528677806004114</v>
      </c>
      <c r="AY12" s="45">
        <v>3.4378771209715588</v>
      </c>
      <c r="AZ12" s="45">
        <v>5.2144473584012685</v>
      </c>
    </row>
    <row r="13" spans="1:52">
      <c r="A13" s="2" t="s">
        <v>11</v>
      </c>
      <c r="B13" s="5">
        <v>140</v>
      </c>
      <c r="D13" s="2" t="s">
        <v>12</v>
      </c>
      <c r="E13" s="12">
        <f>B14/E6</f>
        <v>99.999999999999986</v>
      </c>
      <c r="H13" s="34">
        <v>9</v>
      </c>
      <c r="I13" s="9">
        <v>-0.20855406677796287</v>
      </c>
      <c r="J13" s="9">
        <f t="shared" ca="1" si="2"/>
        <v>1.367263517856393</v>
      </c>
      <c r="K13" s="9">
        <f t="shared" si="0"/>
        <v>-0.20855406677796287</v>
      </c>
      <c r="L13" s="9">
        <f t="shared" si="1"/>
        <v>90.828219899835162</v>
      </c>
      <c r="M13" s="9">
        <f t="shared" si="3"/>
        <v>100.51666623263134</v>
      </c>
      <c r="N13" s="9">
        <f t="shared" si="4"/>
        <v>0</v>
      </c>
      <c r="O13" s="9">
        <f t="shared" si="5"/>
        <v>0.51666623263135136</v>
      </c>
      <c r="Q13" s="9">
        <f t="shared" si="6"/>
        <v>90.828219899835162</v>
      </c>
      <c r="R13" s="9">
        <f t="shared" si="7"/>
        <v>0</v>
      </c>
      <c r="S13" s="9">
        <f t="shared" si="8"/>
        <v>100.51666623263134</v>
      </c>
      <c r="T13" s="9">
        <f t="shared" si="9"/>
        <v>0.51666623263135136</v>
      </c>
      <c r="AD13" s="63">
        <v>97</v>
      </c>
      <c r="AE13" s="45">
        <v>0</v>
      </c>
      <c r="AN13" s="50">
        <v>129</v>
      </c>
      <c r="AO13" s="45">
        <v>0.66675179269882245</v>
      </c>
      <c r="AP13" s="45">
        <v>0.72570332372314861</v>
      </c>
      <c r="AQ13" s="45">
        <v>0.79472091728254635</v>
      </c>
      <c r="AR13" s="45">
        <v>0.87680400342413167</v>
      </c>
      <c r="AS13" s="45">
        <v>0.97563343212805831</v>
      </c>
      <c r="AT13" s="45">
        <v>1.097023170176131</v>
      </c>
      <c r="AU13" s="45">
        <v>1.249084721177373</v>
      </c>
      <c r="AV13" s="45">
        <v>1.4441972212375966</v>
      </c>
      <c r="AW13" s="45">
        <v>1.7035081219722819</v>
      </c>
      <c r="AX13" s="45">
        <v>2.0648318883117054</v>
      </c>
      <c r="AY13" s="45">
        <v>2.6078218498687695</v>
      </c>
      <c r="AZ13" s="45">
        <v>3.5166755134008314</v>
      </c>
    </row>
    <row r="14" spans="1:52">
      <c r="A14" s="2" t="s">
        <v>12</v>
      </c>
      <c r="B14" s="4">
        <f>B9</f>
        <v>440.39800380071</v>
      </c>
      <c r="D14" s="2" t="s">
        <v>13</v>
      </c>
      <c r="E14" s="12">
        <f>B15/E6</f>
        <v>109.21938697471101</v>
      </c>
      <c r="H14" s="34">
        <v>10</v>
      </c>
      <c r="I14" s="9">
        <v>-0.82990320602894196</v>
      </c>
      <c r="J14" s="9">
        <f t="shared" ca="1" si="2"/>
        <v>-0.69098366677753387</v>
      </c>
      <c r="K14" s="9">
        <f t="shared" si="0"/>
        <v>-0.82990320602894196</v>
      </c>
      <c r="L14" s="9">
        <f t="shared" si="1"/>
        <v>73.741397084986232</v>
      </c>
      <c r="M14" s="9">
        <f t="shared" si="3"/>
        <v>94.654262507837302</v>
      </c>
      <c r="N14" s="9">
        <f t="shared" si="4"/>
        <v>0</v>
      </c>
      <c r="O14" s="9">
        <f t="shared" si="5"/>
        <v>0</v>
      </c>
      <c r="Q14" s="9">
        <f t="shared" si="6"/>
        <v>73.741397084986232</v>
      </c>
      <c r="R14" s="9">
        <f t="shared" si="7"/>
        <v>0</v>
      </c>
      <c r="S14" s="9">
        <f t="shared" si="8"/>
        <v>94.654262507837302</v>
      </c>
      <c r="T14" s="9">
        <f t="shared" si="9"/>
        <v>0</v>
      </c>
      <c r="AD14" s="63">
        <v>98</v>
      </c>
      <c r="AE14" s="45">
        <v>0</v>
      </c>
      <c r="AN14" s="50">
        <v>130</v>
      </c>
      <c r="AO14" s="45">
        <v>0.62891621830367095</v>
      </c>
      <c r="AP14" s="45">
        <v>0.68110519370758715</v>
      </c>
      <c r="AQ14" s="45">
        <v>0.7415472266975659</v>
      </c>
      <c r="AR14" s="45">
        <v>0.81252315291589272</v>
      </c>
      <c r="AS14" s="45">
        <v>0.89669729348619109</v>
      </c>
      <c r="AT14" s="45">
        <v>0.99821699143383158</v>
      </c>
      <c r="AU14" s="45">
        <v>1.1225680075629056</v>
      </c>
      <c r="AV14" s="45">
        <v>1.2777027963993464</v>
      </c>
      <c r="AW14" s="45">
        <v>1.4765545375402818</v>
      </c>
      <c r="AX14" s="45">
        <v>1.7405551271626158</v>
      </c>
      <c r="AY14" s="45">
        <v>2.1110844388677035</v>
      </c>
      <c r="AZ14" s="45">
        <v>2.6696004315072326</v>
      </c>
    </row>
    <row r="15" spans="1:52">
      <c r="A15" s="2" t="s">
        <v>13</v>
      </c>
      <c r="B15" s="5">
        <v>481</v>
      </c>
      <c r="H15" s="34">
        <v>11</v>
      </c>
      <c r="I15" s="9">
        <v>1.5124797511374971E-2</v>
      </c>
      <c r="J15" s="9">
        <f t="shared" ca="1" si="2"/>
        <v>-1.0935215964445988</v>
      </c>
      <c r="K15" s="9">
        <f t="shared" si="0"/>
        <v>1.5124797511374971E-2</v>
      </c>
      <c r="L15" s="9">
        <f t="shared" si="1"/>
        <v>97.904624782958194</v>
      </c>
      <c r="M15" s="9">
        <f t="shared" si="3"/>
        <v>102.71480206054201</v>
      </c>
      <c r="N15" s="9">
        <f t="shared" si="4"/>
        <v>0</v>
      </c>
      <c r="O15" s="9">
        <f t="shared" si="5"/>
        <v>2.7148020605420271</v>
      </c>
      <c r="Q15" s="9">
        <f t="shared" si="6"/>
        <v>97.904624782958194</v>
      </c>
      <c r="R15" s="9">
        <f t="shared" si="7"/>
        <v>0</v>
      </c>
      <c r="S15" s="9">
        <f t="shared" si="8"/>
        <v>102.71480206054201</v>
      </c>
      <c r="T15" s="9">
        <f t="shared" si="9"/>
        <v>2.7148020605420271</v>
      </c>
      <c r="AD15" s="63">
        <v>99</v>
      </c>
      <c r="AE15" s="45">
        <v>0</v>
      </c>
      <c r="AN15" s="50">
        <v>131</v>
      </c>
      <c r="AO15" s="45">
        <v>0.59582143079404049</v>
      </c>
      <c r="AP15" s="45">
        <v>0.64245870071690014</v>
      </c>
      <c r="AQ15" s="45">
        <v>0.69596683606201382</v>
      </c>
      <c r="AR15" s="45">
        <v>0.75811996355927225</v>
      </c>
      <c r="AS15" s="45">
        <v>0.83089476747521929</v>
      </c>
      <c r="AT15" s="45">
        <v>0.91734325425735508</v>
      </c>
      <c r="AU15" s="45">
        <v>1.0213117923934949</v>
      </c>
      <c r="AV15" s="45">
        <v>1.1481413236353686</v>
      </c>
      <c r="AW15" s="45">
        <v>1.3062152158180818</v>
      </c>
      <c r="AX15" s="45">
        <v>1.5086423112439555</v>
      </c>
      <c r="AY15" s="45">
        <v>1.7793325459003493</v>
      </c>
      <c r="AZ15" s="45">
        <v>2.1602649172184125</v>
      </c>
    </row>
    <row r="16" spans="1:52">
      <c r="H16" s="34">
        <v>12</v>
      </c>
      <c r="I16" s="9">
        <v>-1.3515379258410085</v>
      </c>
      <c r="J16" s="9">
        <f t="shared" ca="1" si="2"/>
        <v>0.90006738139795506</v>
      </c>
      <c r="K16" s="9">
        <f t="shared" si="0"/>
        <v>-1.3515379258410085</v>
      </c>
      <c r="L16" s="9">
        <f t="shared" si="1"/>
        <v>61.905169956399654</v>
      </c>
      <c r="M16" s="9">
        <f t="shared" si="3"/>
        <v>89.997507126507173</v>
      </c>
      <c r="N16" s="9">
        <f t="shared" si="4"/>
        <v>0</v>
      </c>
      <c r="O16" s="9">
        <f t="shared" si="5"/>
        <v>0</v>
      </c>
      <c r="Q16" s="9">
        <f t="shared" si="6"/>
        <v>61.905169956399654</v>
      </c>
      <c r="R16" s="9">
        <f t="shared" si="7"/>
        <v>0</v>
      </c>
      <c r="S16" s="9">
        <f t="shared" si="8"/>
        <v>89.997507126507173</v>
      </c>
      <c r="T16" s="9">
        <f t="shared" si="9"/>
        <v>0</v>
      </c>
      <c r="AD16" s="63">
        <v>100</v>
      </c>
      <c r="AE16" s="45">
        <v>0</v>
      </c>
      <c r="AN16" s="50">
        <v>132</v>
      </c>
      <c r="AO16" s="45">
        <v>0.56696390333735369</v>
      </c>
      <c r="AP16" s="45">
        <v>0.6090335028674605</v>
      </c>
      <c r="AQ16" s="45">
        <v>0.6569112777258056</v>
      </c>
      <c r="AR16" s="45">
        <v>0.71200832127200309</v>
      </c>
      <c r="AS16" s="45">
        <v>0.77582687787537796</v>
      </c>
      <c r="AT16" s="45">
        <v>0.8506801179558936</v>
      </c>
      <c r="AU16" s="45">
        <v>0.93935660847989855</v>
      </c>
      <c r="AV16" s="45">
        <v>1.045589336205452</v>
      </c>
      <c r="AW16" s="45">
        <v>1.175093465628303</v>
      </c>
      <c r="AX16" s="45">
        <v>1.3364103658487523</v>
      </c>
      <c r="AY16" s="45">
        <v>1.5445589749820574</v>
      </c>
      <c r="AZ16" s="45">
        <v>1.8237136375488747</v>
      </c>
    </row>
    <row r="17" spans="1:52">
      <c r="H17" s="34">
        <v>13</v>
      </c>
      <c r="I17" s="9">
        <v>-0.61414264389578777</v>
      </c>
      <c r="J17" s="9">
        <f t="shared" ca="1" si="2"/>
        <v>-0.58186017186549877</v>
      </c>
      <c r="K17" s="9">
        <f t="shared" si="0"/>
        <v>-0.61414264389578777</v>
      </c>
      <c r="L17" s="9">
        <f t="shared" si="1"/>
        <v>79.275746198611202</v>
      </c>
      <c r="M17" s="9">
        <f t="shared" si="3"/>
        <v>96.650153690757961</v>
      </c>
      <c r="N17" s="9">
        <f t="shared" si="4"/>
        <v>0</v>
      </c>
      <c r="O17" s="9">
        <f t="shared" si="5"/>
        <v>0</v>
      </c>
      <c r="Q17" s="9">
        <f t="shared" si="6"/>
        <v>79.275746198611202</v>
      </c>
      <c r="R17" s="9">
        <f t="shared" si="7"/>
        <v>0</v>
      </c>
      <c r="S17" s="9">
        <f t="shared" si="8"/>
        <v>96.650153690757961</v>
      </c>
      <c r="T17" s="9">
        <f t="shared" si="9"/>
        <v>0</v>
      </c>
      <c r="AD17" s="63">
        <v>101</v>
      </c>
      <c r="AE17" s="45">
        <v>8.8315019446866781E-3</v>
      </c>
      <c r="AN17" s="50">
        <v>133</v>
      </c>
      <c r="AO17" s="45">
        <v>0.54160987629222224</v>
      </c>
      <c r="AP17" s="45">
        <v>0.57987402114596698</v>
      </c>
      <c r="AQ17" s="45">
        <v>0.6231141867049107</v>
      </c>
      <c r="AR17" s="45">
        <v>0.6724747527819972</v>
      </c>
      <c r="AS17" s="45">
        <v>0.729121216980953</v>
      </c>
      <c r="AT17" s="45">
        <v>0.7948514557753561</v>
      </c>
      <c r="AU17" s="45">
        <v>0.87174447170592106</v>
      </c>
      <c r="AV17" s="45">
        <v>0.96249620311986173</v>
      </c>
      <c r="AW17" s="45">
        <v>1.07116516710748</v>
      </c>
      <c r="AX17" s="45">
        <v>1.2036013754229395</v>
      </c>
      <c r="AY17" s="45">
        <v>1.3698616812836282</v>
      </c>
      <c r="AZ17" s="45">
        <v>1.5850412492517745</v>
      </c>
    </row>
    <row r="18" spans="1:52">
      <c r="H18" s="34">
        <v>14</v>
      </c>
      <c r="I18" s="9">
        <v>-1.7445001374906028</v>
      </c>
      <c r="J18" s="9">
        <f t="shared" ca="1" si="2"/>
        <v>0.61005620828197404</v>
      </c>
      <c r="K18" s="9">
        <f t="shared" si="0"/>
        <v>-1.7445001374906028</v>
      </c>
      <c r="L18" s="9">
        <f t="shared" si="1"/>
        <v>54.260736991421844</v>
      </c>
      <c r="M18" s="9">
        <f t="shared" si="3"/>
        <v>86.641364870230518</v>
      </c>
      <c r="N18" s="9">
        <f t="shared" si="4"/>
        <v>0</v>
      </c>
      <c r="O18" s="9">
        <f t="shared" si="5"/>
        <v>0</v>
      </c>
      <c r="Q18" s="9">
        <f t="shared" si="6"/>
        <v>54.260736991421844</v>
      </c>
      <c r="R18" s="9">
        <f t="shared" si="7"/>
        <v>0</v>
      </c>
      <c r="S18" s="9">
        <f t="shared" si="8"/>
        <v>86.641364870230518</v>
      </c>
      <c r="T18" s="9">
        <f t="shared" si="9"/>
        <v>0</v>
      </c>
      <c r="AD18" s="63">
        <v>102</v>
      </c>
      <c r="AE18" s="45">
        <v>1.7663003889373356E-2</v>
      </c>
      <c r="AN18" s="50">
        <v>134</v>
      </c>
      <c r="AO18" s="45">
        <v>0.519045200344463</v>
      </c>
      <c r="AP18" s="45">
        <v>0.55408428881639749</v>
      </c>
      <c r="AQ18" s="45">
        <v>0.59343329823713908</v>
      </c>
      <c r="AR18" s="45">
        <v>0.63803516492123691</v>
      </c>
      <c r="AS18" s="45">
        <v>0.68880906905034633</v>
      </c>
      <c r="AT18" s="45">
        <v>0.74718101693284078</v>
      </c>
      <c r="AU18" s="45">
        <v>0.81473550235844527</v>
      </c>
      <c r="AV18" s="45">
        <v>0.89346965164402459</v>
      </c>
      <c r="AW18" s="45">
        <v>0.986358754685973</v>
      </c>
      <c r="AX18" s="45">
        <v>1.0975660248115753</v>
      </c>
      <c r="AY18" s="45">
        <v>1.2341599149931928</v>
      </c>
      <c r="AZ18" s="45">
        <v>1.4061425198267392</v>
      </c>
    </row>
    <row r="19" spans="1:52">
      <c r="A19" s="15" t="s">
        <v>25</v>
      </c>
      <c r="B19" s="14">
        <f>B5+0.78%</f>
        <v>3.78E-2</v>
      </c>
      <c r="D19" s="15" t="s">
        <v>27</v>
      </c>
      <c r="E19" s="58">
        <f>(100-B20)/B21</f>
        <v>0.88315019446866772</v>
      </c>
      <c r="H19" s="34">
        <v>15</v>
      </c>
      <c r="I19" s="9">
        <v>0.29207177008064622</v>
      </c>
      <c r="J19" s="9">
        <f t="shared" ca="1" si="2"/>
        <v>-0.55174729383769583</v>
      </c>
      <c r="K19" s="9">
        <f t="shared" si="0"/>
        <v>0.29207177008064622</v>
      </c>
      <c r="L19" s="9">
        <f t="shared" si="1"/>
        <v>107.43479611612663</v>
      </c>
      <c r="M19" s="9">
        <f t="shared" si="3"/>
        <v>105.50313322162134</v>
      </c>
      <c r="N19" s="9">
        <f t="shared" si="4"/>
        <v>7.434796116126634</v>
      </c>
      <c r="O19" s="9">
        <f t="shared" si="5"/>
        <v>5.5031332216213542</v>
      </c>
      <c r="Q19" s="9">
        <f t="shared" si="6"/>
        <v>107.43479611612663</v>
      </c>
      <c r="R19" s="9">
        <f t="shared" si="7"/>
        <v>7.434796116126634</v>
      </c>
      <c r="S19" s="9">
        <f t="shared" si="8"/>
        <v>105.50313322162134</v>
      </c>
      <c r="T19" s="9">
        <f t="shared" si="9"/>
        <v>5.5031332216213542</v>
      </c>
      <c r="AD19" s="63">
        <v>103</v>
      </c>
      <c r="AE19" s="45">
        <v>2.6494505834060031E-2</v>
      </c>
      <c r="AN19" s="50">
        <v>135</v>
      </c>
      <c r="AO19" s="45">
        <v>0.49876600771604696</v>
      </c>
      <c r="AP19" s="45">
        <v>0.53103550429284141</v>
      </c>
      <c r="AQ19" s="45">
        <v>0.56707246665984457</v>
      </c>
      <c r="AR19" s="45">
        <v>0.60766431257610565</v>
      </c>
      <c r="AS19" s="45">
        <v>0.65354572700761993</v>
      </c>
      <c r="AT19" s="45">
        <v>0.70586700730697416</v>
      </c>
      <c r="AU19" s="45">
        <v>0.76585752151677133</v>
      </c>
      <c r="AV19" s="45">
        <v>0.83502712010406677</v>
      </c>
      <c r="AW19" s="45">
        <v>0.91561374039243881</v>
      </c>
      <c r="AX19" s="45">
        <v>1.0106720720330458</v>
      </c>
      <c r="AY19" s="45">
        <v>1.1253638859398394</v>
      </c>
      <c r="AZ19" s="45">
        <v>1.2666257862590558</v>
      </c>
    </row>
    <row r="20" spans="1:52">
      <c r="A20" s="15" t="s">
        <v>26</v>
      </c>
      <c r="B20" s="10">
        <f>100/(1+B19)</f>
        <v>96.357679707072649</v>
      </c>
      <c r="D20" s="15" t="s">
        <v>28</v>
      </c>
      <c r="E20" s="58">
        <f>(100-B20)/B22</f>
        <v>0.99406384092549982</v>
      </c>
      <c r="H20" s="34">
        <v>16</v>
      </c>
      <c r="I20" s="9">
        <v>0.11098236617609473</v>
      </c>
      <c r="J20" s="9">
        <f t="shared" ca="1" si="2"/>
        <v>0.63420686112151825</v>
      </c>
      <c r="K20" s="9">
        <f t="shared" si="0"/>
        <v>0.11098236617609473</v>
      </c>
      <c r="L20" s="9">
        <f t="shared" si="1"/>
        <v>101.10354779647099</v>
      </c>
      <c r="M20" s="9">
        <f t="shared" si="3"/>
        <v>103.67146655374063</v>
      </c>
      <c r="N20" s="9">
        <f t="shared" si="4"/>
        <v>1.1035477964709912</v>
      </c>
      <c r="O20" s="9">
        <f t="shared" si="5"/>
        <v>3.6714665537406432</v>
      </c>
      <c r="Q20" s="9">
        <f t="shared" si="6"/>
        <v>101.10354779647099</v>
      </c>
      <c r="R20" s="9">
        <f t="shared" si="7"/>
        <v>1.1035477964709912</v>
      </c>
      <c r="S20" s="9">
        <f t="shared" si="8"/>
        <v>103.67146655374063</v>
      </c>
      <c r="T20" s="9">
        <f t="shared" si="9"/>
        <v>3.6714665537406432</v>
      </c>
      <c r="AD20" s="63">
        <v>104</v>
      </c>
      <c r="AE20" s="45">
        <v>3.5326007778746712E-2</v>
      </c>
      <c r="AN20" s="50">
        <v>136</v>
      </c>
      <c r="AO20" s="45">
        <v>0.48048352561556817</v>
      </c>
      <c r="AP20" s="45">
        <v>0.51035982229843146</v>
      </c>
      <c r="AQ20" s="45">
        <v>0.54355752624245013</v>
      </c>
      <c r="AR20" s="45">
        <v>0.58074233099448058</v>
      </c>
      <c r="AS20" s="45">
        <v>0.62250862521296724</v>
      </c>
      <c r="AT20" s="45">
        <v>0.66979860306205086</v>
      </c>
      <c r="AU20" s="45">
        <v>0.72358139568956581</v>
      </c>
      <c r="AV20" s="45">
        <v>0.78501899697587263</v>
      </c>
      <c r="AW20" s="45">
        <v>0.85583301953594826</v>
      </c>
      <c r="AX20" s="45">
        <v>0.93832462867030741</v>
      </c>
      <c r="AY20" s="45">
        <v>1.0363874647666664</v>
      </c>
      <c r="AZ20" s="45">
        <v>1.1550174395564983</v>
      </c>
    </row>
    <row r="21" spans="1:52">
      <c r="A21" s="2" t="s">
        <v>19</v>
      </c>
      <c r="B21" s="40">
        <f>AVERAGE(N5:N1004)*EXP(-B5*B6)</f>
        <v>4.1242365293467342</v>
      </c>
      <c r="D21" s="15" t="s">
        <v>62</v>
      </c>
      <c r="E21" s="59">
        <f>AVERAGE(L5:L1004)</f>
        <v>101.44103909368164</v>
      </c>
      <c r="H21" s="34">
        <v>17</v>
      </c>
      <c r="I21" s="9">
        <v>1.0875632764816958</v>
      </c>
      <c r="J21" s="9">
        <f t="shared" ca="1" si="2"/>
        <v>7.6350704999710819E-2</v>
      </c>
      <c r="K21" s="9">
        <f t="shared" si="0"/>
        <v>1.0875632764816958</v>
      </c>
      <c r="L21" s="9">
        <f t="shared" si="1"/>
        <v>140.2881624630287</v>
      </c>
      <c r="M21" s="9">
        <f t="shared" si="3"/>
        <v>113.9403590104835</v>
      </c>
      <c r="N21" s="9">
        <f t="shared" si="4"/>
        <v>10.900459298697072</v>
      </c>
      <c r="O21" s="9">
        <f t="shared" si="5"/>
        <v>9.2193869747110284</v>
      </c>
      <c r="Q21" s="9">
        <f t="shared" si="6"/>
        <v>140.2881624630287</v>
      </c>
      <c r="R21" s="9">
        <f t="shared" si="7"/>
        <v>10.900459298697072</v>
      </c>
      <c r="S21" s="9">
        <f t="shared" si="8"/>
        <v>113.9403590104835</v>
      </c>
      <c r="T21" s="9">
        <f t="shared" si="9"/>
        <v>9.2193869747110284</v>
      </c>
      <c r="AD21" s="63">
        <v>105</v>
      </c>
      <c r="AE21" s="45">
        <v>4.4157509723433387E-2</v>
      </c>
      <c r="AN21" s="50">
        <v>137</v>
      </c>
      <c r="AO21" s="45">
        <v>0.46376933203429677</v>
      </c>
      <c r="AP21" s="45">
        <v>0.49154314148116851</v>
      </c>
      <c r="AQ21" s="45">
        <v>0.52226433368671799</v>
      </c>
      <c r="AR21" s="45">
        <v>0.5565011138849012</v>
      </c>
      <c r="AS21" s="45">
        <v>0.59473859235206594</v>
      </c>
      <c r="AT21" s="45">
        <v>0.63775769297240503</v>
      </c>
      <c r="AU21" s="45">
        <v>0.68633140540648585</v>
      </c>
      <c r="AV21" s="45">
        <v>0.74136565201451876</v>
      </c>
      <c r="AW21" s="45">
        <v>0.80420776563465335</v>
      </c>
      <c r="AX21" s="45">
        <v>0.87662641789850981</v>
      </c>
      <c r="AY21" s="45">
        <v>0.96163311604051682</v>
      </c>
      <c r="AZ21" s="45">
        <v>1.0629304471662542</v>
      </c>
    </row>
    <row r="22" spans="1:52">
      <c r="A22" s="2" t="s">
        <v>20</v>
      </c>
      <c r="B22" s="43">
        <f>AVERAGE(O5:O10004)*EXP(-B5*B6)</f>
        <v>3.6640708000567193</v>
      </c>
      <c r="D22" s="15" t="s">
        <v>63</v>
      </c>
      <c r="E22" s="59">
        <f>AVERAGE(M5:M1004)</f>
        <v>102.57278179694721</v>
      </c>
      <c r="H22" s="34">
        <v>18</v>
      </c>
      <c r="I22" s="9">
        <v>-9.5792301647602898E-2</v>
      </c>
      <c r="J22" s="9">
        <f t="shared" ca="1" si="2"/>
        <v>-0.32810930984369813</v>
      </c>
      <c r="K22" s="9">
        <f t="shared" si="0"/>
        <v>-9.5792301647602898E-2</v>
      </c>
      <c r="L22" s="9">
        <f t="shared" si="1"/>
        <v>94.329244820917836</v>
      </c>
      <c r="M22" s="9">
        <f t="shared" si="3"/>
        <v>101.61885442969066</v>
      </c>
      <c r="N22" s="9">
        <f t="shared" si="4"/>
        <v>0</v>
      </c>
      <c r="O22" s="9">
        <f t="shared" si="5"/>
        <v>1.6188544296906713</v>
      </c>
      <c r="Q22" s="9">
        <f t="shared" si="6"/>
        <v>94.329244820917836</v>
      </c>
      <c r="R22" s="9">
        <f t="shared" si="7"/>
        <v>0</v>
      </c>
      <c r="S22" s="9">
        <f t="shared" si="8"/>
        <v>101.61885442969066</v>
      </c>
      <c r="T22" s="9">
        <f t="shared" si="9"/>
        <v>1.6188544296906713</v>
      </c>
      <c r="AD22" s="63">
        <v>106</v>
      </c>
      <c r="AE22" s="45">
        <v>5.2989011668120062E-2</v>
      </c>
      <c r="AN22" s="50">
        <v>138</v>
      </c>
      <c r="AO22" s="45">
        <v>0.44855418233097011</v>
      </c>
      <c r="AP22" s="45">
        <v>0.47448455604587658</v>
      </c>
      <c r="AQ22" s="45">
        <v>0.50304848771599486</v>
      </c>
      <c r="AR22" s="45">
        <v>0.53473581652118363</v>
      </c>
      <c r="AS22" s="45">
        <v>0.56994615405604343</v>
      </c>
      <c r="AT22" s="45">
        <v>0.60933463108861774</v>
      </c>
      <c r="AU22" s="45">
        <v>0.65352523568749377</v>
      </c>
      <c r="AV22" s="45">
        <v>0.7032335008834476</v>
      </c>
      <c r="AW22" s="45">
        <v>0.75953184189250234</v>
      </c>
      <c r="AX22" s="45">
        <v>0.82380634686480203</v>
      </c>
      <c r="AY22" s="45">
        <v>0.89844162967764407</v>
      </c>
      <c r="AZ22" s="45">
        <v>0.98625548474497093</v>
      </c>
    </row>
    <row r="23" spans="1:52">
      <c r="D23" s="15" t="s">
        <v>64</v>
      </c>
      <c r="E23" s="58">
        <f>(IF(E21&gt;$E$12,$E$12-$E$11,IF(E21&lt;$E$11,0,E21-$E$11)))/100*E19</f>
        <v>1.2726539558218916E-2</v>
      </c>
      <c r="H23" s="34">
        <v>19</v>
      </c>
      <c r="I23" s="9">
        <v>-0.4165558017354839</v>
      </c>
      <c r="J23" s="9">
        <f t="shared" ca="1" si="2"/>
        <v>-0.84453828233503214</v>
      </c>
      <c r="K23" s="9">
        <f t="shared" si="0"/>
        <v>-0.4165558017354839</v>
      </c>
      <c r="L23" s="9">
        <f t="shared" si="1"/>
        <v>84.707530884585154</v>
      </c>
      <c r="M23" s="9">
        <f t="shared" si="3"/>
        <v>98.514824835621681</v>
      </c>
      <c r="N23" s="9">
        <f t="shared" si="4"/>
        <v>0</v>
      </c>
      <c r="O23" s="9">
        <f t="shared" si="5"/>
        <v>0</v>
      </c>
      <c r="Q23" s="9">
        <f t="shared" si="6"/>
        <v>84.707530884585154</v>
      </c>
      <c r="R23" s="9">
        <f t="shared" si="7"/>
        <v>0</v>
      </c>
      <c r="S23" s="9">
        <f t="shared" si="8"/>
        <v>98.514824835621681</v>
      </c>
      <c r="T23" s="9">
        <f t="shared" si="9"/>
        <v>0</v>
      </c>
      <c r="AD23" s="63">
        <v>107</v>
      </c>
      <c r="AE23" s="45">
        <v>6.1820513612806743E-2</v>
      </c>
      <c r="AN23" s="50">
        <v>139</v>
      </c>
      <c r="AO23" s="45">
        <v>0.43457405197302085</v>
      </c>
      <c r="AP23" s="45">
        <v>0.45886949147675493</v>
      </c>
      <c r="AQ23" s="45">
        <v>0.48553148627526094</v>
      </c>
      <c r="AR23" s="45">
        <v>0.51498581821341149</v>
      </c>
      <c r="AS23" s="45">
        <v>0.54756403201784154</v>
      </c>
      <c r="AT23" s="45">
        <v>0.58382123518547724</v>
      </c>
      <c r="AU23" s="45">
        <v>0.62426589789956177</v>
      </c>
      <c r="AV23" s="45">
        <v>0.66946883656210732</v>
      </c>
      <c r="AW23" s="45">
        <v>0.72029544035973236</v>
      </c>
      <c r="AX23" s="45">
        <v>0.77784919966154653</v>
      </c>
      <c r="AY23" s="45">
        <v>0.84405488394437234</v>
      </c>
      <c r="AZ23" s="45">
        <v>0.92110311710689707</v>
      </c>
    </row>
    <row r="24" spans="1:52">
      <c r="D24" s="15" t="s">
        <v>65</v>
      </c>
      <c r="E24" s="58">
        <f>(IF(E22&gt;$E$14,$E$14-$E$13,IF(E22&lt;$E$13,0,E22-$E$13)))/100*E20</f>
        <v>2.5575093549365685E-2</v>
      </c>
      <c r="H24" s="34">
        <v>20</v>
      </c>
      <c r="I24" s="9">
        <v>-1.2630240617527939</v>
      </c>
      <c r="J24" s="9">
        <f t="shared" ca="1" si="2"/>
        <v>1.9761419923246828</v>
      </c>
      <c r="K24" s="9">
        <f t="shared" si="0"/>
        <v>-1.2630240617527939</v>
      </c>
      <c r="L24" s="9">
        <f t="shared" si="1"/>
        <v>63.770581981185757</v>
      </c>
      <c r="M24" s="9">
        <f t="shared" si="3"/>
        <v>90.771233745566036</v>
      </c>
      <c r="N24" s="9">
        <f t="shared" si="4"/>
        <v>0</v>
      </c>
      <c r="O24" s="9">
        <f t="shared" si="5"/>
        <v>0</v>
      </c>
      <c r="Q24" s="9">
        <f t="shared" si="6"/>
        <v>63.770581981185757</v>
      </c>
      <c r="R24" s="9">
        <f t="shared" si="7"/>
        <v>0</v>
      </c>
      <c r="S24" s="9">
        <f t="shared" si="8"/>
        <v>90.771233745566036</v>
      </c>
      <c r="T24" s="9">
        <f t="shared" si="9"/>
        <v>0</v>
      </c>
      <c r="AD24" s="63">
        <v>108</v>
      </c>
      <c r="AE24" s="45">
        <v>7.0652015557493425E-2</v>
      </c>
      <c r="AN24" s="50">
        <v>140</v>
      </c>
      <c r="AO24" s="45">
        <v>0.42172381800804476</v>
      </c>
      <c r="AP24" s="45">
        <v>0.44456592081715962</v>
      </c>
      <c r="AQ24" s="45">
        <v>0.46954639846265589</v>
      </c>
      <c r="AR24" s="45">
        <v>0.49703830654720016</v>
      </c>
      <c r="AS24" s="45">
        <v>0.52731859692926197</v>
      </c>
      <c r="AT24" s="45">
        <v>0.56086212184753359</v>
      </c>
      <c r="AU24" s="45">
        <v>0.59808690018283184</v>
      </c>
      <c r="AV24" s="45">
        <v>0.63945249453371</v>
      </c>
      <c r="AW24" s="45">
        <v>0.68566623369728796</v>
      </c>
      <c r="AX24" s="45">
        <v>0.73761948927300747</v>
      </c>
      <c r="AY24" s="45">
        <v>0.79689313659189476</v>
      </c>
      <c r="AZ24" s="45">
        <v>0.86522322795434747</v>
      </c>
    </row>
    <row r="25" spans="1:52">
      <c r="H25" s="34">
        <v>21</v>
      </c>
      <c r="I25" s="9">
        <v>0.25071273589512755</v>
      </c>
      <c r="J25" s="9">
        <f t="shared" ca="1" si="2"/>
        <v>9.928205870626626E-2</v>
      </c>
      <c r="K25" s="9">
        <f t="shared" si="0"/>
        <v>0.25071273589512755</v>
      </c>
      <c r="L25" s="9">
        <f t="shared" si="1"/>
        <v>105.95473242597247</v>
      </c>
      <c r="M25" s="9">
        <f t="shared" si="3"/>
        <v>105.08196750916224</v>
      </c>
      <c r="N25" s="9">
        <f t="shared" si="4"/>
        <v>5.9547324259724661</v>
      </c>
      <c r="O25" s="9">
        <f t="shared" si="5"/>
        <v>5.0819675091622543</v>
      </c>
      <c r="Q25" s="9">
        <f t="shared" si="6"/>
        <v>105.95473242597247</v>
      </c>
      <c r="R25" s="9">
        <f t="shared" si="7"/>
        <v>5.9547324259724661</v>
      </c>
      <c r="S25" s="9">
        <f t="shared" si="8"/>
        <v>105.08196750916224</v>
      </c>
      <c r="T25" s="9">
        <f t="shared" si="9"/>
        <v>5.0819675091622543</v>
      </c>
      <c r="AD25" s="63">
        <v>109</v>
      </c>
      <c r="AE25" s="45">
        <v>7.9483517502180093E-2</v>
      </c>
      <c r="AN25" s="50">
        <v>141</v>
      </c>
      <c r="AO25" s="45">
        <v>0.40990845608215287</v>
      </c>
      <c r="AP25" s="45">
        <v>0.43145586423204979</v>
      </c>
      <c r="AQ25" s="45">
        <v>0.45494581503145543</v>
      </c>
      <c r="AR25" s="45">
        <v>0.48070767649455376</v>
      </c>
      <c r="AS25" s="45">
        <v>0.50897430439101821</v>
      </c>
      <c r="AT25" s="45">
        <v>0.5401556063900449</v>
      </c>
      <c r="AU25" s="45">
        <v>0.57459811742923139</v>
      </c>
      <c r="AV25" s="45">
        <v>0.61267496879647199</v>
      </c>
      <c r="AW25" s="45">
        <v>0.65497127600119975</v>
      </c>
      <c r="AX25" s="45">
        <v>0.70221684909957516</v>
      </c>
      <c r="AY25" s="45">
        <v>0.75573087089403213</v>
      </c>
      <c r="AZ25" s="45">
        <v>0.81691332423946861</v>
      </c>
    </row>
    <row r="26" spans="1:52">
      <c r="H26" s="34">
        <v>22</v>
      </c>
      <c r="I26" s="9">
        <v>0.13963873555227344</v>
      </c>
      <c r="J26" s="9">
        <f t="shared" ca="1" si="2"/>
        <v>1.6123626761116381</v>
      </c>
      <c r="K26" s="9">
        <f t="shared" si="0"/>
        <v>0.13963873555227344</v>
      </c>
      <c r="L26" s="9">
        <f t="shared" si="1"/>
        <v>102.07999830317101</v>
      </c>
      <c r="M26" s="9">
        <f t="shared" si="3"/>
        <v>103.95918513680689</v>
      </c>
      <c r="N26" s="9">
        <f t="shared" si="4"/>
        <v>2.0799983031710099</v>
      </c>
      <c r="O26" s="9">
        <f t="shared" si="5"/>
        <v>3.9591851368069086</v>
      </c>
      <c r="Q26" s="9">
        <f t="shared" si="6"/>
        <v>102.07999830317101</v>
      </c>
      <c r="R26" s="9">
        <f t="shared" si="7"/>
        <v>2.0799983031710099</v>
      </c>
      <c r="S26" s="9">
        <f t="shared" si="8"/>
        <v>103.95918513680689</v>
      </c>
      <c r="T26" s="9">
        <f t="shared" si="9"/>
        <v>3.9591851368069086</v>
      </c>
      <c r="AD26" s="63">
        <v>110</v>
      </c>
      <c r="AE26" s="45">
        <v>8.8315019446866774E-2</v>
      </c>
      <c r="AN26" s="50">
        <v>142</v>
      </c>
      <c r="AO26" s="45">
        <v>0.39899973423389057</v>
      </c>
      <c r="AP26" s="45">
        <v>0.41938701828963365</v>
      </c>
      <c r="AQ26" s="45">
        <v>0.44154746096249409</v>
      </c>
      <c r="AR26" s="45">
        <v>0.46577386856788972</v>
      </c>
      <c r="AS26" s="45">
        <v>0.49226310844595483</v>
      </c>
      <c r="AT26" s="45">
        <v>0.52137191662296278</v>
      </c>
      <c r="AU26" s="45">
        <v>0.55338963453844403</v>
      </c>
      <c r="AV26" s="45">
        <v>0.58862134425076196</v>
      </c>
      <c r="AW26" s="45">
        <v>0.62755621155788599</v>
      </c>
      <c r="AX26" s="45">
        <v>0.67079889032328643</v>
      </c>
      <c r="AY26" s="45">
        <v>0.7194655479157317</v>
      </c>
      <c r="AZ26" s="45">
        <v>0.77470236277675042</v>
      </c>
    </row>
    <row r="27" spans="1:52">
      <c r="H27" s="34">
        <v>23</v>
      </c>
      <c r="I27" s="9">
        <v>0.61322517580010427</v>
      </c>
      <c r="J27" s="9">
        <f t="shared" ca="1" si="2"/>
        <v>-7.387762879963404E-2</v>
      </c>
      <c r="K27" s="9">
        <f t="shared" si="0"/>
        <v>0.61322517580010427</v>
      </c>
      <c r="L27" s="9">
        <f t="shared" si="1"/>
        <v>119.65368955981216</v>
      </c>
      <c r="M27" s="9">
        <f t="shared" si="3"/>
        <v>108.83145602220381</v>
      </c>
      <c r="N27" s="9">
        <f t="shared" si="4"/>
        <v>10.900459298697072</v>
      </c>
      <c r="O27" s="9">
        <f t="shared" si="5"/>
        <v>8.8314560222038239</v>
      </c>
      <c r="Q27" s="9">
        <f t="shared" si="6"/>
        <v>119.65368955981216</v>
      </c>
      <c r="R27" s="9">
        <f t="shared" si="7"/>
        <v>10.900459298697072</v>
      </c>
      <c r="S27" s="9">
        <f t="shared" si="8"/>
        <v>108.83145602220381</v>
      </c>
      <c r="T27" s="9">
        <f t="shared" si="9"/>
        <v>8.8314560222038239</v>
      </c>
      <c r="AD27" s="63">
        <v>111</v>
      </c>
      <c r="AE27" s="45">
        <v>9.6267427494421173E-2</v>
      </c>
      <c r="AN27" s="50">
        <v>143</v>
      </c>
      <c r="AO27" s="45">
        <v>0.38899694557255998</v>
      </c>
      <c r="AP27" s="45">
        <v>0.40835004759979282</v>
      </c>
      <c r="AQ27" s="45">
        <v>0.42933027452401901</v>
      </c>
      <c r="AR27" s="45">
        <v>0.45219986850819194</v>
      </c>
      <c r="AS27" s="45">
        <v>0.47712634639996582</v>
      </c>
      <c r="AT27" s="45">
        <v>0.50442289173282484</v>
      </c>
      <c r="AU27" s="45">
        <v>0.5343330378318959</v>
      </c>
      <c r="AV27" s="45">
        <v>0.56710818380494576</v>
      </c>
      <c r="AW27" s="45">
        <v>0.60316188583055708</v>
      </c>
      <c r="AX27" s="45">
        <v>0.64300134099089357</v>
      </c>
      <c r="AY27" s="45">
        <v>0.68758409395429942</v>
      </c>
      <c r="AZ27" s="45">
        <v>0.7378629353780517</v>
      </c>
    </row>
    <row r="28" spans="1:52">
      <c r="H28" s="34">
        <v>24</v>
      </c>
      <c r="I28" s="9">
        <v>-0.16828932894295121</v>
      </c>
      <c r="J28" s="9">
        <f t="shared" ca="1" si="2"/>
        <v>-0.56769083128331432</v>
      </c>
      <c r="K28" s="9">
        <f t="shared" si="0"/>
        <v>-0.16828932894295121</v>
      </c>
      <c r="L28" s="9">
        <f t="shared" si="1"/>
        <v>92.063187183248147</v>
      </c>
      <c r="M28" s="9">
        <f t="shared" si="3"/>
        <v>100.908854302718</v>
      </c>
      <c r="N28" s="9">
        <f t="shared" si="4"/>
        <v>0</v>
      </c>
      <c r="O28" s="9">
        <f t="shared" si="5"/>
        <v>0.90885430271801226</v>
      </c>
      <c r="Q28" s="9">
        <f t="shared" si="6"/>
        <v>92.063187183248147</v>
      </c>
      <c r="R28" s="9">
        <f t="shared" si="7"/>
        <v>0</v>
      </c>
      <c r="S28" s="9">
        <f t="shared" si="8"/>
        <v>100.908854302718</v>
      </c>
      <c r="T28" s="9">
        <f t="shared" si="9"/>
        <v>0.90885430271801226</v>
      </c>
      <c r="AD28" s="63">
        <v>112</v>
      </c>
      <c r="AE28" s="45">
        <v>9.6267427494421173E-2</v>
      </c>
      <c r="AN28" s="50">
        <v>144</v>
      </c>
      <c r="AO28" s="45">
        <v>0.37965611050012793</v>
      </c>
      <c r="AP28" s="45">
        <v>0.39806893729837978</v>
      </c>
      <c r="AQ28" s="45">
        <v>0.41798026032498492</v>
      </c>
      <c r="AR28" s="45">
        <v>0.4396261687390059</v>
      </c>
      <c r="AS28" s="45">
        <v>0.46314967106555316</v>
      </c>
      <c r="AT28" s="45">
        <v>0.48882738696784012</v>
      </c>
      <c r="AU28" s="45">
        <v>0.51686522773134214</v>
      </c>
      <c r="AV28" s="45">
        <v>0.54747113325920516</v>
      </c>
      <c r="AW28" s="45">
        <v>0.58099742276920241</v>
      </c>
      <c r="AX28" s="45">
        <v>0.6178732002592694</v>
      </c>
      <c r="AY28" s="45">
        <v>0.65892825861124082</v>
      </c>
      <c r="AZ28" s="45">
        <v>0.70496328280956444</v>
      </c>
    </row>
    <row r="29" spans="1:52">
      <c r="H29" s="34">
        <v>25</v>
      </c>
      <c r="I29" s="9">
        <v>0.73265933640417347</v>
      </c>
      <c r="J29" s="9">
        <f t="shared" ca="1" si="2"/>
        <v>-6.9792214752936635E-2</v>
      </c>
      <c r="K29" s="9">
        <f t="shared" si="0"/>
        <v>0.73265933640417347</v>
      </c>
      <c r="L29" s="9">
        <f t="shared" si="1"/>
        <v>124.54422392248901</v>
      </c>
      <c r="M29" s="9">
        <f t="shared" si="3"/>
        <v>110.09584064260059</v>
      </c>
      <c r="N29" s="9">
        <f t="shared" si="4"/>
        <v>10.900459298697072</v>
      </c>
      <c r="O29" s="9">
        <f t="shared" si="5"/>
        <v>9.2193869747110284</v>
      </c>
      <c r="Q29" s="9">
        <f t="shared" si="6"/>
        <v>124.54422392248901</v>
      </c>
      <c r="R29" s="9">
        <f t="shared" si="7"/>
        <v>10.900459298697072</v>
      </c>
      <c r="S29" s="9">
        <f t="shared" si="8"/>
        <v>110.09584064260059</v>
      </c>
      <c r="T29" s="9">
        <f t="shared" si="9"/>
        <v>9.2193869747110284</v>
      </c>
      <c r="AD29" s="63">
        <v>113</v>
      </c>
      <c r="AE29" s="45">
        <v>9.6267427494421173E-2</v>
      </c>
      <c r="AN29" s="50">
        <v>145</v>
      </c>
      <c r="AO29" s="45">
        <v>0.37090445310397602</v>
      </c>
      <c r="AP29" s="45">
        <v>0.38845855107477029</v>
      </c>
      <c r="AQ29" s="45">
        <v>0.40739719034678601</v>
      </c>
      <c r="AR29" s="45">
        <v>0.42793391821325411</v>
      </c>
      <c r="AS29" s="45">
        <v>0.45019112852866855</v>
      </c>
      <c r="AT29" s="45">
        <v>0.47441448810183962</v>
      </c>
      <c r="AU29" s="45">
        <v>0.50077874599142225</v>
      </c>
      <c r="AV29" s="45">
        <v>0.52945634153417365</v>
      </c>
      <c r="AW29" s="45">
        <v>0.56074947788562957</v>
      </c>
      <c r="AX29" s="45">
        <v>0.59502396434327542</v>
      </c>
      <c r="AY29" s="45">
        <v>0.63300537001616841</v>
      </c>
      <c r="AZ29" s="45">
        <v>0.67537306902545791</v>
      </c>
    </row>
    <row r="30" spans="1:52">
      <c r="H30" s="34">
        <v>26</v>
      </c>
      <c r="I30" s="9">
        <v>1.2405924366003431</v>
      </c>
      <c r="J30" s="9">
        <f t="shared" ca="1" si="2"/>
        <v>-0.96855743657109028</v>
      </c>
      <c r="K30" s="9">
        <f t="shared" si="0"/>
        <v>1.2405924366003431</v>
      </c>
      <c r="L30" s="9">
        <f t="shared" si="1"/>
        <v>147.67676555867894</v>
      </c>
      <c r="M30" s="9">
        <f t="shared" si="3"/>
        <v>115.6392091074991</v>
      </c>
      <c r="N30" s="9">
        <f t="shared" si="4"/>
        <v>10.900459298697072</v>
      </c>
      <c r="O30" s="9">
        <f t="shared" si="5"/>
        <v>9.2193869747110284</v>
      </c>
      <c r="Q30" s="9">
        <f t="shared" si="6"/>
        <v>147.67676555867894</v>
      </c>
      <c r="R30" s="9">
        <f t="shared" si="7"/>
        <v>10.900459298697072</v>
      </c>
      <c r="S30" s="9">
        <f t="shared" si="8"/>
        <v>115.6392091074991</v>
      </c>
      <c r="T30" s="9">
        <f t="shared" si="9"/>
        <v>9.2193869747110284</v>
      </c>
      <c r="AD30" s="63">
        <v>114</v>
      </c>
      <c r="AE30" s="45">
        <v>9.6267427494421173E-2</v>
      </c>
      <c r="AN30" s="50">
        <v>146</v>
      </c>
      <c r="AO30" s="45">
        <v>0.36273427096307947</v>
      </c>
      <c r="AP30" s="45">
        <v>0.37950604779732688</v>
      </c>
      <c r="AQ30" s="45">
        <v>0.3975615308518739</v>
      </c>
      <c r="AR30" s="45">
        <v>0.41709483321955942</v>
      </c>
      <c r="AS30" s="45">
        <v>0.43821100451834233</v>
      </c>
      <c r="AT30" s="45">
        <v>0.46112947676124427</v>
      </c>
      <c r="AU30" s="45">
        <v>0.48599915208060335</v>
      </c>
      <c r="AV30" s="45">
        <v>0.5129634178169209</v>
      </c>
      <c r="AW30" s="45">
        <v>0.54228333310817889</v>
      </c>
      <c r="AX30" s="45">
        <v>0.57427319955995448</v>
      </c>
      <c r="AY30" s="45">
        <v>0.6095731038277048</v>
      </c>
      <c r="AZ30" s="45">
        <v>0.64876506508506693</v>
      </c>
    </row>
    <row r="31" spans="1:52">
      <c r="A31" s="90" t="s">
        <v>41</v>
      </c>
      <c r="B31" s="90"/>
      <c r="C31" s="90"/>
      <c r="D31" s="90"/>
      <c r="H31" s="34">
        <v>27</v>
      </c>
      <c r="I31" s="9">
        <v>-0.17685572310219297</v>
      </c>
      <c r="J31" s="9">
        <f t="shared" ca="1" si="2"/>
        <v>-0.62518358319350154</v>
      </c>
      <c r="K31" s="9">
        <f t="shared" si="0"/>
        <v>-0.17685572310219297</v>
      </c>
      <c r="L31" s="9">
        <f t="shared" si="1"/>
        <v>91.799047188720124</v>
      </c>
      <c r="M31" s="9">
        <f t="shared" si="3"/>
        <v>100.8252876529878</v>
      </c>
      <c r="N31" s="9">
        <f t="shared" si="4"/>
        <v>0</v>
      </c>
      <c r="O31" s="9">
        <f t="shared" si="5"/>
        <v>0.82528765298781082</v>
      </c>
      <c r="Q31" s="9">
        <f t="shared" si="6"/>
        <v>91.799047188720124</v>
      </c>
      <c r="R31" s="9">
        <f t="shared" si="7"/>
        <v>0</v>
      </c>
      <c r="S31" s="9">
        <f t="shared" si="8"/>
        <v>100.8252876529878</v>
      </c>
      <c r="T31" s="9">
        <f t="shared" si="9"/>
        <v>0.82528765298781082</v>
      </c>
      <c r="AD31" s="63">
        <v>115</v>
      </c>
      <c r="AE31" s="45">
        <v>9.6267427494421173E-2</v>
      </c>
      <c r="AN31" s="50">
        <v>147</v>
      </c>
      <c r="AO31" s="45">
        <v>0.35525389365292592</v>
      </c>
      <c r="AP31" s="45">
        <v>0.37132573669034619</v>
      </c>
      <c r="AQ31" s="45">
        <v>0.38859352299640981</v>
      </c>
      <c r="AR31" s="45">
        <v>0.40723485800207926</v>
      </c>
      <c r="AS31" s="45">
        <v>0.42734040966943976</v>
      </c>
      <c r="AT31" s="45">
        <v>0.4491076785732207</v>
      </c>
      <c r="AU31" s="45">
        <v>0.47266441410966348</v>
      </c>
      <c r="AV31" s="45">
        <v>0.49813053296812571</v>
      </c>
      <c r="AW31" s="45">
        <v>0.52573370845097378</v>
      </c>
      <c r="AX31" s="45">
        <v>0.55574677681884432</v>
      </c>
      <c r="AY31" s="45">
        <v>0.58874039705772141</v>
      </c>
      <c r="AZ31" s="45">
        <v>0.62521913839059096</v>
      </c>
    </row>
    <row r="32" spans="1:52">
      <c r="A32" s="25" t="s">
        <v>37</v>
      </c>
      <c r="B32" s="26">
        <f>1/E9*(LN(E7/E11)+(B5-E9^2/2))</f>
        <v>-7.8260964548621956E-2</v>
      </c>
      <c r="C32" s="25" t="s">
        <v>51</v>
      </c>
      <c r="D32" s="26">
        <f>$E$7*NORMSDIST(B33)-$E$11*EXP(-$B$5)*NORMSDIST(B32)</f>
        <v>14.651270349871467</v>
      </c>
      <c r="H32" s="34">
        <v>28</v>
      </c>
      <c r="I32" s="9">
        <v>-0.63686718011086008</v>
      </c>
      <c r="J32" s="9">
        <f t="shared" ca="1" si="2"/>
        <v>-3.2309216405880892</v>
      </c>
      <c r="K32" s="9">
        <f t="shared" si="0"/>
        <v>-0.63686718011086008</v>
      </c>
      <c r="L32" s="9">
        <f t="shared" si="1"/>
        <v>78.673803440008697</v>
      </c>
      <c r="M32" s="9">
        <f t="shared" si="3"/>
        <v>96.437972940915557</v>
      </c>
      <c r="N32" s="9">
        <f t="shared" si="4"/>
        <v>0</v>
      </c>
      <c r="O32" s="9">
        <f t="shared" si="5"/>
        <v>0</v>
      </c>
      <c r="Q32" s="9">
        <f t="shared" si="6"/>
        <v>78.673803440008697</v>
      </c>
      <c r="R32" s="9">
        <f t="shared" si="7"/>
        <v>0</v>
      </c>
      <c r="S32" s="9">
        <f t="shared" si="8"/>
        <v>96.437972940915557</v>
      </c>
      <c r="T32" s="9">
        <f t="shared" si="9"/>
        <v>0</v>
      </c>
      <c r="AN32" s="50">
        <v>148</v>
      </c>
      <c r="AO32" s="45">
        <v>0.34824072742135781</v>
      </c>
      <c r="AP32" s="45">
        <v>0.36367049608097513</v>
      </c>
      <c r="AQ32" s="45">
        <v>0.38021777317650357</v>
      </c>
      <c r="AR32" s="45">
        <v>0.39804574368076168</v>
      </c>
      <c r="AS32" s="45">
        <v>0.41723280756045389</v>
      </c>
      <c r="AT32" s="45">
        <v>0.43795759136487405</v>
      </c>
      <c r="AU32" s="45">
        <v>0.46033001699767223</v>
      </c>
      <c r="AV32" s="45">
        <v>0.48445046470152747</v>
      </c>
      <c r="AW32" s="45">
        <v>0.51051866579594674</v>
      </c>
      <c r="AX32" s="45">
        <v>0.53877299948499713</v>
      </c>
      <c r="AY32" s="45">
        <v>0.56972587110269179</v>
      </c>
      <c r="AZ32" s="45">
        <v>0.6038181347465531</v>
      </c>
    </row>
    <row r="33" spans="1:52">
      <c r="A33" s="25" t="s">
        <v>38</v>
      </c>
      <c r="B33" s="26">
        <f>1/E9*(LN(E7/E11)+(B5+E9^2/2))</f>
        <v>0.25714738686613298</v>
      </c>
      <c r="C33" s="24"/>
      <c r="D33" s="26"/>
      <c r="H33" s="34">
        <v>29</v>
      </c>
      <c r="I33" s="9">
        <v>-1.6556714009268076</v>
      </c>
      <c r="J33" s="9">
        <f t="shared" ca="1" si="2"/>
        <v>-0.73910771761876193</v>
      </c>
      <c r="K33" s="9">
        <f t="shared" si="0"/>
        <v>-1.6556714009268076</v>
      </c>
      <c r="L33" s="9">
        <f t="shared" si="1"/>
        <v>55.901699925742435</v>
      </c>
      <c r="M33" s="9">
        <f t="shared" si="3"/>
        <v>87.388899214577052</v>
      </c>
      <c r="N33" s="9">
        <f t="shared" si="4"/>
        <v>0</v>
      </c>
      <c r="O33" s="9">
        <f t="shared" si="5"/>
        <v>0</v>
      </c>
      <c r="Q33" s="9">
        <f t="shared" si="6"/>
        <v>55.901699925742435</v>
      </c>
      <c r="R33" s="9">
        <f t="shared" si="7"/>
        <v>0</v>
      </c>
      <c r="S33" s="9">
        <f t="shared" si="8"/>
        <v>87.388899214577052</v>
      </c>
      <c r="T33" s="9">
        <f t="shared" si="9"/>
        <v>0</v>
      </c>
      <c r="AN33" s="50">
        <v>149</v>
      </c>
      <c r="AO33" s="45">
        <v>0.34169068430626737</v>
      </c>
      <c r="AP33" s="45">
        <v>0.35653310668577071</v>
      </c>
      <c r="AQ33" s="45">
        <v>0.37242305476208282</v>
      </c>
      <c r="AR33" s="45">
        <v>0.38951112139532795</v>
      </c>
      <c r="AS33" s="45">
        <v>0.40786524485884784</v>
      </c>
      <c r="AT33" s="45">
        <v>0.42764780271476383</v>
      </c>
      <c r="AU33" s="45">
        <v>0.44895368405877767</v>
      </c>
      <c r="AV33" s="45">
        <v>0.47186699417222583</v>
      </c>
      <c r="AW33" s="45">
        <v>0.4965640351518501</v>
      </c>
      <c r="AX33" s="45">
        <v>0.52325448168865452</v>
      </c>
      <c r="AY33" s="45">
        <v>0.55240170224479457</v>
      </c>
      <c r="AZ33" s="45">
        <v>0.58439392739476348</v>
      </c>
    </row>
    <row r="34" spans="1:52">
      <c r="A34" s="25" t="s">
        <v>39</v>
      </c>
      <c r="B34" s="26">
        <f>1/E9*(LN(E7/E12)+(B5-E9^2/2))</f>
        <v>-0.38672928228871112</v>
      </c>
      <c r="C34" s="25" t="s">
        <v>52</v>
      </c>
      <c r="D34" s="26">
        <f>E7*NORMSDIST(B35)-E12*EXP(-B5)*NORMSDIST(B34)</f>
        <v>10.341635024418672</v>
      </c>
      <c r="H34" s="34">
        <v>30</v>
      </c>
      <c r="I34" s="9">
        <v>1.1733255515345979</v>
      </c>
      <c r="J34" s="9">
        <f t="shared" ca="1" si="2"/>
        <v>1.4677215664894068</v>
      </c>
      <c r="K34" s="9">
        <f t="shared" si="0"/>
        <v>1.1733255515345979</v>
      </c>
      <c r="L34" s="9">
        <f t="shared" si="1"/>
        <v>144.38220630073576</v>
      </c>
      <c r="M34" s="9">
        <f t="shared" si="3"/>
        <v>114.88934929798015</v>
      </c>
      <c r="N34" s="9">
        <f t="shared" si="4"/>
        <v>10.900459298697072</v>
      </c>
      <c r="O34" s="9">
        <f t="shared" si="5"/>
        <v>9.2193869747110284</v>
      </c>
      <c r="Q34" s="9">
        <f t="shared" si="6"/>
        <v>144.38220630073576</v>
      </c>
      <c r="R34" s="9">
        <f t="shared" si="7"/>
        <v>10.900459298697072</v>
      </c>
      <c r="S34" s="9">
        <f t="shared" si="8"/>
        <v>114.88934929798015</v>
      </c>
      <c r="T34" s="9">
        <f t="shared" si="9"/>
        <v>9.2193869747110284</v>
      </c>
      <c r="AN34" s="50">
        <v>150</v>
      </c>
      <c r="AO34" s="45">
        <v>0.33545693344464211</v>
      </c>
      <c r="AP34" s="45">
        <v>0.34975140225373486</v>
      </c>
      <c r="AQ34" s="45">
        <v>0.36502965421715061</v>
      </c>
      <c r="AR34" s="45">
        <v>0.38143104567143882</v>
      </c>
      <c r="AS34" s="45">
        <v>0.39901439859192983</v>
      </c>
      <c r="AT34" s="45">
        <v>0.41792778579141793</v>
      </c>
      <c r="AU34" s="45">
        <v>0.43825313406719618</v>
      </c>
      <c r="AV34" s="45">
        <v>0.46006068233386099</v>
      </c>
      <c r="AW34" s="45">
        <v>0.48350661988684601</v>
      </c>
      <c r="AX34" s="45">
        <v>0.50877612699527763</v>
      </c>
      <c r="AY34" s="45">
        <v>0.53629025895708271</v>
      </c>
      <c r="AZ34" s="45">
        <v>0.56639266971934521</v>
      </c>
    </row>
    <row r="35" spans="1:52">
      <c r="A35" s="25" t="s">
        <v>40</v>
      </c>
      <c r="B35" s="26">
        <f>1/E9*(LN(E7/E12)+(B5+E9^2/2))</f>
        <v>-5.1320930873956179E-2</v>
      </c>
      <c r="C35" s="24"/>
      <c r="D35" s="26"/>
      <c r="H35" s="34">
        <v>31</v>
      </c>
      <c r="I35" s="9">
        <v>1.0239704778678018</v>
      </c>
      <c r="J35" s="9">
        <f t="shared" ca="1" si="2"/>
        <v>-0.70399072848484612</v>
      </c>
      <c r="K35" s="9">
        <f t="shared" si="0"/>
        <v>1.0239704778678018</v>
      </c>
      <c r="L35" s="9">
        <f t="shared" si="1"/>
        <v>137.32756464234714</v>
      </c>
      <c r="M35" s="9">
        <f t="shared" si="3"/>
        <v>113.24174667969542</v>
      </c>
      <c r="N35" s="9">
        <f t="shared" si="4"/>
        <v>10.900459298697072</v>
      </c>
      <c r="O35" s="9">
        <f t="shared" si="5"/>
        <v>9.2193869747110284</v>
      </c>
      <c r="Q35" s="9">
        <f t="shared" si="6"/>
        <v>137.32756464234714</v>
      </c>
      <c r="R35" s="9">
        <f t="shared" si="7"/>
        <v>10.900459298697072</v>
      </c>
      <c r="S35" s="9">
        <f t="shared" si="8"/>
        <v>113.24174667969542</v>
      </c>
      <c r="T35" s="9">
        <f t="shared" si="9"/>
        <v>9.2193869747110284</v>
      </c>
      <c r="AN35" s="50">
        <v>151</v>
      </c>
      <c r="AO35" s="45">
        <v>0.32967291399248549</v>
      </c>
      <c r="AP35" s="45">
        <v>0.34346855995358561</v>
      </c>
      <c r="AQ35" s="45">
        <v>0.35819128002596756</v>
      </c>
      <c r="AR35" s="45">
        <v>0.37397062639262502</v>
      </c>
      <c r="AS35" s="45">
        <v>0.39085765344132173</v>
      </c>
      <c r="AT35" s="45">
        <v>0.40898811271791913</v>
      </c>
      <c r="AU35" s="45">
        <v>0.42843299482900049</v>
      </c>
      <c r="AV35" s="45">
        <v>0.4492509770154115</v>
      </c>
      <c r="AW35" s="45">
        <v>0.47158133567771926</v>
      </c>
      <c r="AX35" s="45">
        <v>0.4955887663332379</v>
      </c>
      <c r="AY35" s="45">
        <v>0.5216585208332698</v>
      </c>
      <c r="AZ35" s="45">
        <v>0.55009720436328824</v>
      </c>
    </row>
    <row r="36" spans="1:52">
      <c r="A36" s="92" t="s">
        <v>60</v>
      </c>
      <c r="B36" s="93"/>
      <c r="C36" s="94"/>
      <c r="D36" s="41">
        <f>D32-D34</f>
        <v>4.3096353254527955</v>
      </c>
      <c r="H36" s="34">
        <v>32</v>
      </c>
      <c r="I36" s="9">
        <v>-6.0272759277701607E-2</v>
      </c>
      <c r="J36" s="9">
        <f t="shared" ca="1" si="2"/>
        <v>0.10925613110257909</v>
      </c>
      <c r="K36" s="9">
        <f t="shared" si="0"/>
        <v>-6.0272759277701607E-2</v>
      </c>
      <c r="L36" s="9">
        <f t="shared" si="1"/>
        <v>95.459761969489151</v>
      </c>
      <c r="M36" s="9">
        <f t="shared" si="3"/>
        <v>101.96853650310135</v>
      </c>
      <c r="N36" s="9">
        <f t="shared" si="4"/>
        <v>0</v>
      </c>
      <c r="O36" s="9">
        <f t="shared" si="5"/>
        <v>1.9685365031013617</v>
      </c>
      <c r="Q36" s="9">
        <f t="shared" si="6"/>
        <v>95.459761969489151</v>
      </c>
      <c r="R36" s="9">
        <f t="shared" si="7"/>
        <v>0</v>
      </c>
      <c r="S36" s="9">
        <f t="shared" si="8"/>
        <v>101.96853650310135</v>
      </c>
      <c r="T36" s="9">
        <f t="shared" si="9"/>
        <v>1.9685365031013617</v>
      </c>
      <c r="AN36" s="50">
        <v>152</v>
      </c>
      <c r="AO36" s="45">
        <v>0.32429451599119136</v>
      </c>
      <c r="AP36" s="45">
        <v>0.33763459264822332</v>
      </c>
      <c r="AQ36" s="45">
        <v>0.35185106561309359</v>
      </c>
      <c r="AR36" s="45">
        <v>0.36706488365086559</v>
      </c>
      <c r="AS36" s="45">
        <v>0.38332044255592607</v>
      </c>
      <c r="AT36" s="45">
        <v>0.4007428121398835</v>
      </c>
      <c r="AU36" s="45">
        <v>0.41939369336357119</v>
      </c>
      <c r="AV36" s="45">
        <v>0.43932205494465137</v>
      </c>
      <c r="AW36" s="45">
        <v>0.46065283897311521</v>
      </c>
      <c r="AX36" s="45">
        <v>0.48353346540137226</v>
      </c>
      <c r="AY36" s="45">
        <v>0.50831862633479308</v>
      </c>
      <c r="AZ36" s="45">
        <v>0.53528384231032633</v>
      </c>
    </row>
    <row r="37" spans="1:52">
      <c r="A37" s="24"/>
      <c r="B37" s="24"/>
      <c r="C37" s="24"/>
      <c r="D37" s="26"/>
      <c r="H37" s="34">
        <v>33</v>
      </c>
      <c r="I37" s="9">
        <v>-3.2109432934676774E-2</v>
      </c>
      <c r="J37" s="9">
        <f t="shared" ca="1" si="2"/>
        <v>1.5571743538462894</v>
      </c>
      <c r="K37" s="9">
        <f t="shared" si="0"/>
        <v>-3.2109432934676774E-2</v>
      </c>
      <c r="L37" s="9">
        <f t="shared" si="1"/>
        <v>96.365767817428107</v>
      </c>
      <c r="M37" s="9">
        <f t="shared" si="3"/>
        <v>102.24665333832336</v>
      </c>
      <c r="N37" s="9">
        <f t="shared" si="4"/>
        <v>0</v>
      </c>
      <c r="O37" s="9">
        <f t="shared" si="5"/>
        <v>2.2466533383233696</v>
      </c>
      <c r="Q37" s="9">
        <f t="shared" si="6"/>
        <v>96.365767817428107</v>
      </c>
      <c r="R37" s="9">
        <f t="shared" si="7"/>
        <v>0</v>
      </c>
      <c r="S37" s="9">
        <f t="shared" si="8"/>
        <v>102.24665333832336</v>
      </c>
      <c r="T37" s="9">
        <f t="shared" si="9"/>
        <v>2.2466533383233696</v>
      </c>
      <c r="AN37" s="50">
        <v>153</v>
      </c>
      <c r="AO37" s="45">
        <v>0.31921000245950093</v>
      </c>
      <c r="AP37" s="45">
        <v>0.33212671782766023</v>
      </c>
      <c r="AQ37" s="45">
        <v>0.34587370133865863</v>
      </c>
      <c r="AR37" s="45">
        <v>0.36056420409203888</v>
      </c>
      <c r="AS37" s="45">
        <v>0.37623680118671099</v>
      </c>
      <c r="AT37" s="45">
        <v>0.39300711487085765</v>
      </c>
      <c r="AU37" s="45">
        <v>0.41092879436004787</v>
      </c>
      <c r="AV37" s="45">
        <v>0.43004248853652088</v>
      </c>
      <c r="AW37" s="45">
        <v>0.45046073134779002</v>
      </c>
      <c r="AX37" s="45">
        <v>0.47231605632446022</v>
      </c>
      <c r="AY37" s="45">
        <v>0.49593649507156862</v>
      </c>
      <c r="AZ37" s="45">
        <v>0.5215708953995174</v>
      </c>
    </row>
    <row r="38" spans="1:52">
      <c r="A38" s="25" t="s">
        <v>39</v>
      </c>
      <c r="B38" s="26">
        <f>1/E10*(LN(E8/E13)+(B5-E10^2/2))</f>
        <v>0.26183907131013595</v>
      </c>
      <c r="C38" s="25" t="s">
        <v>56</v>
      </c>
      <c r="D38" s="26">
        <f>E8*NORMSDIST(B39)-E13*EXP(-B5)*NORMSDIST(B38)</f>
        <v>5.4587249069863191</v>
      </c>
      <c r="H38" s="34">
        <v>34</v>
      </c>
      <c r="I38" s="9">
        <v>0.88625285518890562</v>
      </c>
      <c r="J38" s="9">
        <f t="shared" ca="1" si="2"/>
        <v>-6.74209800753785E-2</v>
      </c>
      <c r="K38" s="9">
        <f t="shared" si="0"/>
        <v>0.88625285518890562</v>
      </c>
      <c r="L38" s="9">
        <f t="shared" si="1"/>
        <v>131.12845483099994</v>
      </c>
      <c r="M38" s="9">
        <f t="shared" si="3"/>
        <v>111.74346788630584</v>
      </c>
      <c r="N38" s="9">
        <f t="shared" si="4"/>
        <v>10.900459298697072</v>
      </c>
      <c r="O38" s="9">
        <f t="shared" si="5"/>
        <v>9.2193869747110284</v>
      </c>
      <c r="Q38" s="9">
        <f t="shared" si="6"/>
        <v>131.12845483099994</v>
      </c>
      <c r="R38" s="9">
        <f t="shared" si="7"/>
        <v>10.900459298697072</v>
      </c>
      <c r="S38" s="9">
        <f t="shared" si="8"/>
        <v>111.74346788630584</v>
      </c>
      <c r="T38" s="9">
        <f t="shared" si="9"/>
        <v>9.2193869747110284</v>
      </c>
      <c r="AD38" s="46" t="s">
        <v>69</v>
      </c>
      <c r="AN38" s="50">
        <v>154</v>
      </c>
      <c r="AO38" s="45">
        <v>0.31437003722382101</v>
      </c>
      <c r="AP38" s="45">
        <v>0.3268903455839216</v>
      </c>
      <c r="AQ38" s="45">
        <v>0.34019858654632928</v>
      </c>
      <c r="AR38" s="45">
        <v>0.35440106134276339</v>
      </c>
      <c r="AS38" s="45">
        <v>0.3695312110780819</v>
      </c>
      <c r="AT38" s="45">
        <v>0.38569622230169837</v>
      </c>
      <c r="AU38" s="45">
        <v>0.40294269940458871</v>
      </c>
      <c r="AV38" s="45">
        <v>0.42130409398430918</v>
      </c>
      <c r="AW38" s="45">
        <v>0.44088208813775825</v>
      </c>
      <c r="AX38" s="45">
        <v>0.46179625067634528</v>
      </c>
      <c r="AY38" s="45">
        <v>0.48435109700863321</v>
      </c>
      <c r="AZ38" s="45">
        <v>0.50877232583166176</v>
      </c>
    </row>
    <row r="39" spans="1:52">
      <c r="A39" s="25" t="s">
        <v>40</v>
      </c>
      <c r="B39" s="26">
        <f>1/E10*(LN(E8/E13)+(B5+E10^2/2))</f>
        <v>0.35855222669027514</v>
      </c>
      <c r="C39" s="24"/>
      <c r="D39" s="26"/>
      <c r="H39" s="34">
        <v>35</v>
      </c>
      <c r="I39" s="9">
        <v>0.28586731794511305</v>
      </c>
      <c r="J39" s="9">
        <f t="shared" ca="1" si="2"/>
        <v>-0.59757479594110319</v>
      </c>
      <c r="K39" s="9">
        <f t="shared" si="0"/>
        <v>0.28586731794511305</v>
      </c>
      <c r="L39" s="9">
        <f t="shared" si="1"/>
        <v>107.21145408364062</v>
      </c>
      <c r="M39" s="9">
        <f t="shared" si="3"/>
        <v>105.43984483045921</v>
      </c>
      <c r="N39" s="9">
        <f t="shared" si="4"/>
        <v>7.2114540836406178</v>
      </c>
      <c r="O39" s="9">
        <f t="shared" si="5"/>
        <v>5.4398448304592222</v>
      </c>
      <c r="Q39" s="9">
        <f t="shared" si="6"/>
        <v>107.21145408364062</v>
      </c>
      <c r="R39" s="9">
        <f t="shared" si="7"/>
        <v>7.2114540836406178</v>
      </c>
      <c r="S39" s="9">
        <f t="shared" si="8"/>
        <v>105.43984483045921</v>
      </c>
      <c r="T39" s="9">
        <f t="shared" si="9"/>
        <v>5.4398448304592222</v>
      </c>
      <c r="AD39" s="35"/>
      <c r="AE39" s="45">
        <f>E24</f>
        <v>2.5575093549365685E-2</v>
      </c>
      <c r="AN39" s="50">
        <v>155</v>
      </c>
      <c r="AO39" s="45">
        <v>0.30977886143763417</v>
      </c>
      <c r="AP39" s="45">
        <v>0.32192907074985005</v>
      </c>
      <c r="AQ39" s="45">
        <v>0.33482844362044273</v>
      </c>
      <c r="AR39" s="45">
        <v>0.3485770158723604</v>
      </c>
      <c r="AS39" s="45">
        <v>0.36320370757826809</v>
      </c>
      <c r="AT39" s="45">
        <v>0.37880818118766224</v>
      </c>
      <c r="AU39" s="45">
        <v>0.39543088458223119</v>
      </c>
      <c r="AV39" s="45">
        <v>0.41309905078434644</v>
      </c>
      <c r="AW39" s="45">
        <v>0.43190487459100929</v>
      </c>
      <c r="AX39" s="45">
        <v>0.45195663436009575</v>
      </c>
      <c r="AY39" s="45">
        <v>0.47353809689168119</v>
      </c>
      <c r="AZ39" s="45">
        <v>0.49685485725013273</v>
      </c>
    </row>
    <row r="40" spans="1:52">
      <c r="A40" s="25" t="s">
        <v>42</v>
      </c>
      <c r="B40" s="26">
        <f>1/E10*(LN(E8/E14)+(B5-E10^2/2))</f>
        <v>-0.65001617337516715</v>
      </c>
      <c r="C40" s="25" t="s">
        <v>57</v>
      </c>
      <c r="D40" s="26">
        <f>E8*NORMSDIST(B41)-E14*EXP(-B5)*NORMSDIST(B40)</f>
        <v>1.6738630345696492</v>
      </c>
      <c r="H40" s="34">
        <v>36</v>
      </c>
      <c r="I40" s="9">
        <v>-0.23385631184740255</v>
      </c>
      <c r="J40" s="9">
        <f t="shared" ca="1" si="2"/>
        <v>1.2471256949368379</v>
      </c>
      <c r="K40" s="9">
        <f t="shared" si="0"/>
        <v>-0.23385631184740255</v>
      </c>
      <c r="L40" s="9">
        <f t="shared" si="1"/>
        <v>90.060660141373901</v>
      </c>
      <c r="M40" s="9">
        <f t="shared" si="3"/>
        <v>100.27099663020947</v>
      </c>
      <c r="N40" s="9">
        <f t="shared" si="4"/>
        <v>0</v>
      </c>
      <c r="O40" s="9">
        <f t="shared" si="5"/>
        <v>0.27099663020948128</v>
      </c>
      <c r="Q40" s="9">
        <f t="shared" si="6"/>
        <v>90.060660141373901</v>
      </c>
      <c r="R40" s="9">
        <f t="shared" si="7"/>
        <v>0</v>
      </c>
      <c r="S40" s="9">
        <f t="shared" si="8"/>
        <v>100.27099663020947</v>
      </c>
      <c r="T40" s="9">
        <f t="shared" si="9"/>
        <v>0.27099663020948128</v>
      </c>
      <c r="AD40" s="35">
        <v>95</v>
      </c>
      <c r="AE40" s="45">
        <f t="dataTable" ref="AE40:AE60" dt2D="0" dtr="0" r1="E22"/>
        <v>0</v>
      </c>
      <c r="AN40" s="50">
        <v>156</v>
      </c>
      <c r="AO40" s="45">
        <v>0.30539645451662001</v>
      </c>
      <c r="AP40" s="45">
        <v>0.31719877142205616</v>
      </c>
      <c r="AQ40" s="45">
        <v>0.32971448393083674</v>
      </c>
      <c r="AR40" s="45">
        <v>0.34303793347285549</v>
      </c>
      <c r="AS40" s="45">
        <v>0.35719402696563979</v>
      </c>
      <c r="AT40" s="45">
        <v>0.3722756585817148</v>
      </c>
      <c r="AU40" s="45">
        <v>0.38831785078378322</v>
      </c>
      <c r="AV40" s="45">
        <v>0.40534241887345024</v>
      </c>
      <c r="AW40" s="45">
        <v>0.42343318704495275</v>
      </c>
      <c r="AX40" s="45">
        <v>0.44268850803418458</v>
      </c>
      <c r="AY40" s="45">
        <v>0.46337366287446108</v>
      </c>
      <c r="AZ40" s="45">
        <v>0.48567661131856693</v>
      </c>
    </row>
    <row r="41" spans="1:52">
      <c r="A41" s="25" t="s">
        <v>43</v>
      </c>
      <c r="B41" s="26">
        <f>1/E10*(LN(E8/E14)+(B5+E10^2/2))</f>
        <v>-0.55330301799502801</v>
      </c>
      <c r="C41" s="24"/>
      <c r="D41" s="26"/>
      <c r="H41" s="34">
        <v>37</v>
      </c>
      <c r="I41" s="9">
        <v>-0.41436968130329221</v>
      </c>
      <c r="J41" s="9">
        <f t="shared" ca="1" si="2"/>
        <v>-0.93012333639948208</v>
      </c>
      <c r="K41" s="9">
        <f t="shared" si="0"/>
        <v>-0.41436968130329221</v>
      </c>
      <c r="L41" s="9">
        <f t="shared" si="1"/>
        <v>84.769664869774687</v>
      </c>
      <c r="M41" s="9">
        <f t="shared" si="3"/>
        <v>98.535655692603711</v>
      </c>
      <c r="N41" s="9">
        <f t="shared" si="4"/>
        <v>0</v>
      </c>
      <c r="O41" s="9">
        <f t="shared" si="5"/>
        <v>0</v>
      </c>
      <c r="Q41" s="9">
        <f t="shared" si="6"/>
        <v>84.769664869774687</v>
      </c>
      <c r="R41" s="9">
        <f t="shared" si="7"/>
        <v>0</v>
      </c>
      <c r="S41" s="9">
        <f t="shared" si="8"/>
        <v>98.535655692603711</v>
      </c>
      <c r="T41" s="9">
        <f t="shared" si="9"/>
        <v>0</v>
      </c>
      <c r="AD41" s="63">
        <v>96</v>
      </c>
      <c r="AE41" s="45">
        <v>0</v>
      </c>
      <c r="AN41" s="50">
        <v>157</v>
      </c>
      <c r="AO41" s="45">
        <v>0.30121790372975932</v>
      </c>
      <c r="AP41" s="45">
        <v>0.31269339464444429</v>
      </c>
      <c r="AQ41" s="45">
        <v>0.32484928223483828</v>
      </c>
      <c r="AR41" s="45">
        <v>0.33777472933949204</v>
      </c>
      <c r="AS41" s="45">
        <v>0.35149107902309856</v>
      </c>
      <c r="AT41" s="45">
        <v>0.36608513128174586</v>
      </c>
      <c r="AU41" s="45">
        <v>0.38158712373200537</v>
      </c>
      <c r="AV41" s="45">
        <v>0.39801414860490841</v>
      </c>
      <c r="AW41" s="45">
        <v>0.41544263345942833</v>
      </c>
      <c r="AX41" s="45">
        <v>0.43396218969097972</v>
      </c>
      <c r="AY41" s="45">
        <v>0.4538215946491464</v>
      </c>
      <c r="AZ41" s="45">
        <v>0.47519330170731461</v>
      </c>
    </row>
    <row r="42" spans="1:52">
      <c r="A42" s="27" t="s">
        <v>61</v>
      </c>
      <c r="B42" s="28"/>
      <c r="C42" s="29"/>
      <c r="D42" s="42">
        <f>D38-D40</f>
        <v>3.7848618724166698</v>
      </c>
      <c r="H42" s="34">
        <v>38</v>
      </c>
      <c r="I42" s="9">
        <v>-1.6370884145153095</v>
      </c>
      <c r="J42" s="9">
        <f t="shared" ca="1" si="2"/>
        <v>-6.2686541355538888E-2</v>
      </c>
      <c r="K42" s="9">
        <f t="shared" si="0"/>
        <v>-1.6370884145153095</v>
      </c>
      <c r="L42" s="9">
        <f t="shared" si="1"/>
        <v>56.251217126559318</v>
      </c>
      <c r="M42" s="9">
        <f t="shared" si="3"/>
        <v>87.546097444207632</v>
      </c>
      <c r="N42" s="9">
        <f t="shared" si="4"/>
        <v>0</v>
      </c>
      <c r="O42" s="9">
        <f t="shared" si="5"/>
        <v>0</v>
      </c>
      <c r="Q42" s="9">
        <f t="shared" si="6"/>
        <v>56.251217126559318</v>
      </c>
      <c r="R42" s="9">
        <f t="shared" si="7"/>
        <v>0</v>
      </c>
      <c r="S42" s="9">
        <f t="shared" si="8"/>
        <v>87.546097444207632</v>
      </c>
      <c r="T42" s="9">
        <f t="shared" si="9"/>
        <v>0</v>
      </c>
      <c r="AD42" s="63">
        <v>97</v>
      </c>
      <c r="AE42" s="45">
        <v>0</v>
      </c>
      <c r="AN42" s="50">
        <v>158</v>
      </c>
      <c r="AO42" s="45">
        <v>0.29725445755423568</v>
      </c>
      <c r="AP42" s="45">
        <v>0.30842434538589159</v>
      </c>
      <c r="AQ42" s="45">
        <v>0.32024430869735709</v>
      </c>
      <c r="AR42" s="45">
        <v>0.33279881683374157</v>
      </c>
      <c r="AS42" s="45">
        <v>0.3461060590768415</v>
      </c>
      <c r="AT42" s="45">
        <v>0.36024736491648085</v>
      </c>
      <c r="AU42" s="45">
        <v>0.3752487653620607</v>
      </c>
      <c r="AV42" s="45">
        <v>0.39112324857985326</v>
      </c>
      <c r="AW42" s="45">
        <v>0.40794072207349685</v>
      </c>
      <c r="AX42" s="45">
        <v>0.42578311574498262</v>
      </c>
      <c r="AY42" s="45">
        <v>0.44488450237788302</v>
      </c>
      <c r="AZ42" s="45">
        <v>0.46540372370755889</v>
      </c>
    </row>
    <row r="43" spans="1:52">
      <c r="H43" s="34">
        <v>39</v>
      </c>
      <c r="I43" s="9">
        <v>0.968014858257221</v>
      </c>
      <c r="J43" s="9">
        <f t="shared" ca="1" si="2"/>
        <v>-0.93809479994144862</v>
      </c>
      <c r="K43" s="9">
        <f t="shared" si="0"/>
        <v>0.968014858257221</v>
      </c>
      <c r="L43" s="9">
        <f t="shared" si="1"/>
        <v>134.77423869914938</v>
      </c>
      <c r="M43" s="9">
        <f t="shared" si="3"/>
        <v>112.63057780617785</v>
      </c>
      <c r="N43" s="9">
        <f t="shared" si="4"/>
        <v>10.900459298697072</v>
      </c>
      <c r="O43" s="9">
        <f t="shared" si="5"/>
        <v>9.2193869747110284</v>
      </c>
      <c r="Q43" s="9">
        <f t="shared" si="6"/>
        <v>134.77423869914938</v>
      </c>
      <c r="R43" s="9">
        <f t="shared" si="7"/>
        <v>10.900459298697072</v>
      </c>
      <c r="S43" s="9">
        <f t="shared" si="8"/>
        <v>112.63057780617785</v>
      </c>
      <c r="T43" s="9">
        <f t="shared" si="9"/>
        <v>9.2193869747110284</v>
      </c>
      <c r="AD43" s="63">
        <v>98</v>
      </c>
      <c r="AE43" s="45">
        <v>0</v>
      </c>
      <c r="AN43" s="50">
        <v>159</v>
      </c>
      <c r="AO43" s="45">
        <v>0.29353437862034992</v>
      </c>
      <c r="AP43" s="45">
        <v>0.30442131837818043</v>
      </c>
      <c r="AQ43" s="45">
        <v>0.31593072635820091</v>
      </c>
      <c r="AR43" s="45">
        <v>0.32814285372652957</v>
      </c>
      <c r="AS43" s="45">
        <v>0.3410731219521923</v>
      </c>
      <c r="AT43" s="45">
        <v>0.35479798899449777</v>
      </c>
      <c r="AU43" s="45">
        <v>0.36933981682480838</v>
      </c>
      <c r="AV43" s="45">
        <v>0.38470805570683553</v>
      </c>
      <c r="AW43" s="45">
        <v>0.40096690747363362</v>
      </c>
      <c r="AX43" s="45">
        <v>0.41819159914469245</v>
      </c>
      <c r="AY43" s="45">
        <v>0.43660319334887981</v>
      </c>
      <c r="AZ43" s="45">
        <v>0.45634866144439235</v>
      </c>
    </row>
    <row r="44" spans="1:52">
      <c r="H44" s="34">
        <v>40</v>
      </c>
      <c r="I44" s="9">
        <v>-0.43917302026129196</v>
      </c>
      <c r="J44" s="9">
        <f t="shared" ca="1" si="2"/>
        <v>-1.0640098696024407</v>
      </c>
      <c r="K44" s="9">
        <f t="shared" si="0"/>
        <v>-0.43917302026129196</v>
      </c>
      <c r="L44" s="9">
        <f t="shared" si="1"/>
        <v>84.067370418102939</v>
      </c>
      <c r="M44" s="9">
        <f t="shared" si="3"/>
        <v>98.299570732296644</v>
      </c>
      <c r="N44" s="9">
        <f t="shared" si="4"/>
        <v>0</v>
      </c>
      <c r="O44" s="9">
        <f t="shared" si="5"/>
        <v>0</v>
      </c>
      <c r="Q44" s="9">
        <f t="shared" si="6"/>
        <v>84.067370418102939</v>
      </c>
      <c r="R44" s="9">
        <f t="shared" si="7"/>
        <v>0</v>
      </c>
      <c r="S44" s="9">
        <f t="shared" si="8"/>
        <v>98.299570732296644</v>
      </c>
      <c r="T44" s="9">
        <f t="shared" si="9"/>
        <v>0</v>
      </c>
      <c r="AD44" s="63">
        <v>99</v>
      </c>
      <c r="AE44" s="45">
        <v>0</v>
      </c>
      <c r="AN44" s="50">
        <v>160</v>
      </c>
      <c r="AO44" s="45">
        <v>0.2899969719850557</v>
      </c>
      <c r="AP44" s="45">
        <v>0.30061834667154808</v>
      </c>
      <c r="AQ44" s="45">
        <v>0.31183669062642255</v>
      </c>
      <c r="AR44" s="45">
        <v>0.32372840669246283</v>
      </c>
      <c r="AS44" s="45">
        <v>0.33630645022950745</v>
      </c>
      <c r="AT44" s="45">
        <v>0.34964287372581598</v>
      </c>
      <c r="AU44" s="45">
        <v>0.36375678906757369</v>
      </c>
      <c r="AV44" s="45">
        <v>0.37865454925932235</v>
      </c>
      <c r="AW44" s="45">
        <v>0.39439528218555259</v>
      </c>
      <c r="AX44" s="45">
        <v>0.41104826972159259</v>
      </c>
      <c r="AY44" s="45">
        <v>0.42882287439289785</v>
      </c>
      <c r="AZ44" s="45">
        <v>0.44785554100545649</v>
      </c>
    </row>
    <row r="45" spans="1:52">
      <c r="A45" s="15" t="s">
        <v>33</v>
      </c>
      <c r="B45" s="18">
        <v>1000000</v>
      </c>
      <c r="H45" s="34">
        <v>41</v>
      </c>
      <c r="I45" s="9">
        <v>-0.162660807858475</v>
      </c>
      <c r="J45" s="9">
        <f t="shared" ca="1" si="2"/>
        <v>7.5738158801049393E-2</v>
      </c>
      <c r="K45" s="9">
        <f t="shared" si="0"/>
        <v>-0.162660807858475</v>
      </c>
      <c r="L45" s="9">
        <f t="shared" si="1"/>
        <v>92.237153104695864</v>
      </c>
      <c r="M45" s="9">
        <f t="shared" si="3"/>
        <v>100.96379919615231</v>
      </c>
      <c r="N45" s="9">
        <f t="shared" si="4"/>
        <v>0</v>
      </c>
      <c r="O45" s="9">
        <f t="shared" si="5"/>
        <v>0.96379919615232268</v>
      </c>
      <c r="Q45" s="9">
        <f t="shared" si="6"/>
        <v>92.237153104695864</v>
      </c>
      <c r="R45" s="9">
        <f t="shared" si="7"/>
        <v>0</v>
      </c>
      <c r="S45" s="9">
        <f t="shared" si="8"/>
        <v>100.96379919615231</v>
      </c>
      <c r="T45" s="9">
        <f t="shared" si="9"/>
        <v>0.96379919615232268</v>
      </c>
      <c r="AD45" s="63">
        <v>100</v>
      </c>
      <c r="AE45" s="45">
        <v>1.4126496821027953E-16</v>
      </c>
      <c r="AN45" s="50">
        <v>161</v>
      </c>
      <c r="AO45" s="45">
        <v>0.28662215465074697</v>
      </c>
      <c r="AP45" s="45">
        <v>0.29699333642340853</v>
      </c>
      <c r="AQ45" s="45">
        <v>0.30793783355746185</v>
      </c>
      <c r="AR45" s="45">
        <v>0.3195285208090522</v>
      </c>
      <c r="AS45" s="45">
        <v>0.33177614560183016</v>
      </c>
      <c r="AT45" s="45">
        <v>0.34474875568480412</v>
      </c>
      <c r="AU45" s="45">
        <v>0.35846256921429209</v>
      </c>
      <c r="AV45" s="45">
        <v>0.37292121423835789</v>
      </c>
      <c r="AW45" s="45">
        <v>0.3881792806430327</v>
      </c>
      <c r="AX45" s="45">
        <v>0.40430074602243565</v>
      </c>
      <c r="AY45" s="45">
        <v>0.4214843880911362</v>
      </c>
      <c r="AZ45" s="45">
        <v>0.43985725801754749</v>
      </c>
    </row>
    <row r="46" spans="1:52">
      <c r="A46" s="15" t="s">
        <v>29</v>
      </c>
      <c r="B46" s="17">
        <v>0.03</v>
      </c>
      <c r="H46" s="34">
        <v>42</v>
      </c>
      <c r="I46" s="9">
        <v>-1.1081645696445785</v>
      </c>
      <c r="J46" s="9">
        <f t="shared" ca="1" si="2"/>
        <v>-1.4060178070978258</v>
      </c>
      <c r="K46" s="9">
        <f t="shared" si="0"/>
        <v>-1.1081645696445785</v>
      </c>
      <c r="L46" s="9">
        <f t="shared" si="1"/>
        <v>67.170432187222815</v>
      </c>
      <c r="M46" s="9">
        <f t="shared" si="3"/>
        <v>92.140941404508212</v>
      </c>
      <c r="N46" s="9">
        <f t="shared" si="4"/>
        <v>0</v>
      </c>
      <c r="O46" s="9">
        <f t="shared" si="5"/>
        <v>0</v>
      </c>
      <c r="Q46" s="9">
        <f t="shared" si="6"/>
        <v>67.170432187222815</v>
      </c>
      <c r="R46" s="9">
        <f t="shared" si="7"/>
        <v>0</v>
      </c>
      <c r="S46" s="9">
        <f t="shared" si="8"/>
        <v>92.140941404508212</v>
      </c>
      <c r="T46" s="9">
        <f t="shared" si="9"/>
        <v>0</v>
      </c>
      <c r="AD46" s="63">
        <v>101</v>
      </c>
      <c r="AE46" s="45">
        <v>9.9406384092551401E-3</v>
      </c>
      <c r="AN46" s="50">
        <v>162</v>
      </c>
      <c r="AO46" s="45">
        <v>0.28340456821840754</v>
      </c>
      <c r="AP46" s="45">
        <v>0.29354008861090247</v>
      </c>
      <c r="AQ46" s="45">
        <v>0.3042269751082356</v>
      </c>
      <c r="AR46" s="45">
        <v>0.31553486528240876</v>
      </c>
      <c r="AS46" s="45">
        <v>0.32747252825521633</v>
      </c>
      <c r="AT46" s="45">
        <v>0.34010436724754112</v>
      </c>
      <c r="AU46" s="45">
        <v>0.35344402133258468</v>
      </c>
      <c r="AV46" s="45">
        <v>0.36749271916610027</v>
      </c>
      <c r="AW46" s="45">
        <v>0.38230098550262803</v>
      </c>
      <c r="AX46" s="45">
        <v>0.39792805704212281</v>
      </c>
      <c r="AY46" s="45">
        <v>0.4145631183629262</v>
      </c>
      <c r="AZ46" s="45">
        <v>0.43232482026621893</v>
      </c>
    </row>
    <row r="47" spans="1:52">
      <c r="A47" s="15" t="s">
        <v>30</v>
      </c>
      <c r="B47" s="17">
        <v>7.7999999999999996E-3</v>
      </c>
      <c r="H47" s="34">
        <v>43</v>
      </c>
      <c r="I47" s="9">
        <v>-1.1783308965698982</v>
      </c>
      <c r="J47" s="9">
        <f t="shared" ca="1" si="2"/>
        <v>0.79696680221635829</v>
      </c>
      <c r="K47" s="9">
        <f t="shared" si="0"/>
        <v>-1.1783308965698982</v>
      </c>
      <c r="L47" s="9">
        <f t="shared" si="1"/>
        <v>65.608074905681775</v>
      </c>
      <c r="M47" s="9">
        <f t="shared" si="3"/>
        <v>91.517789091636743</v>
      </c>
      <c r="N47" s="9">
        <f t="shared" si="4"/>
        <v>0</v>
      </c>
      <c r="O47" s="9">
        <f t="shared" si="5"/>
        <v>0</v>
      </c>
      <c r="Q47" s="9">
        <f t="shared" si="6"/>
        <v>65.608074905681775</v>
      </c>
      <c r="R47" s="9">
        <f t="shared" si="7"/>
        <v>0</v>
      </c>
      <c r="S47" s="9">
        <f t="shared" si="8"/>
        <v>91.517789091636743</v>
      </c>
      <c r="T47" s="9">
        <f t="shared" si="9"/>
        <v>0</v>
      </c>
      <c r="AD47" s="63">
        <v>102</v>
      </c>
      <c r="AE47" s="45">
        <v>1.9881276818510138E-2</v>
      </c>
      <c r="AN47" s="50">
        <v>163</v>
      </c>
      <c r="AO47" s="45">
        <v>0.28031499609444671</v>
      </c>
      <c r="AP47" s="45">
        <v>0.29022686919623292</v>
      </c>
      <c r="AQ47" s="45">
        <v>0.30066957784382303</v>
      </c>
      <c r="AR47" s="45">
        <v>0.311709764166476</v>
      </c>
      <c r="AS47" s="45">
        <v>0.323354409932748</v>
      </c>
      <c r="AT47" s="45">
        <v>0.33566457268572997</v>
      </c>
      <c r="AU47" s="45">
        <v>0.34865157312096201</v>
      </c>
      <c r="AV47" s="45">
        <v>0.36231450956842903</v>
      </c>
      <c r="AW47" s="45">
        <v>0.37670023192758029</v>
      </c>
      <c r="AX47" s="45">
        <v>0.3918637000945901</v>
      </c>
      <c r="AY47" s="45">
        <v>0.40798532294566303</v>
      </c>
      <c r="AZ47" s="45">
        <v>0.42517616685751736</v>
      </c>
    </row>
    <row r="48" spans="1:52">
      <c r="A48" s="15" t="s">
        <v>25</v>
      </c>
      <c r="B48" s="14">
        <f>B46+B47</f>
        <v>3.78E-2</v>
      </c>
      <c r="H48" s="34">
        <v>44</v>
      </c>
      <c r="I48" s="9">
        <v>0.27737682728099766</v>
      </c>
      <c r="J48" s="9">
        <f t="shared" ca="1" si="2"/>
        <v>0.13028940270058495</v>
      </c>
      <c r="K48" s="9">
        <f t="shared" si="0"/>
        <v>0.27737682728099766</v>
      </c>
      <c r="L48" s="9">
        <f t="shared" si="1"/>
        <v>106.90657361317125</v>
      </c>
      <c r="M48" s="9">
        <f t="shared" si="3"/>
        <v>105.35329926830026</v>
      </c>
      <c r="N48" s="9">
        <f t="shared" si="4"/>
        <v>6.906573613171247</v>
      </c>
      <c r="O48" s="9">
        <f t="shared" si="5"/>
        <v>5.353299268300276</v>
      </c>
      <c r="Q48" s="9">
        <f t="shared" si="6"/>
        <v>106.90657361317125</v>
      </c>
      <c r="R48" s="9">
        <f t="shared" si="7"/>
        <v>6.906573613171247</v>
      </c>
      <c r="S48" s="9">
        <f t="shared" si="8"/>
        <v>105.35329926830026</v>
      </c>
      <c r="T48" s="9">
        <f t="shared" si="9"/>
        <v>5.353299268300276</v>
      </c>
      <c r="AD48" s="63">
        <v>103</v>
      </c>
      <c r="AE48" s="45">
        <v>2.9821915227765134E-2</v>
      </c>
      <c r="AN48" s="50">
        <v>164</v>
      </c>
      <c r="AO48" s="45">
        <v>0.27732254914640525</v>
      </c>
      <c r="AP48" s="45">
        <v>0.28702026671142705</v>
      </c>
      <c r="AQ48" s="45">
        <v>0.29722943678597807</v>
      </c>
      <c r="AR48" s="45">
        <v>0.30801390281570917</v>
      </c>
      <c r="AS48" s="45">
        <v>0.31937901653907869</v>
      </c>
      <c r="AT48" s="45">
        <v>0.33138273374899513</v>
      </c>
      <c r="AU48" s="45">
        <v>0.34403427112730156</v>
      </c>
      <c r="AV48" s="45">
        <v>0.35733081814203532</v>
      </c>
      <c r="AW48" s="45">
        <v>0.37131586879808676</v>
      </c>
      <c r="AX48" s="45">
        <v>0.38604048500639015</v>
      </c>
      <c r="AY48" s="45">
        <v>0.40167696381193085</v>
      </c>
      <c r="AZ48" s="45">
        <v>0.41832945111991338</v>
      </c>
    </row>
    <row r="49" spans="1:52">
      <c r="A49" s="15" t="s">
        <v>31</v>
      </c>
      <c r="B49" s="16">
        <f>B45/(1+B48)</f>
        <v>963576.79707072652</v>
      </c>
      <c r="H49" s="34">
        <v>45</v>
      </c>
      <c r="I49" s="9">
        <v>0.39105138782804855</v>
      </c>
      <c r="J49" s="9">
        <f t="shared" ca="1" si="2"/>
        <v>-0.21449152006567918</v>
      </c>
      <c r="K49" s="9">
        <f t="shared" si="0"/>
        <v>0.39105138782804855</v>
      </c>
      <c r="L49" s="9">
        <f t="shared" si="1"/>
        <v>111.06134498751403</v>
      </c>
      <c r="M49" s="9">
        <f t="shared" si="3"/>
        <v>106.51792516646763</v>
      </c>
      <c r="N49" s="9">
        <f t="shared" si="4"/>
        <v>10.900459298697072</v>
      </c>
      <c r="O49" s="9">
        <f t="shared" si="5"/>
        <v>6.5179251664676485</v>
      </c>
      <c r="Q49" s="9">
        <f t="shared" si="6"/>
        <v>111.06134498751403</v>
      </c>
      <c r="R49" s="9">
        <f t="shared" si="7"/>
        <v>10.900459298697072</v>
      </c>
      <c r="S49" s="9">
        <f t="shared" si="8"/>
        <v>106.51792516646763</v>
      </c>
      <c r="T49" s="9">
        <f t="shared" si="9"/>
        <v>6.5179251664676485</v>
      </c>
      <c r="AD49" s="63">
        <v>104</v>
      </c>
      <c r="AE49" s="45">
        <v>3.976255363702013E-2</v>
      </c>
    </row>
    <row r="50" spans="1:52">
      <c r="A50" s="15" t="s">
        <v>32</v>
      </c>
      <c r="B50" s="16">
        <f>1000000-B49</f>
        <v>36423.202929273481</v>
      </c>
      <c r="H50" s="34">
        <v>46</v>
      </c>
      <c r="I50" s="9">
        <v>1.057258143700359</v>
      </c>
      <c r="J50" s="9">
        <f t="shared" ca="1" si="2"/>
        <v>0.89497209989582338</v>
      </c>
      <c r="K50" s="9">
        <f t="shared" si="0"/>
        <v>1.057258143700359</v>
      </c>
      <c r="L50" s="9">
        <f t="shared" si="1"/>
        <v>138.86941288329197</v>
      </c>
      <c r="M50" s="9">
        <f t="shared" si="3"/>
        <v>113.60689954850395</v>
      </c>
      <c r="N50" s="9">
        <f t="shared" si="4"/>
        <v>10.900459298697072</v>
      </c>
      <c r="O50" s="9">
        <f t="shared" si="5"/>
        <v>9.2193869747110284</v>
      </c>
      <c r="Q50" s="9">
        <f t="shared" si="6"/>
        <v>138.86941288329197</v>
      </c>
      <c r="R50" s="9">
        <f t="shared" si="7"/>
        <v>10.900459298697072</v>
      </c>
      <c r="S50" s="9">
        <f t="shared" si="8"/>
        <v>113.60689954850395</v>
      </c>
      <c r="T50" s="9">
        <f t="shared" si="9"/>
        <v>9.2193869747110284</v>
      </c>
      <c r="AD50" s="63">
        <v>105</v>
      </c>
      <c r="AE50" s="45">
        <v>4.970319204627513E-2</v>
      </c>
    </row>
    <row r="51" spans="1:52">
      <c r="H51" s="34">
        <v>47</v>
      </c>
      <c r="I51" s="9">
        <v>-1.4404967861023412</v>
      </c>
      <c r="J51" s="9">
        <f t="shared" ca="1" si="2"/>
        <v>-0.80822062488046387</v>
      </c>
      <c r="K51" s="9">
        <f t="shared" si="0"/>
        <v>-1.4404967861023412</v>
      </c>
      <c r="L51" s="9">
        <f t="shared" si="1"/>
        <v>60.085356081625406</v>
      </c>
      <c r="M51" s="9">
        <f t="shared" si="3"/>
        <v>89.226535566645225</v>
      </c>
      <c r="N51" s="9">
        <f t="shared" si="4"/>
        <v>0</v>
      </c>
      <c r="O51" s="9">
        <f t="shared" si="5"/>
        <v>0</v>
      </c>
      <c r="Q51" s="9">
        <f t="shared" si="6"/>
        <v>60.085356081625406</v>
      </c>
      <c r="R51" s="9">
        <f t="shared" si="7"/>
        <v>0</v>
      </c>
      <c r="S51" s="9">
        <f t="shared" si="8"/>
        <v>89.226535566645225</v>
      </c>
      <c r="T51" s="9">
        <f t="shared" si="9"/>
        <v>0</v>
      </c>
      <c r="AD51" s="63">
        <v>106</v>
      </c>
      <c r="AE51" s="45">
        <v>5.9643830455530129E-2</v>
      </c>
    </row>
    <row r="52" spans="1:52">
      <c r="H52" s="34">
        <v>48</v>
      </c>
      <c r="I52" s="9">
        <v>-0.77036775314527561</v>
      </c>
      <c r="J52" s="9">
        <f t="shared" ca="1" si="2"/>
        <v>-0.24674484711852496</v>
      </c>
      <c r="K52" s="9">
        <f t="shared" si="0"/>
        <v>-0.77036775314527561</v>
      </c>
      <c r="L52" s="9">
        <f t="shared" si="1"/>
        <v>75.228716530803752</v>
      </c>
      <c r="M52" s="9">
        <f t="shared" si="3"/>
        <v>95.200840692939096</v>
      </c>
      <c r="N52" s="9">
        <f t="shared" si="4"/>
        <v>0</v>
      </c>
      <c r="O52" s="9">
        <f t="shared" si="5"/>
        <v>0</v>
      </c>
      <c r="Q52" s="9">
        <f t="shared" si="6"/>
        <v>75.228716530803752</v>
      </c>
      <c r="R52" s="9">
        <f t="shared" si="7"/>
        <v>0</v>
      </c>
      <c r="S52" s="9">
        <f t="shared" si="8"/>
        <v>95.200840692939096</v>
      </c>
      <c r="T52" s="9">
        <f t="shared" si="9"/>
        <v>0</v>
      </c>
      <c r="AD52" s="63">
        <v>107</v>
      </c>
      <c r="AE52" s="45">
        <v>6.9584468864785129E-2</v>
      </c>
    </row>
    <row r="53" spans="1:52">
      <c r="H53" s="34">
        <v>49</v>
      </c>
      <c r="I53" s="9">
        <v>0.36458938810205843</v>
      </c>
      <c r="J53" s="9">
        <f t="shared" ca="1" si="2"/>
        <v>-9.5994936731333289E-2</v>
      </c>
      <c r="K53" s="9">
        <f t="shared" si="0"/>
        <v>0.36458938810205843</v>
      </c>
      <c r="L53" s="9">
        <f t="shared" si="1"/>
        <v>110.07997317464127</v>
      </c>
      <c r="M53" s="9">
        <f t="shared" si="3"/>
        <v>106.24567051899288</v>
      </c>
      <c r="N53" s="9">
        <f t="shared" si="4"/>
        <v>10.079973174641268</v>
      </c>
      <c r="O53" s="9">
        <f t="shared" si="5"/>
        <v>6.2456705189928954</v>
      </c>
      <c r="Q53" s="9">
        <f t="shared" si="6"/>
        <v>110.07997317464127</v>
      </c>
      <c r="R53" s="9">
        <f t="shared" si="7"/>
        <v>10.079973174641268</v>
      </c>
      <c r="S53" s="9">
        <f t="shared" si="8"/>
        <v>106.24567051899288</v>
      </c>
      <c r="T53" s="9">
        <f t="shared" si="9"/>
        <v>6.2456705189928954</v>
      </c>
      <c r="AD53" s="63">
        <v>108</v>
      </c>
      <c r="AE53" s="45">
        <v>7.9525107274040122E-2</v>
      </c>
      <c r="AN53" s="46" t="s">
        <v>67</v>
      </c>
    </row>
    <row r="54" spans="1:52">
      <c r="A54" s="91" t="s">
        <v>77</v>
      </c>
      <c r="B54" s="91"/>
      <c r="H54" s="34">
        <v>50</v>
      </c>
      <c r="I54" s="9">
        <v>0.91611917569838563</v>
      </c>
      <c r="J54" s="9">
        <f t="shared" ca="1" si="2"/>
        <v>-1.6011760508422275</v>
      </c>
      <c r="K54" s="9">
        <f t="shared" si="0"/>
        <v>0.91611917569838563</v>
      </c>
      <c r="L54" s="9">
        <f t="shared" si="1"/>
        <v>132.4486240623842</v>
      </c>
      <c r="M54" s="9">
        <f t="shared" si="3"/>
        <v>112.06670170498084</v>
      </c>
      <c r="N54" s="9">
        <f t="shared" si="4"/>
        <v>10.900459298697072</v>
      </c>
      <c r="O54" s="9">
        <f t="shared" si="5"/>
        <v>9.2193869747110284</v>
      </c>
      <c r="Q54" s="9">
        <f t="shared" si="6"/>
        <v>132.4486240623842</v>
      </c>
      <c r="R54" s="9">
        <f t="shared" si="7"/>
        <v>10.900459298697072</v>
      </c>
      <c r="S54" s="9">
        <f t="shared" si="8"/>
        <v>112.06670170498084</v>
      </c>
      <c r="T54" s="9">
        <f t="shared" si="9"/>
        <v>9.2193869747110284</v>
      </c>
      <c r="AD54" s="63">
        <v>109</v>
      </c>
      <c r="AE54" s="45">
        <v>8.9465745683295114E-2</v>
      </c>
      <c r="AN54" s="45">
        <f>E20</f>
        <v>0.99406384092549982</v>
      </c>
      <c r="AO54" s="50">
        <v>415</v>
      </c>
      <c r="AP54" s="50">
        <v>417</v>
      </c>
      <c r="AQ54" s="50">
        <v>419</v>
      </c>
      <c r="AR54" s="50">
        <v>421</v>
      </c>
      <c r="AS54" s="50">
        <v>423</v>
      </c>
      <c r="AT54" s="50">
        <v>425</v>
      </c>
      <c r="AU54" s="50">
        <v>427</v>
      </c>
      <c r="AV54" s="50">
        <v>429</v>
      </c>
      <c r="AW54" s="50">
        <v>431</v>
      </c>
      <c r="AX54" s="50">
        <v>433</v>
      </c>
      <c r="AY54" s="50">
        <v>435</v>
      </c>
      <c r="AZ54" s="50">
        <v>437</v>
      </c>
    </row>
    <row r="55" spans="1:52">
      <c r="A55" s="15" t="s">
        <v>73</v>
      </c>
      <c r="B55" s="10">
        <f>B12</f>
        <v>126.23933289845699</v>
      </c>
      <c r="H55" s="34">
        <v>51</v>
      </c>
      <c r="I55" s="9">
        <v>2.3077189722286253E-2</v>
      </c>
      <c r="J55" s="9">
        <f t="shared" ca="1" si="2"/>
        <v>9.0793458812169797E-2</v>
      </c>
      <c r="K55" s="9">
        <f t="shared" si="0"/>
        <v>2.3077189722286253E-2</v>
      </c>
      <c r="L55" s="9">
        <f t="shared" si="1"/>
        <v>98.166114247596312</v>
      </c>
      <c r="M55" s="9">
        <f t="shared" si="3"/>
        <v>102.79383049824949</v>
      </c>
      <c r="N55" s="9">
        <f t="shared" si="4"/>
        <v>0</v>
      </c>
      <c r="O55" s="9">
        <f t="shared" si="5"/>
        <v>2.7938304982495055</v>
      </c>
      <c r="Q55" s="9">
        <f t="shared" si="6"/>
        <v>98.166114247596312</v>
      </c>
      <c r="R55" s="9">
        <f t="shared" si="7"/>
        <v>0</v>
      </c>
      <c r="S55" s="9">
        <f t="shared" si="8"/>
        <v>102.79383049824949</v>
      </c>
      <c r="T55" s="9">
        <f t="shared" si="9"/>
        <v>2.7938304982495055</v>
      </c>
      <c r="AD55" s="63">
        <v>110</v>
      </c>
      <c r="AE55" s="45">
        <v>9.1646592270597696E-2</v>
      </c>
      <c r="AN55" s="50">
        <v>442</v>
      </c>
      <c r="AO55" s="45">
        <f t="dataTable" ref="AO55:AZ113" dt2D="1" dtr="1" r1="B14" r2="B15"/>
        <v>0.88747637803087631</v>
      </c>
      <c r="AP55" s="45">
        <v>0.96819635850897112</v>
      </c>
      <c r="AQ55" s="45">
        <v>1.0633726945035895</v>
      </c>
      <c r="AR55" s="45">
        <v>1.1769551462121977</v>
      </c>
      <c r="AS55" s="45">
        <v>1.3146925193513952</v>
      </c>
      <c r="AT55" s="45">
        <v>1.4852146787399851</v>
      </c>
      <c r="AU55" s="45">
        <v>1.7015566089627385</v>
      </c>
      <c r="AV55" s="45">
        <v>1.9854755225841405</v>
      </c>
      <c r="AW55" s="45">
        <v>2.3755715458078539</v>
      </c>
      <c r="AX55" s="45">
        <v>2.9424184669786189</v>
      </c>
      <c r="AY55" s="45">
        <v>3.8347209530157893</v>
      </c>
      <c r="AZ55" s="45">
        <v>5.4396087249990597</v>
      </c>
    </row>
    <row r="56" spans="1:52">
      <c r="A56" s="15" t="s">
        <v>74</v>
      </c>
      <c r="B56" s="57">
        <f>B13</f>
        <v>140</v>
      </c>
      <c r="H56" s="34">
        <v>52</v>
      </c>
      <c r="I56" s="9">
        <v>-0.28019466385299419</v>
      </c>
      <c r="J56" s="9">
        <f t="shared" ca="1" si="2"/>
        <v>-0.25657729877419888</v>
      </c>
      <c r="K56" s="9">
        <f t="shared" si="0"/>
        <v>-0.28019466385299419</v>
      </c>
      <c r="L56" s="9">
        <f t="shared" si="1"/>
        <v>88.67173451022218</v>
      </c>
      <c r="M56" s="9">
        <f t="shared" si="3"/>
        <v>99.822634751024012</v>
      </c>
      <c r="N56" s="9">
        <f t="shared" si="4"/>
        <v>0</v>
      </c>
      <c r="O56" s="9">
        <f t="shared" si="5"/>
        <v>0</v>
      </c>
      <c r="Q56" s="9">
        <f t="shared" si="6"/>
        <v>88.67173451022218</v>
      </c>
      <c r="R56" s="9">
        <f t="shared" si="7"/>
        <v>0</v>
      </c>
      <c r="S56" s="9">
        <f t="shared" si="8"/>
        <v>99.822634751024012</v>
      </c>
      <c r="T56" s="9">
        <f t="shared" si="9"/>
        <v>0</v>
      </c>
      <c r="AD56" s="63">
        <v>111</v>
      </c>
      <c r="AE56" s="45">
        <v>9.1646592270597696E-2</v>
      </c>
      <c r="AN56" s="50">
        <v>443</v>
      </c>
      <c r="AO56" s="45">
        <v>0.86059318240711635</v>
      </c>
      <c r="AP56" s="45">
        <v>0.93628838168336481</v>
      </c>
      <c r="AQ56" s="45">
        <v>1.0250073865928822</v>
      </c>
      <c r="AR56" s="45">
        <v>1.1301366914158024</v>
      </c>
      <c r="AS56" s="45">
        <v>1.2565453538240814</v>
      </c>
      <c r="AT56" s="45">
        <v>1.4114286155025799</v>
      </c>
      <c r="AU56" s="45">
        <v>1.6054048650049451</v>
      </c>
      <c r="AV56" s="45">
        <v>1.8557821680554767</v>
      </c>
      <c r="AW56" s="45">
        <v>2.1922613463305991</v>
      </c>
      <c r="AX56" s="45">
        <v>2.6662745426126286</v>
      </c>
      <c r="AY56" s="45">
        <v>3.3786770655596379</v>
      </c>
      <c r="AZ56" s="45">
        <v>4.5654717170321737</v>
      </c>
    </row>
    <row r="57" spans="1:52">
      <c r="H57" s="34">
        <v>53</v>
      </c>
      <c r="I57" s="9">
        <v>0.34795762530430524</v>
      </c>
      <c r="J57" s="9">
        <f t="shared" ca="1" si="2"/>
        <v>-0.61629179946743595</v>
      </c>
      <c r="K57" s="9">
        <f t="shared" si="0"/>
        <v>0.34795762530430524</v>
      </c>
      <c r="L57" s="9">
        <f t="shared" si="1"/>
        <v>109.46760911786633</v>
      </c>
      <c r="M57" s="9">
        <f t="shared" si="3"/>
        <v>106.07491063924047</v>
      </c>
      <c r="N57" s="9">
        <f t="shared" si="4"/>
        <v>9.4676091178663313</v>
      </c>
      <c r="O57" s="9">
        <f t="shared" si="5"/>
        <v>6.0749106392404855</v>
      </c>
      <c r="Q57" s="9">
        <f t="shared" si="6"/>
        <v>109.46760911786633</v>
      </c>
      <c r="R57" s="9">
        <f t="shared" si="7"/>
        <v>9.4676091178663313</v>
      </c>
      <c r="S57" s="9">
        <f t="shared" si="8"/>
        <v>106.07491063924047</v>
      </c>
      <c r="T57" s="9">
        <f t="shared" si="9"/>
        <v>6.0749106392404855</v>
      </c>
      <c r="AD57" s="63">
        <v>112</v>
      </c>
      <c r="AE57" s="45">
        <v>9.1646592270597696E-2</v>
      </c>
      <c r="AN57" s="50">
        <v>444</v>
      </c>
      <c r="AO57" s="45">
        <v>0.83545793195744766</v>
      </c>
      <c r="AP57" s="45">
        <v>0.90661326519099428</v>
      </c>
      <c r="AQ57" s="45">
        <v>0.98954852252269121</v>
      </c>
      <c r="AR57" s="45">
        <v>1.0871835837939361</v>
      </c>
      <c r="AS57" s="45">
        <v>1.2036708108382399</v>
      </c>
      <c r="AT57" s="45">
        <v>1.3450602116427006</v>
      </c>
      <c r="AU57" s="45">
        <v>1.5200918790424875</v>
      </c>
      <c r="AV57" s="45">
        <v>1.7427204809965411</v>
      </c>
      <c r="AW57" s="45">
        <v>2.036207296119497</v>
      </c>
      <c r="AX57" s="45">
        <v>2.438939386431116</v>
      </c>
      <c r="AY57" s="45">
        <v>3.0217599506629402</v>
      </c>
      <c r="AZ57" s="45">
        <v>3.9370922612444024</v>
      </c>
    </row>
    <row r="58" spans="1:52">
      <c r="A58" s="91" t="s">
        <v>78</v>
      </c>
      <c r="B58" s="91"/>
      <c r="H58" s="34">
        <v>54</v>
      </c>
      <c r="I58" s="9">
        <v>-0.23294236431261917</v>
      </c>
      <c r="J58" s="9">
        <f t="shared" ca="1" si="2"/>
        <v>0.85728924964945619</v>
      </c>
      <c r="K58" s="9">
        <f t="shared" si="0"/>
        <v>-0.23294236431261917</v>
      </c>
      <c r="L58" s="9">
        <f t="shared" si="1"/>
        <v>90.08827207565119</v>
      </c>
      <c r="M58" s="9">
        <f t="shared" si="3"/>
        <v>100.27986005051535</v>
      </c>
      <c r="N58" s="9">
        <f t="shared" si="4"/>
        <v>0</v>
      </c>
      <c r="O58" s="9">
        <f t="shared" si="5"/>
        <v>0.27986005051536722</v>
      </c>
      <c r="Q58" s="9">
        <f t="shared" si="6"/>
        <v>90.08827207565119</v>
      </c>
      <c r="R58" s="9">
        <f t="shared" si="7"/>
        <v>0</v>
      </c>
      <c r="S58" s="9">
        <f t="shared" si="8"/>
        <v>100.27986005051535</v>
      </c>
      <c r="T58" s="9">
        <f t="shared" si="9"/>
        <v>0.27986005051536722</v>
      </c>
      <c r="AD58" s="63">
        <v>113</v>
      </c>
      <c r="AE58" s="45">
        <v>9.1646592270597696E-2</v>
      </c>
      <c r="AN58" s="50">
        <v>445</v>
      </c>
      <c r="AO58" s="45">
        <v>0.81209518780504453</v>
      </c>
      <c r="AP58" s="45">
        <v>0.87916684546969182</v>
      </c>
      <c r="AQ58" s="45">
        <v>0.9569412335489943</v>
      </c>
      <c r="AR58" s="45">
        <v>1.0479519333781193</v>
      </c>
      <c r="AS58" s="45">
        <v>1.1557669698451354</v>
      </c>
      <c r="AT58" s="45">
        <v>1.2855196699390656</v>
      </c>
      <c r="AU58" s="45">
        <v>1.4444827015763757</v>
      </c>
      <c r="AV58" s="45">
        <v>1.6440611788892647</v>
      </c>
      <c r="AW58" s="45">
        <v>1.902791996849043</v>
      </c>
      <c r="AX58" s="45">
        <v>2.2499785854508345</v>
      </c>
      <c r="AY58" s="45">
        <v>2.7369713856612492</v>
      </c>
      <c r="AZ58" s="45">
        <v>3.4670584639518416</v>
      </c>
    </row>
    <row r="59" spans="1:52">
      <c r="A59" s="15" t="s">
        <v>75</v>
      </c>
      <c r="B59" s="10">
        <f>B14</f>
        <v>440.39800380071</v>
      </c>
      <c r="H59" s="34">
        <v>55</v>
      </c>
      <c r="I59" s="9">
        <v>0.35628731167218425</v>
      </c>
      <c r="J59" s="9">
        <f t="shared" ca="1" si="2"/>
        <v>-1.1381669959771346</v>
      </c>
      <c r="K59" s="9">
        <f t="shared" si="0"/>
        <v>0.35628731167218425</v>
      </c>
      <c r="L59" s="9">
        <f t="shared" si="1"/>
        <v>109.77387242760628</v>
      </c>
      <c r="M59" s="9">
        <f t="shared" si="3"/>
        <v>106.16039798249136</v>
      </c>
      <c r="N59" s="9">
        <f t="shared" si="4"/>
        <v>9.7738724276062783</v>
      </c>
      <c r="O59" s="9">
        <f t="shared" si="5"/>
        <v>6.160397982491375</v>
      </c>
      <c r="Q59" s="9">
        <f t="shared" si="6"/>
        <v>109.77387242760628</v>
      </c>
      <c r="R59" s="9">
        <f t="shared" si="7"/>
        <v>9.7738724276062783</v>
      </c>
      <c r="S59" s="9">
        <f t="shared" si="8"/>
        <v>106.16039798249136</v>
      </c>
      <c r="T59" s="9">
        <f t="shared" si="9"/>
        <v>6.160397982491375</v>
      </c>
      <c r="AD59" s="63">
        <v>114</v>
      </c>
      <c r="AE59" s="45">
        <v>9.1646592270597696E-2</v>
      </c>
      <c r="AN59" s="50">
        <v>446</v>
      </c>
      <c r="AO59" s="45">
        <v>0.79032084577746753</v>
      </c>
      <c r="AP59" s="45">
        <v>0.85370363847315522</v>
      </c>
      <c r="AQ59" s="45">
        <v>0.92685071152275555</v>
      </c>
      <c r="AR59" s="45">
        <v>1.0119732663440073</v>
      </c>
      <c r="AS59" s="45">
        <v>1.1121584244154132</v>
      </c>
      <c r="AT59" s="45">
        <v>1.2317975990322731</v>
      </c>
      <c r="AU59" s="45">
        <v>1.3770017047297753</v>
      </c>
      <c r="AV59" s="45">
        <v>1.5572054336067391</v>
      </c>
      <c r="AW59" s="45">
        <v>1.7874069764790947</v>
      </c>
      <c r="AX59" s="45">
        <v>2.0904109796807977</v>
      </c>
      <c r="AY59" s="45">
        <v>2.5044233538439844</v>
      </c>
      <c r="AZ59" s="45">
        <v>3.1021690289347608</v>
      </c>
    </row>
    <row r="60" spans="1:52">
      <c r="A60" s="15" t="s">
        <v>76</v>
      </c>
      <c r="B60" s="57">
        <f>B15</f>
        <v>481</v>
      </c>
      <c r="H60" s="34">
        <v>56</v>
      </c>
      <c r="I60" s="9">
        <v>-0.28401922785588291</v>
      </c>
      <c r="J60" s="9">
        <f t="shared" ca="1" si="2"/>
        <v>0.512022595135457</v>
      </c>
      <c r="K60" s="9">
        <f t="shared" si="0"/>
        <v>-0.28401922785588291</v>
      </c>
      <c r="L60" s="9">
        <f t="shared" si="1"/>
        <v>88.558060158999766</v>
      </c>
      <c r="M60" s="9">
        <f t="shared" si="3"/>
        <v>99.785718618412432</v>
      </c>
      <c r="N60" s="9">
        <f t="shared" si="4"/>
        <v>0</v>
      </c>
      <c r="O60" s="9">
        <f t="shared" si="5"/>
        <v>0</v>
      </c>
      <c r="Q60" s="9">
        <f t="shared" si="6"/>
        <v>88.558060158999766</v>
      </c>
      <c r="R60" s="9">
        <f t="shared" si="7"/>
        <v>0</v>
      </c>
      <c r="S60" s="9">
        <f t="shared" si="8"/>
        <v>99.785718618412432</v>
      </c>
      <c r="T60" s="9">
        <f t="shared" si="9"/>
        <v>0</v>
      </c>
      <c r="AD60" s="63">
        <v>115</v>
      </c>
      <c r="AE60" s="45">
        <v>9.1646592270597696E-2</v>
      </c>
      <c r="AN60" s="50">
        <v>447</v>
      </c>
      <c r="AO60" s="45">
        <v>0.77003651027854803</v>
      </c>
      <c r="AP60" s="45">
        <v>0.83008389635104662</v>
      </c>
      <c r="AQ60" s="45">
        <v>0.89907583459550344</v>
      </c>
      <c r="AR60" s="45">
        <v>0.97895326918930348</v>
      </c>
      <c r="AS60" s="45">
        <v>1.0724052673088555</v>
      </c>
      <c r="AT60" s="45">
        <v>1.1832184055117518</v>
      </c>
      <c r="AU60" s="45">
        <v>1.3165753722975242</v>
      </c>
      <c r="AV60" s="45">
        <v>1.4803698872894508</v>
      </c>
      <c r="AW60" s="45">
        <v>1.6869081663066148</v>
      </c>
      <c r="AX60" s="45">
        <v>1.9542484871075105</v>
      </c>
      <c r="AY60" s="45">
        <v>2.3114742214727797</v>
      </c>
      <c r="AZ60" s="45">
        <v>2.8114691743343223</v>
      </c>
    </row>
    <row r="61" spans="1:52">
      <c r="H61" s="34">
        <v>57</v>
      </c>
      <c r="I61" s="9">
        <v>-0.98197363423322614</v>
      </c>
      <c r="J61" s="9">
        <f t="shared" ca="1" si="2"/>
        <v>-1.0040318227676859</v>
      </c>
      <c r="K61" s="9">
        <f t="shared" si="0"/>
        <v>-0.98197363423322614</v>
      </c>
      <c r="L61" s="9">
        <f t="shared" si="1"/>
        <v>70.074477946483654</v>
      </c>
      <c r="M61" s="9">
        <f t="shared" si="3"/>
        <v>93.272349255653623</v>
      </c>
      <c r="N61" s="9">
        <f t="shared" si="4"/>
        <v>0</v>
      </c>
      <c r="O61" s="9">
        <f t="shared" si="5"/>
        <v>0</v>
      </c>
      <c r="Q61" s="9">
        <f t="shared" si="6"/>
        <v>70.074477946483654</v>
      </c>
      <c r="R61" s="9">
        <f t="shared" si="7"/>
        <v>0</v>
      </c>
      <c r="S61" s="9">
        <f t="shared" si="8"/>
        <v>93.272349255653623</v>
      </c>
      <c r="T61" s="9">
        <f t="shared" si="9"/>
        <v>0</v>
      </c>
      <c r="AN61" s="50">
        <v>448</v>
      </c>
      <c r="AO61" s="45">
        <v>0.75107557665547653</v>
      </c>
      <c r="AP61" s="45">
        <v>0.80809274551140609</v>
      </c>
      <c r="AQ61" s="45">
        <v>0.87333388724595373</v>
      </c>
      <c r="AR61" s="45">
        <v>0.9485115384523144</v>
      </c>
      <c r="AS61" s="45">
        <v>1.0359822424229113</v>
      </c>
      <c r="AT61" s="45">
        <v>1.1390342596019229</v>
      </c>
      <c r="AU61" s="45">
        <v>1.2620995133065602</v>
      </c>
      <c r="AV61" s="45">
        <v>1.4118489585194218</v>
      </c>
      <c r="AW61" s="45">
        <v>1.5985045408771501</v>
      </c>
      <c r="AX61" s="45">
        <v>1.8365814701616272</v>
      </c>
      <c r="AY61" s="45">
        <v>2.1486498318107143</v>
      </c>
      <c r="AZ61" s="45">
        <v>2.5742004732275232</v>
      </c>
    </row>
    <row r="62" spans="1:52">
      <c r="H62" s="34">
        <v>58</v>
      </c>
      <c r="I62" s="9">
        <v>1.8993701138873389</v>
      </c>
      <c r="J62" s="9">
        <f t="shared" ca="1" si="2"/>
        <v>0.4565251112706839</v>
      </c>
      <c r="K62" s="9">
        <f t="shared" si="0"/>
        <v>1.8993701138873389</v>
      </c>
      <c r="L62" s="9">
        <f t="shared" si="1"/>
        <v>184.19323624361849</v>
      </c>
      <c r="M62" s="9">
        <f t="shared" si="3"/>
        <v>123.24663936369869</v>
      </c>
      <c r="N62" s="9">
        <f t="shared" si="4"/>
        <v>10.900459298697072</v>
      </c>
      <c r="O62" s="9">
        <f t="shared" si="5"/>
        <v>9.2193869747110284</v>
      </c>
      <c r="Q62" s="9">
        <f t="shared" si="6"/>
        <v>184.19323624361849</v>
      </c>
      <c r="R62" s="9">
        <f t="shared" si="7"/>
        <v>10.900459298697072</v>
      </c>
      <c r="S62" s="9">
        <f t="shared" si="8"/>
        <v>123.24663936369869</v>
      </c>
      <c r="T62" s="9">
        <f t="shared" si="9"/>
        <v>9.2193869747110284</v>
      </c>
      <c r="AN62" s="50">
        <v>449</v>
      </c>
      <c r="AO62" s="45">
        <v>0.73333280993958772</v>
      </c>
      <c r="AP62" s="45">
        <v>0.78759064568934067</v>
      </c>
      <c r="AQ62" s="45">
        <v>0.84943663937575709</v>
      </c>
      <c r="AR62" s="45">
        <v>0.92038924473622907</v>
      </c>
      <c r="AS62" s="45">
        <v>1.0025254498327876</v>
      </c>
      <c r="AT62" s="45">
        <v>1.0987198464162853</v>
      </c>
      <c r="AU62" s="45">
        <v>1.2127916281233753</v>
      </c>
      <c r="AV62" s="45">
        <v>1.3504307502510462</v>
      </c>
      <c r="AW62" s="45">
        <v>1.5202232753190341</v>
      </c>
      <c r="AX62" s="45">
        <v>1.7339939877477173</v>
      </c>
      <c r="AY62" s="45">
        <v>2.009557655907618</v>
      </c>
      <c r="AZ62" s="45">
        <v>2.3770837649521304</v>
      </c>
    </row>
    <row r="63" spans="1:52">
      <c r="H63" s="34">
        <v>59</v>
      </c>
      <c r="I63" s="9">
        <v>-0.27957836667455277</v>
      </c>
      <c r="J63" s="9">
        <f t="shared" ca="1" si="2"/>
        <v>0.5828506789658231</v>
      </c>
      <c r="K63" s="9">
        <f t="shared" si="0"/>
        <v>-0.27957836667455277</v>
      </c>
      <c r="L63" s="9">
        <f t="shared" si="1"/>
        <v>88.690065847276983</v>
      </c>
      <c r="M63" s="9">
        <f t="shared" si="3"/>
        <v>99.828584761136256</v>
      </c>
      <c r="N63" s="9">
        <f t="shared" si="4"/>
        <v>0</v>
      </c>
      <c r="O63" s="9">
        <f t="shared" si="5"/>
        <v>0</v>
      </c>
      <c r="Q63" s="9">
        <f t="shared" si="6"/>
        <v>88.690065847276983</v>
      </c>
      <c r="R63" s="9">
        <f t="shared" si="7"/>
        <v>0</v>
      </c>
      <c r="S63" s="9">
        <f t="shared" si="8"/>
        <v>99.828584761136256</v>
      </c>
      <c r="T63" s="9">
        <f t="shared" si="9"/>
        <v>0</v>
      </c>
      <c r="AN63" s="50">
        <v>450</v>
      </c>
      <c r="AO63" s="45">
        <v>0.71677589727907109</v>
      </c>
      <c r="AP63" s="45">
        <v>0.76852491948176016</v>
      </c>
      <c r="AQ63" s="45">
        <v>0.82730113319273235</v>
      </c>
      <c r="AR63" s="45">
        <v>0.89445782752046876</v>
      </c>
      <c r="AS63" s="45">
        <v>0.97183640177924957</v>
      </c>
      <c r="AT63" s="45">
        <v>1.0619668478803772</v>
      </c>
      <c r="AU63" s="45">
        <v>1.1681658754187292</v>
      </c>
      <c r="AV63" s="45">
        <v>1.2953312073546641</v>
      </c>
      <c r="AW63" s="45">
        <v>1.4507535062804455</v>
      </c>
      <c r="AX63" s="45">
        <v>1.6441902320510906</v>
      </c>
      <c r="AY63" s="45">
        <v>1.8899275530284887</v>
      </c>
      <c r="AZ63" s="45">
        <v>2.2114969760086716</v>
      </c>
    </row>
    <row r="64" spans="1:52">
      <c r="H64" s="34">
        <v>60</v>
      </c>
      <c r="I64" s="9">
        <v>1.0755722626841762</v>
      </c>
      <c r="J64" s="9">
        <f t="shared" ca="1" si="2"/>
        <v>1.4827873949409123</v>
      </c>
      <c r="K64" s="9">
        <f t="shared" si="0"/>
        <v>1.0755722626841762</v>
      </c>
      <c r="L64" s="9">
        <f t="shared" si="1"/>
        <v>139.72507254346223</v>
      </c>
      <c r="M64" s="9">
        <f t="shared" si="3"/>
        <v>113.80830024282136</v>
      </c>
      <c r="N64" s="9">
        <f t="shared" si="4"/>
        <v>10.900459298697072</v>
      </c>
      <c r="O64" s="9">
        <f t="shared" si="5"/>
        <v>9.2193869747110284</v>
      </c>
      <c r="Q64" s="9">
        <f t="shared" si="6"/>
        <v>139.72507254346223</v>
      </c>
      <c r="R64" s="9">
        <f t="shared" si="7"/>
        <v>10.900459298697072</v>
      </c>
      <c r="S64" s="9">
        <f t="shared" si="8"/>
        <v>113.80830024282136</v>
      </c>
      <c r="T64" s="9">
        <f t="shared" si="9"/>
        <v>9.2193869747110284</v>
      </c>
      <c r="AN64" s="50">
        <v>451</v>
      </c>
      <c r="AO64" s="45">
        <v>0.70134323352117423</v>
      </c>
      <c r="AP64" s="45">
        <v>0.7508109679534225</v>
      </c>
      <c r="AQ64" s="45">
        <v>0.80681019302689039</v>
      </c>
      <c r="AR64" s="45">
        <v>0.87055319496889905</v>
      </c>
      <c r="AS64" s="45">
        <v>0.94368203655811789</v>
      </c>
      <c r="AT64" s="45">
        <v>1.0284381993537135</v>
      </c>
      <c r="AU64" s="45">
        <v>1.1277237355976255</v>
      </c>
      <c r="AV64" s="45">
        <v>1.2457915389460148</v>
      </c>
      <c r="AW64" s="45">
        <v>1.3888962948415202</v>
      </c>
      <c r="AX64" s="45">
        <v>1.5651869434198815</v>
      </c>
      <c r="AY64" s="45">
        <v>1.7862884520902356</v>
      </c>
      <c r="AZ64" s="45">
        <v>2.0709010950786046</v>
      </c>
    </row>
    <row r="65" spans="1:52">
      <c r="H65" s="34">
        <v>61</v>
      </c>
      <c r="I65" s="9">
        <v>0.44727453149323521</v>
      </c>
      <c r="J65" s="9">
        <f t="shared" ca="1" si="2"/>
        <v>-0.97170341827431472</v>
      </c>
      <c r="K65" s="9">
        <f t="shared" si="0"/>
        <v>0.44727453149323521</v>
      </c>
      <c r="L65" s="9">
        <f t="shared" si="1"/>
        <v>113.17558000125135</v>
      </c>
      <c r="M65" s="9">
        <f t="shared" si="3"/>
        <v>107.09869580673877</v>
      </c>
      <c r="N65" s="9">
        <f t="shared" si="4"/>
        <v>10.900459298697072</v>
      </c>
      <c r="O65" s="9">
        <f t="shared" si="5"/>
        <v>7.0986958067387889</v>
      </c>
      <c r="Q65" s="9">
        <f t="shared" si="6"/>
        <v>113.17558000125135</v>
      </c>
      <c r="R65" s="9">
        <f t="shared" si="7"/>
        <v>10.900459298697072</v>
      </c>
      <c r="S65" s="9">
        <f t="shared" si="8"/>
        <v>107.09869580673877</v>
      </c>
      <c r="T65" s="9">
        <f t="shared" si="9"/>
        <v>7.0986958067387889</v>
      </c>
      <c r="AN65" s="50">
        <v>452</v>
      </c>
      <c r="AO65" s="45">
        <v>0.68689766406754593</v>
      </c>
      <c r="AP65" s="45">
        <v>0.73427977517680831</v>
      </c>
      <c r="AQ65" s="45">
        <v>0.78775237767145656</v>
      </c>
      <c r="AR65" s="45">
        <v>0.84840638108726762</v>
      </c>
      <c r="AS65" s="45">
        <v>0.91771365418042394</v>
      </c>
      <c r="AT65" s="45">
        <v>0.9976717148570482</v>
      </c>
      <c r="AU65" s="45">
        <v>1.0908366405835079</v>
      </c>
      <c r="AV65" s="45">
        <v>1.2009299084824521</v>
      </c>
      <c r="AW65" s="45">
        <v>1.3333658487050111</v>
      </c>
      <c r="AX65" s="45">
        <v>1.4950211301743679</v>
      </c>
      <c r="AY65" s="45">
        <v>1.6954740449075152</v>
      </c>
      <c r="AZ65" s="45">
        <v>1.9498227419534679</v>
      </c>
    </row>
    <row r="66" spans="1:52">
      <c r="A66" s="85" t="s">
        <v>79</v>
      </c>
      <c r="B66" s="86"/>
      <c r="C66" s="86" t="s">
        <v>85</v>
      </c>
      <c r="D66" s="86"/>
      <c r="E66" s="87"/>
      <c r="H66" s="34">
        <v>62</v>
      </c>
      <c r="I66" s="9">
        <v>1.2282400100578803</v>
      </c>
      <c r="J66" s="9">
        <f t="shared" ca="1" si="2"/>
        <v>-0.32053403144064829</v>
      </c>
      <c r="K66" s="9">
        <f t="shared" si="0"/>
        <v>1.2282400100578803</v>
      </c>
      <c r="L66" s="9">
        <f t="shared" si="1"/>
        <v>147.06619062625953</v>
      </c>
      <c r="M66" s="9">
        <f t="shared" si="3"/>
        <v>115.50114411993987</v>
      </c>
      <c r="N66" s="9">
        <f t="shared" si="4"/>
        <v>10.900459298697072</v>
      </c>
      <c r="O66" s="9">
        <f t="shared" si="5"/>
        <v>9.2193869747110284</v>
      </c>
      <c r="Q66" s="9">
        <f t="shared" si="6"/>
        <v>147.06619062625953</v>
      </c>
      <c r="R66" s="9">
        <f t="shared" si="7"/>
        <v>10.900459298697072</v>
      </c>
      <c r="S66" s="9">
        <f t="shared" si="8"/>
        <v>115.50114411993987</v>
      </c>
      <c r="T66" s="9">
        <f t="shared" si="9"/>
        <v>9.2193869747110284</v>
      </c>
      <c r="AN66" s="50">
        <v>453</v>
      </c>
      <c r="AO66" s="45">
        <v>0.67334667645113744</v>
      </c>
      <c r="AP66" s="45">
        <v>0.7188158618690732</v>
      </c>
      <c r="AQ66" s="45">
        <v>0.7699814470410602</v>
      </c>
      <c r="AR66" s="45">
        <v>0.82782924734011298</v>
      </c>
      <c r="AS66" s="45">
        <v>0.89368487052895751</v>
      </c>
      <c r="AT66" s="45">
        <v>0.96933802744380959</v>
      </c>
      <c r="AU66" s="45">
        <v>1.0570537371882174</v>
      </c>
      <c r="AV66" s="45">
        <v>1.1601113626001962</v>
      </c>
      <c r="AW66" s="45">
        <v>1.2832360381642804</v>
      </c>
      <c r="AX66" s="45">
        <v>1.4322851056555868</v>
      </c>
      <c r="AY66" s="45">
        <v>1.6152382914069301</v>
      </c>
      <c r="AZ66" s="45">
        <v>1.844455984475055</v>
      </c>
    </row>
    <row r="67" spans="1:52">
      <c r="A67" s="80" t="s">
        <v>88</v>
      </c>
      <c r="B67" s="81"/>
      <c r="C67" s="81" t="s">
        <v>89</v>
      </c>
      <c r="D67" s="81"/>
      <c r="E67" s="84"/>
      <c r="H67" s="34">
        <v>63</v>
      </c>
      <c r="I67" s="9">
        <v>0.4172922870498359</v>
      </c>
      <c r="J67" s="9">
        <f t="shared" ca="1" si="2"/>
        <v>0.38089846971763763</v>
      </c>
      <c r="K67" s="9">
        <f t="shared" si="0"/>
        <v>0.4172922870498359</v>
      </c>
      <c r="L67" s="9">
        <f t="shared" si="1"/>
        <v>112.04315649744461</v>
      </c>
      <c r="M67" s="9">
        <f t="shared" si="3"/>
        <v>106.78859394689241</v>
      </c>
      <c r="N67" s="9">
        <f t="shared" si="4"/>
        <v>10.900459298697072</v>
      </c>
      <c r="O67" s="9">
        <f t="shared" si="5"/>
        <v>6.7885939468924192</v>
      </c>
      <c r="Q67" s="9">
        <f t="shared" si="6"/>
        <v>112.04315649744461</v>
      </c>
      <c r="R67" s="9">
        <f t="shared" si="7"/>
        <v>10.900459298697072</v>
      </c>
      <c r="S67" s="9">
        <f t="shared" si="8"/>
        <v>106.78859394689241</v>
      </c>
      <c r="T67" s="9">
        <f t="shared" si="9"/>
        <v>6.7885939468924192</v>
      </c>
      <c r="AN67" s="50">
        <v>454</v>
      </c>
      <c r="AO67" s="45">
        <v>0.6605324539617401</v>
      </c>
      <c r="AP67" s="45">
        <v>0.70423133397935178</v>
      </c>
      <c r="AQ67" s="45">
        <v>0.75327089388162416</v>
      </c>
      <c r="AR67" s="45">
        <v>0.80854492855171678</v>
      </c>
      <c r="AS67" s="45">
        <v>0.87125186289583434</v>
      </c>
      <c r="AT67" s="45">
        <v>0.94300217833424094</v>
      </c>
      <c r="AU67" s="45">
        <v>1.0258127647545929</v>
      </c>
      <c r="AV67" s="45">
        <v>1.1225898639902712</v>
      </c>
      <c r="AW67" s="45">
        <v>1.2374845005286914</v>
      </c>
      <c r="AX67" s="45">
        <v>1.3755232242679476</v>
      </c>
      <c r="AY67" s="45">
        <v>1.5434128834389909</v>
      </c>
      <c r="AZ67" s="45">
        <v>1.7513860189551611</v>
      </c>
    </row>
    <row r="68" spans="1:52">
      <c r="A68" s="80" t="s">
        <v>90</v>
      </c>
      <c r="B68" s="81"/>
      <c r="C68" s="81" t="s">
        <v>91</v>
      </c>
      <c r="D68" s="81"/>
      <c r="E68" s="84"/>
      <c r="H68" s="34">
        <v>64</v>
      </c>
      <c r="I68" s="9">
        <v>1.2868908978222624</v>
      </c>
      <c r="J68" s="9">
        <f t="shared" ca="1" si="2"/>
        <v>-0.80439099847439688</v>
      </c>
      <c r="K68" s="9">
        <f t="shared" si="0"/>
        <v>1.2868908978222624</v>
      </c>
      <c r="L68" s="9">
        <f t="shared" si="1"/>
        <v>149.98792027867592</v>
      </c>
      <c r="M68" s="9">
        <f t="shared" si="3"/>
        <v>116.15816434478319</v>
      </c>
      <c r="N68" s="9">
        <f t="shared" si="4"/>
        <v>10.900459298697072</v>
      </c>
      <c r="O68" s="9">
        <f t="shared" si="5"/>
        <v>9.2193869747110284</v>
      </c>
      <c r="Q68" s="9">
        <f t="shared" si="6"/>
        <v>149.98792027867592</v>
      </c>
      <c r="R68" s="9">
        <f t="shared" si="7"/>
        <v>10.900459298697072</v>
      </c>
      <c r="S68" s="9">
        <f t="shared" si="8"/>
        <v>116.15816434478319</v>
      </c>
      <c r="T68" s="9">
        <f t="shared" si="9"/>
        <v>9.2193869747110284</v>
      </c>
      <c r="AN68" s="50">
        <v>455</v>
      </c>
      <c r="AO68" s="45">
        <v>0.64839130241128506</v>
      </c>
      <c r="AP68" s="45">
        <v>0.69044735961616033</v>
      </c>
      <c r="AQ68" s="45">
        <v>0.73752183494569012</v>
      </c>
      <c r="AR68" s="45">
        <v>0.79042757419936471</v>
      </c>
      <c r="AS68" s="45">
        <v>0.8502518366557501</v>
      </c>
      <c r="AT68" s="45">
        <v>0.91844962979220923</v>
      </c>
      <c r="AU68" s="45">
        <v>0.99682494609689454</v>
      </c>
      <c r="AV68" s="45">
        <v>1.0879668154579518</v>
      </c>
      <c r="AW68" s="45">
        <v>1.195543975542164</v>
      </c>
      <c r="AX68" s="45">
        <v>1.3238992537919454</v>
      </c>
      <c r="AY68" s="45">
        <v>1.4787142770390687</v>
      </c>
      <c r="AZ68" s="45">
        <v>1.6685444713215891</v>
      </c>
    </row>
    <row r="69" spans="1:52">
      <c r="A69" s="80" t="s">
        <v>80</v>
      </c>
      <c r="B69" s="81"/>
      <c r="C69" s="82">
        <v>1000</v>
      </c>
      <c r="D69" s="82"/>
      <c r="E69" s="83"/>
      <c r="H69" s="34">
        <v>65</v>
      </c>
      <c r="I69" s="9">
        <v>-0.86938832275156253</v>
      </c>
      <c r="J69" s="9">
        <f t="shared" ca="1" si="2"/>
        <v>-0.75212746375288531</v>
      </c>
      <c r="K69" s="9">
        <f t="shared" ref="K69:K132" si="10">IF($B$7=0,I69,J69)</f>
        <v>-0.86938832275156253</v>
      </c>
      <c r="L69" s="9">
        <f t="shared" ref="L69:L132" si="11">$E$7*EXP(($B$5-0.5*$E$9^2)*$B$6+$E$9*SQRT($B$6)*K69)</f>
        <v>72.771231166485023</v>
      </c>
      <c r="M69" s="9">
        <f t="shared" si="3"/>
        <v>94.293492694027307</v>
      </c>
      <c r="N69" s="9">
        <f t="shared" ref="N69:N132" si="12">IF(L69&gt;$E$12,$E$12-$E$11,IF(L69&lt;$E$11,0,L69-$E$11))</f>
        <v>0</v>
      </c>
      <c r="O69" s="9">
        <f t="shared" si="5"/>
        <v>0</v>
      </c>
      <c r="Q69" s="9">
        <f t="shared" si="6"/>
        <v>72.771231166485023</v>
      </c>
      <c r="R69" s="9">
        <f t="shared" si="7"/>
        <v>0</v>
      </c>
      <c r="S69" s="9">
        <f t="shared" si="8"/>
        <v>94.293492694027307</v>
      </c>
      <c r="T69" s="9">
        <f t="shared" si="9"/>
        <v>0</v>
      </c>
      <c r="AN69" s="50">
        <v>456</v>
      </c>
      <c r="AO69" s="45">
        <v>0.63695038672466775</v>
      </c>
      <c r="AP69" s="45">
        <v>0.67748897680904829</v>
      </c>
      <c r="AQ69" s="45">
        <v>0.72275511443873419</v>
      </c>
      <c r="AR69" s="45">
        <v>0.77349062688723169</v>
      </c>
      <c r="AS69" s="45">
        <v>0.83068582194565022</v>
      </c>
      <c r="AT69" s="45">
        <v>0.8956610617544587</v>
      </c>
      <c r="AU69" s="45">
        <v>0.97003785351007932</v>
      </c>
      <c r="AV69" s="45">
        <v>1.0561355923427218</v>
      </c>
      <c r="AW69" s="45">
        <v>1.157217528784656</v>
      </c>
      <c r="AX69" s="45">
        <v>1.2770626766724744</v>
      </c>
      <c r="AY69" s="45">
        <v>1.4205239464916957</v>
      </c>
      <c r="AZ69" s="45">
        <v>1.5948271727456469</v>
      </c>
    </row>
    <row r="70" spans="1:52">
      <c r="A70" s="80" t="s">
        <v>81</v>
      </c>
      <c r="B70" s="81"/>
      <c r="C70" s="81" t="s">
        <v>86</v>
      </c>
      <c r="D70" s="81"/>
      <c r="E70" s="84"/>
      <c r="H70" s="34">
        <v>66</v>
      </c>
      <c r="I70" s="9">
        <v>-1.1351547685792709</v>
      </c>
      <c r="J70" s="9">
        <f t="shared" ref="J70:J133" ca="1" si="13">NORMSINV(RAND())</f>
        <v>-0.74470428725560855</v>
      </c>
      <c r="K70" s="9">
        <f t="shared" si="10"/>
        <v>-1.1351547685792709</v>
      </c>
      <c r="L70" s="9">
        <f t="shared" si="11"/>
        <v>66.56509994576227</v>
      </c>
      <c r="M70" s="9">
        <f t="shared" ref="M70:M133" si="14">$E$8*EXP(($B$5-0.5*$E$10^2)*$B$6+$E$10*SQRT($B$6)*K70)</f>
        <v>91.900738869830349</v>
      </c>
      <c r="N70" s="9">
        <f t="shared" si="12"/>
        <v>0</v>
      </c>
      <c r="O70" s="9">
        <f t="shared" ref="O70:O133" si="15">IF(M70&gt;$E$14,$E$14-$E$13,IF(M70&lt;$E$13,0,M70-$E$13))</f>
        <v>0</v>
      </c>
      <c r="Q70" s="9">
        <f t="shared" ref="Q70:Q133" si="16">L70</f>
        <v>66.56509994576227</v>
      </c>
      <c r="R70" s="9">
        <f t="shared" ref="R70:R133" si="17">N70</f>
        <v>0</v>
      </c>
      <c r="S70" s="9">
        <f t="shared" ref="S70:S133" si="18">M70</f>
        <v>91.900738869830349</v>
      </c>
      <c r="T70" s="9">
        <f t="shared" ref="T70:T133" si="19">O70</f>
        <v>0</v>
      </c>
      <c r="AN70" s="50">
        <v>457</v>
      </c>
      <c r="AO70" s="45">
        <v>0.6261205336959107</v>
      </c>
      <c r="AP70" s="45">
        <v>0.66524997190714164</v>
      </c>
      <c r="AQ70" s="45">
        <v>0.70884277701270693</v>
      </c>
      <c r="AR70" s="45">
        <v>0.75757801649432144</v>
      </c>
      <c r="AS70" s="45">
        <v>0.8123607891175133</v>
      </c>
      <c r="AT70" s="45">
        <v>0.87439388616413094</v>
      </c>
      <c r="AU70" s="45">
        <v>0.94514100940442458</v>
      </c>
      <c r="AV70" s="45">
        <v>1.0266901498747838</v>
      </c>
      <c r="AW70" s="45">
        <v>1.1219600378937022</v>
      </c>
      <c r="AX70" s="45">
        <v>1.2342593380828975</v>
      </c>
      <c r="AY70" s="45">
        <v>1.3677623164996611</v>
      </c>
      <c r="AZ70" s="45">
        <v>1.5286248024713458</v>
      </c>
    </row>
    <row r="71" spans="1:52">
      <c r="A71" s="80" t="s">
        <v>82</v>
      </c>
      <c r="B71" s="81"/>
      <c r="C71" s="82">
        <v>1000</v>
      </c>
      <c r="D71" s="82"/>
      <c r="E71" s="83"/>
      <c r="H71" s="34">
        <v>67</v>
      </c>
      <c r="I71" s="9">
        <v>-0.57545960950091168</v>
      </c>
      <c r="J71" s="9">
        <f t="shared" ca="1" si="13"/>
        <v>1.3695360443241757</v>
      </c>
      <c r="K71" s="9">
        <f t="shared" si="10"/>
        <v>-0.57545960950091168</v>
      </c>
      <c r="L71" s="9">
        <f t="shared" si="11"/>
        <v>80.311019924190674</v>
      </c>
      <c r="M71" s="9">
        <f t="shared" si="14"/>
        <v>97.012414431848839</v>
      </c>
      <c r="N71" s="9">
        <f t="shared" si="12"/>
        <v>0</v>
      </c>
      <c r="O71" s="9">
        <f t="shared" si="15"/>
        <v>0</v>
      </c>
      <c r="Q71" s="9">
        <f t="shared" si="16"/>
        <v>80.311019924190674</v>
      </c>
      <c r="R71" s="9">
        <f t="shared" si="17"/>
        <v>0</v>
      </c>
      <c r="S71" s="9">
        <f t="shared" si="18"/>
        <v>97.012414431848839</v>
      </c>
      <c r="T71" s="9">
        <f t="shared" si="19"/>
        <v>0</v>
      </c>
      <c r="AN71" s="50">
        <v>458</v>
      </c>
      <c r="AO71" s="45">
        <v>0.61589827664649388</v>
      </c>
      <c r="AP71" s="45">
        <v>0.65372187171622498</v>
      </c>
      <c r="AQ71" s="45">
        <v>0.69576918373731467</v>
      </c>
      <c r="AR71" s="45">
        <v>0.74266383238330202</v>
      </c>
      <c r="AS71" s="45">
        <v>0.79523601487015538</v>
      </c>
      <c r="AT71" s="45">
        <v>0.85458579420804315</v>
      </c>
      <c r="AU71" s="45">
        <v>0.92204024521212313</v>
      </c>
      <c r="AV71" s="45">
        <v>0.99948838948109231</v>
      </c>
      <c r="AW71" s="45">
        <v>1.0895554438356734</v>
      </c>
      <c r="AX71" s="45">
        <v>1.1951562574738956</v>
      </c>
      <c r="AY71" s="45">
        <v>1.3199066134283806</v>
      </c>
      <c r="AZ71" s="45">
        <v>1.4690955002028969</v>
      </c>
    </row>
    <row r="72" spans="1:52">
      <c r="A72" s="80" t="s">
        <v>87</v>
      </c>
      <c r="B72" s="81"/>
      <c r="C72" s="82">
        <v>40000000</v>
      </c>
      <c r="D72" s="82"/>
      <c r="E72" s="83"/>
      <c r="H72" s="34">
        <v>68</v>
      </c>
      <c r="I72" s="9">
        <v>-0.28999184514245169</v>
      </c>
      <c r="J72" s="9">
        <f t="shared" ca="1" si="13"/>
        <v>-0.43488636271565062</v>
      </c>
      <c r="K72" s="9">
        <f t="shared" si="10"/>
        <v>-0.28999184514245169</v>
      </c>
      <c r="L72" s="9">
        <f t="shared" si="11"/>
        <v>88.380832409461945</v>
      </c>
      <c r="M72" s="9">
        <f t="shared" si="14"/>
        <v>99.728095971448965</v>
      </c>
      <c r="N72" s="9">
        <f t="shared" si="12"/>
        <v>0</v>
      </c>
      <c r="O72" s="9">
        <f t="shared" si="15"/>
        <v>0</v>
      </c>
      <c r="Q72" s="9">
        <f t="shared" si="16"/>
        <v>88.380832409461945</v>
      </c>
      <c r="R72" s="9">
        <f t="shared" si="17"/>
        <v>0</v>
      </c>
      <c r="S72" s="9">
        <f t="shared" si="18"/>
        <v>99.728095971448965</v>
      </c>
      <c r="T72" s="9">
        <f t="shared" si="19"/>
        <v>0</v>
      </c>
      <c r="AN72" s="50">
        <v>459</v>
      </c>
      <c r="AO72" s="45">
        <v>0.60624439364967819</v>
      </c>
      <c r="AP72" s="45">
        <v>0.64285630876194599</v>
      </c>
      <c r="AQ72" s="45">
        <v>0.68347407032479579</v>
      </c>
      <c r="AR72" s="45">
        <v>0.72867215587652989</v>
      </c>
      <c r="AS72" s="45">
        <v>0.77921468813909178</v>
      </c>
      <c r="AT72" s="45">
        <v>0.8361116116580174</v>
      </c>
      <c r="AU72" s="45">
        <v>0.9005711754791863</v>
      </c>
      <c r="AV72" s="45">
        <v>0.9743104366930736</v>
      </c>
      <c r="AW72" s="45">
        <v>1.059703072505555</v>
      </c>
      <c r="AX72" s="45">
        <v>1.159331950214707</v>
      </c>
      <c r="AY72" s="45">
        <v>1.2763495937627825</v>
      </c>
      <c r="AZ72" s="45">
        <v>1.4153360398239989</v>
      </c>
    </row>
    <row r="73" spans="1:52">
      <c r="A73" s="80" t="s">
        <v>83</v>
      </c>
      <c r="B73" s="81"/>
      <c r="C73" s="81" t="s">
        <v>94</v>
      </c>
      <c r="D73" s="81"/>
      <c r="E73" s="84"/>
      <c r="H73" s="34">
        <v>69</v>
      </c>
      <c r="I73" s="9">
        <v>-0.44039225644333341</v>
      </c>
      <c r="J73" s="9">
        <f t="shared" ca="1" si="13"/>
        <v>1.3165541124087079</v>
      </c>
      <c r="K73" s="9">
        <f t="shared" si="10"/>
        <v>-0.44039225644333341</v>
      </c>
      <c r="L73" s="9">
        <f t="shared" si="11"/>
        <v>84.032998768178643</v>
      </c>
      <c r="M73" s="9">
        <f t="shared" si="14"/>
        <v>98.287980305948324</v>
      </c>
      <c r="N73" s="9">
        <f t="shared" si="12"/>
        <v>0</v>
      </c>
      <c r="O73" s="9">
        <f t="shared" si="15"/>
        <v>0</v>
      </c>
      <c r="Q73" s="9">
        <f t="shared" si="16"/>
        <v>84.032998768178643</v>
      </c>
      <c r="R73" s="9">
        <f t="shared" si="17"/>
        <v>0</v>
      </c>
      <c r="S73" s="9">
        <f t="shared" si="18"/>
        <v>98.287980305948324</v>
      </c>
      <c r="T73" s="9">
        <f t="shared" si="19"/>
        <v>0</v>
      </c>
      <c r="AN73" s="50">
        <v>460</v>
      </c>
      <c r="AO73" s="45">
        <v>0.59708001944450806</v>
      </c>
      <c r="AP73" s="45">
        <v>0.63256101195946624</v>
      </c>
      <c r="AQ73" s="45">
        <v>0.67184845611583888</v>
      </c>
      <c r="AR73" s="45">
        <v>0.71547294608643086</v>
      </c>
      <c r="AS73" s="45">
        <v>0.76413985469899781</v>
      </c>
      <c r="AT73" s="45">
        <v>0.81877941098270202</v>
      </c>
      <c r="AU73" s="45">
        <v>0.88049561041472324</v>
      </c>
      <c r="AV73" s="45">
        <v>0.95085549193308816</v>
      </c>
      <c r="AW73" s="45">
        <v>1.0320149987466722</v>
      </c>
      <c r="AX73" s="45">
        <v>1.1262741122062734</v>
      </c>
      <c r="AY73" s="45">
        <v>1.2363965412134166</v>
      </c>
      <c r="AZ73" s="45">
        <v>1.3663748497216279</v>
      </c>
    </row>
    <row r="74" spans="1:52">
      <c r="A74" s="80" t="s">
        <v>84</v>
      </c>
      <c r="B74" s="81"/>
      <c r="C74" s="81" t="s">
        <v>99</v>
      </c>
      <c r="D74" s="81"/>
      <c r="E74" s="84"/>
      <c r="H74" s="34">
        <v>70</v>
      </c>
      <c r="I74" s="9">
        <v>-1.0153764817019537</v>
      </c>
      <c r="J74" s="9">
        <f t="shared" ca="1" si="13"/>
        <v>0.30951918983969884</v>
      </c>
      <c r="K74" s="9">
        <f t="shared" si="10"/>
        <v>-1.0153764817019537</v>
      </c>
      <c r="L74" s="9">
        <f t="shared" si="11"/>
        <v>69.293773459903235</v>
      </c>
      <c r="M74" s="9">
        <f t="shared" si="14"/>
        <v>92.971519594457646</v>
      </c>
      <c r="N74" s="9">
        <f t="shared" si="12"/>
        <v>0</v>
      </c>
      <c r="O74" s="9">
        <f t="shared" si="15"/>
        <v>0</v>
      </c>
      <c r="Q74" s="9">
        <f t="shared" si="16"/>
        <v>69.293773459903235</v>
      </c>
      <c r="R74" s="9">
        <f t="shared" si="17"/>
        <v>0</v>
      </c>
      <c r="S74" s="9">
        <f t="shared" si="18"/>
        <v>92.971519594457646</v>
      </c>
      <c r="T74" s="9">
        <f t="shared" si="19"/>
        <v>0</v>
      </c>
      <c r="AN74" s="50">
        <v>461</v>
      </c>
      <c r="AO74" s="45">
        <v>0.58847245959691497</v>
      </c>
      <c r="AP74" s="45">
        <v>0.62290833148754043</v>
      </c>
      <c r="AQ74" s="45">
        <v>0.66096982312127917</v>
      </c>
      <c r="AR74" s="45">
        <v>0.70314866086828265</v>
      </c>
      <c r="AS74" s="45">
        <v>0.75009838865883816</v>
      </c>
      <c r="AT74" s="45">
        <v>0.80267924632792076</v>
      </c>
      <c r="AU74" s="45">
        <v>0.86190440013818281</v>
      </c>
      <c r="AV74" s="45">
        <v>0.92921086189711843</v>
      </c>
      <c r="AW74" s="45">
        <v>1.0065672038885802</v>
      </c>
      <c r="AX74" s="45">
        <v>1.0960335866512374</v>
      </c>
      <c r="AY74" s="45">
        <v>1.2000487487342402</v>
      </c>
      <c r="AZ74" s="45">
        <v>1.3221198783157702</v>
      </c>
    </row>
    <row r="75" spans="1:52">
      <c r="A75" s="74" t="s">
        <v>92</v>
      </c>
      <c r="B75" s="75"/>
      <c r="C75" s="75" t="s">
        <v>93</v>
      </c>
      <c r="D75" s="75"/>
      <c r="E75" s="76"/>
      <c r="H75" s="34">
        <v>71</v>
      </c>
      <c r="I75" s="9">
        <v>7.180673610644521E-2</v>
      </c>
      <c r="J75" s="9">
        <f t="shared" ca="1" si="13"/>
        <v>0.2929028504530421</v>
      </c>
      <c r="K75" s="9">
        <f t="shared" si="10"/>
        <v>7.180673610644521E-2</v>
      </c>
      <c r="L75" s="9">
        <f t="shared" si="11"/>
        <v>99.783753937273914</v>
      </c>
      <c r="M75" s="9">
        <f t="shared" si="14"/>
        <v>103.27941938877058</v>
      </c>
      <c r="N75" s="9">
        <f t="shared" si="12"/>
        <v>0</v>
      </c>
      <c r="O75" s="9">
        <f t="shared" si="15"/>
        <v>3.2794193887705916</v>
      </c>
      <c r="Q75" s="9">
        <f t="shared" si="16"/>
        <v>99.783753937273914</v>
      </c>
      <c r="R75" s="9">
        <f t="shared" si="17"/>
        <v>0</v>
      </c>
      <c r="S75" s="9">
        <f t="shared" si="18"/>
        <v>103.27941938877058</v>
      </c>
      <c r="T75" s="9">
        <f t="shared" si="19"/>
        <v>3.2794193887705916</v>
      </c>
      <c r="AN75" s="50">
        <v>462</v>
      </c>
      <c r="AO75" s="45">
        <v>0.58038307134778233</v>
      </c>
      <c r="AP75" s="45">
        <v>0.61385178823343822</v>
      </c>
      <c r="AQ75" s="45">
        <v>0.65078175589421439</v>
      </c>
      <c r="AR75" s="45">
        <v>0.69163016212331008</v>
      </c>
      <c r="AS75" s="45">
        <v>0.73700466206656023</v>
      </c>
      <c r="AT75" s="45">
        <v>0.78770379998345286</v>
      </c>
      <c r="AU75" s="45">
        <v>0.8446612554624976</v>
      </c>
      <c r="AV75" s="45">
        <v>0.90920077946096611</v>
      </c>
      <c r="AW75" s="45">
        <v>0.98312880202424802</v>
      </c>
      <c r="AX75" s="45">
        <v>1.0683008805136143</v>
      </c>
      <c r="AY75" s="45">
        <v>1.1668821686379061</v>
      </c>
      <c r="AZ75" s="45">
        <v>1.2819754440442792</v>
      </c>
    </row>
    <row r="76" spans="1:52">
      <c r="H76" s="34">
        <v>72</v>
      </c>
      <c r="I76" s="9">
        <v>-1.1869246957420612</v>
      </c>
      <c r="J76" s="9">
        <f t="shared" ca="1" si="13"/>
        <v>1.4416192862040762</v>
      </c>
      <c r="K76" s="9">
        <f t="shared" si="10"/>
        <v>-1.1869246957420612</v>
      </c>
      <c r="L76" s="9">
        <f t="shared" si="11"/>
        <v>65.419236378134627</v>
      </c>
      <c r="M76" s="9">
        <f t="shared" si="14"/>
        <v>91.441757197959333</v>
      </c>
      <c r="N76" s="9">
        <f t="shared" si="12"/>
        <v>0</v>
      </c>
      <c r="O76" s="9">
        <f t="shared" si="15"/>
        <v>0</v>
      </c>
      <c r="Q76" s="9">
        <f t="shared" si="16"/>
        <v>65.419236378134627</v>
      </c>
      <c r="R76" s="9">
        <f t="shared" si="17"/>
        <v>0</v>
      </c>
      <c r="S76" s="9">
        <f t="shared" si="18"/>
        <v>91.441757197959333</v>
      </c>
      <c r="T76" s="9">
        <f t="shared" si="19"/>
        <v>0</v>
      </c>
      <c r="AN76" s="50">
        <v>463</v>
      </c>
      <c r="AO76" s="45">
        <v>0.57273090114043268</v>
      </c>
      <c r="AP76" s="45">
        <v>0.60529812547178841</v>
      </c>
      <c r="AQ76" s="45">
        <v>0.64117599235985545</v>
      </c>
      <c r="AR76" s="45">
        <v>0.68079072269262364</v>
      </c>
      <c r="AS76" s="45">
        <v>0.72470896545966301</v>
      </c>
      <c r="AT76" s="45">
        <v>0.77367435750158775</v>
      </c>
      <c r="AU76" s="45">
        <v>0.82855032093151326</v>
      </c>
      <c r="AV76" s="45">
        <v>0.89056091712104779</v>
      </c>
      <c r="AW76" s="45">
        <v>0.96137072146270541</v>
      </c>
      <c r="AX76" s="45">
        <v>1.0426586957406363</v>
      </c>
      <c r="AY76" s="45">
        <v>1.1363567951760614</v>
      </c>
      <c r="AZ76" s="45">
        <v>1.2452262973282615</v>
      </c>
    </row>
    <row r="77" spans="1:52">
      <c r="A77" s="64"/>
      <c r="H77" s="34">
        <v>73</v>
      </c>
      <c r="I77" s="9">
        <v>1.0983447287539143</v>
      </c>
      <c r="J77" s="9">
        <f t="shared" ca="1" si="13"/>
        <v>0.17833148418246395</v>
      </c>
      <c r="K77" s="9">
        <f t="shared" si="10"/>
        <v>1.0983447287539143</v>
      </c>
      <c r="L77" s="9">
        <f t="shared" si="11"/>
        <v>140.79638936000148</v>
      </c>
      <c r="M77" s="9">
        <f t="shared" si="14"/>
        <v>114.05922752679933</v>
      </c>
      <c r="N77" s="9">
        <f t="shared" si="12"/>
        <v>10.900459298697072</v>
      </c>
      <c r="O77" s="9">
        <f t="shared" si="15"/>
        <v>9.2193869747110284</v>
      </c>
      <c r="Q77" s="9">
        <f t="shared" si="16"/>
        <v>140.79638936000148</v>
      </c>
      <c r="R77" s="9">
        <f t="shared" si="17"/>
        <v>10.900459298697072</v>
      </c>
      <c r="S77" s="9">
        <f t="shared" si="18"/>
        <v>114.05922752679933</v>
      </c>
      <c r="T77" s="9">
        <f t="shared" si="19"/>
        <v>9.2193869747110284</v>
      </c>
      <c r="AN77" s="50">
        <v>464</v>
      </c>
      <c r="AO77" s="45">
        <v>0.56545536442115496</v>
      </c>
      <c r="AP77" s="45">
        <v>0.59717751149318388</v>
      </c>
      <c r="AQ77" s="45">
        <v>0.63207142109535219</v>
      </c>
      <c r="AR77" s="45">
        <v>0.67053535111193263</v>
      </c>
      <c r="AS77" s="45">
        <v>0.71309903612953895</v>
      </c>
      <c r="AT77" s="45">
        <v>0.76045687075069945</v>
      </c>
      <c r="AU77" s="45">
        <v>0.81340967798228525</v>
      </c>
      <c r="AV77" s="45">
        <v>0.8730930351655638</v>
      </c>
      <c r="AW77" s="45">
        <v>0.94104630991549643</v>
      </c>
      <c r="AX77" s="45">
        <v>1.0187946046203724</v>
      </c>
      <c r="AY77" s="45">
        <v>1.1080690944949776</v>
      </c>
      <c r="AZ77" s="45">
        <v>1.2113395204633808</v>
      </c>
    </row>
    <row r="78" spans="1:52">
      <c r="A78" s="77" t="s">
        <v>79</v>
      </c>
      <c r="B78" s="78"/>
      <c r="C78" s="78" t="s">
        <v>85</v>
      </c>
      <c r="D78" s="78"/>
      <c r="E78" s="79"/>
      <c r="H78" s="34">
        <v>74</v>
      </c>
      <c r="I78" s="9">
        <v>0.37614721394283812</v>
      </c>
      <c r="J78" s="9">
        <f t="shared" ca="1" si="13"/>
        <v>-1.808715331573725</v>
      </c>
      <c r="K78" s="9">
        <f t="shared" si="10"/>
        <v>0.37614721394283812</v>
      </c>
      <c r="L78" s="9">
        <f t="shared" si="11"/>
        <v>110.50753645077708</v>
      </c>
      <c r="M78" s="9">
        <f t="shared" si="14"/>
        <v>106.36449767121026</v>
      </c>
      <c r="N78" s="9">
        <f t="shared" si="12"/>
        <v>10.507536450777081</v>
      </c>
      <c r="O78" s="9">
        <f t="shared" si="15"/>
        <v>6.3644976712102732</v>
      </c>
      <c r="Q78" s="9">
        <f t="shared" si="16"/>
        <v>110.50753645077708</v>
      </c>
      <c r="R78" s="9">
        <f t="shared" si="17"/>
        <v>10.507536450777081</v>
      </c>
      <c r="S78" s="9">
        <f t="shared" si="18"/>
        <v>106.36449767121026</v>
      </c>
      <c r="T78" s="9">
        <f t="shared" si="19"/>
        <v>6.3644976712102732</v>
      </c>
      <c r="AN78" s="50">
        <v>465</v>
      </c>
      <c r="AO78" s="45">
        <v>0.5585469653700561</v>
      </c>
      <c r="AP78" s="45">
        <v>0.58947752283920718</v>
      </c>
      <c r="AQ78" s="45">
        <v>0.62345179505108406</v>
      </c>
      <c r="AR78" s="45">
        <v>0.66084277508775802</v>
      </c>
      <c r="AS78" s="45">
        <v>0.70214693998545785</v>
      </c>
      <c r="AT78" s="45">
        <v>0.74801447583879177</v>
      </c>
      <c r="AU78" s="45">
        <v>0.79919035368049973</v>
      </c>
      <c r="AV78" s="45">
        <v>0.85673147783520642</v>
      </c>
      <c r="AW78" s="45">
        <v>0.92206646694511984</v>
      </c>
      <c r="AX78" s="45">
        <v>0.99658602318266876</v>
      </c>
      <c r="AY78" s="45">
        <v>1.0818479019326417</v>
      </c>
      <c r="AZ78" s="45">
        <v>1.1800719761331311</v>
      </c>
    </row>
    <row r="79" spans="1:52">
      <c r="A79" s="66" t="s">
        <v>88</v>
      </c>
      <c r="B79" s="67"/>
      <c r="C79" s="67" t="s">
        <v>89</v>
      </c>
      <c r="D79" s="67"/>
      <c r="E79" s="68"/>
      <c r="H79" s="34">
        <v>75</v>
      </c>
      <c r="I79" s="9">
        <v>-0.50442833765580097</v>
      </c>
      <c r="J79" s="9">
        <f t="shared" ca="1" si="13"/>
        <v>0.82122539208058754</v>
      </c>
      <c r="K79" s="9">
        <f t="shared" si="10"/>
        <v>-0.50442833765580097</v>
      </c>
      <c r="L79" s="9">
        <f t="shared" si="11"/>
        <v>82.247362951263696</v>
      </c>
      <c r="M79" s="9">
        <f t="shared" si="14"/>
        <v>97.681150948340317</v>
      </c>
      <c r="N79" s="9">
        <f t="shared" si="12"/>
        <v>0</v>
      </c>
      <c r="O79" s="9">
        <f t="shared" si="15"/>
        <v>0</v>
      </c>
      <c r="Q79" s="9">
        <f t="shared" si="16"/>
        <v>82.247362951263696</v>
      </c>
      <c r="R79" s="9">
        <f t="shared" si="17"/>
        <v>0</v>
      </c>
      <c r="S79" s="9">
        <f t="shared" si="18"/>
        <v>97.681150948340317</v>
      </c>
      <c r="T79" s="9">
        <f t="shared" si="19"/>
        <v>0</v>
      </c>
      <c r="AN79" s="50">
        <v>466</v>
      </c>
      <c r="AO79" s="45">
        <v>0.55191950658404731</v>
      </c>
      <c r="AP79" s="45">
        <v>0.58210057230229106</v>
      </c>
      <c r="AQ79" s="45">
        <v>0.61520595313685889</v>
      </c>
      <c r="AR79" s="45">
        <v>0.65158554238008781</v>
      </c>
      <c r="AS79" s="45">
        <v>0.69170548969229328</v>
      </c>
      <c r="AT79" s="45">
        <v>0.73617579984281112</v>
      </c>
      <c r="AU79" s="45">
        <v>0.78569098071390997</v>
      </c>
      <c r="AV79" s="45">
        <v>0.84123707916482404</v>
      </c>
      <c r="AW79" s="45">
        <v>0.90414344803162872</v>
      </c>
      <c r="AX79" s="45">
        <v>0.97568177371097287</v>
      </c>
      <c r="AY79" s="45">
        <v>1.0572578901146952</v>
      </c>
      <c r="AZ79" s="45">
        <v>1.1508743198355806</v>
      </c>
    </row>
    <row r="80" spans="1:52">
      <c r="A80" s="66" t="s">
        <v>90</v>
      </c>
      <c r="B80" s="67"/>
      <c r="C80" s="67" t="s">
        <v>96</v>
      </c>
      <c r="D80" s="67"/>
      <c r="E80" s="68"/>
      <c r="H80" s="34">
        <v>76</v>
      </c>
      <c r="I80" s="9">
        <v>-0.55473725293329901</v>
      </c>
      <c r="J80" s="9">
        <f t="shared" ca="1" si="13"/>
        <v>-0.65936084437851639</v>
      </c>
      <c r="K80" s="9">
        <f t="shared" si="10"/>
        <v>-0.55473725293329901</v>
      </c>
      <c r="L80" s="9">
        <f t="shared" si="11"/>
        <v>80.871162135018224</v>
      </c>
      <c r="M80" s="9">
        <f t="shared" si="14"/>
        <v>97.207034343625281</v>
      </c>
      <c r="N80" s="9">
        <f t="shared" si="12"/>
        <v>0</v>
      </c>
      <c r="O80" s="9">
        <f t="shared" si="15"/>
        <v>0</v>
      </c>
      <c r="Q80" s="9">
        <f t="shared" si="16"/>
        <v>80.871162135018224</v>
      </c>
      <c r="R80" s="9">
        <f t="shared" si="17"/>
        <v>0</v>
      </c>
      <c r="S80" s="9">
        <f t="shared" si="18"/>
        <v>97.207034343625281</v>
      </c>
      <c r="T80" s="9">
        <f t="shared" si="19"/>
        <v>0</v>
      </c>
      <c r="AN80" s="50">
        <v>467</v>
      </c>
      <c r="AO80" s="45">
        <v>0.54560950459028745</v>
      </c>
      <c r="AP80" s="45">
        <v>0.5750859768461779</v>
      </c>
      <c r="AQ80" s="45">
        <v>0.60737616341212963</v>
      </c>
      <c r="AR80" s="45">
        <v>0.64280896492186879</v>
      </c>
      <c r="AS80" s="45">
        <v>0.68182303756460516</v>
      </c>
      <c r="AT80" s="45">
        <v>0.72499207123898168</v>
      </c>
      <c r="AU80" s="45">
        <v>0.77296522595153561</v>
      </c>
      <c r="AV80" s="45">
        <v>0.826665057338973</v>
      </c>
      <c r="AW80" s="45">
        <v>0.88733237281103983</v>
      </c>
      <c r="AX80" s="45">
        <v>0.95613393485923093</v>
      </c>
      <c r="AY80" s="45">
        <v>1.0343430226517556</v>
      </c>
      <c r="AZ80" s="45">
        <v>1.1237737386892517</v>
      </c>
    </row>
    <row r="81" spans="1:52">
      <c r="A81" s="66" t="s">
        <v>80</v>
      </c>
      <c r="B81" s="67"/>
      <c r="C81" s="72">
        <v>1000</v>
      </c>
      <c r="D81" s="72"/>
      <c r="E81" s="73"/>
      <c r="H81" s="34">
        <v>77</v>
      </c>
      <c r="I81" s="9">
        <v>-0.34899681451250414</v>
      </c>
      <c r="J81" s="9">
        <f t="shared" ca="1" si="13"/>
        <v>-0.36388833410381394</v>
      </c>
      <c r="K81" s="9">
        <f t="shared" si="10"/>
        <v>-0.34899681451250414</v>
      </c>
      <c r="L81" s="9">
        <f t="shared" si="11"/>
        <v>86.648903236511813</v>
      </c>
      <c r="M81" s="9">
        <f t="shared" si="14"/>
        <v>99.160612658004936</v>
      </c>
      <c r="N81" s="9">
        <f t="shared" si="12"/>
        <v>0</v>
      </c>
      <c r="O81" s="9">
        <f t="shared" si="15"/>
        <v>0</v>
      </c>
      <c r="Q81" s="9">
        <f t="shared" si="16"/>
        <v>86.648903236511813</v>
      </c>
      <c r="R81" s="9">
        <f t="shared" si="17"/>
        <v>0</v>
      </c>
      <c r="S81" s="9">
        <f t="shared" si="18"/>
        <v>99.160612658004936</v>
      </c>
      <c r="T81" s="9">
        <f t="shared" si="19"/>
        <v>0</v>
      </c>
      <c r="AN81" s="50">
        <v>468</v>
      </c>
      <c r="AO81" s="45">
        <v>0.53956456558137988</v>
      </c>
      <c r="AP81" s="45">
        <v>0.56837425803559805</v>
      </c>
      <c r="AQ81" s="45">
        <v>0.59989448241658638</v>
      </c>
      <c r="AR81" s="45">
        <v>0.63443491442277677</v>
      </c>
      <c r="AS81" s="45">
        <v>0.67240908898740936</v>
      </c>
      <c r="AT81" s="45">
        <v>0.71435760963126327</v>
      </c>
      <c r="AU81" s="45">
        <v>0.76088854542042472</v>
      </c>
      <c r="AV81" s="45">
        <v>0.81286707174627071</v>
      </c>
      <c r="AW81" s="45">
        <v>0.87145430970617577</v>
      </c>
      <c r="AX81" s="45">
        <v>0.93772366377456029</v>
      </c>
      <c r="AY81" s="45">
        <v>1.0128316352140625</v>
      </c>
      <c r="AZ81" s="45">
        <v>1.0984273099722379</v>
      </c>
    </row>
    <row r="82" spans="1:52">
      <c r="A82" s="66" t="s">
        <v>81</v>
      </c>
      <c r="B82" s="67"/>
      <c r="C82" s="67" t="s">
        <v>86</v>
      </c>
      <c r="D82" s="67"/>
      <c r="E82" s="68"/>
      <c r="H82" s="34">
        <v>78</v>
      </c>
      <c r="I82" s="9">
        <v>0.38744066707268832</v>
      </c>
      <c r="J82" s="9">
        <f t="shared" ca="1" si="13"/>
        <v>0.97388729585525569</v>
      </c>
      <c r="K82" s="9">
        <f t="shared" si="10"/>
        <v>0.38744066707268832</v>
      </c>
      <c r="L82" s="9">
        <f t="shared" si="11"/>
        <v>110.92692379313011</v>
      </c>
      <c r="M82" s="9">
        <f t="shared" si="14"/>
        <v>106.48073515372832</v>
      </c>
      <c r="N82" s="9">
        <f t="shared" si="12"/>
        <v>10.900459298697072</v>
      </c>
      <c r="O82" s="9">
        <f t="shared" si="15"/>
        <v>6.4807351537283324</v>
      </c>
      <c r="Q82" s="9">
        <f t="shared" si="16"/>
        <v>110.92692379313011</v>
      </c>
      <c r="R82" s="9">
        <f t="shared" si="17"/>
        <v>10.900459298697072</v>
      </c>
      <c r="S82" s="9">
        <f t="shared" si="18"/>
        <v>106.48073515372832</v>
      </c>
      <c r="T82" s="9">
        <f t="shared" si="19"/>
        <v>6.4807351537283324</v>
      </c>
      <c r="AN82" s="50">
        <v>469</v>
      </c>
      <c r="AO82" s="45">
        <v>0.5337853105834679</v>
      </c>
      <c r="AP82" s="45">
        <v>0.56196503312347545</v>
      </c>
      <c r="AQ82" s="45">
        <v>0.59275913795726443</v>
      </c>
      <c r="AR82" s="45">
        <v>0.62645970610585511</v>
      </c>
      <c r="AS82" s="45">
        <v>0.66345732981406291</v>
      </c>
      <c r="AT82" s="45">
        <v>0.70426247667021713</v>
      </c>
      <c r="AU82" s="45">
        <v>0.74944598532542606</v>
      </c>
      <c r="AV82" s="45">
        <v>0.79982116582832552</v>
      </c>
      <c r="AW82" s="45">
        <v>0.85647739537475553</v>
      </c>
      <c r="AX82" s="45">
        <v>0.92040494980593446</v>
      </c>
      <c r="AY82" s="45">
        <v>0.99265733714531013</v>
      </c>
      <c r="AZ82" s="45">
        <v>1.0747388894286056</v>
      </c>
    </row>
    <row r="83" spans="1:52">
      <c r="A83" s="66" t="s">
        <v>82</v>
      </c>
      <c r="B83" s="67"/>
      <c r="C83" s="72">
        <v>1000</v>
      </c>
      <c r="D83" s="72"/>
      <c r="E83" s="73"/>
      <c r="H83" s="34">
        <v>79</v>
      </c>
      <c r="I83" s="9">
        <v>2.4863091970915265</v>
      </c>
      <c r="J83" s="9">
        <f t="shared" ca="1" si="13"/>
        <v>-0.10833531999281157</v>
      </c>
      <c r="K83" s="9">
        <f t="shared" si="10"/>
        <v>2.4863091970915265</v>
      </c>
      <c r="L83" s="9">
        <f t="shared" si="11"/>
        <v>224.26977363415941</v>
      </c>
      <c r="M83" s="9">
        <f t="shared" si="14"/>
        <v>130.44507754842067</v>
      </c>
      <c r="N83" s="9">
        <f t="shared" si="12"/>
        <v>10.900459298697072</v>
      </c>
      <c r="O83" s="9">
        <f t="shared" si="15"/>
        <v>9.2193869747110284</v>
      </c>
      <c r="Q83" s="9">
        <f t="shared" si="16"/>
        <v>224.26977363415941</v>
      </c>
      <c r="R83" s="9">
        <f t="shared" si="17"/>
        <v>10.900459298697072</v>
      </c>
      <c r="S83" s="9">
        <f t="shared" si="18"/>
        <v>130.44507754842067</v>
      </c>
      <c r="T83" s="9">
        <f t="shared" si="19"/>
        <v>9.2193869747110284</v>
      </c>
      <c r="AN83" s="50">
        <v>470</v>
      </c>
      <c r="AO83" s="45">
        <v>0.52827824426209047</v>
      </c>
      <c r="AP83" s="45">
        <v>0.55586448046809933</v>
      </c>
      <c r="AQ83" s="45">
        <v>0.58597571590601005</v>
      </c>
      <c r="AR83" s="45">
        <v>0.61888795834252541</v>
      </c>
      <c r="AS83" s="45">
        <v>0.65497088185801489</v>
      </c>
      <c r="AT83" s="45">
        <v>0.69470754624923114</v>
      </c>
      <c r="AU83" s="45">
        <v>0.73863510046299341</v>
      </c>
      <c r="AV83" s="45">
        <v>0.78752002302346524</v>
      </c>
      <c r="AW83" s="45">
        <v>0.84238714855487873</v>
      </c>
      <c r="AX83" s="45">
        <v>0.90415276606534356</v>
      </c>
      <c r="AY83" s="45">
        <v>0.97377955491721191</v>
      </c>
      <c r="AZ83" s="45">
        <v>1.0526448165039621</v>
      </c>
    </row>
    <row r="84" spans="1:52">
      <c r="A84" s="66" t="s">
        <v>87</v>
      </c>
      <c r="B84" s="67"/>
      <c r="C84" s="72">
        <v>40000000</v>
      </c>
      <c r="D84" s="72"/>
      <c r="E84" s="73"/>
      <c r="H84" s="34">
        <v>80</v>
      </c>
      <c r="I84" s="9">
        <v>-0.6659950063164447</v>
      </c>
      <c r="J84" s="9">
        <f t="shared" ca="1" si="13"/>
        <v>1.6320367083162586</v>
      </c>
      <c r="K84" s="9">
        <f t="shared" si="10"/>
        <v>-0.6659950063164447</v>
      </c>
      <c r="L84" s="9">
        <f t="shared" si="11"/>
        <v>77.908925116403466</v>
      </c>
      <c r="M84" s="9">
        <f t="shared" si="14"/>
        <v>96.166685223755493</v>
      </c>
      <c r="N84" s="9">
        <f t="shared" si="12"/>
        <v>0</v>
      </c>
      <c r="O84" s="9">
        <f t="shared" si="15"/>
        <v>0</v>
      </c>
      <c r="Q84" s="9">
        <f t="shared" si="16"/>
        <v>77.908925116403466</v>
      </c>
      <c r="R84" s="9">
        <f t="shared" si="17"/>
        <v>0</v>
      </c>
      <c r="S84" s="9">
        <f t="shared" si="18"/>
        <v>96.166685223755493</v>
      </c>
      <c r="T84" s="9">
        <f t="shared" si="19"/>
        <v>0</v>
      </c>
      <c r="AN84" s="50">
        <v>471</v>
      </c>
      <c r="AO84" s="45">
        <v>0.52302218886100849</v>
      </c>
      <c r="AP84" s="45">
        <v>0.55004818110935483</v>
      </c>
      <c r="AQ84" s="45">
        <v>0.57951587164744889</v>
      </c>
      <c r="AR84" s="45">
        <v>0.61168653982322629</v>
      </c>
      <c r="AS84" s="45">
        <v>0.64691072600674415</v>
      </c>
      <c r="AT84" s="45">
        <v>0.68564647884737517</v>
      </c>
      <c r="AU84" s="45">
        <v>0.72840035177370943</v>
      </c>
      <c r="AV84" s="45">
        <v>0.77589637575135717</v>
      </c>
      <c r="AW84" s="45">
        <v>0.82910108544979066</v>
      </c>
      <c r="AX84" s="45">
        <v>0.88886463015780182</v>
      </c>
      <c r="AY84" s="45">
        <v>0.95606920762716097</v>
      </c>
      <c r="AZ84" s="45">
        <v>1.0319800616622075</v>
      </c>
    </row>
    <row r="85" spans="1:52">
      <c r="A85" s="66" t="s">
        <v>83</v>
      </c>
      <c r="B85" s="67"/>
      <c r="C85" s="67" t="s">
        <v>97</v>
      </c>
      <c r="D85" s="67"/>
      <c r="E85" s="68"/>
      <c r="H85" s="34">
        <v>81</v>
      </c>
      <c r="I85" s="9">
        <v>1.7991977714547937E-2</v>
      </c>
      <c r="J85" s="9">
        <f t="shared" ca="1" si="13"/>
        <v>-0.57883209573108774</v>
      </c>
      <c r="K85" s="9">
        <f t="shared" si="10"/>
        <v>1.7991977714547937E-2</v>
      </c>
      <c r="L85" s="9">
        <f t="shared" si="11"/>
        <v>97.998822615675067</v>
      </c>
      <c r="M85" s="9">
        <f t="shared" si="14"/>
        <v>102.74328821277224</v>
      </c>
      <c r="N85" s="9">
        <f t="shared" si="12"/>
        <v>0</v>
      </c>
      <c r="O85" s="9">
        <f t="shared" si="15"/>
        <v>2.7432882127722564</v>
      </c>
      <c r="Q85" s="9">
        <f t="shared" si="16"/>
        <v>97.998822615675067</v>
      </c>
      <c r="R85" s="9">
        <f t="shared" si="17"/>
        <v>0</v>
      </c>
      <c r="S85" s="9">
        <f t="shared" si="18"/>
        <v>102.74328821277224</v>
      </c>
      <c r="T85" s="9">
        <f t="shared" si="19"/>
        <v>2.7432882127722564</v>
      </c>
      <c r="AN85" s="50">
        <v>472</v>
      </c>
      <c r="AO85" s="45">
        <v>0.51804253672868417</v>
      </c>
      <c r="AP85" s="45">
        <v>0.54454331659314514</v>
      </c>
      <c r="AQ85" s="45">
        <v>0.57340865886864745</v>
      </c>
      <c r="AR85" s="45">
        <v>0.60488642522167946</v>
      </c>
      <c r="AS85" s="45">
        <v>0.63930975366941645</v>
      </c>
      <c r="AT85" s="45">
        <v>0.67711399431950314</v>
      </c>
      <c r="AU85" s="45">
        <v>0.71877806203232009</v>
      </c>
      <c r="AV85" s="45">
        <v>0.76498770960194873</v>
      </c>
      <c r="AW85" s="45">
        <v>0.81665706610522626</v>
      </c>
      <c r="AX85" s="45">
        <v>0.87457742251976811</v>
      </c>
      <c r="AY85" s="45">
        <v>0.93955995926297886</v>
      </c>
      <c r="AZ85" s="45">
        <v>1.012771439155653</v>
      </c>
    </row>
    <row r="86" spans="1:52">
      <c r="A86" s="66" t="s">
        <v>84</v>
      </c>
      <c r="B86" s="67"/>
      <c r="C86" s="67" t="s">
        <v>100</v>
      </c>
      <c r="D86" s="67"/>
      <c r="E86" s="68"/>
      <c r="H86" s="34">
        <v>82</v>
      </c>
      <c r="I86" s="9">
        <v>-0.6504552885605569</v>
      </c>
      <c r="J86" s="9">
        <f t="shared" ca="1" si="13"/>
        <v>1.8287670270337053</v>
      </c>
      <c r="K86" s="9">
        <f t="shared" si="10"/>
        <v>-0.6504552885605569</v>
      </c>
      <c r="L86" s="9">
        <f t="shared" si="11"/>
        <v>78.316058305389163</v>
      </c>
      <c r="M86" s="9">
        <f t="shared" si="14"/>
        <v>96.311322327380793</v>
      </c>
      <c r="N86" s="9">
        <f t="shared" si="12"/>
        <v>0</v>
      </c>
      <c r="O86" s="9">
        <f t="shared" si="15"/>
        <v>0</v>
      </c>
      <c r="Q86" s="9">
        <f t="shared" si="16"/>
        <v>78.316058305389163</v>
      </c>
      <c r="R86" s="9">
        <f t="shared" si="17"/>
        <v>0</v>
      </c>
      <c r="S86" s="9">
        <f t="shared" si="18"/>
        <v>96.311322327380793</v>
      </c>
      <c r="T86" s="9">
        <f t="shared" si="19"/>
        <v>0</v>
      </c>
      <c r="AN86" s="50">
        <v>473</v>
      </c>
      <c r="AO86" s="45">
        <v>0.51324333939561628</v>
      </c>
      <c r="AP86" s="45">
        <v>0.5392430604121442</v>
      </c>
      <c r="AQ86" s="45">
        <v>0.56753462463156201</v>
      </c>
      <c r="AR86" s="45">
        <v>0.59835344269535429</v>
      </c>
      <c r="AS86" s="45">
        <v>0.63201652835786937</v>
      </c>
      <c r="AT86" s="45">
        <v>0.668938242889347</v>
      </c>
      <c r="AU86" s="45">
        <v>0.7095720575374006</v>
      </c>
      <c r="AV86" s="45">
        <v>0.75456854215717917</v>
      </c>
      <c r="AW86" s="45">
        <v>0.80479380166457914</v>
      </c>
      <c r="AX86" s="45">
        <v>0.86098571341347485</v>
      </c>
      <c r="AY86" s="45">
        <v>0.92389153393881296</v>
      </c>
      <c r="AZ86" s="45">
        <v>0.99458970640767086</v>
      </c>
    </row>
    <row r="87" spans="1:52">
      <c r="A87" s="69" t="s">
        <v>92</v>
      </c>
      <c r="B87" s="70"/>
      <c r="C87" s="70" t="s">
        <v>93</v>
      </c>
      <c r="D87" s="70"/>
      <c r="E87" s="71"/>
      <c r="H87" s="34">
        <v>83</v>
      </c>
      <c r="I87" s="9">
        <v>-0.10499444601844886</v>
      </c>
      <c r="J87" s="9">
        <f t="shared" ca="1" si="13"/>
        <v>-0.46842240951380609</v>
      </c>
      <c r="K87" s="9">
        <f t="shared" si="10"/>
        <v>-0.10499444601844886</v>
      </c>
      <c r="L87" s="9">
        <f t="shared" si="11"/>
        <v>94.038548707873815</v>
      </c>
      <c r="M87" s="9">
        <f t="shared" si="14"/>
        <v>101.52845708989281</v>
      </c>
      <c r="N87" s="9">
        <f t="shared" si="12"/>
        <v>0</v>
      </c>
      <c r="O87" s="9">
        <f t="shared" si="15"/>
        <v>1.5284570898928251</v>
      </c>
      <c r="Q87" s="9">
        <f t="shared" si="16"/>
        <v>94.038548707873815</v>
      </c>
      <c r="R87" s="9">
        <f t="shared" si="17"/>
        <v>0</v>
      </c>
      <c r="S87" s="9">
        <f t="shared" si="18"/>
        <v>101.52845708989281</v>
      </c>
      <c r="T87" s="9">
        <f t="shared" si="19"/>
        <v>1.5284570898928251</v>
      </c>
      <c r="AN87" s="50">
        <v>474</v>
      </c>
      <c r="AO87" s="45">
        <v>0.5086162868767482</v>
      </c>
      <c r="AP87" s="45">
        <v>0.53413767398357948</v>
      </c>
      <c r="AQ87" s="45">
        <v>0.56188228117432981</v>
      </c>
      <c r="AR87" s="45">
        <v>0.59207394954333148</v>
      </c>
      <c r="AS87" s="45">
        <v>0.62501473106740646</v>
      </c>
      <c r="AT87" s="45">
        <v>0.66109954855730868</v>
      </c>
      <c r="AU87" s="45">
        <v>0.70075841022955743</v>
      </c>
      <c r="AV87" s="45">
        <v>0.74460948774622848</v>
      </c>
      <c r="AW87" s="45">
        <v>0.79347478762636614</v>
      </c>
      <c r="AX87" s="45">
        <v>0.84804360678841029</v>
      </c>
      <c r="AY87" s="45">
        <v>0.90900552234131393</v>
      </c>
      <c r="AZ87" s="45">
        <v>0.97735955213799219</v>
      </c>
    </row>
    <row r="88" spans="1:52">
      <c r="H88" s="34">
        <v>84</v>
      </c>
      <c r="I88" s="9">
        <v>-0.56424546014349453</v>
      </c>
      <c r="J88" s="9">
        <f t="shared" ca="1" si="13"/>
        <v>0.64858018600639278</v>
      </c>
      <c r="K88" s="9">
        <f t="shared" si="10"/>
        <v>-0.56424546014349453</v>
      </c>
      <c r="L88" s="9">
        <f t="shared" si="11"/>
        <v>80.613664131279023</v>
      </c>
      <c r="M88" s="9">
        <f t="shared" si="14"/>
        <v>97.117686882213434</v>
      </c>
      <c r="N88" s="9">
        <f t="shared" si="12"/>
        <v>0</v>
      </c>
      <c r="O88" s="9">
        <f t="shared" si="15"/>
        <v>0</v>
      </c>
      <c r="Q88" s="9">
        <f t="shared" si="16"/>
        <v>80.613664131279023</v>
      </c>
      <c r="R88" s="9">
        <f t="shared" si="17"/>
        <v>0</v>
      </c>
      <c r="S88" s="9">
        <f t="shared" si="18"/>
        <v>97.117686882213434</v>
      </c>
      <c r="T88" s="9">
        <f t="shared" si="19"/>
        <v>0</v>
      </c>
      <c r="AN88" s="50">
        <v>475</v>
      </c>
      <c r="AO88" s="45">
        <v>0.50422796189114794</v>
      </c>
      <c r="AP88" s="45">
        <v>0.52929999888219514</v>
      </c>
      <c r="AQ88" s="45">
        <v>0.55653150621121872</v>
      </c>
      <c r="AR88" s="45">
        <v>0.58613573686073206</v>
      </c>
      <c r="AS88" s="45">
        <v>0.61840106781687276</v>
      </c>
      <c r="AT88" s="45">
        <v>0.65370468690791539</v>
      </c>
      <c r="AU88" s="45">
        <v>0.69245528389127975</v>
      </c>
      <c r="AV88" s="45">
        <v>0.73524163082097016</v>
      </c>
      <c r="AW88" s="45">
        <v>0.78284582293847693</v>
      </c>
      <c r="AX88" s="45">
        <v>0.83591359654606356</v>
      </c>
      <c r="AY88" s="45">
        <v>0.89508320515773299</v>
      </c>
      <c r="AZ88" s="45">
        <v>0.96128320736904027</v>
      </c>
    </row>
    <row r="89" spans="1:52">
      <c r="H89" s="34">
        <v>85</v>
      </c>
      <c r="I89" s="9">
        <v>1.2586899376410203</v>
      </c>
      <c r="J89" s="9">
        <f t="shared" ca="1" si="13"/>
        <v>-0.76520371113346763</v>
      </c>
      <c r="K89" s="9">
        <f t="shared" si="10"/>
        <v>1.2586899376410203</v>
      </c>
      <c r="L89" s="9">
        <f t="shared" si="11"/>
        <v>148.57589747928415</v>
      </c>
      <c r="M89" s="9">
        <f t="shared" si="14"/>
        <v>115.84178576305268</v>
      </c>
      <c r="N89" s="9">
        <f t="shared" si="12"/>
        <v>10.900459298697072</v>
      </c>
      <c r="O89" s="9">
        <f t="shared" si="15"/>
        <v>9.2193869747110284</v>
      </c>
      <c r="Q89" s="9">
        <f t="shared" si="16"/>
        <v>148.57589747928415</v>
      </c>
      <c r="R89" s="9">
        <f t="shared" si="17"/>
        <v>10.900459298697072</v>
      </c>
      <c r="S89" s="9">
        <f t="shared" si="18"/>
        <v>115.84178576305268</v>
      </c>
      <c r="T89" s="9">
        <f t="shared" si="19"/>
        <v>9.2193869747110284</v>
      </c>
      <c r="AN89" s="50">
        <v>476</v>
      </c>
      <c r="AO89" s="45">
        <v>0.50007885006495323</v>
      </c>
      <c r="AP89" s="45">
        <v>0.52472988085739436</v>
      </c>
      <c r="AQ89" s="45">
        <v>0.55148128661544493</v>
      </c>
      <c r="AR89" s="45">
        <v>0.58053664532828309</v>
      </c>
      <c r="AS89" s="45">
        <v>0.61217185289706044</v>
      </c>
      <c r="AT89" s="45">
        <v>0.64674793720698531</v>
      </c>
      <c r="AU89" s="45">
        <v>0.68465423926717328</v>
      </c>
      <c r="AV89" s="45">
        <v>0.72645287769936351</v>
      </c>
      <c r="AW89" s="45">
        <v>0.7728898531199021</v>
      </c>
      <c r="AX89" s="45">
        <v>0.8245718581705983</v>
      </c>
      <c r="AY89" s="45">
        <v>0.88209148181961472</v>
      </c>
      <c r="AZ89" s="45">
        <v>0.94631476196528908</v>
      </c>
    </row>
    <row r="90" spans="1:52">
      <c r="H90" s="34">
        <v>86</v>
      </c>
      <c r="I90" s="9">
        <v>-3.6250440059707657E-2</v>
      </c>
      <c r="J90" s="9">
        <f t="shared" ca="1" si="13"/>
        <v>1.2046867887425012</v>
      </c>
      <c r="K90" s="9">
        <f t="shared" si="10"/>
        <v>-3.6250440059707657E-2</v>
      </c>
      <c r="L90" s="9">
        <f t="shared" si="11"/>
        <v>96.232015575963828</v>
      </c>
      <c r="M90" s="9">
        <f t="shared" si="14"/>
        <v>102.20571278856355</v>
      </c>
      <c r="N90" s="9">
        <f t="shared" si="12"/>
        <v>0</v>
      </c>
      <c r="O90" s="9">
        <f t="shared" si="15"/>
        <v>2.2057127885635595</v>
      </c>
      <c r="Q90" s="9">
        <f t="shared" si="16"/>
        <v>96.232015575963828</v>
      </c>
      <c r="R90" s="9">
        <f t="shared" si="17"/>
        <v>0</v>
      </c>
      <c r="S90" s="9">
        <f t="shared" si="18"/>
        <v>102.20571278856355</v>
      </c>
      <c r="T90" s="9">
        <f t="shared" si="19"/>
        <v>2.2057127885635595</v>
      </c>
      <c r="AN90" s="50">
        <v>477</v>
      </c>
      <c r="AO90" s="45">
        <v>0.49611029014790364</v>
      </c>
      <c r="AP90" s="45">
        <v>0.52036213159307987</v>
      </c>
      <c r="AQ90" s="45">
        <v>0.54665888462008005</v>
      </c>
      <c r="AR90" s="45">
        <v>0.57519517168085266</v>
      </c>
      <c r="AS90" s="45">
        <v>0.60623534797965128</v>
      </c>
      <c r="AT90" s="45">
        <v>0.64012552187658556</v>
      </c>
      <c r="AU90" s="45">
        <v>0.67723723804207292</v>
      </c>
      <c r="AV90" s="45">
        <v>0.718108124285051</v>
      </c>
      <c r="AW90" s="45">
        <v>0.76345109091162489</v>
      </c>
      <c r="AX90" s="45">
        <v>0.81383734525708396</v>
      </c>
      <c r="AY90" s="45">
        <v>0.86981826600468826</v>
      </c>
      <c r="AZ90" s="45">
        <v>0.93220360533555835</v>
      </c>
    </row>
    <row r="91" spans="1:52">
      <c r="H91" s="34">
        <v>87</v>
      </c>
      <c r="I91" s="9">
        <v>-0.51529212051249107</v>
      </c>
      <c r="J91" s="9">
        <f t="shared" ca="1" si="13"/>
        <v>2.1269246563603619</v>
      </c>
      <c r="K91" s="9">
        <f t="shared" si="10"/>
        <v>-0.51529212051249107</v>
      </c>
      <c r="L91" s="9">
        <f t="shared" si="11"/>
        <v>81.948215071468297</v>
      </c>
      <c r="M91" s="9">
        <f t="shared" si="14"/>
        <v>97.578574119869558</v>
      </c>
      <c r="N91" s="9">
        <f t="shared" si="12"/>
        <v>0</v>
      </c>
      <c r="O91" s="9">
        <f t="shared" si="15"/>
        <v>0</v>
      </c>
      <c r="Q91" s="9">
        <f t="shared" si="16"/>
        <v>81.948215071468297</v>
      </c>
      <c r="R91" s="9">
        <f t="shared" si="17"/>
        <v>0</v>
      </c>
      <c r="S91" s="9">
        <f t="shared" si="18"/>
        <v>97.578574119869558</v>
      </c>
      <c r="T91" s="9">
        <f t="shared" si="19"/>
        <v>0</v>
      </c>
      <c r="AN91" s="50">
        <v>478</v>
      </c>
      <c r="AO91" s="45">
        <v>0.49228589410128987</v>
      </c>
      <c r="AP91" s="45">
        <v>0.51615627818151533</v>
      </c>
      <c r="AQ91" s="45">
        <v>0.5420190956101868</v>
      </c>
      <c r="AR91" s="45">
        <v>0.57006060855406038</v>
      </c>
      <c r="AS91" s="45">
        <v>0.60053440909248823</v>
      </c>
      <c r="AT91" s="45">
        <v>0.63377271121037582</v>
      </c>
      <c r="AU91" s="45">
        <v>0.67013054629581925</v>
      </c>
      <c r="AV91" s="45">
        <v>0.71012283685404032</v>
      </c>
      <c r="AW91" s="45">
        <v>0.75443188117122906</v>
      </c>
      <c r="AX91" s="45">
        <v>0.80359633512082185</v>
      </c>
      <c r="AY91" s="45">
        <v>0.85813003304386204</v>
      </c>
      <c r="AZ91" s="45">
        <v>0.91879156011143592</v>
      </c>
    </row>
    <row r="92" spans="1:52">
      <c r="H92" s="34">
        <v>88</v>
      </c>
      <c r="I92" s="9">
        <v>-6.560414725809123E-2</v>
      </c>
      <c r="J92" s="9">
        <f t="shared" ca="1" si="13"/>
        <v>-1.7916379112105634</v>
      </c>
      <c r="K92" s="9">
        <f t="shared" si="10"/>
        <v>-6.560414725809123E-2</v>
      </c>
      <c r="L92" s="9">
        <f t="shared" si="11"/>
        <v>95.289214113336001</v>
      </c>
      <c r="M92" s="9">
        <f t="shared" si="14"/>
        <v>101.91597351234832</v>
      </c>
      <c r="N92" s="9">
        <f t="shared" si="12"/>
        <v>0</v>
      </c>
      <c r="O92" s="9">
        <f t="shared" si="15"/>
        <v>1.9159735123483301</v>
      </c>
      <c r="Q92" s="9">
        <f t="shared" si="16"/>
        <v>95.289214113336001</v>
      </c>
      <c r="R92" s="9">
        <f t="shared" si="17"/>
        <v>0</v>
      </c>
      <c r="S92" s="9">
        <f t="shared" si="18"/>
        <v>101.91597351234832</v>
      </c>
      <c r="T92" s="9">
        <f t="shared" si="19"/>
        <v>1.9159735123483301</v>
      </c>
      <c r="AN92" s="50">
        <v>479</v>
      </c>
      <c r="AO92" s="45">
        <v>0.488624438018542</v>
      </c>
      <c r="AP92" s="45">
        <v>0.51213258481637469</v>
      </c>
      <c r="AQ92" s="45">
        <v>0.5375838056405895</v>
      </c>
      <c r="AR92" s="45">
        <v>0.56515660145002744</v>
      </c>
      <c r="AS92" s="45">
        <v>0.59509458137033433</v>
      </c>
      <c r="AT92" s="45">
        <v>0.62771708944039306</v>
      </c>
      <c r="AU92" s="45">
        <v>0.66336391501802427</v>
      </c>
      <c r="AV92" s="45">
        <v>0.702529039320969</v>
      </c>
      <c r="AW92" s="45">
        <v>0.74586658396806138</v>
      </c>
      <c r="AX92" s="45">
        <v>0.79388548916304791</v>
      </c>
      <c r="AY92" s="45">
        <v>0.84706554378027399</v>
      </c>
      <c r="AZ92" s="45">
        <v>0.90611902509527387</v>
      </c>
    </row>
    <row r="93" spans="1:52">
      <c r="H93" s="34">
        <v>89</v>
      </c>
      <c r="I93" s="9">
        <v>-0.36270071276341204</v>
      </c>
      <c r="J93" s="9">
        <f t="shared" ca="1" si="13"/>
        <v>-0.46496234832308403</v>
      </c>
      <c r="K93" s="9">
        <f t="shared" si="10"/>
        <v>-0.36270071276341204</v>
      </c>
      <c r="L93" s="9">
        <f t="shared" si="11"/>
        <v>86.251543962330629</v>
      </c>
      <c r="M93" s="9">
        <f t="shared" si="14"/>
        <v>99.029277465209674</v>
      </c>
      <c r="N93" s="9">
        <f t="shared" si="12"/>
        <v>0</v>
      </c>
      <c r="O93" s="9">
        <f t="shared" si="15"/>
        <v>0</v>
      </c>
      <c r="Q93" s="9">
        <f t="shared" si="16"/>
        <v>86.251543962330629</v>
      </c>
      <c r="R93" s="9">
        <f t="shared" si="17"/>
        <v>0</v>
      </c>
      <c r="S93" s="9">
        <f t="shared" si="18"/>
        <v>99.029277465209674</v>
      </c>
      <c r="T93" s="9">
        <f t="shared" si="19"/>
        <v>0</v>
      </c>
      <c r="AN93" s="50">
        <v>480</v>
      </c>
      <c r="AO93" s="45">
        <v>0.48518288533005693</v>
      </c>
      <c r="AP93" s="45">
        <v>0.50835319462072859</v>
      </c>
      <c r="AQ93" s="45">
        <v>0.53342096273351669</v>
      </c>
      <c r="AR93" s="45">
        <v>0.56055760767391072</v>
      </c>
      <c r="AS93" s="45">
        <v>0.58999763536582317</v>
      </c>
      <c r="AT93" s="45">
        <v>0.62204866863712593</v>
      </c>
      <c r="AU93" s="45">
        <v>0.65703666183704179</v>
      </c>
      <c r="AV93" s="45">
        <v>0.69543660062884316</v>
      </c>
      <c r="AW93" s="45">
        <v>0.73787709601306617</v>
      </c>
      <c r="AX93" s="45">
        <v>0.78484039736543154</v>
      </c>
      <c r="AY93" s="45">
        <v>0.83677590922850986</v>
      </c>
      <c r="AZ93" s="45">
        <v>0.89435465210504328</v>
      </c>
    </row>
    <row r="94" spans="1:52">
      <c r="H94" s="34">
        <v>90</v>
      </c>
      <c r="I94" s="9">
        <v>-0.24258060690752309</v>
      </c>
      <c r="J94" s="9">
        <f t="shared" ca="1" si="13"/>
        <v>-0.66310106502132293</v>
      </c>
      <c r="K94" s="9">
        <f t="shared" si="10"/>
        <v>-0.24258060690752309</v>
      </c>
      <c r="L94" s="9">
        <f t="shared" si="11"/>
        <v>89.79750971282995</v>
      </c>
      <c r="M94" s="9">
        <f t="shared" si="14"/>
        <v>100.1864282477945</v>
      </c>
      <c r="N94" s="9">
        <f t="shared" si="12"/>
        <v>0</v>
      </c>
      <c r="O94" s="9">
        <f t="shared" si="15"/>
        <v>0.18642824779450962</v>
      </c>
      <c r="Q94" s="9">
        <f t="shared" si="16"/>
        <v>89.79750971282995</v>
      </c>
      <c r="R94" s="9">
        <f t="shared" si="17"/>
        <v>0</v>
      </c>
      <c r="S94" s="9">
        <f t="shared" si="18"/>
        <v>100.1864282477945</v>
      </c>
      <c r="T94" s="9">
        <f t="shared" si="19"/>
        <v>0.18642824779450962</v>
      </c>
      <c r="AN94" s="50">
        <v>481</v>
      </c>
      <c r="AO94" s="45">
        <v>0.48188187510479547</v>
      </c>
      <c r="AP94" s="45">
        <v>0.50473054815822682</v>
      </c>
      <c r="AQ94" s="45">
        <v>0.52943363063302351</v>
      </c>
      <c r="AR94" s="45">
        <v>0.55615593611848191</v>
      </c>
      <c r="AS94" s="45">
        <v>0.58512348852875207</v>
      </c>
      <c r="AT94" s="45">
        <v>0.61663300186432546</v>
      </c>
      <c r="AU94" s="45">
        <v>0.65099759560002035</v>
      </c>
      <c r="AV94" s="45">
        <v>0.6886746430564924</v>
      </c>
      <c r="AW94" s="45">
        <v>0.73026914363229778</v>
      </c>
      <c r="AX94" s="45">
        <v>0.77623883150992334</v>
      </c>
      <c r="AY94" s="45">
        <v>0.82700537510691607</v>
      </c>
      <c r="AZ94" s="45">
        <v>0.88320219110178666</v>
      </c>
    </row>
    <row r="95" spans="1:52">
      <c r="H95" s="34">
        <v>91</v>
      </c>
      <c r="I95" s="9">
        <v>-0.93628009456445738</v>
      </c>
      <c r="J95" s="9">
        <f t="shared" ca="1" si="13"/>
        <v>-1.3938166782476045</v>
      </c>
      <c r="K95" s="9">
        <f t="shared" si="10"/>
        <v>-0.93628009456445738</v>
      </c>
      <c r="L95" s="9">
        <f t="shared" si="11"/>
        <v>71.156710997532542</v>
      </c>
      <c r="M95" s="9">
        <f t="shared" si="14"/>
        <v>93.6854473901208</v>
      </c>
      <c r="N95" s="9">
        <f t="shared" si="12"/>
        <v>0</v>
      </c>
      <c r="O95" s="9">
        <f t="shared" si="15"/>
        <v>0</v>
      </c>
      <c r="Q95" s="9">
        <f t="shared" si="16"/>
        <v>71.156710997532542</v>
      </c>
      <c r="R95" s="9">
        <f t="shared" si="17"/>
        <v>0</v>
      </c>
      <c r="S95" s="9">
        <f t="shared" si="18"/>
        <v>93.6854473901208</v>
      </c>
      <c r="T95" s="9">
        <f t="shared" si="19"/>
        <v>0</v>
      </c>
      <c r="AN95" s="50">
        <v>482</v>
      </c>
      <c r="AO95" s="45">
        <v>0.47869193617826733</v>
      </c>
      <c r="AP95" s="45">
        <v>0.50123203048744003</v>
      </c>
      <c r="AQ95" s="45">
        <v>0.52558558128770816</v>
      </c>
      <c r="AR95" s="45">
        <v>0.5519111926995226</v>
      </c>
      <c r="AS95" s="45">
        <v>0.58042691913763611</v>
      </c>
      <c r="AT95" s="45">
        <v>0.61141923596426684</v>
      </c>
      <c r="AU95" s="45">
        <v>0.6451892536713193</v>
      </c>
      <c r="AV95" s="45">
        <v>0.68217787462375157</v>
      </c>
      <c r="AW95" s="45">
        <v>0.72296805328492242</v>
      </c>
      <c r="AX95" s="45">
        <v>0.76799480627067995</v>
      </c>
      <c r="AY95" s="45">
        <v>0.81765425365318234</v>
      </c>
      <c r="AZ95" s="45">
        <v>0.87254522100723531</v>
      </c>
    </row>
    <row r="96" spans="1:52">
      <c r="H96" s="34">
        <v>92</v>
      </c>
      <c r="I96" s="9">
        <v>1.3101928801524989</v>
      </c>
      <c r="J96" s="9">
        <f t="shared" ca="1" si="13"/>
        <v>-0.15149775732435833</v>
      </c>
      <c r="K96" s="9">
        <f t="shared" si="10"/>
        <v>1.3101928801524989</v>
      </c>
      <c r="L96" s="9">
        <f t="shared" si="11"/>
        <v>151.16477074152556</v>
      </c>
      <c r="M96" s="9">
        <f t="shared" si="14"/>
        <v>116.42023453168507</v>
      </c>
      <c r="N96" s="9">
        <f t="shared" si="12"/>
        <v>10.900459298697072</v>
      </c>
      <c r="O96" s="9">
        <f t="shared" si="15"/>
        <v>9.2193869747110284</v>
      </c>
      <c r="Q96" s="9">
        <f t="shared" si="16"/>
        <v>151.16477074152556</v>
      </c>
      <c r="R96" s="9">
        <f t="shared" si="17"/>
        <v>10.900459298697072</v>
      </c>
      <c r="S96" s="9">
        <f t="shared" si="18"/>
        <v>116.42023453168507</v>
      </c>
      <c r="T96" s="9">
        <f t="shared" si="19"/>
        <v>9.2193869747110284</v>
      </c>
      <c r="AN96" s="50">
        <v>483</v>
      </c>
      <c r="AO96" s="45">
        <v>0.47561895237178931</v>
      </c>
      <c r="AP96" s="45">
        <v>0.49786385722672855</v>
      </c>
      <c r="AQ96" s="45">
        <v>0.5218833640065319</v>
      </c>
      <c r="AR96" s="45">
        <v>0.5478302525912806</v>
      </c>
      <c r="AS96" s="45">
        <v>0.57591510682837099</v>
      </c>
      <c r="AT96" s="45">
        <v>0.60641481415274467</v>
      </c>
      <c r="AU96" s="45">
        <v>0.6396192731711331</v>
      </c>
      <c r="AV96" s="45">
        <v>0.67595401498674157</v>
      </c>
      <c r="AW96" s="45">
        <v>0.71598145315629336</v>
      </c>
      <c r="AX96" s="45">
        <v>0.76011559161826181</v>
      </c>
      <c r="AY96" s="45">
        <v>0.80872905777575954</v>
      </c>
      <c r="AZ96" s="45">
        <v>0.8623889071361559</v>
      </c>
    </row>
    <row r="97" spans="8:52">
      <c r="H97" s="34">
        <v>93</v>
      </c>
      <c r="I97" s="9">
        <v>-0.15873072237812463</v>
      </c>
      <c r="J97" s="9">
        <f t="shared" ca="1" si="13"/>
        <v>-0.52974045740853382</v>
      </c>
      <c r="K97" s="9">
        <f t="shared" si="10"/>
        <v>-0.15873072237812463</v>
      </c>
      <c r="L97" s="9">
        <f t="shared" si="11"/>
        <v>92.358818768474279</v>
      </c>
      <c r="M97" s="9">
        <f t="shared" si="14"/>
        <v>101.00218191829421</v>
      </c>
      <c r="N97" s="9">
        <f t="shared" si="12"/>
        <v>0</v>
      </c>
      <c r="O97" s="9">
        <f t="shared" si="15"/>
        <v>1.0021819182942266</v>
      </c>
      <c r="Q97" s="9">
        <f t="shared" si="16"/>
        <v>92.358818768474279</v>
      </c>
      <c r="R97" s="9">
        <f t="shared" si="17"/>
        <v>0</v>
      </c>
      <c r="S97" s="9">
        <f t="shared" si="18"/>
        <v>101.00218191829421</v>
      </c>
      <c r="T97" s="9">
        <f t="shared" si="19"/>
        <v>1.0021819182942266</v>
      </c>
      <c r="AN97" s="50">
        <v>484</v>
      </c>
      <c r="AO97" s="45">
        <v>0.47264807820831684</v>
      </c>
      <c r="AP97" s="45">
        <v>0.49460953693547605</v>
      </c>
      <c r="AQ97" s="45">
        <v>0.51830858610194852</v>
      </c>
      <c r="AR97" s="45">
        <v>0.54389251922643411</v>
      </c>
      <c r="AS97" s="45">
        <v>0.57156488683603379</v>
      </c>
      <c r="AT97" s="45">
        <v>0.60159355820177274</v>
      </c>
      <c r="AU97" s="45">
        <v>0.63425791715521496</v>
      </c>
      <c r="AV97" s="45">
        <v>0.66996908432595825</v>
      </c>
      <c r="AW97" s="45">
        <v>0.70927024480578349</v>
      </c>
      <c r="AX97" s="45">
        <v>0.75255587355149567</v>
      </c>
      <c r="AY97" s="45">
        <v>0.8001768890593326</v>
      </c>
      <c r="AZ97" s="45">
        <v>0.85267101951347501</v>
      </c>
    </row>
    <row r="98" spans="8:52">
      <c r="H98" s="34">
        <v>94</v>
      </c>
      <c r="I98" s="9">
        <v>-6.8412970186502511E-2</v>
      </c>
      <c r="J98" s="9">
        <f t="shared" ca="1" si="13"/>
        <v>-0.27707970743609822</v>
      </c>
      <c r="K98" s="9">
        <f t="shared" si="10"/>
        <v>-6.8412970186502511E-2</v>
      </c>
      <c r="L98" s="9">
        <f t="shared" si="11"/>
        <v>95.199484164552757</v>
      </c>
      <c r="M98" s="9">
        <f t="shared" si="14"/>
        <v>101.88829178510939</v>
      </c>
      <c r="N98" s="9">
        <f t="shared" si="12"/>
        <v>0</v>
      </c>
      <c r="O98" s="9">
        <f t="shared" si="15"/>
        <v>1.8882917851094021</v>
      </c>
      <c r="Q98" s="9">
        <f t="shared" si="16"/>
        <v>95.199484164552757</v>
      </c>
      <c r="R98" s="9">
        <f t="shared" si="17"/>
        <v>0</v>
      </c>
      <c r="S98" s="9">
        <f t="shared" si="18"/>
        <v>101.88829178510939</v>
      </c>
      <c r="T98" s="9">
        <f t="shared" si="19"/>
        <v>1.8882917851094021</v>
      </c>
      <c r="AN98" s="50">
        <v>485</v>
      </c>
      <c r="AO98" s="45">
        <v>0.46977209655960483</v>
      </c>
      <c r="AP98" s="45">
        <v>0.49146097298069902</v>
      </c>
      <c r="AQ98" s="45">
        <v>0.5148521231333133</v>
      </c>
      <c r="AR98" s="45">
        <v>0.54008766222752347</v>
      </c>
      <c r="AS98" s="45">
        <v>0.56736450568726104</v>
      </c>
      <c r="AT98" s="45">
        <v>0.59694202283609255</v>
      </c>
      <c r="AU98" s="45">
        <v>0.62908971516236079</v>
      </c>
      <c r="AV98" s="45">
        <v>0.6642051634924101</v>
      </c>
      <c r="AW98" s="45">
        <v>0.70281351162216799</v>
      </c>
      <c r="AX98" s="45">
        <v>0.74529104035639815</v>
      </c>
      <c r="AY98" s="45">
        <v>0.79196855656450638</v>
      </c>
      <c r="AZ98" s="45">
        <v>0.84335664341651262</v>
      </c>
    </row>
    <row r="99" spans="8:52">
      <c r="H99" s="34">
        <v>95</v>
      </c>
      <c r="I99" s="9">
        <v>-0.1672665600163751</v>
      </c>
      <c r="J99" s="9">
        <f t="shared" ca="1" si="13"/>
        <v>-1.3597041055715107E-2</v>
      </c>
      <c r="K99" s="9">
        <f t="shared" si="10"/>
        <v>-0.1672665600163751</v>
      </c>
      <c r="L99" s="9">
        <f t="shared" si="11"/>
        <v>92.09477443896742</v>
      </c>
      <c r="M99" s="9">
        <f t="shared" si="14"/>
        <v>100.91883621691714</v>
      </c>
      <c r="N99" s="9">
        <f t="shared" si="12"/>
        <v>0</v>
      </c>
      <c r="O99" s="9">
        <f t="shared" si="15"/>
        <v>0.91883621691715689</v>
      </c>
      <c r="Q99" s="9">
        <f t="shared" si="16"/>
        <v>92.09477443896742</v>
      </c>
      <c r="R99" s="9">
        <f t="shared" si="17"/>
        <v>0</v>
      </c>
      <c r="S99" s="9">
        <f t="shared" si="18"/>
        <v>100.91883621691714</v>
      </c>
      <c r="T99" s="9">
        <f t="shared" si="19"/>
        <v>0.91883621691715689</v>
      </c>
      <c r="AN99" s="50">
        <v>486</v>
      </c>
      <c r="AO99" s="45">
        <v>0.46704495980776389</v>
      </c>
      <c r="AP99" s="45">
        <v>0.48847700492478319</v>
      </c>
      <c r="AQ99" s="45">
        <v>0.51157829686435063</v>
      </c>
      <c r="AR99" s="45">
        <v>0.53648615917007136</v>
      </c>
      <c r="AS99" s="45">
        <v>0.56339137031384423</v>
      </c>
      <c r="AT99" s="45">
        <v>0.59254544439648138</v>
      </c>
      <c r="AU99" s="45">
        <v>0.62420877521680418</v>
      </c>
      <c r="AV99" s="45">
        <v>0.65876646802438066</v>
      </c>
      <c r="AW99" s="45">
        <v>0.69672706534164641</v>
      </c>
      <c r="AX99" s="45">
        <v>0.73845022080944867</v>
      </c>
      <c r="AY99" s="45">
        <v>0.78424846192728292</v>
      </c>
      <c r="AZ99" s="45">
        <v>0.83460771875722939</v>
      </c>
    </row>
    <row r="100" spans="8:52">
      <c r="H100" s="34">
        <v>96</v>
      </c>
      <c r="I100" s="9">
        <v>-1.094570642849896</v>
      </c>
      <c r="J100" s="9">
        <f t="shared" ca="1" si="13"/>
        <v>-0.32333882908018852</v>
      </c>
      <c r="K100" s="9">
        <f t="shared" si="10"/>
        <v>-1.094570642849896</v>
      </c>
      <c r="L100" s="9">
        <f t="shared" si="11"/>
        <v>67.477396158023353</v>
      </c>
      <c r="M100" s="9">
        <f t="shared" si="14"/>
        <v>92.262159830971441</v>
      </c>
      <c r="N100" s="9">
        <f t="shared" si="12"/>
        <v>0</v>
      </c>
      <c r="O100" s="9">
        <f t="shared" si="15"/>
        <v>0</v>
      </c>
      <c r="Q100" s="9">
        <f t="shared" si="16"/>
        <v>67.477396158023353</v>
      </c>
      <c r="R100" s="9">
        <f t="shared" si="17"/>
        <v>0</v>
      </c>
      <c r="S100" s="9">
        <f t="shared" si="18"/>
        <v>92.262159830971441</v>
      </c>
      <c r="T100" s="9">
        <f t="shared" si="19"/>
        <v>0</v>
      </c>
      <c r="AN100" s="50">
        <v>487</v>
      </c>
      <c r="AO100" s="45">
        <v>0.46442801104367137</v>
      </c>
      <c r="AP100" s="45">
        <v>0.48561510504860034</v>
      </c>
      <c r="AQ100" s="45">
        <v>0.50844017290833443</v>
      </c>
      <c r="AR100" s="45">
        <v>0.53303604691103401</v>
      </c>
      <c r="AS100" s="45">
        <v>0.5595877556040969</v>
      </c>
      <c r="AT100" s="45">
        <v>0.58833945895527684</v>
      </c>
      <c r="AU100" s="45">
        <v>0.61954304652306413</v>
      </c>
      <c r="AV100" s="45">
        <v>0.65357197661605049</v>
      </c>
      <c r="AW100" s="45">
        <v>0.69091931233260062</v>
      </c>
      <c r="AX100" s="45">
        <v>0.73192930660568101</v>
      </c>
      <c r="AY100" s="45">
        <v>0.77689764502313763</v>
      </c>
      <c r="AZ100" s="45">
        <v>0.82628755766931161</v>
      </c>
    </row>
    <row r="101" spans="8:52">
      <c r="H101" s="34">
        <v>97</v>
      </c>
      <c r="I101" s="9">
        <v>-0.49112726973444082</v>
      </c>
      <c r="J101" s="9">
        <f t="shared" ca="1" si="13"/>
        <v>-0.71226973120430137</v>
      </c>
      <c r="K101" s="9">
        <f t="shared" si="10"/>
        <v>-0.49112726973444082</v>
      </c>
      <c r="L101" s="9">
        <f t="shared" si="11"/>
        <v>82.615111935907393</v>
      </c>
      <c r="M101" s="9">
        <f t="shared" si="14"/>
        <v>97.806887688823664</v>
      </c>
      <c r="N101" s="9">
        <f t="shared" si="12"/>
        <v>0</v>
      </c>
      <c r="O101" s="9">
        <f t="shared" si="15"/>
        <v>0</v>
      </c>
      <c r="Q101" s="9">
        <f t="shared" si="16"/>
        <v>82.615111935907393</v>
      </c>
      <c r="R101" s="9">
        <f t="shared" si="17"/>
        <v>0</v>
      </c>
      <c r="S101" s="9">
        <f t="shared" si="18"/>
        <v>97.806887688823664</v>
      </c>
      <c r="T101" s="9">
        <f t="shared" si="19"/>
        <v>0</v>
      </c>
      <c r="AN101" s="50">
        <v>488</v>
      </c>
      <c r="AO101" s="45">
        <v>0.46191533995419515</v>
      </c>
      <c r="AP101" s="45">
        <v>0.48286862765237881</v>
      </c>
      <c r="AQ101" s="45">
        <v>0.50543024608342246</v>
      </c>
      <c r="AR101" s="45">
        <v>0.52972881212957001</v>
      </c>
      <c r="AS101" s="45">
        <v>0.555943959466765</v>
      </c>
      <c r="AT101" s="45">
        <v>0.58431295302710595</v>
      </c>
      <c r="AU101" s="45">
        <v>0.61507972930948573</v>
      </c>
      <c r="AV101" s="45">
        <v>0.64860685592454981</v>
      </c>
      <c r="AW101" s="45">
        <v>0.68537293851657055</v>
      </c>
      <c r="AX101" s="45">
        <v>0.72570793900580877</v>
      </c>
      <c r="AY101" s="45">
        <v>0.7698919946241608</v>
      </c>
      <c r="AZ101" s="45">
        <v>0.81836738990705771</v>
      </c>
    </row>
    <row r="102" spans="8:52">
      <c r="H102" s="34">
        <v>98</v>
      </c>
      <c r="I102" s="9">
        <v>-0.82132045461249015</v>
      </c>
      <c r="J102" s="9">
        <f t="shared" ca="1" si="13"/>
        <v>1.9682555239705344</v>
      </c>
      <c r="K102" s="9">
        <f t="shared" si="10"/>
        <v>-0.82132045461249015</v>
      </c>
      <c r="L102" s="9">
        <f t="shared" si="11"/>
        <v>73.953984242489355</v>
      </c>
      <c r="M102" s="9">
        <f t="shared" si="14"/>
        <v>94.732864313321599</v>
      </c>
      <c r="N102" s="9">
        <f t="shared" si="12"/>
        <v>0</v>
      </c>
      <c r="O102" s="9">
        <f t="shared" si="15"/>
        <v>0</v>
      </c>
      <c r="Q102" s="9">
        <f t="shared" si="16"/>
        <v>73.953984242489355</v>
      </c>
      <c r="R102" s="9">
        <f t="shared" si="17"/>
        <v>0</v>
      </c>
      <c r="S102" s="9">
        <f t="shared" si="18"/>
        <v>94.732864313321599</v>
      </c>
      <c r="T102" s="9">
        <f t="shared" si="19"/>
        <v>0</v>
      </c>
      <c r="AN102" s="50">
        <v>489</v>
      </c>
      <c r="AO102" s="45">
        <v>0.45949682266211822</v>
      </c>
      <c r="AP102" s="45">
        <v>0.48022634501795319</v>
      </c>
      <c r="AQ102" s="45">
        <v>0.50253601821557536</v>
      </c>
      <c r="AR102" s="45">
        <v>0.52655048997415044</v>
      </c>
      <c r="AS102" s="45">
        <v>0.5524443158201936</v>
      </c>
      <c r="AT102" s="45">
        <v>0.58044827482478234</v>
      </c>
      <c r="AU102" s="45">
        <v>0.61079884079543134</v>
      </c>
      <c r="AV102" s="45">
        <v>0.64384836297887438</v>
      </c>
      <c r="AW102" s="45">
        <v>0.68006189702548769</v>
      </c>
      <c r="AX102" s="45">
        <v>0.71975609521287232</v>
      </c>
      <c r="AY102" s="45">
        <v>0.76319668633773463</v>
      </c>
      <c r="AZ102" s="45">
        <v>0.81080655309697802</v>
      </c>
    </row>
    <row r="103" spans="8:52">
      <c r="H103" s="34">
        <v>99</v>
      </c>
      <c r="I103" s="9">
        <v>0.38216336500256598</v>
      </c>
      <c r="J103" s="9">
        <f t="shared" ca="1" si="13"/>
        <v>-0.19496999169363693</v>
      </c>
      <c r="K103" s="9">
        <f t="shared" si="10"/>
        <v>0.38216336500256598</v>
      </c>
      <c r="L103" s="9">
        <f t="shared" si="11"/>
        <v>110.73075112901851</v>
      </c>
      <c r="M103" s="9">
        <f t="shared" si="14"/>
        <v>106.4264028995708</v>
      </c>
      <c r="N103" s="9">
        <f t="shared" si="12"/>
        <v>10.730751129018515</v>
      </c>
      <c r="O103" s="9">
        <f t="shared" si="15"/>
        <v>6.4264028995708173</v>
      </c>
      <c r="Q103" s="9">
        <f t="shared" si="16"/>
        <v>110.73075112901851</v>
      </c>
      <c r="R103" s="9">
        <f t="shared" si="17"/>
        <v>10.730751129018515</v>
      </c>
      <c r="S103" s="9">
        <f t="shared" si="18"/>
        <v>106.4264028995708</v>
      </c>
      <c r="T103" s="9">
        <f t="shared" si="19"/>
        <v>6.4264028995708173</v>
      </c>
      <c r="AN103" s="50">
        <v>490</v>
      </c>
      <c r="AO103" s="45">
        <v>0.4571539459123008</v>
      </c>
      <c r="AP103" s="45">
        <v>0.47766789761195894</v>
      </c>
      <c r="AQ103" s="45">
        <v>0.49973502895337829</v>
      </c>
      <c r="AR103" s="45">
        <v>0.52347622399225968</v>
      </c>
      <c r="AS103" s="45">
        <v>0.5490612243454841</v>
      </c>
      <c r="AT103" s="45">
        <v>0.57671466460510001</v>
      </c>
      <c r="AU103" s="45">
        <v>0.60666596558049313</v>
      </c>
      <c r="AV103" s="45">
        <v>0.63925781953207317</v>
      </c>
      <c r="AW103" s="45">
        <v>0.67494248989460914</v>
      </c>
      <c r="AX103" s="45">
        <v>0.71402414111283707</v>
      </c>
      <c r="AY103" s="45">
        <v>0.75675504914812686</v>
      </c>
      <c r="AZ103" s="45">
        <v>0.80353998745335209</v>
      </c>
    </row>
    <row r="104" spans="8:52">
      <c r="H104" s="34">
        <v>100</v>
      </c>
      <c r="I104" s="9">
        <v>2.1548702155621795</v>
      </c>
      <c r="J104" s="9">
        <f t="shared" ca="1" si="13"/>
        <v>0.53478122284082541</v>
      </c>
      <c r="K104" s="9">
        <f t="shared" si="10"/>
        <v>2.1548702155621795</v>
      </c>
      <c r="L104" s="9">
        <f t="shared" si="11"/>
        <v>200.67411450054635</v>
      </c>
      <c r="M104" s="9">
        <f t="shared" si="14"/>
        <v>126.33002980327846</v>
      </c>
      <c r="N104" s="9">
        <f t="shared" si="12"/>
        <v>10.900459298697072</v>
      </c>
      <c r="O104" s="9">
        <f t="shared" si="15"/>
        <v>9.2193869747110284</v>
      </c>
      <c r="Q104" s="9">
        <f t="shared" si="16"/>
        <v>200.67411450054635</v>
      </c>
      <c r="R104" s="9">
        <f t="shared" si="17"/>
        <v>10.900459298697072</v>
      </c>
      <c r="S104" s="9">
        <f t="shared" si="18"/>
        <v>126.33002980327846</v>
      </c>
      <c r="T104" s="9">
        <f t="shared" si="19"/>
        <v>9.2193869747110284</v>
      </c>
      <c r="AN104" s="50">
        <v>491</v>
      </c>
      <c r="AO104" s="45">
        <v>0.45486444995292369</v>
      </c>
      <c r="AP104" s="45">
        <v>0.47516887919410522</v>
      </c>
      <c r="AQ104" s="45">
        <v>0.49700044047939756</v>
      </c>
      <c r="AR104" s="45">
        <v>0.52047641619577978</v>
      </c>
      <c r="AS104" s="45">
        <v>0.54576194236708964</v>
      </c>
      <c r="AT104" s="45">
        <v>0.57307577851636138</v>
      </c>
      <c r="AU104" s="45">
        <v>0.60264061747220143</v>
      </c>
      <c r="AV104" s="45">
        <v>0.63478993956177032</v>
      </c>
      <c r="AW104" s="45">
        <v>0.66996381771753521</v>
      </c>
      <c r="AX104" s="45">
        <v>0.708454588308985</v>
      </c>
      <c r="AY104" s="45">
        <v>0.75050184646885476</v>
      </c>
      <c r="AZ104" s="45">
        <v>0.79649329960760529</v>
      </c>
    </row>
    <row r="105" spans="8:52">
      <c r="H105" s="34">
        <v>101</v>
      </c>
      <c r="I105" s="9">
        <v>1.6431634237231805</v>
      </c>
      <c r="J105" s="9">
        <f t="shared" ca="1" si="13"/>
        <v>-0.90143912909959945</v>
      </c>
      <c r="K105" s="9">
        <f t="shared" si="10"/>
        <v>1.6431634237231805</v>
      </c>
      <c r="L105" s="9">
        <f t="shared" si="11"/>
        <v>169.02582940229846</v>
      </c>
      <c r="M105" s="9">
        <f t="shared" si="14"/>
        <v>120.2302901517678</v>
      </c>
      <c r="N105" s="9">
        <f t="shared" si="12"/>
        <v>10.900459298697072</v>
      </c>
      <c r="O105" s="9">
        <f t="shared" si="15"/>
        <v>9.2193869747110284</v>
      </c>
      <c r="Q105" s="9">
        <f t="shared" si="16"/>
        <v>169.02582940229846</v>
      </c>
      <c r="R105" s="9">
        <f t="shared" si="17"/>
        <v>10.900459298697072</v>
      </c>
      <c r="S105" s="9">
        <f t="shared" si="18"/>
        <v>120.2302901517678</v>
      </c>
      <c r="T105" s="9">
        <f t="shared" si="19"/>
        <v>9.2193869747110284</v>
      </c>
      <c r="AN105" s="50">
        <v>492</v>
      </c>
      <c r="AO105" s="45">
        <v>0.45263547971457169</v>
      </c>
      <c r="AP105" s="45">
        <v>0.47273700407918717</v>
      </c>
      <c r="AQ105" s="45">
        <v>0.49434059303217842</v>
      </c>
      <c r="AR105" s="45">
        <v>0.51756009389072355</v>
      </c>
      <c r="AS105" s="45">
        <v>0.54255625105470684</v>
      </c>
      <c r="AT105" s="45">
        <v>0.56954222509389352</v>
      </c>
      <c r="AU105" s="45">
        <v>0.59873431177148184</v>
      </c>
      <c r="AV105" s="45">
        <v>0.63045723229728567</v>
      </c>
      <c r="AW105" s="45">
        <v>0.66513947940275453</v>
      </c>
      <c r="AX105" s="45">
        <v>0.70306222108685679</v>
      </c>
      <c r="AY105" s="45">
        <v>0.74445313582111317</v>
      </c>
      <c r="AZ105" s="45">
        <v>0.78968389580205611</v>
      </c>
    </row>
    <row r="106" spans="8:52">
      <c r="H106" s="34">
        <v>102</v>
      </c>
      <c r="I106" s="9">
        <v>-0.40928425172169036</v>
      </c>
      <c r="J106" s="9">
        <f t="shared" ca="1" si="13"/>
        <v>1.5322229254322701</v>
      </c>
      <c r="K106" s="9">
        <f t="shared" si="10"/>
        <v>-0.40928425172169036</v>
      </c>
      <c r="L106" s="9">
        <f t="shared" si="11"/>
        <v>84.914379494564514</v>
      </c>
      <c r="M106" s="9">
        <f t="shared" si="14"/>
        <v>98.584130200869325</v>
      </c>
      <c r="N106" s="9">
        <f t="shared" si="12"/>
        <v>0</v>
      </c>
      <c r="O106" s="9">
        <f t="shared" si="15"/>
        <v>0</v>
      </c>
      <c r="Q106" s="9">
        <f t="shared" si="16"/>
        <v>84.914379494564514</v>
      </c>
      <c r="R106" s="9">
        <f t="shared" si="17"/>
        <v>0</v>
      </c>
      <c r="S106" s="9">
        <f t="shared" si="18"/>
        <v>98.584130200869325</v>
      </c>
      <c r="T106" s="9">
        <f t="shared" si="19"/>
        <v>0</v>
      </c>
      <c r="AN106" s="50">
        <v>493</v>
      </c>
      <c r="AO106" s="45">
        <v>0.45047746374741016</v>
      </c>
      <c r="AP106" s="45">
        <v>0.47038355546345229</v>
      </c>
      <c r="AQ106" s="45">
        <v>0.49176771452638651</v>
      </c>
      <c r="AR106" s="45">
        <v>0.51474052870995868</v>
      </c>
      <c r="AS106" s="45">
        <v>0.5394585759555377</v>
      </c>
      <c r="AT106" s="45">
        <v>0.56612970777391247</v>
      </c>
      <c r="AU106" s="45">
        <v>0.59496416767683624</v>
      </c>
      <c r="AV106" s="45">
        <v>0.62627838935810531</v>
      </c>
      <c r="AW106" s="45">
        <v>0.6604899188188379</v>
      </c>
      <c r="AX106" s="45">
        <v>0.69786942908350247</v>
      </c>
      <c r="AY106" s="45">
        <v>0.73863345283449977</v>
      </c>
      <c r="AZ106" s="45">
        <v>0.7831386653912138</v>
      </c>
    </row>
    <row r="107" spans="8:52">
      <c r="H107" s="34">
        <v>103</v>
      </c>
      <c r="I107" s="9">
        <v>-0.39963158348990507</v>
      </c>
      <c r="J107" s="9">
        <f t="shared" ca="1" si="13"/>
        <v>0.48391209459024459</v>
      </c>
      <c r="K107" s="9">
        <f t="shared" si="10"/>
        <v>-0.39963158348990507</v>
      </c>
      <c r="L107" s="9">
        <f t="shared" si="11"/>
        <v>85.189742576854172</v>
      </c>
      <c r="M107" s="9">
        <f t="shared" si="14"/>
        <v>98.676205401281294</v>
      </c>
      <c r="N107" s="9">
        <f t="shared" si="12"/>
        <v>0</v>
      </c>
      <c r="O107" s="9">
        <f t="shared" si="15"/>
        <v>0</v>
      </c>
      <c r="Q107" s="9">
        <f t="shared" si="16"/>
        <v>85.189742576854172</v>
      </c>
      <c r="R107" s="9">
        <f t="shared" si="17"/>
        <v>0</v>
      </c>
      <c r="S107" s="9">
        <f t="shared" si="18"/>
        <v>98.676205401281294</v>
      </c>
      <c r="T107" s="9">
        <f t="shared" si="19"/>
        <v>0</v>
      </c>
      <c r="AN107" s="50">
        <v>494</v>
      </c>
      <c r="AO107" s="45">
        <v>0.44838976946425629</v>
      </c>
      <c r="AP107" s="45">
        <v>0.46810774497378776</v>
      </c>
      <c r="AQ107" s="45">
        <v>0.48928082583477506</v>
      </c>
      <c r="AR107" s="45">
        <v>0.51201650762417128</v>
      </c>
      <c r="AS107" s="45">
        <v>0.53646741634145445</v>
      </c>
      <c r="AT107" s="45">
        <v>0.56283637029558364</v>
      </c>
      <c r="AU107" s="45">
        <v>0.59132788774040779</v>
      </c>
      <c r="AV107" s="45">
        <v>0.62225056187317562</v>
      </c>
      <c r="AW107" s="45">
        <v>0.65601159138280718</v>
      </c>
      <c r="AX107" s="45">
        <v>0.69287178655038284</v>
      </c>
      <c r="AY107" s="45">
        <v>0.73303725373572459</v>
      </c>
      <c r="AZ107" s="45">
        <v>0.77685063934748455</v>
      </c>
    </row>
    <row r="108" spans="8:52">
      <c r="H108" s="34">
        <v>104</v>
      </c>
      <c r="I108" s="9">
        <v>0.63173053959985215</v>
      </c>
      <c r="J108" s="9">
        <f t="shared" ca="1" si="13"/>
        <v>0.49490427707022072</v>
      </c>
      <c r="K108" s="9">
        <f t="shared" si="10"/>
        <v>0.63173053959985215</v>
      </c>
      <c r="L108" s="9">
        <f t="shared" si="11"/>
        <v>120.39867209640211</v>
      </c>
      <c r="M108" s="9">
        <f t="shared" si="14"/>
        <v>109.02640739996247</v>
      </c>
      <c r="N108" s="9">
        <f t="shared" si="12"/>
        <v>10.900459298697072</v>
      </c>
      <c r="O108" s="9">
        <f t="shared" si="15"/>
        <v>9.0264073999624799</v>
      </c>
      <c r="Q108" s="9">
        <f t="shared" si="16"/>
        <v>120.39867209640211</v>
      </c>
      <c r="R108" s="9">
        <f t="shared" si="17"/>
        <v>10.900459298697072</v>
      </c>
      <c r="S108" s="9">
        <f t="shared" si="18"/>
        <v>109.02640739996247</v>
      </c>
      <c r="T108" s="9">
        <f t="shared" si="19"/>
        <v>9.0264073999624799</v>
      </c>
      <c r="AN108" s="50">
        <v>495</v>
      </c>
      <c r="AO108" s="45">
        <v>0.44638590411434603</v>
      </c>
      <c r="AP108" s="45">
        <v>0.46592419338411306</v>
      </c>
      <c r="AQ108" s="45">
        <v>0.48689578084060803</v>
      </c>
      <c r="AR108" s="45">
        <v>0.50940524983807001</v>
      </c>
      <c r="AS108" s="45">
        <v>0.5336015049189089</v>
      </c>
      <c r="AT108" s="45">
        <v>0.55968262694138038</v>
      </c>
      <c r="AU108" s="45">
        <v>0.58784775671650968</v>
      </c>
      <c r="AV108" s="45">
        <v>0.61839812236373781</v>
      </c>
      <c r="AW108" s="45">
        <v>0.65173121064470019</v>
      </c>
      <c r="AX108" s="45">
        <v>0.68809862715725978</v>
      </c>
      <c r="AY108" s="45">
        <v>0.72769679117388253</v>
      </c>
      <c r="AZ108" s="45">
        <v>0.77085531385280659</v>
      </c>
    </row>
    <row r="109" spans="8:52">
      <c r="H109" s="34">
        <v>105</v>
      </c>
      <c r="I109" s="9">
        <v>0.51441218025720536</v>
      </c>
      <c r="J109" s="9">
        <f t="shared" ca="1" si="13"/>
        <v>-0.20433221008965699</v>
      </c>
      <c r="K109" s="9">
        <f t="shared" si="10"/>
        <v>0.51441218025720536</v>
      </c>
      <c r="L109" s="9">
        <f t="shared" si="11"/>
        <v>115.75303885358939</v>
      </c>
      <c r="M109" s="9">
        <f t="shared" si="14"/>
        <v>107.79636023972968</v>
      </c>
      <c r="N109" s="9">
        <f t="shared" si="12"/>
        <v>10.900459298697072</v>
      </c>
      <c r="O109" s="9">
        <f t="shared" si="15"/>
        <v>7.7963602397296938</v>
      </c>
      <c r="Q109" s="9">
        <f t="shared" si="16"/>
        <v>115.75303885358939</v>
      </c>
      <c r="R109" s="9">
        <f t="shared" si="17"/>
        <v>10.900459298697072</v>
      </c>
      <c r="S109" s="9">
        <f t="shared" si="18"/>
        <v>107.79636023972968</v>
      </c>
      <c r="T109" s="9">
        <f t="shared" si="19"/>
        <v>7.7963602397296938</v>
      </c>
      <c r="AN109" s="50">
        <v>496</v>
      </c>
      <c r="AO109" s="45">
        <v>0.44441712031641156</v>
      </c>
      <c r="AP109" s="45">
        <v>0.46377970461905443</v>
      </c>
      <c r="AQ109" s="45">
        <v>0.48455438247584193</v>
      </c>
      <c r="AR109" s="45">
        <v>0.50684292856811919</v>
      </c>
      <c r="AS109" s="45">
        <v>0.53079065867078024</v>
      </c>
      <c r="AT109" s="45">
        <v>0.55659108710219407</v>
      </c>
      <c r="AU109" s="45">
        <v>0.58443818193661212</v>
      </c>
      <c r="AV109" s="45">
        <v>0.61462608553593778</v>
      </c>
      <c r="AW109" s="45">
        <v>0.64754294835676285</v>
      </c>
      <c r="AX109" s="45">
        <v>0.68343157659855025</v>
      </c>
      <c r="AY109" s="45">
        <v>0.72247916976167481</v>
      </c>
      <c r="AZ109" s="45">
        <v>0.76500293081127224</v>
      </c>
    </row>
    <row r="110" spans="8:52">
      <c r="H110" s="34">
        <v>106</v>
      </c>
      <c r="I110" s="9">
        <v>-2.5041283475632019</v>
      </c>
      <c r="J110" s="9">
        <f t="shared" ca="1" si="13"/>
        <v>-0.35329419987533556</v>
      </c>
      <c r="K110" s="9">
        <f t="shared" si="10"/>
        <v>-2.5041283475632019</v>
      </c>
      <c r="L110" s="9">
        <f t="shared" si="11"/>
        <v>42.056554326312138</v>
      </c>
      <c r="M110" s="9">
        <f t="shared" si="14"/>
        <v>80.504357613696897</v>
      </c>
      <c r="N110" s="9">
        <f t="shared" si="12"/>
        <v>0</v>
      </c>
      <c r="O110" s="9">
        <f t="shared" si="15"/>
        <v>0</v>
      </c>
      <c r="Q110" s="9">
        <f t="shared" si="16"/>
        <v>42.056554326312138</v>
      </c>
      <c r="R110" s="9">
        <f t="shared" si="17"/>
        <v>0</v>
      </c>
      <c r="S110" s="9">
        <f t="shared" si="18"/>
        <v>80.504357613696897</v>
      </c>
      <c r="T110" s="9">
        <f t="shared" si="19"/>
        <v>0</v>
      </c>
      <c r="AN110" s="50">
        <v>497</v>
      </c>
      <c r="AO110" s="45">
        <v>0.44255395063936737</v>
      </c>
      <c r="AP110" s="45">
        <v>0.46175101780902794</v>
      </c>
      <c r="AQ110" s="45">
        <v>0.48234031174846276</v>
      </c>
      <c r="AR110" s="45">
        <v>0.50442099653166994</v>
      </c>
      <c r="AS110" s="45">
        <v>0.52813505250459525</v>
      </c>
      <c r="AT110" s="45">
        <v>0.55367175153594095</v>
      </c>
      <c r="AU110" s="45">
        <v>0.58122026570615126</v>
      </c>
      <c r="AV110" s="45">
        <v>0.61106816656836094</v>
      </c>
      <c r="AW110" s="45">
        <v>0.64359495318634918</v>
      </c>
      <c r="AX110" s="45">
        <v>0.67903532224633878</v>
      </c>
      <c r="AY110" s="45">
        <v>0.71756801290077621</v>
      </c>
      <c r="AZ110" s="45">
        <v>0.75949883965103071</v>
      </c>
    </row>
    <row r="111" spans="8:52">
      <c r="H111" s="34">
        <v>107</v>
      </c>
      <c r="I111" s="9">
        <v>-0.40232643133605495</v>
      </c>
      <c r="J111" s="9">
        <f t="shared" ca="1" si="13"/>
        <v>0.31343269299067544</v>
      </c>
      <c r="K111" s="9">
        <f t="shared" si="10"/>
        <v>-0.40232643133605495</v>
      </c>
      <c r="L111" s="9">
        <f t="shared" si="11"/>
        <v>85.112776532205785</v>
      </c>
      <c r="M111" s="9">
        <f t="shared" si="14"/>
        <v>98.650491045441129</v>
      </c>
      <c r="N111" s="9">
        <f t="shared" si="12"/>
        <v>0</v>
      </c>
      <c r="O111" s="9">
        <f t="shared" si="15"/>
        <v>0</v>
      </c>
      <c r="Q111" s="9">
        <f t="shared" si="16"/>
        <v>85.112776532205785</v>
      </c>
      <c r="R111" s="9">
        <f t="shared" si="17"/>
        <v>0</v>
      </c>
      <c r="S111" s="9">
        <f t="shared" si="18"/>
        <v>98.650491045441129</v>
      </c>
      <c r="T111" s="9">
        <f t="shared" si="19"/>
        <v>0</v>
      </c>
      <c r="AN111" s="50">
        <v>498</v>
      </c>
      <c r="AO111" s="45">
        <v>0.44075357965706508</v>
      </c>
      <c r="AP111" s="45">
        <v>0.45979141230203757</v>
      </c>
      <c r="AQ111" s="45">
        <v>0.48020245858217669</v>
      </c>
      <c r="AR111" s="45">
        <v>0.50208340322112055</v>
      </c>
      <c r="AS111" s="45">
        <v>0.52557305901296347</v>
      </c>
      <c r="AT111" s="45">
        <v>0.5508566704207366</v>
      </c>
      <c r="AU111" s="45">
        <v>0.57811886540535751</v>
      </c>
      <c r="AV111" s="45">
        <v>0.60764098861149873</v>
      </c>
      <c r="AW111" s="45">
        <v>0.6397943462016199</v>
      </c>
      <c r="AX111" s="45">
        <v>0.67480599555673559</v>
      </c>
      <c r="AY111" s="45">
        <v>0.71284673925882924</v>
      </c>
      <c r="AZ111" s="45">
        <v>0.7542117056507428</v>
      </c>
    </row>
    <row r="112" spans="8:52">
      <c r="H112" s="34">
        <v>108</v>
      </c>
      <c r="I112" s="9">
        <v>0.54643864353150917</v>
      </c>
      <c r="J112" s="9">
        <f t="shared" ca="1" si="13"/>
        <v>-1.6667455505345432</v>
      </c>
      <c r="K112" s="9">
        <f t="shared" si="10"/>
        <v>0.54643864353150917</v>
      </c>
      <c r="L112" s="9">
        <f t="shared" si="11"/>
        <v>117.00315373856289</v>
      </c>
      <c r="M112" s="9">
        <f t="shared" si="14"/>
        <v>108.13076418513806</v>
      </c>
      <c r="N112" s="9">
        <f t="shared" si="12"/>
        <v>10.900459298697072</v>
      </c>
      <c r="O112" s="9">
        <f t="shared" si="15"/>
        <v>8.1307641851380765</v>
      </c>
      <c r="Q112" s="9">
        <f t="shared" si="16"/>
        <v>117.00315373856289</v>
      </c>
      <c r="R112" s="9">
        <f t="shared" si="17"/>
        <v>10.900459298697072</v>
      </c>
      <c r="S112" s="9">
        <f t="shared" si="18"/>
        <v>108.13076418513806</v>
      </c>
      <c r="T112" s="9">
        <f t="shared" si="19"/>
        <v>8.1307641851380765</v>
      </c>
      <c r="AN112" s="50">
        <v>499</v>
      </c>
      <c r="AO112" s="45">
        <v>0.4389955768760368</v>
      </c>
      <c r="AP112" s="45">
        <v>0.45787858942676785</v>
      </c>
      <c r="AQ112" s="45">
        <v>0.47811642350704942</v>
      </c>
      <c r="AR112" s="45">
        <v>0.49980338340027125</v>
      </c>
      <c r="AS112" s="45">
        <v>0.52307524082371903</v>
      </c>
      <c r="AT112" s="45">
        <v>0.54811337500578772</v>
      </c>
      <c r="AU112" s="45">
        <v>0.57509806097154959</v>
      </c>
      <c r="AV112" s="45">
        <v>0.60430467718928416</v>
      </c>
      <c r="AW112" s="45">
        <v>0.63609668517867768</v>
      </c>
      <c r="AX112" s="45">
        <v>0.67069386559557376</v>
      </c>
      <c r="AY112" s="45">
        <v>0.70825949214476647</v>
      </c>
      <c r="AZ112" s="45">
        <v>0.74907855280159197</v>
      </c>
    </row>
    <row r="113" spans="8:52">
      <c r="H113" s="34">
        <v>109</v>
      </c>
      <c r="I113" s="9">
        <v>-2.1644804168177449</v>
      </c>
      <c r="J113" s="9">
        <f t="shared" ca="1" si="13"/>
        <v>1.7271527889191265</v>
      </c>
      <c r="K113" s="9">
        <f t="shared" si="10"/>
        <v>-2.1644804168177449</v>
      </c>
      <c r="L113" s="9">
        <f t="shared" si="11"/>
        <v>47.131237446382464</v>
      </c>
      <c r="M113" s="9">
        <f t="shared" si="14"/>
        <v>83.192711173961868</v>
      </c>
      <c r="N113" s="9">
        <f t="shared" si="12"/>
        <v>0</v>
      </c>
      <c r="O113" s="9">
        <f t="shared" si="15"/>
        <v>0</v>
      </c>
      <c r="Q113" s="9">
        <f t="shared" si="16"/>
        <v>47.131237446382464</v>
      </c>
      <c r="R113" s="9">
        <f t="shared" si="17"/>
        <v>0</v>
      </c>
      <c r="S113" s="9">
        <f t="shared" si="18"/>
        <v>83.192711173961868</v>
      </c>
      <c r="T113" s="9">
        <f t="shared" si="19"/>
        <v>0</v>
      </c>
      <c r="AN113" s="50">
        <v>500</v>
      </c>
      <c r="AO113" s="45">
        <v>0.43733493529889045</v>
      </c>
      <c r="AP113" s="45">
        <v>0.45607230711049984</v>
      </c>
      <c r="AQ113" s="45">
        <v>0.47614728364142933</v>
      </c>
      <c r="AR113" s="45">
        <v>0.49765195697122583</v>
      </c>
      <c r="AS113" s="45">
        <v>0.52071927271681995</v>
      </c>
      <c r="AT113" s="45">
        <v>0.54552701928298941</v>
      </c>
      <c r="AU113" s="45">
        <v>0.5722514351451512</v>
      </c>
      <c r="AV113" s="45">
        <v>0.60116236499099873</v>
      </c>
      <c r="AW113" s="45">
        <v>0.63261599879120234</v>
      </c>
      <c r="AX113" s="45">
        <v>0.66682540601398455</v>
      </c>
      <c r="AY113" s="45">
        <v>0.70394694433098248</v>
      </c>
      <c r="AZ113" s="45">
        <v>0.74425628345539319</v>
      </c>
    </row>
    <row r="114" spans="8:52">
      <c r="H114" s="34">
        <v>110</v>
      </c>
      <c r="I114" s="9">
        <v>-0.14394398273202494</v>
      </c>
      <c r="J114" s="9">
        <f t="shared" ca="1" si="13"/>
        <v>0.12887464760975048</v>
      </c>
      <c r="K114" s="9">
        <f t="shared" si="10"/>
        <v>-0.14394398273202494</v>
      </c>
      <c r="L114" s="9">
        <f t="shared" si="11"/>
        <v>92.8180189760823</v>
      </c>
      <c r="M114" s="9">
        <f t="shared" si="14"/>
        <v>101.14672566510643</v>
      </c>
      <c r="N114" s="9">
        <f t="shared" si="12"/>
        <v>0</v>
      </c>
      <c r="O114" s="9">
        <f t="shared" si="15"/>
        <v>1.1467256651064446</v>
      </c>
      <c r="Q114" s="9">
        <f t="shared" si="16"/>
        <v>92.8180189760823</v>
      </c>
      <c r="R114" s="9">
        <f t="shared" si="17"/>
        <v>0</v>
      </c>
      <c r="S114" s="9">
        <f t="shared" si="18"/>
        <v>101.14672566510643</v>
      </c>
      <c r="T114" s="9">
        <f t="shared" si="19"/>
        <v>1.1467256651064446</v>
      </c>
    </row>
    <row r="115" spans="8:52">
      <c r="H115" s="34">
        <v>111</v>
      </c>
      <c r="I115" s="9">
        <v>0.71122029815258092</v>
      </c>
      <c r="J115" s="9">
        <f t="shared" ca="1" si="13"/>
        <v>1.6987061402213981</v>
      </c>
      <c r="K115" s="9">
        <f t="shared" si="10"/>
        <v>0.71122029815258092</v>
      </c>
      <c r="L115" s="9">
        <f t="shared" si="11"/>
        <v>123.65185953901798</v>
      </c>
      <c r="M115" s="9">
        <f t="shared" si="14"/>
        <v>109.86780034422202</v>
      </c>
      <c r="N115" s="9">
        <f t="shared" si="12"/>
        <v>10.900459298697072</v>
      </c>
      <c r="O115" s="9">
        <f t="shared" si="15"/>
        <v>9.2193869747110284</v>
      </c>
      <c r="Q115" s="9">
        <f t="shared" si="16"/>
        <v>123.65185953901798</v>
      </c>
      <c r="R115" s="9">
        <f t="shared" si="17"/>
        <v>10.900459298697072</v>
      </c>
      <c r="S115" s="9">
        <f t="shared" si="18"/>
        <v>109.86780034422202</v>
      </c>
      <c r="T115" s="9">
        <f t="shared" si="19"/>
        <v>9.2193869747110284</v>
      </c>
    </row>
    <row r="116" spans="8:52">
      <c r="H116" s="34">
        <v>112</v>
      </c>
      <c r="I116" s="9">
        <v>-0.96826018944648384</v>
      </c>
      <c r="J116" s="9">
        <f t="shared" ca="1" si="13"/>
        <v>1.0648817380975861</v>
      </c>
      <c r="K116" s="9">
        <f t="shared" si="10"/>
        <v>-0.96826018944648384</v>
      </c>
      <c r="L116" s="9">
        <f t="shared" si="11"/>
        <v>70.39753518722128</v>
      </c>
      <c r="M116" s="9">
        <f t="shared" si="14"/>
        <v>93.396135691477213</v>
      </c>
      <c r="N116" s="9">
        <f t="shared" si="12"/>
        <v>0</v>
      </c>
      <c r="O116" s="9">
        <f t="shared" si="15"/>
        <v>0</v>
      </c>
      <c r="Q116" s="9">
        <f t="shared" si="16"/>
        <v>70.39753518722128</v>
      </c>
      <c r="R116" s="9">
        <f t="shared" si="17"/>
        <v>0</v>
      </c>
      <c r="S116" s="9">
        <f t="shared" si="18"/>
        <v>93.396135691477213</v>
      </c>
      <c r="T116" s="9">
        <f t="shared" si="19"/>
        <v>0</v>
      </c>
    </row>
    <row r="117" spans="8:52">
      <c r="H117" s="34">
        <v>113</v>
      </c>
      <c r="I117" s="9">
        <v>-1.5292991976422288</v>
      </c>
      <c r="J117" s="9">
        <f t="shared" ca="1" si="13"/>
        <v>-0.19706790582843872</v>
      </c>
      <c r="K117" s="9">
        <f t="shared" si="10"/>
        <v>-1.5292991976422288</v>
      </c>
      <c r="L117" s="9">
        <f t="shared" si="11"/>
        <v>58.322099236274873</v>
      </c>
      <c r="M117" s="9">
        <f t="shared" si="14"/>
        <v>88.463507102649757</v>
      </c>
      <c r="N117" s="9">
        <f t="shared" si="12"/>
        <v>0</v>
      </c>
      <c r="O117" s="9">
        <f t="shared" si="15"/>
        <v>0</v>
      </c>
      <c r="Q117" s="9">
        <f t="shared" si="16"/>
        <v>58.322099236274873</v>
      </c>
      <c r="R117" s="9">
        <f t="shared" si="17"/>
        <v>0</v>
      </c>
      <c r="S117" s="9">
        <f t="shared" si="18"/>
        <v>88.463507102649757</v>
      </c>
      <c r="T117" s="9">
        <f t="shared" si="19"/>
        <v>0</v>
      </c>
    </row>
    <row r="118" spans="8:52">
      <c r="H118" s="34">
        <v>114</v>
      </c>
      <c r="I118" s="9">
        <v>9.7261703427941035E-2</v>
      </c>
      <c r="J118" s="9">
        <f t="shared" ca="1" si="13"/>
        <v>9.7827959333583545E-3</v>
      </c>
      <c r="K118" s="9">
        <f t="shared" si="10"/>
        <v>9.7261703427941035E-2</v>
      </c>
      <c r="L118" s="9">
        <f t="shared" si="11"/>
        <v>100.63933573181086</v>
      </c>
      <c r="M118" s="9">
        <f t="shared" si="14"/>
        <v>103.53398900848796</v>
      </c>
      <c r="N118" s="9">
        <f t="shared" si="12"/>
        <v>0.6393357318108599</v>
      </c>
      <c r="O118" s="9">
        <f t="shared" si="15"/>
        <v>3.5339890084879784</v>
      </c>
      <c r="Q118" s="9">
        <f t="shared" si="16"/>
        <v>100.63933573181086</v>
      </c>
      <c r="R118" s="9">
        <f t="shared" si="17"/>
        <v>0.6393357318108599</v>
      </c>
      <c r="S118" s="9">
        <f t="shared" si="18"/>
        <v>103.53398900848796</v>
      </c>
      <c r="T118" s="9">
        <f t="shared" si="19"/>
        <v>3.5339890084879784</v>
      </c>
    </row>
    <row r="119" spans="8:52">
      <c r="H119" s="34">
        <v>115</v>
      </c>
      <c r="I119" s="9">
        <v>-0.11374505256702282</v>
      </c>
      <c r="J119" s="9">
        <f t="shared" ca="1" si="13"/>
        <v>1.1122138875981373</v>
      </c>
      <c r="K119" s="9">
        <f t="shared" si="10"/>
        <v>-0.11374505256702282</v>
      </c>
      <c r="L119" s="9">
        <f t="shared" si="11"/>
        <v>93.762947719806661</v>
      </c>
      <c r="M119" s="9">
        <f t="shared" si="14"/>
        <v>101.44257002963906</v>
      </c>
      <c r="N119" s="9">
        <f t="shared" si="12"/>
        <v>0</v>
      </c>
      <c r="O119" s="9">
        <f t="shared" si="15"/>
        <v>1.4425700296390715</v>
      </c>
      <c r="Q119" s="9">
        <f t="shared" si="16"/>
        <v>93.762947719806661</v>
      </c>
      <c r="R119" s="9">
        <f t="shared" si="17"/>
        <v>0</v>
      </c>
      <c r="S119" s="9">
        <f t="shared" si="18"/>
        <v>101.44257002963906</v>
      </c>
      <c r="T119" s="9">
        <f t="shared" si="19"/>
        <v>1.4425700296390715</v>
      </c>
    </row>
    <row r="120" spans="8:52">
      <c r="H120" s="34">
        <v>116</v>
      </c>
      <c r="I120" s="9">
        <v>-0.22522517680186011</v>
      </c>
      <c r="J120" s="9">
        <f t="shared" ca="1" si="13"/>
        <v>-9.3482046534300048E-2</v>
      </c>
      <c r="K120" s="9">
        <f t="shared" si="10"/>
        <v>-0.22522517680186011</v>
      </c>
      <c r="L120" s="9">
        <f t="shared" si="11"/>
        <v>90.321759432590838</v>
      </c>
      <c r="M120" s="9">
        <f t="shared" si="14"/>
        <v>100.35473221761991</v>
      </c>
      <c r="N120" s="9">
        <f t="shared" si="12"/>
        <v>0</v>
      </c>
      <c r="O120" s="9">
        <f t="shared" si="15"/>
        <v>0.3547322176199259</v>
      </c>
      <c r="Q120" s="9">
        <f t="shared" si="16"/>
        <v>90.321759432590838</v>
      </c>
      <c r="R120" s="9">
        <f t="shared" si="17"/>
        <v>0</v>
      </c>
      <c r="S120" s="9">
        <f t="shared" si="18"/>
        <v>100.35473221761991</v>
      </c>
      <c r="T120" s="9">
        <f t="shared" si="19"/>
        <v>0.3547322176199259</v>
      </c>
    </row>
    <row r="121" spans="8:52">
      <c r="H121" s="34">
        <v>117</v>
      </c>
      <c r="I121" s="9">
        <v>8.6466350334132885E-2</v>
      </c>
      <c r="J121" s="9">
        <f t="shared" ca="1" si="13"/>
        <v>0.38671335764979753</v>
      </c>
      <c r="K121" s="9">
        <f t="shared" si="10"/>
        <v>8.6466350334132885E-2</v>
      </c>
      <c r="L121" s="9">
        <f t="shared" si="11"/>
        <v>100.27559455740817</v>
      </c>
      <c r="M121" s="9">
        <f t="shared" si="14"/>
        <v>103.42595048051494</v>
      </c>
      <c r="N121" s="9">
        <f t="shared" si="12"/>
        <v>0.27559455740816929</v>
      </c>
      <c r="O121" s="9">
        <f t="shared" si="15"/>
        <v>3.4259504805149561</v>
      </c>
      <c r="Q121" s="9">
        <f t="shared" si="16"/>
        <v>100.27559455740817</v>
      </c>
      <c r="R121" s="9">
        <f t="shared" si="17"/>
        <v>0.27559455740816929</v>
      </c>
      <c r="S121" s="9">
        <f t="shared" si="18"/>
        <v>103.42595048051494</v>
      </c>
      <c r="T121" s="9">
        <f t="shared" si="19"/>
        <v>3.4259504805149561</v>
      </c>
    </row>
    <row r="122" spans="8:52">
      <c r="H122" s="34">
        <v>118</v>
      </c>
      <c r="I122" s="9">
        <v>-0.96426172697570511</v>
      </c>
      <c r="J122" s="9">
        <f t="shared" ca="1" si="13"/>
        <v>-0.66356138715705981</v>
      </c>
      <c r="K122" s="9">
        <f t="shared" si="10"/>
        <v>-0.96426172697570511</v>
      </c>
      <c r="L122" s="9">
        <f t="shared" si="11"/>
        <v>70.492009904783743</v>
      </c>
      <c r="M122" s="9">
        <f t="shared" si="14"/>
        <v>93.432259327594849</v>
      </c>
      <c r="N122" s="9">
        <f t="shared" si="12"/>
        <v>0</v>
      </c>
      <c r="O122" s="9">
        <f t="shared" si="15"/>
        <v>0</v>
      </c>
      <c r="Q122" s="9">
        <f t="shared" si="16"/>
        <v>70.492009904783743</v>
      </c>
      <c r="R122" s="9">
        <f t="shared" si="17"/>
        <v>0</v>
      </c>
      <c r="S122" s="9">
        <f t="shared" si="18"/>
        <v>93.432259327594849</v>
      </c>
      <c r="T122" s="9">
        <f t="shared" si="19"/>
        <v>0</v>
      </c>
    </row>
    <row r="123" spans="8:52">
      <c r="H123" s="34">
        <v>119</v>
      </c>
      <c r="I123" s="9">
        <v>-0.20355514451113063</v>
      </c>
      <c r="J123" s="9">
        <f t="shared" ca="1" si="13"/>
        <v>-1.4335657851049988</v>
      </c>
      <c r="K123" s="9">
        <f t="shared" si="10"/>
        <v>-0.20355514451113063</v>
      </c>
      <c r="L123" s="9">
        <f t="shared" si="11"/>
        <v>90.980637526786239</v>
      </c>
      <c r="M123" s="9">
        <f t="shared" si="14"/>
        <v>100.56527392450759</v>
      </c>
      <c r="N123" s="9">
        <f t="shared" si="12"/>
        <v>0</v>
      </c>
      <c r="O123" s="9">
        <f t="shared" si="15"/>
        <v>0.56527392450760772</v>
      </c>
      <c r="Q123" s="9">
        <f t="shared" si="16"/>
        <v>90.980637526786239</v>
      </c>
      <c r="R123" s="9">
        <f t="shared" si="17"/>
        <v>0</v>
      </c>
      <c r="S123" s="9">
        <f t="shared" si="18"/>
        <v>100.56527392450759</v>
      </c>
      <c r="T123" s="9">
        <f t="shared" si="19"/>
        <v>0.56527392450760772</v>
      </c>
    </row>
    <row r="124" spans="8:52">
      <c r="H124" s="34">
        <v>120</v>
      </c>
      <c r="I124" s="9">
        <v>-0.58712412786321411</v>
      </c>
      <c r="J124" s="9">
        <f t="shared" ca="1" si="13"/>
        <v>1.141127739663176</v>
      </c>
      <c r="K124" s="9">
        <f t="shared" si="10"/>
        <v>-0.58712412786321411</v>
      </c>
      <c r="L124" s="9">
        <f t="shared" si="11"/>
        <v>79.997426794376665</v>
      </c>
      <c r="M124" s="9">
        <f t="shared" si="14"/>
        <v>96.903035234037674</v>
      </c>
      <c r="N124" s="9">
        <f t="shared" si="12"/>
        <v>0</v>
      </c>
      <c r="O124" s="9">
        <f t="shared" si="15"/>
        <v>0</v>
      </c>
      <c r="Q124" s="9">
        <f t="shared" si="16"/>
        <v>79.997426794376665</v>
      </c>
      <c r="R124" s="9">
        <f t="shared" si="17"/>
        <v>0</v>
      </c>
      <c r="S124" s="9">
        <f t="shared" si="18"/>
        <v>96.903035234037674</v>
      </c>
      <c r="T124" s="9">
        <f t="shared" si="19"/>
        <v>0</v>
      </c>
    </row>
    <row r="125" spans="8:52">
      <c r="H125" s="34">
        <v>121</v>
      </c>
      <c r="I125" s="9">
        <v>-2.1396426384872216</v>
      </c>
      <c r="J125" s="9">
        <f t="shared" ca="1" si="13"/>
        <v>-0.19095608763450539</v>
      </c>
      <c r="K125" s="9">
        <f t="shared" si="10"/>
        <v>-2.1396426384872216</v>
      </c>
      <c r="L125" s="9">
        <f t="shared" si="11"/>
        <v>47.525518335308483</v>
      </c>
      <c r="M125" s="9">
        <f t="shared" si="14"/>
        <v>83.392791920872114</v>
      </c>
      <c r="N125" s="9">
        <f t="shared" si="12"/>
        <v>0</v>
      </c>
      <c r="O125" s="9">
        <f t="shared" si="15"/>
        <v>0</v>
      </c>
      <c r="Q125" s="9">
        <f t="shared" si="16"/>
        <v>47.525518335308483</v>
      </c>
      <c r="R125" s="9">
        <f t="shared" si="17"/>
        <v>0</v>
      </c>
      <c r="S125" s="9">
        <f t="shared" si="18"/>
        <v>83.392791920872114</v>
      </c>
      <c r="T125" s="9">
        <f t="shared" si="19"/>
        <v>0</v>
      </c>
    </row>
    <row r="126" spans="8:52">
      <c r="H126" s="34">
        <v>122</v>
      </c>
      <c r="I126" s="9">
        <v>-0.70081978355126229</v>
      </c>
      <c r="J126" s="9">
        <f t="shared" ca="1" si="13"/>
        <v>0.20290263837282288</v>
      </c>
      <c r="K126" s="9">
        <f t="shared" si="10"/>
        <v>-0.70081978355126229</v>
      </c>
      <c r="L126" s="9">
        <f t="shared" si="11"/>
        <v>77.004202373905159</v>
      </c>
      <c r="M126" s="9">
        <f t="shared" si="14"/>
        <v>95.84333929523973</v>
      </c>
      <c r="N126" s="9">
        <f t="shared" si="12"/>
        <v>0</v>
      </c>
      <c r="O126" s="9">
        <f t="shared" si="15"/>
        <v>0</v>
      </c>
      <c r="Q126" s="9">
        <f t="shared" si="16"/>
        <v>77.004202373905159</v>
      </c>
      <c r="R126" s="9">
        <f t="shared" si="17"/>
        <v>0</v>
      </c>
      <c r="S126" s="9">
        <f t="shared" si="18"/>
        <v>95.84333929523973</v>
      </c>
      <c r="T126" s="9">
        <f t="shared" si="19"/>
        <v>0</v>
      </c>
    </row>
    <row r="127" spans="8:52">
      <c r="H127" s="34">
        <v>123</v>
      </c>
      <c r="I127" s="9">
        <v>-4.0844881008585097E-2</v>
      </c>
      <c r="J127" s="9">
        <f t="shared" ca="1" si="13"/>
        <v>0.6875660004627151</v>
      </c>
      <c r="K127" s="9">
        <f t="shared" si="10"/>
        <v>-4.0844881008585097E-2</v>
      </c>
      <c r="L127" s="9">
        <f t="shared" si="11"/>
        <v>96.083834909323201</v>
      </c>
      <c r="M127" s="9">
        <f t="shared" si="14"/>
        <v>102.16030849593439</v>
      </c>
      <c r="N127" s="9">
        <f t="shared" si="12"/>
        <v>0</v>
      </c>
      <c r="O127" s="9">
        <f t="shared" si="15"/>
        <v>2.1603084959344017</v>
      </c>
      <c r="Q127" s="9">
        <f t="shared" si="16"/>
        <v>96.083834909323201</v>
      </c>
      <c r="R127" s="9">
        <f t="shared" si="17"/>
        <v>0</v>
      </c>
      <c r="S127" s="9">
        <f t="shared" si="18"/>
        <v>102.16030849593439</v>
      </c>
      <c r="T127" s="9">
        <f t="shared" si="19"/>
        <v>2.1603084959344017</v>
      </c>
    </row>
    <row r="128" spans="8:52">
      <c r="H128" s="34">
        <v>124</v>
      </c>
      <c r="I128" s="9">
        <v>0.43779348541431828</v>
      </c>
      <c r="J128" s="9">
        <f t="shared" ca="1" si="13"/>
        <v>-0.28318432797268422</v>
      </c>
      <c r="K128" s="9">
        <f t="shared" si="10"/>
        <v>0.43779348541431828</v>
      </c>
      <c r="L128" s="9">
        <f t="shared" si="11"/>
        <v>112.81625080321621</v>
      </c>
      <c r="M128" s="9">
        <f t="shared" si="14"/>
        <v>107.00053753657411</v>
      </c>
      <c r="N128" s="9">
        <f t="shared" si="12"/>
        <v>10.900459298697072</v>
      </c>
      <c r="O128" s="9">
        <f t="shared" si="15"/>
        <v>7.0005375365741287</v>
      </c>
      <c r="Q128" s="9">
        <f t="shared" si="16"/>
        <v>112.81625080321621</v>
      </c>
      <c r="R128" s="9">
        <f t="shared" si="17"/>
        <v>10.900459298697072</v>
      </c>
      <c r="S128" s="9">
        <f t="shared" si="18"/>
        <v>107.00053753657411</v>
      </c>
      <c r="T128" s="9">
        <f t="shared" si="19"/>
        <v>7.0005375365741287</v>
      </c>
    </row>
    <row r="129" spans="8:20">
      <c r="H129" s="34">
        <v>125</v>
      </c>
      <c r="I129" s="9">
        <v>0.59846367291826152</v>
      </c>
      <c r="J129" s="9">
        <f t="shared" ca="1" si="13"/>
        <v>-1.1170395571497632E-2</v>
      </c>
      <c r="K129" s="9">
        <f t="shared" si="10"/>
        <v>0.59846367291826152</v>
      </c>
      <c r="L129" s="9">
        <f t="shared" si="11"/>
        <v>119.06273258677575</v>
      </c>
      <c r="M129" s="9">
        <f t="shared" si="14"/>
        <v>108.67619565868166</v>
      </c>
      <c r="N129" s="9">
        <f t="shared" si="12"/>
        <v>10.900459298697072</v>
      </c>
      <c r="O129" s="9">
        <f t="shared" si="15"/>
        <v>8.676195658681678</v>
      </c>
      <c r="Q129" s="9">
        <f t="shared" si="16"/>
        <v>119.06273258677575</v>
      </c>
      <c r="R129" s="9">
        <f t="shared" si="17"/>
        <v>10.900459298697072</v>
      </c>
      <c r="S129" s="9">
        <f t="shared" si="18"/>
        <v>108.67619565868166</v>
      </c>
      <c r="T129" s="9">
        <f t="shared" si="19"/>
        <v>8.676195658681678</v>
      </c>
    </row>
    <row r="130" spans="8:20">
      <c r="H130" s="34">
        <v>126</v>
      </c>
      <c r="I130" s="9">
        <v>0.2871449781339856</v>
      </c>
      <c r="J130" s="9">
        <f t="shared" ca="1" si="13"/>
        <v>0.96950781696044952</v>
      </c>
      <c r="K130" s="9">
        <f t="shared" si="10"/>
        <v>0.2871449781339856</v>
      </c>
      <c r="L130" s="9">
        <f t="shared" si="11"/>
        <v>107.25740810058981</v>
      </c>
      <c r="M130" s="9">
        <f t="shared" si="14"/>
        <v>105.45287447314294</v>
      </c>
      <c r="N130" s="9">
        <f t="shared" si="12"/>
        <v>7.2574081005898137</v>
      </c>
      <c r="O130" s="9">
        <f t="shared" si="15"/>
        <v>5.4528744731429555</v>
      </c>
      <c r="Q130" s="9">
        <f t="shared" si="16"/>
        <v>107.25740810058981</v>
      </c>
      <c r="R130" s="9">
        <f t="shared" si="17"/>
        <v>7.2574081005898137</v>
      </c>
      <c r="S130" s="9">
        <f t="shared" si="18"/>
        <v>105.45287447314294</v>
      </c>
      <c r="T130" s="9">
        <f t="shared" si="19"/>
        <v>5.4528744731429555</v>
      </c>
    </row>
    <row r="131" spans="8:20">
      <c r="H131" s="34">
        <v>127</v>
      </c>
      <c r="I131" s="9">
        <v>0.69349662678616164</v>
      </c>
      <c r="J131" s="9">
        <f t="shared" ca="1" si="13"/>
        <v>2.394381674156592</v>
      </c>
      <c r="K131" s="9">
        <f t="shared" si="10"/>
        <v>0.69349662678616164</v>
      </c>
      <c r="L131" s="9">
        <f t="shared" si="11"/>
        <v>122.91897090927482</v>
      </c>
      <c r="M131" s="9">
        <f t="shared" si="14"/>
        <v>109.67963592269356</v>
      </c>
      <c r="N131" s="9">
        <f t="shared" si="12"/>
        <v>10.900459298697072</v>
      </c>
      <c r="O131" s="9">
        <f t="shared" si="15"/>
        <v>9.2193869747110284</v>
      </c>
      <c r="Q131" s="9">
        <f t="shared" si="16"/>
        <v>122.91897090927482</v>
      </c>
      <c r="R131" s="9">
        <f t="shared" si="17"/>
        <v>10.900459298697072</v>
      </c>
      <c r="S131" s="9">
        <f t="shared" si="18"/>
        <v>109.67963592269356</v>
      </c>
      <c r="T131" s="9">
        <f t="shared" si="19"/>
        <v>9.2193869747110284</v>
      </c>
    </row>
    <row r="132" spans="8:20">
      <c r="H132" s="34">
        <v>128</v>
      </c>
      <c r="I132" s="9">
        <v>-1.1788368778383058</v>
      </c>
      <c r="J132" s="9">
        <f t="shared" ca="1" si="13"/>
        <v>-0.61533155380367732</v>
      </c>
      <c r="K132" s="9">
        <f t="shared" si="10"/>
        <v>-1.1788368778383058</v>
      </c>
      <c r="L132" s="9">
        <f t="shared" si="11"/>
        <v>65.596941481535836</v>
      </c>
      <c r="M132" s="9">
        <f t="shared" si="14"/>
        <v>91.513310774080651</v>
      </c>
      <c r="N132" s="9">
        <f t="shared" si="12"/>
        <v>0</v>
      </c>
      <c r="O132" s="9">
        <f t="shared" si="15"/>
        <v>0</v>
      </c>
      <c r="Q132" s="9">
        <f t="shared" si="16"/>
        <v>65.596941481535836</v>
      </c>
      <c r="R132" s="9">
        <f t="shared" si="17"/>
        <v>0</v>
      </c>
      <c r="S132" s="9">
        <f t="shared" si="18"/>
        <v>91.513310774080651</v>
      </c>
      <c r="T132" s="9">
        <f t="shared" si="19"/>
        <v>0</v>
      </c>
    </row>
    <row r="133" spans="8:20">
      <c r="H133" s="34">
        <v>129</v>
      </c>
      <c r="I133" s="9">
        <v>-0.85814788334795233</v>
      </c>
      <c r="J133" s="9">
        <f t="shared" ca="1" si="13"/>
        <v>-1.1156824688136604</v>
      </c>
      <c r="K133" s="9">
        <f t="shared" ref="K133:K196" si="20">IF($B$7=0,I133,J133)</f>
        <v>-0.85814788334795233</v>
      </c>
      <c r="L133" s="9">
        <f t="shared" ref="L133:L196" si="21">$E$7*EXP(($B$5-0.5*$E$9^2)*$B$6+$E$9*SQRT($B$6)*K133)</f>
        <v>73.046106529134406</v>
      </c>
      <c r="M133" s="9">
        <f t="shared" si="14"/>
        <v>94.396054732948926</v>
      </c>
      <c r="N133" s="9">
        <f t="shared" ref="N133:N196" si="22">IF(L133&gt;$E$12,$E$12-$E$11,IF(L133&lt;$E$11,0,L133-$E$11))</f>
        <v>0</v>
      </c>
      <c r="O133" s="9">
        <f t="shared" si="15"/>
        <v>0</v>
      </c>
      <c r="Q133" s="9">
        <f t="shared" si="16"/>
        <v>73.046106529134406</v>
      </c>
      <c r="R133" s="9">
        <f t="shared" si="17"/>
        <v>0</v>
      </c>
      <c r="S133" s="9">
        <f t="shared" si="18"/>
        <v>94.396054732948926</v>
      </c>
      <c r="T133" s="9">
        <f t="shared" si="19"/>
        <v>0</v>
      </c>
    </row>
    <row r="134" spans="8:20">
      <c r="H134" s="34">
        <v>130</v>
      </c>
      <c r="I134" s="9">
        <v>1.960430335099647</v>
      </c>
      <c r="J134" s="9">
        <f t="shared" ref="J134:J197" ca="1" si="23">NORMSINV(RAND())</f>
        <v>0.96157650948895035</v>
      </c>
      <c r="K134" s="9">
        <f t="shared" si="20"/>
        <v>1.960430335099647</v>
      </c>
      <c r="L134" s="9">
        <f t="shared" si="21"/>
        <v>188.0044272299134</v>
      </c>
      <c r="M134" s="9">
        <f t="shared" ref="M134:M197" si="24">$E$8*EXP(($B$5-0.5*$E$10^2)*$B$6+$E$10*SQRT($B$6)*K134)</f>
        <v>123.97660424830923</v>
      </c>
      <c r="N134" s="9">
        <f t="shared" si="22"/>
        <v>10.900459298697072</v>
      </c>
      <c r="O134" s="9">
        <f t="shared" ref="O134:O197" si="25">IF(M134&gt;$E$14,$E$14-$E$13,IF(M134&lt;$E$13,0,M134-$E$13))</f>
        <v>9.2193869747110284</v>
      </c>
      <c r="Q134" s="9">
        <f t="shared" ref="Q134:Q197" si="26">L134</f>
        <v>188.0044272299134</v>
      </c>
      <c r="R134" s="9">
        <f t="shared" ref="R134:R197" si="27">N134</f>
        <v>10.900459298697072</v>
      </c>
      <c r="S134" s="9">
        <f t="shared" ref="S134:S197" si="28">M134</f>
        <v>123.97660424830923</v>
      </c>
      <c r="T134" s="9">
        <f t="shared" ref="T134:T197" si="29">O134</f>
        <v>9.2193869747110284</v>
      </c>
    </row>
    <row r="135" spans="8:20">
      <c r="H135" s="34">
        <v>131</v>
      </c>
      <c r="I135" s="9">
        <v>-1.1957915879918555</v>
      </c>
      <c r="J135" s="9">
        <f t="shared" ca="1" si="23"/>
        <v>-9.0420289093490563E-2</v>
      </c>
      <c r="K135" s="9">
        <f t="shared" si="20"/>
        <v>-1.1957915879918555</v>
      </c>
      <c r="L135" s="9">
        <f t="shared" si="21"/>
        <v>65.224966650592393</v>
      </c>
      <c r="M135" s="9">
        <f t="shared" si="24"/>
        <v>91.363375377365799</v>
      </c>
      <c r="N135" s="9">
        <f t="shared" si="22"/>
        <v>0</v>
      </c>
      <c r="O135" s="9">
        <f t="shared" si="25"/>
        <v>0</v>
      </c>
      <c r="Q135" s="9">
        <f t="shared" si="26"/>
        <v>65.224966650592393</v>
      </c>
      <c r="R135" s="9">
        <f t="shared" si="27"/>
        <v>0</v>
      </c>
      <c r="S135" s="9">
        <f t="shared" si="28"/>
        <v>91.363375377365799</v>
      </c>
      <c r="T135" s="9">
        <f t="shared" si="29"/>
        <v>0</v>
      </c>
    </row>
    <row r="136" spans="8:20">
      <c r="H136" s="34">
        <v>132</v>
      </c>
      <c r="I136" s="9">
        <v>-1.6627606030342552</v>
      </c>
      <c r="J136" s="9">
        <f t="shared" ca="1" si="23"/>
        <v>-0.63566063777423731</v>
      </c>
      <c r="K136" s="9">
        <f t="shared" si="20"/>
        <v>-1.6627606030342552</v>
      </c>
      <c r="L136" s="9">
        <f t="shared" si="21"/>
        <v>55.768936020392346</v>
      </c>
      <c r="M136" s="9">
        <f t="shared" si="24"/>
        <v>87.329004250628003</v>
      </c>
      <c r="N136" s="9">
        <f t="shared" si="22"/>
        <v>0</v>
      </c>
      <c r="O136" s="9">
        <f t="shared" si="25"/>
        <v>0</v>
      </c>
      <c r="Q136" s="9">
        <f t="shared" si="26"/>
        <v>55.768936020392346</v>
      </c>
      <c r="R136" s="9">
        <f t="shared" si="27"/>
        <v>0</v>
      </c>
      <c r="S136" s="9">
        <f t="shared" si="28"/>
        <v>87.329004250628003</v>
      </c>
      <c r="T136" s="9">
        <f t="shared" si="29"/>
        <v>0</v>
      </c>
    </row>
    <row r="137" spans="8:20">
      <c r="H137" s="34">
        <v>133</v>
      </c>
      <c r="I137" s="9">
        <v>0.92142033935166512</v>
      </c>
      <c r="J137" s="9">
        <f t="shared" ca="1" si="23"/>
        <v>-0.38760035742385945</v>
      </c>
      <c r="K137" s="9">
        <f t="shared" si="20"/>
        <v>0.92142033935166512</v>
      </c>
      <c r="L137" s="9">
        <f t="shared" si="21"/>
        <v>132.68433443341701</v>
      </c>
      <c r="M137" s="9">
        <f t="shared" si="24"/>
        <v>112.12417216707945</v>
      </c>
      <c r="N137" s="9">
        <f t="shared" si="22"/>
        <v>10.900459298697072</v>
      </c>
      <c r="O137" s="9">
        <f t="shared" si="25"/>
        <v>9.2193869747110284</v>
      </c>
      <c r="Q137" s="9">
        <f t="shared" si="26"/>
        <v>132.68433443341701</v>
      </c>
      <c r="R137" s="9">
        <f t="shared" si="27"/>
        <v>10.900459298697072</v>
      </c>
      <c r="S137" s="9">
        <f t="shared" si="28"/>
        <v>112.12417216707945</v>
      </c>
      <c r="T137" s="9">
        <f t="shared" si="29"/>
        <v>9.2193869747110284</v>
      </c>
    </row>
    <row r="138" spans="8:20">
      <c r="H138" s="34">
        <v>134</v>
      </c>
      <c r="I138" s="9">
        <v>-1.1370434749852114</v>
      </c>
      <c r="J138" s="9">
        <f t="shared" ca="1" si="23"/>
        <v>1.627276733475066</v>
      </c>
      <c r="K138" s="9">
        <f t="shared" si="20"/>
        <v>-1.1370434749852114</v>
      </c>
      <c r="L138" s="9">
        <f t="shared" si="21"/>
        <v>66.522945113954066</v>
      </c>
      <c r="M138" s="9">
        <f t="shared" si="24"/>
        <v>91.883953560652358</v>
      </c>
      <c r="N138" s="9">
        <f t="shared" si="22"/>
        <v>0</v>
      </c>
      <c r="O138" s="9">
        <f t="shared" si="25"/>
        <v>0</v>
      </c>
      <c r="Q138" s="9">
        <f t="shared" si="26"/>
        <v>66.522945113954066</v>
      </c>
      <c r="R138" s="9">
        <f t="shared" si="27"/>
        <v>0</v>
      </c>
      <c r="S138" s="9">
        <f t="shared" si="28"/>
        <v>91.883953560652358</v>
      </c>
      <c r="T138" s="9">
        <f t="shared" si="29"/>
        <v>0</v>
      </c>
    </row>
    <row r="139" spans="8:20">
      <c r="H139" s="34">
        <v>135</v>
      </c>
      <c r="I139" s="9">
        <v>1.1579111450922066</v>
      </c>
      <c r="J139" s="9">
        <f t="shared" ca="1" si="23"/>
        <v>-8.5814870295664189E-2</v>
      </c>
      <c r="K139" s="9">
        <f t="shared" si="20"/>
        <v>1.1579111450922066</v>
      </c>
      <c r="L139" s="9">
        <f t="shared" si="21"/>
        <v>143.63765923160861</v>
      </c>
      <c r="M139" s="9">
        <f t="shared" si="24"/>
        <v>114.71820262892258</v>
      </c>
      <c r="N139" s="9">
        <f t="shared" si="22"/>
        <v>10.900459298697072</v>
      </c>
      <c r="O139" s="9">
        <f t="shared" si="25"/>
        <v>9.2193869747110284</v>
      </c>
      <c r="Q139" s="9">
        <f t="shared" si="26"/>
        <v>143.63765923160861</v>
      </c>
      <c r="R139" s="9">
        <f t="shared" si="27"/>
        <v>10.900459298697072</v>
      </c>
      <c r="S139" s="9">
        <f t="shared" si="28"/>
        <v>114.71820262892258</v>
      </c>
      <c r="T139" s="9">
        <f t="shared" si="29"/>
        <v>9.2193869747110284</v>
      </c>
    </row>
    <row r="140" spans="8:20">
      <c r="H140" s="34">
        <v>136</v>
      </c>
      <c r="I140" s="9">
        <v>2.4464677711351981</v>
      </c>
      <c r="J140" s="9">
        <f t="shared" ca="1" si="23"/>
        <v>2.498559878306442E-2</v>
      </c>
      <c r="K140" s="9">
        <f t="shared" si="20"/>
        <v>2.4464677711351981</v>
      </c>
      <c r="L140" s="9">
        <f t="shared" si="21"/>
        <v>221.29275912436935</v>
      </c>
      <c r="M140" s="9">
        <f t="shared" si="24"/>
        <v>129.94341499882231</v>
      </c>
      <c r="N140" s="9">
        <f t="shared" si="22"/>
        <v>10.900459298697072</v>
      </c>
      <c r="O140" s="9">
        <f t="shared" si="25"/>
        <v>9.2193869747110284</v>
      </c>
      <c r="Q140" s="9">
        <f t="shared" si="26"/>
        <v>221.29275912436935</v>
      </c>
      <c r="R140" s="9">
        <f t="shared" si="27"/>
        <v>10.900459298697072</v>
      </c>
      <c r="S140" s="9">
        <f t="shared" si="28"/>
        <v>129.94341499882231</v>
      </c>
      <c r="T140" s="9">
        <f t="shared" si="29"/>
        <v>9.2193869747110284</v>
      </c>
    </row>
    <row r="141" spans="8:20">
      <c r="H141" s="34">
        <v>137</v>
      </c>
      <c r="I141" s="9">
        <v>0.51354988001946122</v>
      </c>
      <c r="J141" s="9">
        <f t="shared" ca="1" si="23"/>
        <v>-1.7551820977465125</v>
      </c>
      <c r="K141" s="9">
        <f t="shared" si="20"/>
        <v>0.51354988001946122</v>
      </c>
      <c r="L141" s="9">
        <f t="shared" si="21"/>
        <v>115.7195652879148</v>
      </c>
      <c r="M141" s="9">
        <f t="shared" si="24"/>
        <v>107.78737085336658</v>
      </c>
      <c r="N141" s="9">
        <f t="shared" si="22"/>
        <v>10.900459298697072</v>
      </c>
      <c r="O141" s="9">
        <f t="shared" si="25"/>
        <v>7.7873708533665962</v>
      </c>
      <c r="Q141" s="9">
        <f t="shared" si="26"/>
        <v>115.7195652879148</v>
      </c>
      <c r="R141" s="9">
        <f t="shared" si="27"/>
        <v>10.900459298697072</v>
      </c>
      <c r="S141" s="9">
        <f t="shared" si="28"/>
        <v>107.78737085336658</v>
      </c>
      <c r="T141" s="9">
        <f t="shared" si="29"/>
        <v>7.7873708533665962</v>
      </c>
    </row>
    <row r="142" spans="8:20">
      <c r="H142" s="34">
        <v>138</v>
      </c>
      <c r="I142" s="9">
        <v>-0.83914954050968715</v>
      </c>
      <c r="J142" s="9">
        <f t="shared" ca="1" si="23"/>
        <v>0.55016580014406535</v>
      </c>
      <c r="K142" s="9">
        <f t="shared" si="20"/>
        <v>-0.83914954050968715</v>
      </c>
      <c r="L142" s="9">
        <f t="shared" si="21"/>
        <v>73.513057309919276</v>
      </c>
      <c r="M142" s="9">
        <f t="shared" si="24"/>
        <v>94.569656508235482</v>
      </c>
      <c r="N142" s="9">
        <f t="shared" si="22"/>
        <v>0</v>
      </c>
      <c r="O142" s="9">
        <f t="shared" si="25"/>
        <v>0</v>
      </c>
      <c r="Q142" s="9">
        <f t="shared" si="26"/>
        <v>73.513057309919276</v>
      </c>
      <c r="R142" s="9">
        <f t="shared" si="27"/>
        <v>0</v>
      </c>
      <c r="S142" s="9">
        <f t="shared" si="28"/>
        <v>94.569656508235482</v>
      </c>
      <c r="T142" s="9">
        <f t="shared" si="29"/>
        <v>0</v>
      </c>
    </row>
    <row r="143" spans="8:20">
      <c r="H143" s="34">
        <v>139</v>
      </c>
      <c r="I143" s="9">
        <v>0.23956458058716723</v>
      </c>
      <c r="J143" s="9">
        <f t="shared" ca="1" si="23"/>
        <v>-0.16964372375600509</v>
      </c>
      <c r="K143" s="9">
        <f t="shared" si="20"/>
        <v>0.23956458058716723</v>
      </c>
      <c r="L143" s="9">
        <f t="shared" si="21"/>
        <v>105.55928792479972</v>
      </c>
      <c r="M143" s="9">
        <f t="shared" si="24"/>
        <v>104.96873199467387</v>
      </c>
      <c r="N143" s="9">
        <f t="shared" si="22"/>
        <v>5.5592879247997189</v>
      </c>
      <c r="O143" s="9">
        <f t="shared" si="25"/>
        <v>4.9687319946738882</v>
      </c>
      <c r="Q143" s="9">
        <f t="shared" si="26"/>
        <v>105.55928792479972</v>
      </c>
      <c r="R143" s="9">
        <f t="shared" si="27"/>
        <v>5.5592879247997189</v>
      </c>
      <c r="S143" s="9">
        <f t="shared" si="28"/>
        <v>104.96873199467387</v>
      </c>
      <c r="T143" s="9">
        <f t="shared" si="29"/>
        <v>4.9687319946738882</v>
      </c>
    </row>
    <row r="144" spans="8:20">
      <c r="H144" s="34">
        <v>140</v>
      </c>
      <c r="I144" s="9">
        <v>0.39050628793117936</v>
      </c>
      <c r="J144" s="9">
        <f t="shared" ca="1" si="23"/>
        <v>0.42176992162766708</v>
      </c>
      <c r="K144" s="9">
        <f t="shared" si="20"/>
        <v>0.39050628793117936</v>
      </c>
      <c r="L144" s="9">
        <f t="shared" si="21"/>
        <v>111.04104138045466</v>
      </c>
      <c r="M144" s="9">
        <f t="shared" si="24"/>
        <v>106.51230986724468</v>
      </c>
      <c r="N144" s="9">
        <f t="shared" si="22"/>
        <v>10.900459298697072</v>
      </c>
      <c r="O144" s="9">
        <f t="shared" si="25"/>
        <v>6.5123098672446957</v>
      </c>
      <c r="Q144" s="9">
        <f t="shared" si="26"/>
        <v>111.04104138045466</v>
      </c>
      <c r="R144" s="9">
        <f t="shared" si="27"/>
        <v>10.900459298697072</v>
      </c>
      <c r="S144" s="9">
        <f t="shared" si="28"/>
        <v>106.51230986724468</v>
      </c>
      <c r="T144" s="9">
        <f t="shared" si="29"/>
        <v>6.5123098672446957</v>
      </c>
    </row>
    <row r="145" spans="8:20">
      <c r="H145" s="34">
        <v>141</v>
      </c>
      <c r="I145" s="9">
        <v>-1.7719097153342309</v>
      </c>
      <c r="J145" s="9">
        <f t="shared" ca="1" si="23"/>
        <v>0.38713404421860675</v>
      </c>
      <c r="K145" s="9">
        <f t="shared" si="20"/>
        <v>-1.7719097153342309</v>
      </c>
      <c r="L145" s="9">
        <f t="shared" si="21"/>
        <v>53.764182271224215</v>
      </c>
      <c r="M145" s="9">
        <f t="shared" si="24"/>
        <v>86.411994305697576</v>
      </c>
      <c r="N145" s="9">
        <f t="shared" si="22"/>
        <v>0</v>
      </c>
      <c r="O145" s="9">
        <f t="shared" si="25"/>
        <v>0</v>
      </c>
      <c r="Q145" s="9">
        <f t="shared" si="26"/>
        <v>53.764182271224215</v>
      </c>
      <c r="R145" s="9">
        <f t="shared" si="27"/>
        <v>0</v>
      </c>
      <c r="S145" s="9">
        <f t="shared" si="28"/>
        <v>86.411994305697576</v>
      </c>
      <c r="T145" s="9">
        <f t="shared" si="29"/>
        <v>0</v>
      </c>
    </row>
    <row r="146" spans="8:20">
      <c r="H146" s="34">
        <v>142</v>
      </c>
      <c r="I146" s="9">
        <v>-0.158527949146304</v>
      </c>
      <c r="J146" s="9">
        <f t="shared" ca="1" si="23"/>
        <v>-1.1348607449110024</v>
      </c>
      <c r="K146" s="9">
        <f t="shared" si="20"/>
        <v>-0.158527949146304</v>
      </c>
      <c r="L146" s="9">
        <f t="shared" si="21"/>
        <v>92.365100474866495</v>
      </c>
      <c r="M146" s="9">
        <f t="shared" si="24"/>
        <v>101.00416267525222</v>
      </c>
      <c r="N146" s="9">
        <f t="shared" si="22"/>
        <v>0</v>
      </c>
      <c r="O146" s="9">
        <f t="shared" si="25"/>
        <v>1.0041626752522319</v>
      </c>
      <c r="Q146" s="9">
        <f t="shared" si="26"/>
        <v>92.365100474866495</v>
      </c>
      <c r="R146" s="9">
        <f t="shared" si="27"/>
        <v>0</v>
      </c>
      <c r="S146" s="9">
        <f t="shared" si="28"/>
        <v>101.00416267525222</v>
      </c>
      <c r="T146" s="9">
        <f t="shared" si="29"/>
        <v>1.0041626752522319</v>
      </c>
    </row>
    <row r="147" spans="8:20">
      <c r="H147" s="34">
        <v>143</v>
      </c>
      <c r="I147" s="9">
        <v>0.12702030981925927</v>
      </c>
      <c r="J147" s="9">
        <f t="shared" ca="1" si="23"/>
        <v>0.17611510958879351</v>
      </c>
      <c r="K147" s="9">
        <f t="shared" si="20"/>
        <v>0.12702030981925927</v>
      </c>
      <c r="L147" s="9">
        <f t="shared" si="21"/>
        <v>101.64887550584174</v>
      </c>
      <c r="M147" s="9">
        <f t="shared" si="24"/>
        <v>103.83239407961474</v>
      </c>
      <c r="N147" s="9">
        <f t="shared" si="22"/>
        <v>1.6488755058417439</v>
      </c>
      <c r="O147" s="9">
        <f t="shared" si="25"/>
        <v>3.8323940796147582</v>
      </c>
      <c r="Q147" s="9">
        <f t="shared" si="26"/>
        <v>101.64887550584174</v>
      </c>
      <c r="R147" s="9">
        <f t="shared" si="27"/>
        <v>1.6488755058417439</v>
      </c>
      <c r="S147" s="9">
        <f t="shared" si="28"/>
        <v>103.83239407961474</v>
      </c>
      <c r="T147" s="9">
        <f t="shared" si="29"/>
        <v>3.8323940796147582</v>
      </c>
    </row>
    <row r="148" spans="8:20">
      <c r="H148" s="34">
        <v>144</v>
      </c>
      <c r="I148" s="9">
        <v>-0.49015719354608922</v>
      </c>
      <c r="J148" s="9">
        <f t="shared" ca="1" si="23"/>
        <v>0.55178778619386826</v>
      </c>
      <c r="K148" s="9">
        <f t="shared" si="20"/>
        <v>-0.49015719354608922</v>
      </c>
      <c r="L148" s="9">
        <f t="shared" si="21"/>
        <v>82.641996925182283</v>
      </c>
      <c r="M148" s="9">
        <f t="shared" si="24"/>
        <v>97.816064276313</v>
      </c>
      <c r="N148" s="9">
        <f t="shared" si="22"/>
        <v>0</v>
      </c>
      <c r="O148" s="9">
        <f t="shared" si="25"/>
        <v>0</v>
      </c>
      <c r="Q148" s="9">
        <f t="shared" si="26"/>
        <v>82.641996925182283</v>
      </c>
      <c r="R148" s="9">
        <f t="shared" si="27"/>
        <v>0</v>
      </c>
      <c r="S148" s="9">
        <f t="shared" si="28"/>
        <v>97.816064276313</v>
      </c>
      <c r="T148" s="9">
        <f t="shared" si="29"/>
        <v>0</v>
      </c>
    </row>
    <row r="149" spans="8:20">
      <c r="H149" s="34">
        <v>145</v>
      </c>
      <c r="I149" s="9">
        <v>0.96107288877109065</v>
      </c>
      <c r="J149" s="9">
        <f t="shared" ca="1" si="23"/>
        <v>-1.5738542568193854</v>
      </c>
      <c r="K149" s="9">
        <f t="shared" si="20"/>
        <v>0.96107288877109065</v>
      </c>
      <c r="L149" s="9">
        <f t="shared" si="21"/>
        <v>134.46079614807743</v>
      </c>
      <c r="M149" s="9">
        <f t="shared" si="24"/>
        <v>112.55498529283651</v>
      </c>
      <c r="N149" s="9">
        <f t="shared" si="22"/>
        <v>10.900459298697072</v>
      </c>
      <c r="O149" s="9">
        <f t="shared" si="25"/>
        <v>9.2193869747110284</v>
      </c>
      <c r="Q149" s="9">
        <f t="shared" si="26"/>
        <v>134.46079614807743</v>
      </c>
      <c r="R149" s="9">
        <f t="shared" si="27"/>
        <v>10.900459298697072</v>
      </c>
      <c r="S149" s="9">
        <f t="shared" si="28"/>
        <v>112.55498529283651</v>
      </c>
      <c r="T149" s="9">
        <f t="shared" si="29"/>
        <v>9.2193869747110284</v>
      </c>
    </row>
    <row r="150" spans="8:20">
      <c r="H150" s="34">
        <v>146</v>
      </c>
      <c r="I150" s="9">
        <v>-1.6319690280562165</v>
      </c>
      <c r="J150" s="9">
        <f t="shared" ca="1" si="23"/>
        <v>0.37953164049002636</v>
      </c>
      <c r="K150" s="9">
        <f t="shared" si="20"/>
        <v>-1.6319690280562165</v>
      </c>
      <c r="L150" s="9">
        <f t="shared" si="21"/>
        <v>56.347888218659961</v>
      </c>
      <c r="M150" s="9">
        <f t="shared" si="24"/>
        <v>87.589453301304587</v>
      </c>
      <c r="N150" s="9">
        <f t="shared" si="22"/>
        <v>0</v>
      </c>
      <c r="O150" s="9">
        <f t="shared" si="25"/>
        <v>0</v>
      </c>
      <c r="Q150" s="9">
        <f t="shared" si="26"/>
        <v>56.347888218659961</v>
      </c>
      <c r="R150" s="9">
        <f t="shared" si="27"/>
        <v>0</v>
      </c>
      <c r="S150" s="9">
        <f t="shared" si="28"/>
        <v>87.589453301304587</v>
      </c>
      <c r="T150" s="9">
        <f t="shared" si="29"/>
        <v>0</v>
      </c>
    </row>
    <row r="151" spans="8:20">
      <c r="H151" s="34">
        <v>147</v>
      </c>
      <c r="I151" s="9">
        <v>1.3484267179348997</v>
      </c>
      <c r="J151" s="9">
        <f t="shared" ca="1" si="23"/>
        <v>1.6457147972614663</v>
      </c>
      <c r="K151" s="9">
        <f t="shared" si="20"/>
        <v>1.3484267179348997</v>
      </c>
      <c r="L151" s="9">
        <f t="shared" si="21"/>
        <v>153.1157830797095</v>
      </c>
      <c r="M151" s="9">
        <f t="shared" si="24"/>
        <v>116.85152028468835</v>
      </c>
      <c r="N151" s="9">
        <f t="shared" si="22"/>
        <v>10.900459298697072</v>
      </c>
      <c r="O151" s="9">
        <f t="shared" si="25"/>
        <v>9.2193869747110284</v>
      </c>
      <c r="Q151" s="9">
        <f t="shared" si="26"/>
        <v>153.1157830797095</v>
      </c>
      <c r="R151" s="9">
        <f t="shared" si="27"/>
        <v>10.900459298697072</v>
      </c>
      <c r="S151" s="9">
        <f t="shared" si="28"/>
        <v>116.85152028468835</v>
      </c>
      <c r="T151" s="9">
        <f t="shared" si="29"/>
        <v>9.2193869747110284</v>
      </c>
    </row>
    <row r="152" spans="8:20">
      <c r="H152" s="34">
        <v>148</v>
      </c>
      <c r="I152" s="9">
        <v>2.1847714056900092</v>
      </c>
      <c r="J152" s="9">
        <f t="shared" ca="1" si="23"/>
        <v>-0.66142018764905464</v>
      </c>
      <c r="K152" s="9">
        <f t="shared" si="20"/>
        <v>2.1847714056900092</v>
      </c>
      <c r="L152" s="9">
        <f t="shared" si="21"/>
        <v>202.6968230736085</v>
      </c>
      <c r="M152" s="9">
        <f t="shared" si="24"/>
        <v>126.69588458195503</v>
      </c>
      <c r="N152" s="9">
        <f t="shared" si="22"/>
        <v>10.900459298697072</v>
      </c>
      <c r="O152" s="9">
        <f t="shared" si="25"/>
        <v>9.2193869747110284</v>
      </c>
      <c r="Q152" s="9">
        <f t="shared" si="26"/>
        <v>202.6968230736085</v>
      </c>
      <c r="R152" s="9">
        <f t="shared" si="27"/>
        <v>10.900459298697072</v>
      </c>
      <c r="S152" s="9">
        <f t="shared" si="28"/>
        <v>126.69588458195503</v>
      </c>
      <c r="T152" s="9">
        <f t="shared" si="29"/>
        <v>9.2193869747110284</v>
      </c>
    </row>
    <row r="153" spans="8:20">
      <c r="H153" s="34">
        <v>149</v>
      </c>
      <c r="I153" s="9">
        <v>-2.4728181294666625</v>
      </c>
      <c r="J153" s="9">
        <f t="shared" ca="1" si="23"/>
        <v>-0.55299748109816771</v>
      </c>
      <c r="K153" s="9">
        <f t="shared" si="20"/>
        <v>-2.4728181294666625</v>
      </c>
      <c r="L153" s="9">
        <f t="shared" si="21"/>
        <v>42.500547267753319</v>
      </c>
      <c r="M153" s="9">
        <f t="shared" si="24"/>
        <v>80.748503126220697</v>
      </c>
      <c r="N153" s="9">
        <f t="shared" si="22"/>
        <v>0</v>
      </c>
      <c r="O153" s="9">
        <f t="shared" si="25"/>
        <v>0</v>
      </c>
      <c r="Q153" s="9">
        <f t="shared" si="26"/>
        <v>42.500547267753319</v>
      </c>
      <c r="R153" s="9">
        <f t="shared" si="27"/>
        <v>0</v>
      </c>
      <c r="S153" s="9">
        <f t="shared" si="28"/>
        <v>80.748503126220697</v>
      </c>
      <c r="T153" s="9">
        <f t="shared" si="29"/>
        <v>0</v>
      </c>
    </row>
    <row r="154" spans="8:20">
      <c r="H154" s="34">
        <v>150</v>
      </c>
      <c r="I154" s="9">
        <v>0.31686313405280569</v>
      </c>
      <c r="J154" s="9">
        <f t="shared" ca="1" si="23"/>
        <v>-0.10941817073976733</v>
      </c>
      <c r="K154" s="9">
        <f t="shared" si="20"/>
        <v>0.31686313405280569</v>
      </c>
      <c r="L154" s="9">
        <f t="shared" si="21"/>
        <v>108.33186571302451</v>
      </c>
      <c r="M154" s="9">
        <f t="shared" si="24"/>
        <v>105.75639641533439</v>
      </c>
      <c r="N154" s="9">
        <f t="shared" si="22"/>
        <v>8.3318657130245128</v>
      </c>
      <c r="O154" s="9">
        <f t="shared" si="25"/>
        <v>5.7563964153344074</v>
      </c>
      <c r="Q154" s="9">
        <f t="shared" si="26"/>
        <v>108.33186571302451</v>
      </c>
      <c r="R154" s="9">
        <f t="shared" si="27"/>
        <v>8.3318657130245128</v>
      </c>
      <c r="S154" s="9">
        <f t="shared" si="28"/>
        <v>105.75639641533439</v>
      </c>
      <c r="T154" s="9">
        <f t="shared" si="29"/>
        <v>5.7563964153344074</v>
      </c>
    </row>
    <row r="155" spans="8:20">
      <c r="H155" s="34">
        <v>151</v>
      </c>
      <c r="I155" s="9">
        <v>-0.11454107712585414</v>
      </c>
      <c r="J155" s="9">
        <f t="shared" ca="1" si="23"/>
        <v>0.42466709565892552</v>
      </c>
      <c r="K155" s="9">
        <f t="shared" si="20"/>
        <v>-0.11454107712585414</v>
      </c>
      <c r="L155" s="9">
        <f t="shared" si="21"/>
        <v>93.737916984054976</v>
      </c>
      <c r="M155" s="9">
        <f t="shared" si="24"/>
        <v>101.43476066780053</v>
      </c>
      <c r="N155" s="9">
        <f t="shared" si="22"/>
        <v>0</v>
      </c>
      <c r="O155" s="9">
        <f t="shared" si="25"/>
        <v>1.4347606678005462</v>
      </c>
      <c r="Q155" s="9">
        <f t="shared" si="26"/>
        <v>93.737916984054976</v>
      </c>
      <c r="R155" s="9">
        <f t="shared" si="27"/>
        <v>0</v>
      </c>
      <c r="S155" s="9">
        <f t="shared" si="28"/>
        <v>101.43476066780053</v>
      </c>
      <c r="T155" s="9">
        <f t="shared" si="29"/>
        <v>1.4347606678005462</v>
      </c>
    </row>
    <row r="156" spans="8:20">
      <c r="H156" s="34">
        <v>152</v>
      </c>
      <c r="I156" s="9">
        <v>0.22296285488937204</v>
      </c>
      <c r="J156" s="9">
        <f t="shared" ca="1" si="23"/>
        <v>-0.42470019814093063</v>
      </c>
      <c r="K156" s="9">
        <f t="shared" si="20"/>
        <v>0.22296285488937204</v>
      </c>
      <c r="L156" s="9">
        <f t="shared" si="21"/>
        <v>104.9731295619968</v>
      </c>
      <c r="M156" s="9">
        <f t="shared" si="24"/>
        <v>104.80032887531107</v>
      </c>
      <c r="N156" s="9">
        <f t="shared" si="22"/>
        <v>4.9731295619967995</v>
      </c>
      <c r="O156" s="9">
        <f t="shared" si="25"/>
        <v>4.8003288753110809</v>
      </c>
      <c r="Q156" s="9">
        <f t="shared" si="26"/>
        <v>104.9731295619968</v>
      </c>
      <c r="R156" s="9">
        <f t="shared" si="27"/>
        <v>4.9731295619967995</v>
      </c>
      <c r="S156" s="9">
        <f t="shared" si="28"/>
        <v>104.80032887531107</v>
      </c>
      <c r="T156" s="9">
        <f t="shared" si="29"/>
        <v>4.8003288753110809</v>
      </c>
    </row>
    <row r="157" spans="8:20">
      <c r="H157" s="34">
        <v>153</v>
      </c>
      <c r="I157" s="9">
        <v>1.6007512095191572</v>
      </c>
      <c r="J157" s="9">
        <f t="shared" ca="1" si="23"/>
        <v>0.93064078580625398</v>
      </c>
      <c r="K157" s="9">
        <f t="shared" si="20"/>
        <v>1.6007512095191572</v>
      </c>
      <c r="L157" s="9">
        <f t="shared" si="21"/>
        <v>166.63838895659518</v>
      </c>
      <c r="M157" s="9">
        <f t="shared" si="24"/>
        <v>119.73813730675035</v>
      </c>
      <c r="N157" s="9">
        <f t="shared" si="22"/>
        <v>10.900459298697072</v>
      </c>
      <c r="O157" s="9">
        <f t="shared" si="25"/>
        <v>9.2193869747110284</v>
      </c>
      <c r="Q157" s="9">
        <f t="shared" si="26"/>
        <v>166.63838895659518</v>
      </c>
      <c r="R157" s="9">
        <f t="shared" si="27"/>
        <v>10.900459298697072</v>
      </c>
      <c r="S157" s="9">
        <f t="shared" si="28"/>
        <v>119.73813730675035</v>
      </c>
      <c r="T157" s="9">
        <f t="shared" si="29"/>
        <v>9.2193869747110284</v>
      </c>
    </row>
    <row r="158" spans="8:20">
      <c r="H158" s="34">
        <v>154</v>
      </c>
      <c r="I158" s="9">
        <v>0.58162491960253904</v>
      </c>
      <c r="J158" s="9">
        <f t="shared" ca="1" si="23"/>
        <v>-0.59621343777610025</v>
      </c>
      <c r="K158" s="9">
        <f t="shared" si="20"/>
        <v>0.58162491960253904</v>
      </c>
      <c r="L158" s="9">
        <f t="shared" si="21"/>
        <v>118.39217850150393</v>
      </c>
      <c r="M158" s="9">
        <f t="shared" si="24"/>
        <v>108.49935735838513</v>
      </c>
      <c r="N158" s="9">
        <f t="shared" si="22"/>
        <v>10.900459298697072</v>
      </c>
      <c r="O158" s="9">
        <f t="shared" si="25"/>
        <v>8.4993573583851401</v>
      </c>
      <c r="Q158" s="9">
        <f t="shared" si="26"/>
        <v>118.39217850150393</v>
      </c>
      <c r="R158" s="9">
        <f t="shared" si="27"/>
        <v>10.900459298697072</v>
      </c>
      <c r="S158" s="9">
        <f t="shared" si="28"/>
        <v>108.49935735838513</v>
      </c>
      <c r="T158" s="9">
        <f t="shared" si="29"/>
        <v>8.4993573583851401</v>
      </c>
    </row>
    <row r="159" spans="8:20">
      <c r="H159" s="34">
        <v>155</v>
      </c>
      <c r="I159" s="9">
        <v>-0.32997387009424362</v>
      </c>
      <c r="J159" s="9">
        <f t="shared" ca="1" si="23"/>
        <v>-0.41753800299121729</v>
      </c>
      <c r="K159" s="9">
        <f t="shared" si="20"/>
        <v>-0.32997387009424362</v>
      </c>
      <c r="L159" s="9">
        <f t="shared" si="21"/>
        <v>87.203530118902236</v>
      </c>
      <c r="M159" s="9">
        <f t="shared" si="24"/>
        <v>99.343213197041507</v>
      </c>
      <c r="N159" s="9">
        <f t="shared" si="22"/>
        <v>0</v>
      </c>
      <c r="O159" s="9">
        <f t="shared" si="25"/>
        <v>0</v>
      </c>
      <c r="Q159" s="9">
        <f t="shared" si="26"/>
        <v>87.203530118902236</v>
      </c>
      <c r="R159" s="9">
        <f t="shared" si="27"/>
        <v>0</v>
      </c>
      <c r="S159" s="9">
        <f t="shared" si="28"/>
        <v>99.343213197041507</v>
      </c>
      <c r="T159" s="9">
        <f t="shared" si="29"/>
        <v>0</v>
      </c>
    </row>
    <row r="160" spans="8:20">
      <c r="H160" s="34">
        <v>156</v>
      </c>
      <c r="I160" s="9">
        <v>-0.92231669217011736</v>
      </c>
      <c r="J160" s="9">
        <f t="shared" ca="1" si="23"/>
        <v>-0.21125862565391079</v>
      </c>
      <c r="K160" s="9">
        <f t="shared" si="20"/>
        <v>-0.92231669217011736</v>
      </c>
      <c r="L160" s="9">
        <f t="shared" si="21"/>
        <v>71.490750928245248</v>
      </c>
      <c r="M160" s="9">
        <f t="shared" si="24"/>
        <v>93.812049872107067</v>
      </c>
      <c r="N160" s="9">
        <f t="shared" si="22"/>
        <v>0</v>
      </c>
      <c r="O160" s="9">
        <f t="shared" si="25"/>
        <v>0</v>
      </c>
      <c r="Q160" s="9">
        <f t="shared" si="26"/>
        <v>71.490750928245248</v>
      </c>
      <c r="R160" s="9">
        <f t="shared" si="27"/>
        <v>0</v>
      </c>
      <c r="S160" s="9">
        <f t="shared" si="28"/>
        <v>93.812049872107067</v>
      </c>
      <c r="T160" s="9">
        <f t="shared" si="29"/>
        <v>0</v>
      </c>
    </row>
    <row r="161" spans="8:20">
      <c r="H161" s="34">
        <v>157</v>
      </c>
      <c r="I161" s="9">
        <v>0.33977860324668585</v>
      </c>
      <c r="J161" s="9">
        <f t="shared" ca="1" si="23"/>
        <v>-1.8018870247174317</v>
      </c>
      <c r="K161" s="9">
        <f t="shared" si="20"/>
        <v>0.33977860324668585</v>
      </c>
      <c r="L161" s="9">
        <f t="shared" si="21"/>
        <v>109.16771681602302</v>
      </c>
      <c r="M161" s="9">
        <f t="shared" si="24"/>
        <v>105.99103654357722</v>
      </c>
      <c r="N161" s="9">
        <f t="shared" si="22"/>
        <v>9.1677168160230167</v>
      </c>
      <c r="O161" s="9">
        <f t="shared" si="25"/>
        <v>5.9910365435772377</v>
      </c>
      <c r="Q161" s="9">
        <f t="shared" si="26"/>
        <v>109.16771681602302</v>
      </c>
      <c r="R161" s="9">
        <f t="shared" si="27"/>
        <v>9.1677168160230167</v>
      </c>
      <c r="S161" s="9">
        <f t="shared" si="28"/>
        <v>105.99103654357722</v>
      </c>
      <c r="T161" s="9">
        <f t="shared" si="29"/>
        <v>5.9910365435772377</v>
      </c>
    </row>
    <row r="162" spans="8:20">
      <c r="H162" s="34">
        <v>158</v>
      </c>
      <c r="I162" s="9">
        <v>-1.2987098307091258</v>
      </c>
      <c r="J162" s="9">
        <f t="shared" ca="1" si="23"/>
        <v>-1.2034123806187276</v>
      </c>
      <c r="K162" s="9">
        <f t="shared" si="20"/>
        <v>-1.2987098307091258</v>
      </c>
      <c r="L162" s="9">
        <f t="shared" si="21"/>
        <v>63.011842291287614</v>
      </c>
      <c r="M162" s="9">
        <f t="shared" si="24"/>
        <v>90.458496483666195</v>
      </c>
      <c r="N162" s="9">
        <f t="shared" si="22"/>
        <v>0</v>
      </c>
      <c r="O162" s="9">
        <f t="shared" si="25"/>
        <v>0</v>
      </c>
      <c r="Q162" s="9">
        <f t="shared" si="26"/>
        <v>63.011842291287614</v>
      </c>
      <c r="R162" s="9">
        <f t="shared" si="27"/>
        <v>0</v>
      </c>
      <c r="S162" s="9">
        <f t="shared" si="28"/>
        <v>90.458496483666195</v>
      </c>
      <c r="T162" s="9">
        <f t="shared" si="29"/>
        <v>0</v>
      </c>
    </row>
    <row r="163" spans="8:20">
      <c r="H163" s="34">
        <v>159</v>
      </c>
      <c r="I163" s="9">
        <v>-0.78894082599425797</v>
      </c>
      <c r="J163" s="9">
        <f t="shared" ca="1" si="23"/>
        <v>1.5704159293475159</v>
      </c>
      <c r="K163" s="9">
        <f t="shared" si="20"/>
        <v>-0.78894082599425797</v>
      </c>
      <c r="L163" s="9">
        <f t="shared" si="21"/>
        <v>74.761531137172739</v>
      </c>
      <c r="M163" s="9">
        <f t="shared" si="24"/>
        <v>95.029988678407562</v>
      </c>
      <c r="N163" s="9">
        <f t="shared" si="22"/>
        <v>0</v>
      </c>
      <c r="O163" s="9">
        <f t="shared" si="25"/>
        <v>0</v>
      </c>
      <c r="Q163" s="9">
        <f t="shared" si="26"/>
        <v>74.761531137172739</v>
      </c>
      <c r="R163" s="9">
        <f t="shared" si="27"/>
        <v>0</v>
      </c>
      <c r="S163" s="9">
        <f t="shared" si="28"/>
        <v>95.029988678407562</v>
      </c>
      <c r="T163" s="9">
        <f t="shared" si="29"/>
        <v>0</v>
      </c>
    </row>
    <row r="164" spans="8:20">
      <c r="H164" s="34">
        <v>160</v>
      </c>
      <c r="I164" s="9">
        <v>-1.2167310770553026</v>
      </c>
      <c r="J164" s="9">
        <f t="shared" ca="1" si="23"/>
        <v>0.46164013237564772</v>
      </c>
      <c r="K164" s="9">
        <f t="shared" si="20"/>
        <v>-1.2167310770553026</v>
      </c>
      <c r="L164" s="9">
        <f t="shared" si="21"/>
        <v>64.768478377796612</v>
      </c>
      <c r="M164" s="9">
        <f t="shared" si="24"/>
        <v>91.178540427764503</v>
      </c>
      <c r="N164" s="9">
        <f t="shared" si="22"/>
        <v>0</v>
      </c>
      <c r="O164" s="9">
        <f t="shared" si="25"/>
        <v>0</v>
      </c>
      <c r="Q164" s="9">
        <f t="shared" si="26"/>
        <v>64.768478377796612</v>
      </c>
      <c r="R164" s="9">
        <f t="shared" si="27"/>
        <v>0</v>
      </c>
      <c r="S164" s="9">
        <f t="shared" si="28"/>
        <v>91.178540427764503</v>
      </c>
      <c r="T164" s="9">
        <f t="shared" si="29"/>
        <v>0</v>
      </c>
    </row>
    <row r="165" spans="8:20">
      <c r="H165" s="34">
        <v>161</v>
      </c>
      <c r="I165" s="9">
        <v>-2.3874729612771977</v>
      </c>
      <c r="J165" s="9">
        <f t="shared" ca="1" si="23"/>
        <v>1.4706527466060786</v>
      </c>
      <c r="K165" s="9">
        <f t="shared" si="20"/>
        <v>-2.3874729612771977</v>
      </c>
      <c r="L165" s="9">
        <f t="shared" si="21"/>
        <v>43.734726133494704</v>
      </c>
      <c r="M165" s="9">
        <f t="shared" si="24"/>
        <v>81.417759534122041</v>
      </c>
      <c r="N165" s="9">
        <f t="shared" si="22"/>
        <v>0</v>
      </c>
      <c r="O165" s="9">
        <f t="shared" si="25"/>
        <v>0</v>
      </c>
      <c r="Q165" s="9">
        <f t="shared" si="26"/>
        <v>43.734726133494704</v>
      </c>
      <c r="R165" s="9">
        <f t="shared" si="27"/>
        <v>0</v>
      </c>
      <c r="S165" s="9">
        <f t="shared" si="28"/>
        <v>81.417759534122041</v>
      </c>
      <c r="T165" s="9">
        <f t="shared" si="29"/>
        <v>0</v>
      </c>
    </row>
    <row r="166" spans="8:20">
      <c r="H166" s="34">
        <v>162</v>
      </c>
      <c r="I166" s="9">
        <v>-0.30584351895383172</v>
      </c>
      <c r="J166" s="9">
        <f t="shared" ca="1" si="23"/>
        <v>0.25683234396076782</v>
      </c>
      <c r="K166" s="9">
        <f t="shared" si="20"/>
        <v>-0.30584351895383172</v>
      </c>
      <c r="L166" s="9">
        <f t="shared" si="21"/>
        <v>87.912177605355154</v>
      </c>
      <c r="M166" s="9">
        <f t="shared" si="24"/>
        <v>99.575323413951693</v>
      </c>
      <c r="N166" s="9">
        <f t="shared" si="22"/>
        <v>0</v>
      </c>
      <c r="O166" s="9">
        <f t="shared" si="25"/>
        <v>0</v>
      </c>
      <c r="Q166" s="9">
        <f t="shared" si="26"/>
        <v>87.912177605355154</v>
      </c>
      <c r="R166" s="9">
        <f t="shared" si="27"/>
        <v>0</v>
      </c>
      <c r="S166" s="9">
        <f t="shared" si="28"/>
        <v>99.575323413951693</v>
      </c>
      <c r="T166" s="9">
        <f t="shared" si="29"/>
        <v>0</v>
      </c>
    </row>
    <row r="167" spans="8:20">
      <c r="H167" s="34">
        <v>163</v>
      </c>
      <c r="I167" s="9">
        <v>-0.85286065633081043</v>
      </c>
      <c r="J167" s="9">
        <f t="shared" ca="1" si="23"/>
        <v>-1.1564630242484424</v>
      </c>
      <c r="K167" s="9">
        <f t="shared" si="20"/>
        <v>-0.85286065633081043</v>
      </c>
      <c r="L167" s="9">
        <f t="shared" si="21"/>
        <v>73.175759969080218</v>
      </c>
      <c r="M167" s="9">
        <f t="shared" si="24"/>
        <v>94.444335970796033</v>
      </c>
      <c r="N167" s="9">
        <f t="shared" si="22"/>
        <v>0</v>
      </c>
      <c r="O167" s="9">
        <f t="shared" si="25"/>
        <v>0</v>
      </c>
      <c r="Q167" s="9">
        <f t="shared" si="26"/>
        <v>73.175759969080218</v>
      </c>
      <c r="R167" s="9">
        <f t="shared" si="27"/>
        <v>0</v>
      </c>
      <c r="S167" s="9">
        <f t="shared" si="28"/>
        <v>94.444335970796033</v>
      </c>
      <c r="T167" s="9">
        <f t="shared" si="29"/>
        <v>0</v>
      </c>
    </row>
    <row r="168" spans="8:20">
      <c r="H168" s="34">
        <v>164</v>
      </c>
      <c r="I168" s="9">
        <v>0.77978466441928707</v>
      </c>
      <c r="J168" s="9">
        <f t="shared" ca="1" si="23"/>
        <v>-1.0100907902010865</v>
      </c>
      <c r="K168" s="9">
        <f t="shared" si="20"/>
        <v>0.77978466441928707</v>
      </c>
      <c r="L168" s="9">
        <f t="shared" si="21"/>
        <v>126.52843855844087</v>
      </c>
      <c r="M168" s="9">
        <f t="shared" si="24"/>
        <v>110.5987629570995</v>
      </c>
      <c r="N168" s="9">
        <f t="shared" si="22"/>
        <v>10.900459298697072</v>
      </c>
      <c r="O168" s="9">
        <f t="shared" si="25"/>
        <v>9.2193869747110284</v>
      </c>
      <c r="Q168" s="9">
        <f t="shared" si="26"/>
        <v>126.52843855844087</v>
      </c>
      <c r="R168" s="9">
        <f t="shared" si="27"/>
        <v>10.900459298697072</v>
      </c>
      <c r="S168" s="9">
        <f t="shared" si="28"/>
        <v>110.5987629570995</v>
      </c>
      <c r="T168" s="9">
        <f t="shared" si="29"/>
        <v>9.2193869747110284</v>
      </c>
    </row>
    <row r="169" spans="8:20">
      <c r="H169" s="34">
        <v>165</v>
      </c>
      <c r="I169" s="9">
        <v>-0.68872386487884796</v>
      </c>
      <c r="J169" s="9">
        <f t="shared" ca="1" si="23"/>
        <v>-1.0324467252443881</v>
      </c>
      <c r="K169" s="9">
        <f t="shared" si="20"/>
        <v>-0.68872386487884796</v>
      </c>
      <c r="L169" s="9">
        <f t="shared" si="21"/>
        <v>77.31724857419627</v>
      </c>
      <c r="M169" s="9">
        <f t="shared" si="24"/>
        <v>95.955525743496025</v>
      </c>
      <c r="N169" s="9">
        <f t="shared" si="22"/>
        <v>0</v>
      </c>
      <c r="O169" s="9">
        <f t="shared" si="25"/>
        <v>0</v>
      </c>
      <c r="Q169" s="9">
        <f t="shared" si="26"/>
        <v>77.31724857419627</v>
      </c>
      <c r="R169" s="9">
        <f t="shared" si="27"/>
        <v>0</v>
      </c>
      <c r="S169" s="9">
        <f t="shared" si="28"/>
        <v>95.955525743496025</v>
      </c>
      <c r="T169" s="9">
        <f t="shared" si="29"/>
        <v>0</v>
      </c>
    </row>
    <row r="170" spans="8:20">
      <c r="H170" s="34">
        <v>166</v>
      </c>
      <c r="I170" s="9">
        <v>-1.873780380702101</v>
      </c>
      <c r="J170" s="9">
        <f t="shared" ca="1" si="23"/>
        <v>0.42812788173558325</v>
      </c>
      <c r="K170" s="9">
        <f t="shared" si="20"/>
        <v>-1.873780380702101</v>
      </c>
      <c r="L170" s="9">
        <f t="shared" si="21"/>
        <v>51.958182714241765</v>
      </c>
      <c r="M170" s="9">
        <f t="shared" si="24"/>
        <v>85.564823277635796</v>
      </c>
      <c r="N170" s="9">
        <f t="shared" si="22"/>
        <v>0</v>
      </c>
      <c r="O170" s="9">
        <f t="shared" si="25"/>
        <v>0</v>
      </c>
      <c r="Q170" s="9">
        <f t="shared" si="26"/>
        <v>51.958182714241765</v>
      </c>
      <c r="R170" s="9">
        <f t="shared" si="27"/>
        <v>0</v>
      </c>
      <c r="S170" s="9">
        <f t="shared" si="28"/>
        <v>85.564823277635796</v>
      </c>
      <c r="T170" s="9">
        <f t="shared" si="29"/>
        <v>0</v>
      </c>
    </row>
    <row r="171" spans="8:20">
      <c r="H171" s="34">
        <v>167</v>
      </c>
      <c r="I171" s="9">
        <v>-0.25071831830873703</v>
      </c>
      <c r="J171" s="9">
        <f t="shared" ca="1" si="23"/>
        <v>0.45649720958231188</v>
      </c>
      <c r="K171" s="9">
        <f t="shared" si="20"/>
        <v>-0.25071831830873703</v>
      </c>
      <c r="L171" s="9">
        <f t="shared" si="21"/>
        <v>89.552745516902519</v>
      </c>
      <c r="M171" s="9">
        <f t="shared" si="24"/>
        <v>100.10761016953592</v>
      </c>
      <c r="N171" s="9">
        <f t="shared" si="22"/>
        <v>0</v>
      </c>
      <c r="O171" s="9">
        <f t="shared" si="25"/>
        <v>0.10761016953593128</v>
      </c>
      <c r="Q171" s="9">
        <f t="shared" si="26"/>
        <v>89.552745516902519</v>
      </c>
      <c r="R171" s="9">
        <f t="shared" si="27"/>
        <v>0</v>
      </c>
      <c r="S171" s="9">
        <f t="shared" si="28"/>
        <v>100.10761016953592</v>
      </c>
      <c r="T171" s="9">
        <f t="shared" si="29"/>
        <v>0.10761016953593128</v>
      </c>
    </row>
    <row r="172" spans="8:20">
      <c r="H172" s="34">
        <v>168</v>
      </c>
      <c r="I172" s="9">
        <v>0.21204063508486518</v>
      </c>
      <c r="J172" s="9">
        <f t="shared" ca="1" si="23"/>
        <v>1.2776966571135218</v>
      </c>
      <c r="K172" s="9">
        <f t="shared" si="20"/>
        <v>0.21204063508486518</v>
      </c>
      <c r="L172" s="9">
        <f t="shared" si="21"/>
        <v>104.58927414470625</v>
      </c>
      <c r="M172" s="9">
        <f t="shared" si="24"/>
        <v>104.68968439497723</v>
      </c>
      <c r="N172" s="9">
        <f t="shared" si="22"/>
        <v>4.5892741447062519</v>
      </c>
      <c r="O172" s="9">
        <f t="shared" si="25"/>
        <v>4.6896843949772489</v>
      </c>
      <c r="Q172" s="9">
        <f t="shared" si="26"/>
        <v>104.58927414470625</v>
      </c>
      <c r="R172" s="9">
        <f t="shared" si="27"/>
        <v>4.5892741447062519</v>
      </c>
      <c r="S172" s="9">
        <f t="shared" si="28"/>
        <v>104.68968439497723</v>
      </c>
      <c r="T172" s="9">
        <f t="shared" si="29"/>
        <v>4.6896843949772489</v>
      </c>
    </row>
    <row r="173" spans="8:20">
      <c r="H173" s="34">
        <v>169</v>
      </c>
      <c r="I173" s="9">
        <v>-0.81480947134423132</v>
      </c>
      <c r="J173" s="9">
        <f t="shared" ca="1" si="23"/>
        <v>-0.45287111428970089</v>
      </c>
      <c r="K173" s="9">
        <f t="shared" si="20"/>
        <v>-0.81480947134423132</v>
      </c>
      <c r="L173" s="9">
        <f t="shared" si="21"/>
        <v>74.115664252897247</v>
      </c>
      <c r="M173" s="9">
        <f t="shared" si="24"/>
        <v>94.792536169196453</v>
      </c>
      <c r="N173" s="9">
        <f t="shared" si="22"/>
        <v>0</v>
      </c>
      <c r="O173" s="9">
        <f t="shared" si="25"/>
        <v>0</v>
      </c>
      <c r="Q173" s="9">
        <f t="shared" si="26"/>
        <v>74.115664252897247</v>
      </c>
      <c r="R173" s="9">
        <f t="shared" si="27"/>
        <v>0</v>
      </c>
      <c r="S173" s="9">
        <f t="shared" si="28"/>
        <v>94.792536169196453</v>
      </c>
      <c r="T173" s="9">
        <f t="shared" si="29"/>
        <v>0</v>
      </c>
    </row>
    <row r="174" spans="8:20">
      <c r="H174" s="34">
        <v>170</v>
      </c>
      <c r="I174" s="9">
        <v>-1.0622304187059166</v>
      </c>
      <c r="J174" s="9">
        <f t="shared" ca="1" si="23"/>
        <v>-0.44600708761874203</v>
      </c>
      <c r="K174" s="9">
        <f t="shared" si="20"/>
        <v>-1.0622304187059166</v>
      </c>
      <c r="L174" s="9">
        <f t="shared" si="21"/>
        <v>68.213319838386042</v>
      </c>
      <c r="M174" s="9">
        <f t="shared" si="24"/>
        <v>92.551182261887803</v>
      </c>
      <c r="N174" s="9">
        <f t="shared" si="22"/>
        <v>0</v>
      </c>
      <c r="O174" s="9">
        <f t="shared" si="25"/>
        <v>0</v>
      </c>
      <c r="Q174" s="9">
        <f t="shared" si="26"/>
        <v>68.213319838386042</v>
      </c>
      <c r="R174" s="9">
        <f t="shared" si="27"/>
        <v>0</v>
      </c>
      <c r="S174" s="9">
        <f t="shared" si="28"/>
        <v>92.551182261887803</v>
      </c>
      <c r="T174" s="9">
        <f t="shared" si="29"/>
        <v>0</v>
      </c>
    </row>
    <row r="175" spans="8:20">
      <c r="H175" s="34">
        <v>171</v>
      </c>
      <c r="I175" s="9">
        <v>0.60990337740857026</v>
      </c>
      <c r="J175" s="9">
        <f t="shared" ca="1" si="23"/>
        <v>0.2341536421843132</v>
      </c>
      <c r="K175" s="9">
        <f t="shared" si="20"/>
        <v>0.60990337740857026</v>
      </c>
      <c r="L175" s="9">
        <f t="shared" si="21"/>
        <v>119.52045057249686</v>
      </c>
      <c r="M175" s="9">
        <f t="shared" si="24"/>
        <v>108.79649826967093</v>
      </c>
      <c r="N175" s="9">
        <f t="shared" si="22"/>
        <v>10.900459298697072</v>
      </c>
      <c r="O175" s="9">
        <f t="shared" si="25"/>
        <v>8.7964982696709484</v>
      </c>
      <c r="Q175" s="9">
        <f t="shared" si="26"/>
        <v>119.52045057249686</v>
      </c>
      <c r="R175" s="9">
        <f t="shared" si="27"/>
        <v>10.900459298697072</v>
      </c>
      <c r="S175" s="9">
        <f t="shared" si="28"/>
        <v>108.79649826967093</v>
      </c>
      <c r="T175" s="9">
        <f t="shared" si="29"/>
        <v>8.7964982696709484</v>
      </c>
    </row>
    <row r="176" spans="8:20">
      <c r="H176" s="34">
        <v>172</v>
      </c>
      <c r="I176" s="9">
        <v>0.68362574494148043</v>
      </c>
      <c r="J176" s="9">
        <f t="shared" ca="1" si="23"/>
        <v>0.32689274451017392</v>
      </c>
      <c r="K176" s="9">
        <f t="shared" si="20"/>
        <v>0.68362574494148043</v>
      </c>
      <c r="L176" s="9">
        <f t="shared" si="21"/>
        <v>122.51268663432684</v>
      </c>
      <c r="M176" s="9">
        <f t="shared" si="24"/>
        <v>109.57498086424178</v>
      </c>
      <c r="N176" s="9">
        <f t="shared" si="22"/>
        <v>10.900459298697072</v>
      </c>
      <c r="O176" s="9">
        <f t="shared" si="25"/>
        <v>9.2193869747110284</v>
      </c>
      <c r="Q176" s="9">
        <f t="shared" si="26"/>
        <v>122.51268663432684</v>
      </c>
      <c r="R176" s="9">
        <f t="shared" si="27"/>
        <v>10.900459298697072</v>
      </c>
      <c r="S176" s="9">
        <f t="shared" si="28"/>
        <v>109.57498086424178</v>
      </c>
      <c r="T176" s="9">
        <f t="shared" si="29"/>
        <v>9.2193869747110284</v>
      </c>
    </row>
    <row r="177" spans="8:20">
      <c r="H177" s="34">
        <v>173</v>
      </c>
      <c r="I177" s="9">
        <v>0.18976802243131208</v>
      </c>
      <c r="J177" s="9">
        <f t="shared" ca="1" si="23"/>
        <v>1.3949210432204728</v>
      </c>
      <c r="K177" s="9">
        <f t="shared" si="20"/>
        <v>0.18976802243131208</v>
      </c>
      <c r="L177" s="9">
        <f t="shared" si="21"/>
        <v>103.81085947130451</v>
      </c>
      <c r="M177" s="9">
        <f t="shared" si="24"/>
        <v>104.46441979690746</v>
      </c>
      <c r="N177" s="9">
        <f t="shared" si="22"/>
        <v>3.8108594713045107</v>
      </c>
      <c r="O177" s="9">
        <f t="shared" si="25"/>
        <v>4.4644197969074781</v>
      </c>
      <c r="Q177" s="9">
        <f t="shared" si="26"/>
        <v>103.81085947130451</v>
      </c>
      <c r="R177" s="9">
        <f t="shared" si="27"/>
        <v>3.8108594713045107</v>
      </c>
      <c r="S177" s="9">
        <f t="shared" si="28"/>
        <v>104.46441979690746</v>
      </c>
      <c r="T177" s="9">
        <f t="shared" si="29"/>
        <v>4.4644197969074781</v>
      </c>
    </row>
    <row r="178" spans="8:20">
      <c r="H178" s="34">
        <v>174</v>
      </c>
      <c r="I178" s="9">
        <v>1.8230443730521086</v>
      </c>
      <c r="J178" s="9">
        <f t="shared" ca="1" si="23"/>
        <v>0.367042989607342</v>
      </c>
      <c r="K178" s="9">
        <f t="shared" si="20"/>
        <v>1.8230443730521086</v>
      </c>
      <c r="L178" s="9">
        <f t="shared" si="21"/>
        <v>179.53768184502988</v>
      </c>
      <c r="M178" s="9">
        <f t="shared" si="24"/>
        <v>122.34021882703261</v>
      </c>
      <c r="N178" s="9">
        <f t="shared" si="22"/>
        <v>10.900459298697072</v>
      </c>
      <c r="O178" s="9">
        <f t="shared" si="25"/>
        <v>9.2193869747110284</v>
      </c>
      <c r="Q178" s="9">
        <f t="shared" si="26"/>
        <v>179.53768184502988</v>
      </c>
      <c r="R178" s="9">
        <f t="shared" si="27"/>
        <v>10.900459298697072</v>
      </c>
      <c r="S178" s="9">
        <f t="shared" si="28"/>
        <v>122.34021882703261</v>
      </c>
      <c r="T178" s="9">
        <f t="shared" si="29"/>
        <v>9.2193869747110284</v>
      </c>
    </row>
    <row r="179" spans="8:20">
      <c r="H179" s="34">
        <v>175</v>
      </c>
      <c r="I179" s="9">
        <v>5.2285204242732905E-2</v>
      </c>
      <c r="J179" s="9">
        <f t="shared" ca="1" si="23"/>
        <v>-0.16644338308408266</v>
      </c>
      <c r="K179" s="9">
        <f t="shared" si="20"/>
        <v>5.2285204242732905E-2</v>
      </c>
      <c r="L179" s="9">
        <f t="shared" si="21"/>
        <v>99.132535678932115</v>
      </c>
      <c r="M179" s="9">
        <f t="shared" si="24"/>
        <v>103.08461294085683</v>
      </c>
      <c r="N179" s="9">
        <f t="shared" si="22"/>
        <v>0</v>
      </c>
      <c r="O179" s="9">
        <f t="shared" si="25"/>
        <v>3.084612940856843</v>
      </c>
      <c r="Q179" s="9">
        <f t="shared" si="26"/>
        <v>99.132535678932115</v>
      </c>
      <c r="R179" s="9">
        <f t="shared" si="27"/>
        <v>0</v>
      </c>
      <c r="S179" s="9">
        <f t="shared" si="28"/>
        <v>103.08461294085683</v>
      </c>
      <c r="T179" s="9">
        <f t="shared" si="29"/>
        <v>3.084612940856843</v>
      </c>
    </row>
    <row r="180" spans="8:20">
      <c r="H180" s="34">
        <v>176</v>
      </c>
      <c r="I180" s="9">
        <v>1.5683413074327803</v>
      </c>
      <c r="J180" s="9">
        <f t="shared" ca="1" si="23"/>
        <v>0.8421418979083457</v>
      </c>
      <c r="K180" s="9">
        <f t="shared" si="20"/>
        <v>1.5683413074327803</v>
      </c>
      <c r="L180" s="9">
        <f t="shared" si="21"/>
        <v>164.83674787071729</v>
      </c>
      <c r="M180" s="9">
        <f t="shared" si="24"/>
        <v>119.36341002971203</v>
      </c>
      <c r="N180" s="9">
        <f t="shared" si="22"/>
        <v>10.900459298697072</v>
      </c>
      <c r="O180" s="9">
        <f t="shared" si="25"/>
        <v>9.2193869747110284</v>
      </c>
      <c r="Q180" s="9">
        <f t="shared" si="26"/>
        <v>164.83674787071729</v>
      </c>
      <c r="R180" s="9">
        <f t="shared" si="27"/>
        <v>10.900459298697072</v>
      </c>
      <c r="S180" s="9">
        <f t="shared" si="28"/>
        <v>119.36341002971203</v>
      </c>
      <c r="T180" s="9">
        <f t="shared" si="29"/>
        <v>9.2193869747110284</v>
      </c>
    </row>
    <row r="181" spans="8:20">
      <c r="H181" s="34">
        <v>177</v>
      </c>
      <c r="I181" s="9">
        <v>1.5739747838228728</v>
      </c>
      <c r="J181" s="9">
        <f t="shared" ca="1" si="23"/>
        <v>0.14587723528737584</v>
      </c>
      <c r="K181" s="9">
        <f t="shared" si="20"/>
        <v>1.5739747838228728</v>
      </c>
      <c r="L181" s="9">
        <f t="shared" si="21"/>
        <v>165.14850382413212</v>
      </c>
      <c r="M181" s="9">
        <f t="shared" si="24"/>
        <v>119.4284606680808</v>
      </c>
      <c r="N181" s="9">
        <f t="shared" si="22"/>
        <v>10.900459298697072</v>
      </c>
      <c r="O181" s="9">
        <f t="shared" si="25"/>
        <v>9.2193869747110284</v>
      </c>
      <c r="Q181" s="9">
        <f t="shared" si="26"/>
        <v>165.14850382413212</v>
      </c>
      <c r="R181" s="9">
        <f t="shared" si="27"/>
        <v>10.900459298697072</v>
      </c>
      <c r="S181" s="9">
        <f t="shared" si="28"/>
        <v>119.4284606680808</v>
      </c>
      <c r="T181" s="9">
        <f t="shared" si="29"/>
        <v>9.2193869747110284</v>
      </c>
    </row>
    <row r="182" spans="8:20">
      <c r="H182" s="34">
        <v>178</v>
      </c>
      <c r="I182" s="9">
        <v>1.6578817647102739</v>
      </c>
      <c r="J182" s="9">
        <f t="shared" ca="1" si="23"/>
        <v>-1.4019310798237559</v>
      </c>
      <c r="K182" s="9">
        <f t="shared" si="20"/>
        <v>1.6578817647102739</v>
      </c>
      <c r="L182" s="9">
        <f t="shared" si="21"/>
        <v>169.86231454153162</v>
      </c>
      <c r="M182" s="9">
        <f t="shared" si="24"/>
        <v>120.40155468875147</v>
      </c>
      <c r="N182" s="9">
        <f t="shared" si="22"/>
        <v>10.900459298697072</v>
      </c>
      <c r="O182" s="9">
        <f t="shared" si="25"/>
        <v>9.2193869747110284</v>
      </c>
      <c r="Q182" s="9">
        <f t="shared" si="26"/>
        <v>169.86231454153162</v>
      </c>
      <c r="R182" s="9">
        <f t="shared" si="27"/>
        <v>10.900459298697072</v>
      </c>
      <c r="S182" s="9">
        <f t="shared" si="28"/>
        <v>120.40155468875147</v>
      </c>
      <c r="T182" s="9">
        <f t="shared" si="29"/>
        <v>9.2193869747110284</v>
      </c>
    </row>
    <row r="183" spans="8:20">
      <c r="H183" s="34">
        <v>179</v>
      </c>
      <c r="I183" s="9">
        <v>0.11950632589073706</v>
      </c>
      <c r="J183" s="9">
        <f t="shared" ca="1" si="23"/>
        <v>0.57317098940088762</v>
      </c>
      <c r="K183" s="9">
        <f t="shared" si="20"/>
        <v>0.11950632589073706</v>
      </c>
      <c r="L183" s="9">
        <f t="shared" si="21"/>
        <v>101.39301717554667</v>
      </c>
      <c r="M183" s="9">
        <f t="shared" si="24"/>
        <v>103.75696637513666</v>
      </c>
      <c r="N183" s="9">
        <f t="shared" si="22"/>
        <v>1.3930171755466745</v>
      </c>
      <c r="O183" s="9">
        <f t="shared" si="25"/>
        <v>3.7569663751366704</v>
      </c>
      <c r="Q183" s="9">
        <f t="shared" si="26"/>
        <v>101.39301717554667</v>
      </c>
      <c r="R183" s="9">
        <f t="shared" si="27"/>
        <v>1.3930171755466745</v>
      </c>
      <c r="S183" s="9">
        <f t="shared" si="28"/>
        <v>103.75696637513666</v>
      </c>
      <c r="T183" s="9">
        <f t="shared" si="29"/>
        <v>3.7569663751366704</v>
      </c>
    </row>
    <row r="184" spans="8:20">
      <c r="H184" s="34">
        <v>180</v>
      </c>
      <c r="I184" s="9">
        <v>-0.11820113468345482</v>
      </c>
      <c r="J184" s="9">
        <f t="shared" ca="1" si="23"/>
        <v>0.99909292298745767</v>
      </c>
      <c r="K184" s="9">
        <f t="shared" si="20"/>
        <v>-0.11820113468345482</v>
      </c>
      <c r="L184" s="9">
        <f t="shared" si="21"/>
        <v>93.622913621186527</v>
      </c>
      <c r="M184" s="9">
        <f t="shared" si="24"/>
        <v>101.39886157991756</v>
      </c>
      <c r="N184" s="9">
        <f t="shared" si="22"/>
        <v>0</v>
      </c>
      <c r="O184" s="9">
        <f t="shared" si="25"/>
        <v>1.398861579917579</v>
      </c>
      <c r="Q184" s="9">
        <f t="shared" si="26"/>
        <v>93.622913621186527</v>
      </c>
      <c r="R184" s="9">
        <f t="shared" si="27"/>
        <v>0</v>
      </c>
      <c r="S184" s="9">
        <f t="shared" si="28"/>
        <v>101.39886157991756</v>
      </c>
      <c r="T184" s="9">
        <f t="shared" si="29"/>
        <v>1.398861579917579</v>
      </c>
    </row>
    <row r="185" spans="8:20">
      <c r="H185" s="34">
        <v>181</v>
      </c>
      <c r="I185" s="9">
        <v>-0.6630406215449598</v>
      </c>
      <c r="J185" s="9">
        <f t="shared" ca="1" si="23"/>
        <v>0.70788061800568525</v>
      </c>
      <c r="K185" s="9">
        <f t="shared" si="20"/>
        <v>-0.6630406215449598</v>
      </c>
      <c r="L185" s="9">
        <f t="shared" si="21"/>
        <v>77.986165306705331</v>
      </c>
      <c r="M185" s="9">
        <f t="shared" si="24"/>
        <v>96.194166652139998</v>
      </c>
      <c r="N185" s="9">
        <f t="shared" si="22"/>
        <v>0</v>
      </c>
      <c r="O185" s="9">
        <f t="shared" si="25"/>
        <v>0</v>
      </c>
      <c r="Q185" s="9">
        <f t="shared" si="26"/>
        <v>77.986165306705331</v>
      </c>
      <c r="R185" s="9">
        <f t="shared" si="27"/>
        <v>0</v>
      </c>
      <c r="S185" s="9">
        <f t="shared" si="28"/>
        <v>96.194166652139998</v>
      </c>
      <c r="T185" s="9">
        <f t="shared" si="29"/>
        <v>0</v>
      </c>
    </row>
    <row r="186" spans="8:20">
      <c r="H186" s="34">
        <v>182</v>
      </c>
      <c r="I186" s="9">
        <v>1.2884843618441677</v>
      </c>
      <c r="J186" s="9">
        <f t="shared" ca="1" si="23"/>
        <v>-0.10965008008329413</v>
      </c>
      <c r="K186" s="9">
        <f t="shared" si="20"/>
        <v>1.2884843618441677</v>
      </c>
      <c r="L186" s="9">
        <f t="shared" si="21"/>
        <v>150.0681044193731</v>
      </c>
      <c r="M186" s="9">
        <f t="shared" si="24"/>
        <v>116.1760667350364</v>
      </c>
      <c r="N186" s="9">
        <f t="shared" si="22"/>
        <v>10.900459298697072</v>
      </c>
      <c r="O186" s="9">
        <f t="shared" si="25"/>
        <v>9.2193869747110284</v>
      </c>
      <c r="Q186" s="9">
        <f t="shared" si="26"/>
        <v>150.0681044193731</v>
      </c>
      <c r="R186" s="9">
        <f t="shared" si="27"/>
        <v>10.900459298697072</v>
      </c>
      <c r="S186" s="9">
        <f t="shared" si="28"/>
        <v>116.1760667350364</v>
      </c>
      <c r="T186" s="9">
        <f t="shared" si="29"/>
        <v>9.2193869747110284</v>
      </c>
    </row>
    <row r="187" spans="8:20">
      <c r="H187" s="34">
        <v>183</v>
      </c>
      <c r="I187" s="9">
        <v>-1.0594055510416065</v>
      </c>
      <c r="J187" s="9">
        <f t="shared" ca="1" si="23"/>
        <v>-0.20898227450634865</v>
      </c>
      <c r="K187" s="9">
        <f t="shared" si="20"/>
        <v>-1.0594055510416065</v>
      </c>
      <c r="L187" s="9">
        <f t="shared" si="21"/>
        <v>68.277981509707658</v>
      </c>
      <c r="M187" s="9">
        <f t="shared" si="24"/>
        <v>92.576470871812205</v>
      </c>
      <c r="N187" s="9">
        <f t="shared" si="22"/>
        <v>0</v>
      </c>
      <c r="O187" s="9">
        <f t="shared" si="25"/>
        <v>0</v>
      </c>
      <c r="Q187" s="9">
        <f t="shared" si="26"/>
        <v>68.277981509707658</v>
      </c>
      <c r="R187" s="9">
        <f t="shared" si="27"/>
        <v>0</v>
      </c>
      <c r="S187" s="9">
        <f t="shared" si="28"/>
        <v>92.576470871812205</v>
      </c>
      <c r="T187" s="9">
        <f t="shared" si="29"/>
        <v>0</v>
      </c>
    </row>
    <row r="188" spans="8:20">
      <c r="H188" s="34">
        <v>184</v>
      </c>
      <c r="I188" s="9">
        <v>0.18364619403798621</v>
      </c>
      <c r="J188" s="9">
        <f t="shared" ca="1" si="23"/>
        <v>1.0838115208609838</v>
      </c>
      <c r="K188" s="9">
        <f t="shared" si="20"/>
        <v>0.18364619403798621</v>
      </c>
      <c r="L188" s="9">
        <f t="shared" si="21"/>
        <v>103.59792203785703</v>
      </c>
      <c r="M188" s="9">
        <f t="shared" si="24"/>
        <v>104.40258875816602</v>
      </c>
      <c r="N188" s="9">
        <f t="shared" si="22"/>
        <v>3.5979220378570318</v>
      </c>
      <c r="O188" s="9">
        <f t="shared" si="25"/>
        <v>4.4025887581660328</v>
      </c>
      <c r="Q188" s="9">
        <f t="shared" si="26"/>
        <v>103.59792203785703</v>
      </c>
      <c r="R188" s="9">
        <f t="shared" si="27"/>
        <v>3.5979220378570318</v>
      </c>
      <c r="S188" s="9">
        <f t="shared" si="28"/>
        <v>104.40258875816602</v>
      </c>
      <c r="T188" s="9">
        <f t="shared" si="29"/>
        <v>4.4025887581660328</v>
      </c>
    </row>
    <row r="189" spans="8:20">
      <c r="H189" s="34">
        <v>185</v>
      </c>
      <c r="I189" s="9">
        <v>0.21868170748919291</v>
      </c>
      <c r="J189" s="9">
        <f t="shared" ca="1" si="23"/>
        <v>1.0804417314483479</v>
      </c>
      <c r="K189" s="9">
        <f t="shared" si="20"/>
        <v>0.21868170748919291</v>
      </c>
      <c r="L189" s="9">
        <f t="shared" si="21"/>
        <v>104.8225033944034</v>
      </c>
      <c r="M189" s="9">
        <f t="shared" si="24"/>
        <v>104.75694598587327</v>
      </c>
      <c r="N189" s="9">
        <f t="shared" si="22"/>
        <v>4.8225033944033981</v>
      </c>
      <c r="O189" s="9">
        <f t="shared" si="25"/>
        <v>4.756945985873287</v>
      </c>
      <c r="Q189" s="9">
        <f t="shared" si="26"/>
        <v>104.8225033944034</v>
      </c>
      <c r="R189" s="9">
        <f t="shared" si="27"/>
        <v>4.8225033944033981</v>
      </c>
      <c r="S189" s="9">
        <f t="shared" si="28"/>
        <v>104.75694598587327</v>
      </c>
      <c r="T189" s="9">
        <f t="shared" si="29"/>
        <v>4.756945985873287</v>
      </c>
    </row>
    <row r="190" spans="8:20">
      <c r="H190" s="34">
        <v>186</v>
      </c>
      <c r="I190" s="9">
        <v>1.009873359989828</v>
      </c>
      <c r="J190" s="9">
        <f t="shared" ca="1" si="23"/>
        <v>-0.47308417784377887</v>
      </c>
      <c r="K190" s="9">
        <f t="shared" si="20"/>
        <v>1.009873359989828</v>
      </c>
      <c r="L190" s="9">
        <f t="shared" si="21"/>
        <v>136.67977262665158</v>
      </c>
      <c r="M190" s="9">
        <f t="shared" si="24"/>
        <v>113.08746071379373</v>
      </c>
      <c r="N190" s="9">
        <f t="shared" si="22"/>
        <v>10.900459298697072</v>
      </c>
      <c r="O190" s="9">
        <f t="shared" si="25"/>
        <v>9.2193869747110284</v>
      </c>
      <c r="Q190" s="9">
        <f t="shared" si="26"/>
        <v>136.67977262665158</v>
      </c>
      <c r="R190" s="9">
        <f t="shared" si="27"/>
        <v>10.900459298697072</v>
      </c>
      <c r="S190" s="9">
        <f t="shared" si="28"/>
        <v>113.08746071379373</v>
      </c>
      <c r="T190" s="9">
        <f t="shared" si="29"/>
        <v>9.2193869747110284</v>
      </c>
    </row>
    <row r="191" spans="8:20">
      <c r="H191" s="34">
        <v>187</v>
      </c>
      <c r="I191" s="9">
        <v>1.6633907757400503</v>
      </c>
      <c r="J191" s="9">
        <f t="shared" ca="1" si="23"/>
        <v>-0.77240699472841789</v>
      </c>
      <c r="K191" s="9">
        <f t="shared" si="20"/>
        <v>1.6633907757400503</v>
      </c>
      <c r="L191" s="9">
        <f t="shared" si="21"/>
        <v>170.17647089766226</v>
      </c>
      <c r="M191" s="9">
        <f t="shared" si="24"/>
        <v>120.46572098756805</v>
      </c>
      <c r="N191" s="9">
        <f t="shared" si="22"/>
        <v>10.900459298697072</v>
      </c>
      <c r="O191" s="9">
        <f t="shared" si="25"/>
        <v>9.2193869747110284</v>
      </c>
      <c r="Q191" s="9">
        <f t="shared" si="26"/>
        <v>170.17647089766226</v>
      </c>
      <c r="R191" s="9">
        <f t="shared" si="27"/>
        <v>10.900459298697072</v>
      </c>
      <c r="S191" s="9">
        <f t="shared" si="28"/>
        <v>120.46572098756805</v>
      </c>
      <c r="T191" s="9">
        <f t="shared" si="29"/>
        <v>9.2193869747110284</v>
      </c>
    </row>
    <row r="192" spans="8:20">
      <c r="H192" s="34">
        <v>188</v>
      </c>
      <c r="I192" s="9">
        <v>-1.1410956457855328</v>
      </c>
      <c r="J192" s="9">
        <f t="shared" ca="1" si="23"/>
        <v>0.17193514455449632</v>
      </c>
      <c r="K192" s="9">
        <f t="shared" si="20"/>
        <v>-1.1410956457855328</v>
      </c>
      <c r="L192" s="9">
        <f t="shared" si="21"/>
        <v>66.432593069402017</v>
      </c>
      <c r="M192" s="9">
        <f t="shared" si="24"/>
        <v>91.847951457456873</v>
      </c>
      <c r="N192" s="9">
        <f t="shared" si="22"/>
        <v>0</v>
      </c>
      <c r="O192" s="9">
        <f t="shared" si="25"/>
        <v>0</v>
      </c>
      <c r="Q192" s="9">
        <f t="shared" si="26"/>
        <v>66.432593069402017</v>
      </c>
      <c r="R192" s="9">
        <f t="shared" si="27"/>
        <v>0</v>
      </c>
      <c r="S192" s="9">
        <f t="shared" si="28"/>
        <v>91.847951457456873</v>
      </c>
      <c r="T192" s="9">
        <f t="shared" si="29"/>
        <v>0</v>
      </c>
    </row>
    <row r="193" spans="8:20">
      <c r="H193" s="34">
        <v>189</v>
      </c>
      <c r="I193" s="9">
        <v>-1.9890772405968387</v>
      </c>
      <c r="J193" s="9">
        <f t="shared" ca="1" si="23"/>
        <v>0.83347258746093411</v>
      </c>
      <c r="K193" s="9">
        <f t="shared" si="20"/>
        <v>-1.9890772405968387</v>
      </c>
      <c r="L193" s="9">
        <f t="shared" si="21"/>
        <v>49.987235697319967</v>
      </c>
      <c r="M193" s="9">
        <f t="shared" si="24"/>
        <v>84.616013413126936</v>
      </c>
      <c r="N193" s="9">
        <f t="shared" si="22"/>
        <v>0</v>
      </c>
      <c r="O193" s="9">
        <f t="shared" si="25"/>
        <v>0</v>
      </c>
      <c r="Q193" s="9">
        <f t="shared" si="26"/>
        <v>49.987235697319967</v>
      </c>
      <c r="R193" s="9">
        <f t="shared" si="27"/>
        <v>0</v>
      </c>
      <c r="S193" s="9">
        <f t="shared" si="28"/>
        <v>84.616013413126936</v>
      </c>
      <c r="T193" s="9">
        <f t="shared" si="29"/>
        <v>0</v>
      </c>
    </row>
    <row r="194" spans="8:20">
      <c r="H194" s="34">
        <v>190</v>
      </c>
      <c r="I194" s="9">
        <v>1.6702795985234942E-2</v>
      </c>
      <c r="J194" s="9">
        <f t="shared" ca="1" si="23"/>
        <v>-1.8269657208885439</v>
      </c>
      <c r="K194" s="9">
        <f t="shared" si="20"/>
        <v>1.6702795985234942E-2</v>
      </c>
      <c r="L194" s="9">
        <f t="shared" si="21"/>
        <v>97.956456857751562</v>
      </c>
      <c r="M194" s="9">
        <f t="shared" si="24"/>
        <v>102.73047889257792</v>
      </c>
      <c r="N194" s="9">
        <f t="shared" si="22"/>
        <v>0</v>
      </c>
      <c r="O194" s="9">
        <f t="shared" si="25"/>
        <v>2.7304788925779349</v>
      </c>
      <c r="Q194" s="9">
        <f t="shared" si="26"/>
        <v>97.956456857751562</v>
      </c>
      <c r="R194" s="9">
        <f t="shared" si="27"/>
        <v>0</v>
      </c>
      <c r="S194" s="9">
        <f t="shared" si="28"/>
        <v>102.73047889257792</v>
      </c>
      <c r="T194" s="9">
        <f t="shared" si="29"/>
        <v>2.7304788925779349</v>
      </c>
    </row>
    <row r="195" spans="8:20">
      <c r="H195" s="34">
        <v>191</v>
      </c>
      <c r="I195" s="9">
        <v>0.21943675025554613</v>
      </c>
      <c r="J195" s="9">
        <f t="shared" ca="1" si="23"/>
        <v>-0.44187532184097278</v>
      </c>
      <c r="K195" s="9">
        <f t="shared" si="20"/>
        <v>0.21943675025554613</v>
      </c>
      <c r="L195" s="9">
        <f t="shared" si="21"/>
        <v>104.84905280865028</v>
      </c>
      <c r="M195" s="9">
        <f t="shared" si="24"/>
        <v>104.76459588642919</v>
      </c>
      <c r="N195" s="9">
        <f t="shared" si="22"/>
        <v>4.8490528086502849</v>
      </c>
      <c r="O195" s="9">
        <f t="shared" si="25"/>
        <v>4.7645958864292055</v>
      </c>
      <c r="Q195" s="9">
        <f t="shared" si="26"/>
        <v>104.84905280865028</v>
      </c>
      <c r="R195" s="9">
        <f t="shared" si="27"/>
        <v>4.8490528086502849</v>
      </c>
      <c r="S195" s="9">
        <f t="shared" si="28"/>
        <v>104.76459588642919</v>
      </c>
      <c r="T195" s="9">
        <f t="shared" si="29"/>
        <v>4.7645958864292055</v>
      </c>
    </row>
    <row r="196" spans="8:20">
      <c r="H196" s="34">
        <v>192</v>
      </c>
      <c r="I196" s="9">
        <v>-9.1378386117015681E-2</v>
      </c>
      <c r="J196" s="9">
        <f t="shared" ca="1" si="23"/>
        <v>0.37563008699468275</v>
      </c>
      <c r="K196" s="9">
        <f t="shared" si="20"/>
        <v>-9.1378386117015681E-2</v>
      </c>
      <c r="L196" s="9">
        <f t="shared" si="21"/>
        <v>94.468999309645113</v>
      </c>
      <c r="M196" s="9">
        <f t="shared" si="24"/>
        <v>101.66224312241538</v>
      </c>
      <c r="N196" s="9">
        <f t="shared" si="22"/>
        <v>0</v>
      </c>
      <c r="O196" s="9">
        <f t="shared" si="25"/>
        <v>1.66224312241539</v>
      </c>
      <c r="Q196" s="9">
        <f t="shared" si="26"/>
        <v>94.468999309645113</v>
      </c>
      <c r="R196" s="9">
        <f t="shared" si="27"/>
        <v>0</v>
      </c>
      <c r="S196" s="9">
        <f t="shared" si="28"/>
        <v>101.66224312241538</v>
      </c>
      <c r="T196" s="9">
        <f t="shared" si="29"/>
        <v>1.66224312241539</v>
      </c>
    </row>
    <row r="197" spans="8:20">
      <c r="H197" s="34">
        <v>193</v>
      </c>
      <c r="I197" s="9">
        <v>0.1884420877194615</v>
      </c>
      <c r="J197" s="9">
        <f t="shared" ca="1" si="23"/>
        <v>-1.8943746474157741</v>
      </c>
      <c r="K197" s="9">
        <f t="shared" ref="K197:K260" si="30">IF($B$7=0,I197,J197)</f>
        <v>0.1884420877194615</v>
      </c>
      <c r="L197" s="9">
        <f t="shared" ref="L197:L260" si="31">$E$7*EXP(($B$5-0.5*$E$9^2)*$B$6+$E$9*SQRT($B$6)*K197)</f>
        <v>103.76470197637224</v>
      </c>
      <c r="M197" s="9">
        <f t="shared" si="24"/>
        <v>104.45102462646668</v>
      </c>
      <c r="N197" s="9">
        <f t="shared" ref="N197:N260" si="32">IF(L197&gt;$E$12,$E$12-$E$11,IF(L197&lt;$E$11,0,L197-$E$11))</f>
        <v>3.7647019763722369</v>
      </c>
      <c r="O197" s="9">
        <f t="shared" si="25"/>
        <v>4.4510246264666904</v>
      </c>
      <c r="Q197" s="9">
        <f t="shared" si="26"/>
        <v>103.76470197637224</v>
      </c>
      <c r="R197" s="9">
        <f t="shared" si="27"/>
        <v>3.7647019763722369</v>
      </c>
      <c r="S197" s="9">
        <f t="shared" si="28"/>
        <v>104.45102462646668</v>
      </c>
      <c r="T197" s="9">
        <f t="shared" si="29"/>
        <v>4.4510246264666904</v>
      </c>
    </row>
    <row r="198" spans="8:20">
      <c r="H198" s="34">
        <v>194</v>
      </c>
      <c r="I198" s="9">
        <v>-0.74952993131435941</v>
      </c>
      <c r="J198" s="9">
        <f t="shared" ref="J198:J261" ca="1" si="33">NORMSINV(RAND())</f>
        <v>0.85263653183625288</v>
      </c>
      <c r="K198" s="9">
        <f t="shared" si="30"/>
        <v>-0.74952993131435941</v>
      </c>
      <c r="L198" s="9">
        <f t="shared" si="31"/>
        <v>75.756345229746387</v>
      </c>
      <c r="M198" s="9">
        <f t="shared" ref="M198:M261" si="34">$E$8*EXP(($B$5-0.5*$E$10^2)*$B$6+$E$10*SQRT($B$6)*K198)</f>
        <v>95.392891592302604</v>
      </c>
      <c r="N198" s="9">
        <f t="shared" si="32"/>
        <v>0</v>
      </c>
      <c r="O198" s="9">
        <f t="shared" ref="O198:O261" si="35">IF(M198&gt;$E$14,$E$14-$E$13,IF(M198&lt;$E$13,0,M198-$E$13))</f>
        <v>0</v>
      </c>
      <c r="Q198" s="9">
        <f t="shared" ref="Q198:Q261" si="36">L198</f>
        <v>75.756345229746387</v>
      </c>
      <c r="R198" s="9">
        <f t="shared" ref="R198:R261" si="37">N198</f>
        <v>0</v>
      </c>
      <c r="S198" s="9">
        <f t="shared" ref="S198:S261" si="38">M198</f>
        <v>95.392891592302604</v>
      </c>
      <c r="T198" s="9">
        <f t="shared" ref="T198:T261" si="39">O198</f>
        <v>0</v>
      </c>
    </row>
    <row r="199" spans="8:20">
      <c r="H199" s="34">
        <v>195</v>
      </c>
      <c r="I199" s="9">
        <v>-0.95641447796486745</v>
      </c>
      <c r="J199" s="9">
        <f t="shared" ca="1" si="33"/>
        <v>0.28518641187053023</v>
      </c>
      <c r="K199" s="9">
        <f t="shared" si="30"/>
        <v>-0.95641447796486745</v>
      </c>
      <c r="L199" s="9">
        <f t="shared" si="31"/>
        <v>70.677791575266653</v>
      </c>
      <c r="M199" s="9">
        <f t="shared" si="34"/>
        <v>93.503194993197866</v>
      </c>
      <c r="N199" s="9">
        <f t="shared" si="32"/>
        <v>0</v>
      </c>
      <c r="O199" s="9">
        <f t="shared" si="35"/>
        <v>0</v>
      </c>
      <c r="Q199" s="9">
        <f t="shared" si="36"/>
        <v>70.677791575266653</v>
      </c>
      <c r="R199" s="9">
        <f t="shared" si="37"/>
        <v>0</v>
      </c>
      <c r="S199" s="9">
        <f t="shared" si="38"/>
        <v>93.503194993197866</v>
      </c>
      <c r="T199" s="9">
        <f t="shared" si="39"/>
        <v>0</v>
      </c>
    </row>
    <row r="200" spans="8:20">
      <c r="H200" s="34">
        <v>196</v>
      </c>
      <c r="I200" s="9">
        <v>0.9706296105741915</v>
      </c>
      <c r="J200" s="9">
        <f t="shared" ca="1" si="33"/>
        <v>0.148599557986866</v>
      </c>
      <c r="K200" s="9">
        <f t="shared" si="30"/>
        <v>0.9706296105741915</v>
      </c>
      <c r="L200" s="9">
        <f t="shared" si="31"/>
        <v>134.89248886812032</v>
      </c>
      <c r="M200" s="9">
        <f t="shared" si="34"/>
        <v>112.65906353496445</v>
      </c>
      <c r="N200" s="9">
        <f t="shared" si="32"/>
        <v>10.900459298697072</v>
      </c>
      <c r="O200" s="9">
        <f t="shared" si="35"/>
        <v>9.2193869747110284</v>
      </c>
      <c r="Q200" s="9">
        <f t="shared" si="36"/>
        <v>134.89248886812032</v>
      </c>
      <c r="R200" s="9">
        <f t="shared" si="37"/>
        <v>10.900459298697072</v>
      </c>
      <c r="S200" s="9">
        <f t="shared" si="38"/>
        <v>112.65906353496445</v>
      </c>
      <c r="T200" s="9">
        <f t="shared" si="39"/>
        <v>9.2193869747110284</v>
      </c>
    </row>
    <row r="201" spans="8:20">
      <c r="H201" s="34">
        <v>197</v>
      </c>
      <c r="I201" s="9">
        <v>0.61707702193200686</v>
      </c>
      <c r="J201" s="9">
        <f t="shared" ca="1" si="33"/>
        <v>0.81592926417125666</v>
      </c>
      <c r="K201" s="9">
        <f t="shared" si="30"/>
        <v>0.61707702193200686</v>
      </c>
      <c r="L201" s="9">
        <f t="shared" si="31"/>
        <v>119.8083750111019</v>
      </c>
      <c r="M201" s="9">
        <f t="shared" si="34"/>
        <v>108.87200592502202</v>
      </c>
      <c r="N201" s="9">
        <f t="shared" si="32"/>
        <v>10.900459298697072</v>
      </c>
      <c r="O201" s="9">
        <f t="shared" si="35"/>
        <v>8.8720059250220373</v>
      </c>
      <c r="Q201" s="9">
        <f t="shared" si="36"/>
        <v>119.8083750111019</v>
      </c>
      <c r="R201" s="9">
        <f t="shared" si="37"/>
        <v>10.900459298697072</v>
      </c>
      <c r="S201" s="9">
        <f t="shared" si="38"/>
        <v>108.87200592502202</v>
      </c>
      <c r="T201" s="9">
        <f t="shared" si="39"/>
        <v>8.8720059250220373</v>
      </c>
    </row>
    <row r="202" spans="8:20">
      <c r="H202" s="34">
        <v>198</v>
      </c>
      <c r="I202" s="9">
        <v>0.18538867835751</v>
      </c>
      <c r="J202" s="9">
        <f t="shared" ca="1" si="33"/>
        <v>0.67132465118750384</v>
      </c>
      <c r="K202" s="9">
        <f t="shared" si="30"/>
        <v>0.18538867835751</v>
      </c>
      <c r="L202" s="9">
        <f t="shared" si="31"/>
        <v>103.65848689701147</v>
      </c>
      <c r="M202" s="9">
        <f t="shared" si="34"/>
        <v>104.42018428575807</v>
      </c>
      <c r="N202" s="9">
        <f t="shared" si="32"/>
        <v>3.6584868970114712</v>
      </c>
      <c r="O202" s="9">
        <f t="shared" si="35"/>
        <v>4.4201842857580829</v>
      </c>
      <c r="Q202" s="9">
        <f t="shared" si="36"/>
        <v>103.65848689701147</v>
      </c>
      <c r="R202" s="9">
        <f t="shared" si="37"/>
        <v>3.6584868970114712</v>
      </c>
      <c r="S202" s="9">
        <f t="shared" si="38"/>
        <v>104.42018428575807</v>
      </c>
      <c r="T202" s="9">
        <f t="shared" si="39"/>
        <v>4.4201842857580829</v>
      </c>
    </row>
    <row r="203" spans="8:20">
      <c r="H203" s="34">
        <v>199</v>
      </c>
      <c r="I203" s="9">
        <v>0.23757794031391494</v>
      </c>
      <c r="J203" s="9">
        <f t="shared" ca="1" si="33"/>
        <v>1.4178736543088755</v>
      </c>
      <c r="K203" s="9">
        <f t="shared" si="30"/>
        <v>0.23757794031391494</v>
      </c>
      <c r="L203" s="9">
        <f t="shared" si="31"/>
        <v>105.48897342781478</v>
      </c>
      <c r="M203" s="9">
        <f t="shared" si="34"/>
        <v>104.9485658435045</v>
      </c>
      <c r="N203" s="9">
        <f t="shared" si="32"/>
        <v>5.4889734278147841</v>
      </c>
      <c r="O203" s="9">
        <f t="shared" si="35"/>
        <v>4.948565843504511</v>
      </c>
      <c r="Q203" s="9">
        <f t="shared" si="36"/>
        <v>105.48897342781478</v>
      </c>
      <c r="R203" s="9">
        <f t="shared" si="37"/>
        <v>5.4889734278147841</v>
      </c>
      <c r="S203" s="9">
        <f t="shared" si="38"/>
        <v>104.9485658435045</v>
      </c>
      <c r="T203" s="9">
        <f t="shared" si="39"/>
        <v>4.948565843504511</v>
      </c>
    </row>
    <row r="204" spans="8:20">
      <c r="H204" s="34">
        <v>200</v>
      </c>
      <c r="I204" s="9">
        <v>-0.38779826368907877</v>
      </c>
      <c r="J204" s="9">
        <f t="shared" ca="1" si="33"/>
        <v>0.21589203650722005</v>
      </c>
      <c r="K204" s="9">
        <f t="shared" si="30"/>
        <v>-0.38779826368907877</v>
      </c>
      <c r="L204" s="9">
        <f t="shared" si="31"/>
        <v>85.528532060399826</v>
      </c>
      <c r="M204" s="9">
        <f t="shared" si="34"/>
        <v>98.789198815124522</v>
      </c>
      <c r="N204" s="9">
        <f t="shared" si="32"/>
        <v>0</v>
      </c>
      <c r="O204" s="9">
        <f t="shared" si="35"/>
        <v>0</v>
      </c>
      <c r="Q204" s="9">
        <f t="shared" si="36"/>
        <v>85.528532060399826</v>
      </c>
      <c r="R204" s="9">
        <f t="shared" si="37"/>
        <v>0</v>
      </c>
      <c r="S204" s="9">
        <f t="shared" si="38"/>
        <v>98.789198815124522</v>
      </c>
      <c r="T204" s="9">
        <f t="shared" si="39"/>
        <v>0</v>
      </c>
    </row>
    <row r="205" spans="8:20">
      <c r="H205" s="34">
        <v>201</v>
      </c>
      <c r="I205" s="9">
        <v>0.42798494835620066</v>
      </c>
      <c r="J205" s="9">
        <f t="shared" ca="1" si="33"/>
        <v>-1.3013192787119959E-2</v>
      </c>
      <c r="K205" s="9">
        <f t="shared" si="30"/>
        <v>0.42798494835620066</v>
      </c>
      <c r="L205" s="9">
        <f t="shared" si="31"/>
        <v>112.44571038890756</v>
      </c>
      <c r="M205" s="9">
        <f t="shared" si="34"/>
        <v>106.89908339586977</v>
      </c>
      <c r="N205" s="9">
        <f t="shared" si="32"/>
        <v>10.900459298697072</v>
      </c>
      <c r="O205" s="9">
        <f t="shared" si="35"/>
        <v>6.8990833958697806</v>
      </c>
      <c r="Q205" s="9">
        <f t="shared" si="36"/>
        <v>112.44571038890756</v>
      </c>
      <c r="R205" s="9">
        <f t="shared" si="37"/>
        <v>10.900459298697072</v>
      </c>
      <c r="S205" s="9">
        <f t="shared" si="38"/>
        <v>106.89908339586977</v>
      </c>
      <c r="T205" s="9">
        <f t="shared" si="39"/>
        <v>6.8990833958697806</v>
      </c>
    </row>
    <row r="206" spans="8:20">
      <c r="H206" s="34">
        <v>202</v>
      </c>
      <c r="I206" s="9">
        <v>1.0882913714594282</v>
      </c>
      <c r="J206" s="9">
        <f t="shared" ca="1" si="33"/>
        <v>1.0625894722959393</v>
      </c>
      <c r="K206" s="9">
        <f t="shared" si="30"/>
        <v>1.0882913714594282</v>
      </c>
      <c r="L206" s="9">
        <f t="shared" si="31"/>
        <v>140.32242629759696</v>
      </c>
      <c r="M206" s="9">
        <f t="shared" si="34"/>
        <v>113.94838255862244</v>
      </c>
      <c r="N206" s="9">
        <f t="shared" si="32"/>
        <v>10.900459298697072</v>
      </c>
      <c r="O206" s="9">
        <f t="shared" si="35"/>
        <v>9.2193869747110284</v>
      </c>
      <c r="Q206" s="9">
        <f t="shared" si="36"/>
        <v>140.32242629759696</v>
      </c>
      <c r="R206" s="9">
        <f t="shared" si="37"/>
        <v>10.900459298697072</v>
      </c>
      <c r="S206" s="9">
        <f t="shared" si="38"/>
        <v>113.94838255862244</v>
      </c>
      <c r="T206" s="9">
        <f t="shared" si="39"/>
        <v>9.2193869747110284</v>
      </c>
    </row>
    <row r="207" spans="8:20">
      <c r="H207" s="34">
        <v>203</v>
      </c>
      <c r="I207" s="9">
        <v>-0.37225992495255206</v>
      </c>
      <c r="J207" s="9">
        <f t="shared" ca="1" si="33"/>
        <v>0.1435062458663611</v>
      </c>
      <c r="K207" s="9">
        <f t="shared" si="30"/>
        <v>-0.37225992495255206</v>
      </c>
      <c r="L207" s="9">
        <f t="shared" si="31"/>
        <v>85.975443704730509</v>
      </c>
      <c r="M207" s="9">
        <f t="shared" si="34"/>
        <v>98.937767049624227</v>
      </c>
      <c r="N207" s="9">
        <f t="shared" si="32"/>
        <v>0</v>
      </c>
      <c r="O207" s="9">
        <f t="shared" si="35"/>
        <v>0</v>
      </c>
      <c r="Q207" s="9">
        <f t="shared" si="36"/>
        <v>85.975443704730509</v>
      </c>
      <c r="R207" s="9">
        <f t="shared" si="37"/>
        <v>0</v>
      </c>
      <c r="S207" s="9">
        <f t="shared" si="38"/>
        <v>98.937767049624227</v>
      </c>
      <c r="T207" s="9">
        <f t="shared" si="39"/>
        <v>0</v>
      </c>
    </row>
    <row r="208" spans="8:20">
      <c r="H208" s="34">
        <v>204</v>
      </c>
      <c r="I208" s="9">
        <v>-0.61195065183564856</v>
      </c>
      <c r="J208" s="9">
        <f t="shared" ca="1" si="33"/>
        <v>0.26711617399776166</v>
      </c>
      <c r="K208" s="9">
        <f t="shared" si="30"/>
        <v>-0.61195065183564856</v>
      </c>
      <c r="L208" s="9">
        <f t="shared" si="31"/>
        <v>79.334052144662977</v>
      </c>
      <c r="M208" s="9">
        <f t="shared" si="34"/>
        <v>96.670645160702222</v>
      </c>
      <c r="N208" s="9">
        <f t="shared" si="32"/>
        <v>0</v>
      </c>
      <c r="O208" s="9">
        <f t="shared" si="35"/>
        <v>0</v>
      </c>
      <c r="Q208" s="9">
        <f t="shared" si="36"/>
        <v>79.334052144662977</v>
      </c>
      <c r="R208" s="9">
        <f t="shared" si="37"/>
        <v>0</v>
      </c>
      <c r="S208" s="9">
        <f t="shared" si="38"/>
        <v>96.670645160702222</v>
      </c>
      <c r="T208" s="9">
        <f t="shared" si="39"/>
        <v>0</v>
      </c>
    </row>
    <row r="209" spans="8:20">
      <c r="H209" s="34">
        <v>205</v>
      </c>
      <c r="I209" s="9">
        <v>0.65960975337689098</v>
      </c>
      <c r="J209" s="9">
        <f t="shared" ca="1" si="33"/>
        <v>0.28716966707250119</v>
      </c>
      <c r="K209" s="9">
        <f t="shared" si="30"/>
        <v>0.65960975337689098</v>
      </c>
      <c r="L209" s="9">
        <f t="shared" si="31"/>
        <v>121.52979084258213</v>
      </c>
      <c r="M209" s="9">
        <f t="shared" si="34"/>
        <v>109.32077052123458</v>
      </c>
      <c r="N209" s="9">
        <f t="shared" si="32"/>
        <v>10.900459298697072</v>
      </c>
      <c r="O209" s="9">
        <f t="shared" si="35"/>
        <v>9.2193869747110284</v>
      </c>
      <c r="Q209" s="9">
        <f t="shared" si="36"/>
        <v>121.52979084258213</v>
      </c>
      <c r="R209" s="9">
        <f t="shared" si="37"/>
        <v>10.900459298697072</v>
      </c>
      <c r="S209" s="9">
        <f t="shared" si="38"/>
        <v>109.32077052123458</v>
      </c>
      <c r="T209" s="9">
        <f t="shared" si="39"/>
        <v>9.2193869747110284</v>
      </c>
    </row>
    <row r="210" spans="8:20">
      <c r="H210" s="34">
        <v>206</v>
      </c>
      <c r="I210" s="9">
        <v>0.14204201043333611</v>
      </c>
      <c r="J210" s="9">
        <f t="shared" ca="1" si="33"/>
        <v>1.1527110225426505</v>
      </c>
      <c r="K210" s="9">
        <f t="shared" si="30"/>
        <v>0.14204201043333611</v>
      </c>
      <c r="L210" s="9">
        <f t="shared" si="31"/>
        <v>102.16231596438736</v>
      </c>
      <c r="M210" s="9">
        <f t="shared" si="34"/>
        <v>103.98335100147166</v>
      </c>
      <c r="N210" s="9">
        <f t="shared" si="32"/>
        <v>2.1623159643873606</v>
      </c>
      <c r="O210" s="9">
        <f t="shared" si="35"/>
        <v>3.9833510014716751</v>
      </c>
      <c r="Q210" s="9">
        <f t="shared" si="36"/>
        <v>102.16231596438736</v>
      </c>
      <c r="R210" s="9">
        <f t="shared" si="37"/>
        <v>2.1623159643873606</v>
      </c>
      <c r="S210" s="9">
        <f t="shared" si="38"/>
        <v>103.98335100147166</v>
      </c>
      <c r="T210" s="9">
        <f t="shared" si="39"/>
        <v>3.9833510014716751</v>
      </c>
    </row>
    <row r="211" spans="8:20">
      <c r="H211" s="34">
        <v>207</v>
      </c>
      <c r="I211" s="9">
        <v>-0.87814884241827973</v>
      </c>
      <c r="J211" s="9">
        <f t="shared" ca="1" si="33"/>
        <v>-1.2065661921853073</v>
      </c>
      <c r="K211" s="9">
        <f t="shared" si="30"/>
        <v>-0.87814884241827973</v>
      </c>
      <c r="L211" s="9">
        <f t="shared" si="31"/>
        <v>72.557717555853444</v>
      </c>
      <c r="M211" s="9">
        <f t="shared" si="34"/>
        <v>94.213635659678502</v>
      </c>
      <c r="N211" s="9">
        <f t="shared" si="32"/>
        <v>0</v>
      </c>
      <c r="O211" s="9">
        <f t="shared" si="35"/>
        <v>0</v>
      </c>
      <c r="Q211" s="9">
        <f t="shared" si="36"/>
        <v>72.557717555853444</v>
      </c>
      <c r="R211" s="9">
        <f t="shared" si="37"/>
        <v>0</v>
      </c>
      <c r="S211" s="9">
        <f t="shared" si="38"/>
        <v>94.213635659678502</v>
      </c>
      <c r="T211" s="9">
        <f t="shared" si="39"/>
        <v>0</v>
      </c>
    </row>
    <row r="212" spans="8:20">
      <c r="H212" s="34">
        <v>208</v>
      </c>
      <c r="I212" s="9">
        <v>0.26604736237854876</v>
      </c>
      <c r="J212" s="9">
        <f t="shared" ca="1" si="33"/>
        <v>-1.2311011614635485</v>
      </c>
      <c r="K212" s="9">
        <f t="shared" si="30"/>
        <v>0.26604736237854876</v>
      </c>
      <c r="L212" s="9">
        <f t="shared" si="31"/>
        <v>106.50109982615878</v>
      </c>
      <c r="M212" s="9">
        <f t="shared" si="34"/>
        <v>105.23792600317886</v>
      </c>
      <c r="N212" s="9">
        <f t="shared" si="32"/>
        <v>6.5010998261587787</v>
      </c>
      <c r="O212" s="9">
        <f t="shared" si="35"/>
        <v>5.2379260031788704</v>
      </c>
      <c r="Q212" s="9">
        <f t="shared" si="36"/>
        <v>106.50109982615878</v>
      </c>
      <c r="R212" s="9">
        <f t="shared" si="37"/>
        <v>6.5010998261587787</v>
      </c>
      <c r="S212" s="9">
        <f t="shared" si="38"/>
        <v>105.23792600317886</v>
      </c>
      <c r="T212" s="9">
        <f t="shared" si="39"/>
        <v>5.2379260031788704</v>
      </c>
    </row>
    <row r="213" spans="8:20">
      <c r="H213" s="34">
        <v>209</v>
      </c>
      <c r="I213" s="9">
        <v>-0.79009535628104899</v>
      </c>
      <c r="J213" s="9">
        <f t="shared" ca="1" si="33"/>
        <v>-0.71765405203860666</v>
      </c>
      <c r="K213" s="9">
        <f t="shared" si="30"/>
        <v>-0.79009535628104899</v>
      </c>
      <c r="L213" s="9">
        <f t="shared" si="31"/>
        <v>74.732586153805642</v>
      </c>
      <c r="M213" s="9">
        <f t="shared" si="34"/>
        <v>95.019378386931436</v>
      </c>
      <c r="N213" s="9">
        <f t="shared" si="32"/>
        <v>0</v>
      </c>
      <c r="O213" s="9">
        <f t="shared" si="35"/>
        <v>0</v>
      </c>
      <c r="Q213" s="9">
        <f t="shared" si="36"/>
        <v>74.732586153805642</v>
      </c>
      <c r="R213" s="9">
        <f t="shared" si="37"/>
        <v>0</v>
      </c>
      <c r="S213" s="9">
        <f t="shared" si="38"/>
        <v>95.019378386931436</v>
      </c>
      <c r="T213" s="9">
        <f t="shared" si="39"/>
        <v>0</v>
      </c>
    </row>
    <row r="214" spans="8:20">
      <c r="H214" s="34">
        <v>210</v>
      </c>
      <c r="I214" s="9">
        <v>-0.71663830548796614</v>
      </c>
      <c r="J214" s="9">
        <f t="shared" ca="1" si="33"/>
        <v>2.0655893173419058</v>
      </c>
      <c r="K214" s="9">
        <f t="shared" si="30"/>
        <v>-0.71663830548796614</v>
      </c>
      <c r="L214" s="9">
        <f t="shared" si="31"/>
        <v>76.596725844170592</v>
      </c>
      <c r="M214" s="9">
        <f t="shared" si="34"/>
        <v>95.696824585752424</v>
      </c>
      <c r="N214" s="9">
        <f t="shared" si="32"/>
        <v>0</v>
      </c>
      <c r="O214" s="9">
        <f t="shared" si="35"/>
        <v>0</v>
      </c>
      <c r="Q214" s="9">
        <f t="shared" si="36"/>
        <v>76.596725844170592</v>
      </c>
      <c r="R214" s="9">
        <f t="shared" si="37"/>
        <v>0</v>
      </c>
      <c r="S214" s="9">
        <f t="shared" si="38"/>
        <v>95.696824585752424</v>
      </c>
      <c r="T214" s="9">
        <f t="shared" si="39"/>
        <v>0</v>
      </c>
    </row>
    <row r="215" spans="8:20">
      <c r="H215" s="34">
        <v>211</v>
      </c>
      <c r="I215" s="9">
        <v>0.77461908235959065</v>
      </c>
      <c r="J215" s="9">
        <f t="shared" ca="1" si="33"/>
        <v>-1.6551049087614882</v>
      </c>
      <c r="K215" s="9">
        <f t="shared" si="30"/>
        <v>0.77461908235959065</v>
      </c>
      <c r="L215" s="9">
        <f t="shared" si="31"/>
        <v>126.30940779587536</v>
      </c>
      <c r="M215" s="9">
        <f t="shared" si="34"/>
        <v>110.54352385513333</v>
      </c>
      <c r="N215" s="9">
        <f t="shared" si="32"/>
        <v>10.900459298697072</v>
      </c>
      <c r="O215" s="9">
        <f t="shared" si="35"/>
        <v>9.2193869747110284</v>
      </c>
      <c r="Q215" s="9">
        <f t="shared" si="36"/>
        <v>126.30940779587536</v>
      </c>
      <c r="R215" s="9">
        <f t="shared" si="37"/>
        <v>10.900459298697072</v>
      </c>
      <c r="S215" s="9">
        <f t="shared" si="38"/>
        <v>110.54352385513333</v>
      </c>
      <c r="T215" s="9">
        <f t="shared" si="39"/>
        <v>9.2193869747110284</v>
      </c>
    </row>
    <row r="216" spans="8:20">
      <c r="H216" s="34">
        <v>212</v>
      </c>
      <c r="I216" s="9">
        <v>-1.16128024661975</v>
      </c>
      <c r="J216" s="9">
        <f t="shared" ca="1" si="33"/>
        <v>-1.2178201694994877</v>
      </c>
      <c r="K216" s="9">
        <f t="shared" si="30"/>
        <v>-1.16128024661975</v>
      </c>
      <c r="L216" s="9">
        <f t="shared" si="31"/>
        <v>65.984357861562941</v>
      </c>
      <c r="M216" s="9">
        <f t="shared" si="34"/>
        <v>91.668828453096893</v>
      </c>
      <c r="N216" s="9">
        <f t="shared" si="32"/>
        <v>0</v>
      </c>
      <c r="O216" s="9">
        <f t="shared" si="35"/>
        <v>0</v>
      </c>
      <c r="Q216" s="9">
        <f t="shared" si="36"/>
        <v>65.984357861562941</v>
      </c>
      <c r="R216" s="9">
        <f t="shared" si="37"/>
        <v>0</v>
      </c>
      <c r="S216" s="9">
        <f t="shared" si="38"/>
        <v>91.668828453096893</v>
      </c>
      <c r="T216" s="9">
        <f t="shared" si="39"/>
        <v>0</v>
      </c>
    </row>
    <row r="217" spans="8:20">
      <c r="H217" s="34">
        <v>213</v>
      </c>
      <c r="I217" s="9">
        <v>0.50831085191924097</v>
      </c>
      <c r="J217" s="9">
        <f t="shared" ca="1" si="33"/>
        <v>-1.3632231686394862</v>
      </c>
      <c r="K217" s="9">
        <f t="shared" si="30"/>
        <v>0.50831085191924097</v>
      </c>
      <c r="L217" s="9">
        <f t="shared" si="31"/>
        <v>115.51639982824429</v>
      </c>
      <c r="M217" s="9">
        <f t="shared" si="34"/>
        <v>107.73277066520812</v>
      </c>
      <c r="N217" s="9">
        <f t="shared" si="32"/>
        <v>10.900459298697072</v>
      </c>
      <c r="O217" s="9">
        <f t="shared" si="35"/>
        <v>7.7327706652081361</v>
      </c>
      <c r="Q217" s="9">
        <f t="shared" si="36"/>
        <v>115.51639982824429</v>
      </c>
      <c r="R217" s="9">
        <f t="shared" si="37"/>
        <v>10.900459298697072</v>
      </c>
      <c r="S217" s="9">
        <f t="shared" si="38"/>
        <v>107.73277066520812</v>
      </c>
      <c r="T217" s="9">
        <f t="shared" si="39"/>
        <v>7.7327706652081361</v>
      </c>
    </row>
    <row r="218" spans="8:20">
      <c r="H218" s="34">
        <v>214</v>
      </c>
      <c r="I218" s="9">
        <v>1.1506369496914037</v>
      </c>
      <c r="J218" s="9">
        <f t="shared" ca="1" si="33"/>
        <v>-1.1455346398004571</v>
      </c>
      <c r="K218" s="9">
        <f t="shared" si="30"/>
        <v>1.1506369496914037</v>
      </c>
      <c r="L218" s="9">
        <f t="shared" si="31"/>
        <v>143.28763552431576</v>
      </c>
      <c r="M218" s="9">
        <f t="shared" si="34"/>
        <v>114.63752556334812</v>
      </c>
      <c r="N218" s="9">
        <f t="shared" si="32"/>
        <v>10.900459298697072</v>
      </c>
      <c r="O218" s="9">
        <f t="shared" si="35"/>
        <v>9.2193869747110284</v>
      </c>
      <c r="Q218" s="9">
        <f t="shared" si="36"/>
        <v>143.28763552431576</v>
      </c>
      <c r="R218" s="9">
        <f t="shared" si="37"/>
        <v>10.900459298697072</v>
      </c>
      <c r="S218" s="9">
        <f t="shared" si="38"/>
        <v>114.63752556334812</v>
      </c>
      <c r="T218" s="9">
        <f t="shared" si="39"/>
        <v>9.2193869747110284</v>
      </c>
    </row>
    <row r="219" spans="8:20">
      <c r="H219" s="34">
        <v>215</v>
      </c>
      <c r="I219" s="9">
        <v>-1.0080838372712404</v>
      </c>
      <c r="J219" s="9">
        <f t="shared" ca="1" si="33"/>
        <v>7.7922870231423594E-2</v>
      </c>
      <c r="K219" s="9">
        <f t="shared" si="30"/>
        <v>-1.0080838372712404</v>
      </c>
      <c r="L219" s="9">
        <f t="shared" si="31"/>
        <v>69.463474450100932</v>
      </c>
      <c r="M219" s="9">
        <f t="shared" si="34"/>
        <v>93.037115039537355</v>
      </c>
      <c r="N219" s="9">
        <f t="shared" si="32"/>
        <v>0</v>
      </c>
      <c r="O219" s="9">
        <f t="shared" si="35"/>
        <v>0</v>
      </c>
      <c r="Q219" s="9">
        <f t="shared" si="36"/>
        <v>69.463474450100932</v>
      </c>
      <c r="R219" s="9">
        <f t="shared" si="37"/>
        <v>0</v>
      </c>
      <c r="S219" s="9">
        <f t="shared" si="38"/>
        <v>93.037115039537355</v>
      </c>
      <c r="T219" s="9">
        <f t="shared" si="39"/>
        <v>0</v>
      </c>
    </row>
    <row r="220" spans="8:20">
      <c r="H220" s="34">
        <v>216</v>
      </c>
      <c r="I220" s="9">
        <v>0.23282088153451039</v>
      </c>
      <c r="J220" s="9">
        <f t="shared" ca="1" si="33"/>
        <v>1.3349914962404563</v>
      </c>
      <c r="K220" s="9">
        <f t="shared" si="30"/>
        <v>0.23282088153451039</v>
      </c>
      <c r="L220" s="9">
        <f t="shared" si="31"/>
        <v>105.3207939379092</v>
      </c>
      <c r="M220" s="9">
        <f t="shared" si="34"/>
        <v>104.90029324475512</v>
      </c>
      <c r="N220" s="9">
        <f t="shared" si="32"/>
        <v>5.3207939379092011</v>
      </c>
      <c r="O220" s="9">
        <f t="shared" si="35"/>
        <v>4.9002932447551331</v>
      </c>
      <c r="Q220" s="9">
        <f t="shared" si="36"/>
        <v>105.3207939379092</v>
      </c>
      <c r="R220" s="9">
        <f t="shared" si="37"/>
        <v>5.3207939379092011</v>
      </c>
      <c r="S220" s="9">
        <f t="shared" si="38"/>
        <v>104.90029324475512</v>
      </c>
      <c r="T220" s="9">
        <f t="shared" si="39"/>
        <v>4.9002932447551331</v>
      </c>
    </row>
    <row r="221" spans="8:20">
      <c r="H221" s="34">
        <v>217</v>
      </c>
      <c r="I221" s="9">
        <v>1.6464125226716144</v>
      </c>
      <c r="J221" s="9">
        <f t="shared" ca="1" si="33"/>
        <v>-1.0643931918135037</v>
      </c>
      <c r="K221" s="9">
        <f t="shared" si="30"/>
        <v>1.6464125226716144</v>
      </c>
      <c r="L221" s="9">
        <f t="shared" si="31"/>
        <v>169.2101299171305</v>
      </c>
      <c r="M221" s="9">
        <f t="shared" si="34"/>
        <v>120.26807612580041</v>
      </c>
      <c r="N221" s="9">
        <f t="shared" si="32"/>
        <v>10.900459298697072</v>
      </c>
      <c r="O221" s="9">
        <f t="shared" si="35"/>
        <v>9.2193869747110284</v>
      </c>
      <c r="Q221" s="9">
        <f t="shared" si="36"/>
        <v>169.2101299171305</v>
      </c>
      <c r="R221" s="9">
        <f t="shared" si="37"/>
        <v>10.900459298697072</v>
      </c>
      <c r="S221" s="9">
        <f t="shared" si="38"/>
        <v>120.26807612580041</v>
      </c>
      <c r="T221" s="9">
        <f t="shared" si="39"/>
        <v>9.2193869747110284</v>
      </c>
    </row>
    <row r="222" spans="8:20">
      <c r="H222" s="34">
        <v>218</v>
      </c>
      <c r="I222" s="9">
        <v>1.3823319646498613</v>
      </c>
      <c r="J222" s="9">
        <f t="shared" ca="1" si="33"/>
        <v>0.25576861766577519</v>
      </c>
      <c r="K222" s="9">
        <f t="shared" si="30"/>
        <v>1.3823319646498613</v>
      </c>
      <c r="L222" s="9">
        <f t="shared" si="31"/>
        <v>154.86696998752231</v>
      </c>
      <c r="M222" s="9">
        <f t="shared" si="34"/>
        <v>117.23531506804572</v>
      </c>
      <c r="N222" s="9">
        <f t="shared" si="32"/>
        <v>10.900459298697072</v>
      </c>
      <c r="O222" s="9">
        <f t="shared" si="35"/>
        <v>9.2193869747110284</v>
      </c>
      <c r="Q222" s="9">
        <f t="shared" si="36"/>
        <v>154.86696998752231</v>
      </c>
      <c r="R222" s="9">
        <f t="shared" si="37"/>
        <v>10.900459298697072</v>
      </c>
      <c r="S222" s="9">
        <f t="shared" si="38"/>
        <v>117.23531506804572</v>
      </c>
      <c r="T222" s="9">
        <f t="shared" si="39"/>
        <v>9.2193869747110284</v>
      </c>
    </row>
    <row r="223" spans="8:20">
      <c r="H223" s="34">
        <v>219</v>
      </c>
      <c r="I223" s="9">
        <v>-1.7500820305801829E-2</v>
      </c>
      <c r="J223" s="9">
        <f t="shared" ca="1" si="33"/>
        <v>1.9245105533079037</v>
      </c>
      <c r="K223" s="9">
        <f t="shared" si="30"/>
        <v>-1.7500820305801829E-2</v>
      </c>
      <c r="L223" s="9">
        <f t="shared" si="31"/>
        <v>96.839104382469145</v>
      </c>
      <c r="M223" s="9">
        <f t="shared" si="34"/>
        <v>102.39121411055434</v>
      </c>
      <c r="N223" s="9">
        <f t="shared" si="32"/>
        <v>0</v>
      </c>
      <c r="O223" s="9">
        <f t="shared" si="35"/>
        <v>2.3912141105543583</v>
      </c>
      <c r="Q223" s="9">
        <f t="shared" si="36"/>
        <v>96.839104382469145</v>
      </c>
      <c r="R223" s="9">
        <f t="shared" si="37"/>
        <v>0</v>
      </c>
      <c r="S223" s="9">
        <f t="shared" si="38"/>
        <v>102.39121411055434</v>
      </c>
      <c r="T223" s="9">
        <f t="shared" si="39"/>
        <v>2.3912141105543583</v>
      </c>
    </row>
    <row r="224" spans="8:20">
      <c r="H224" s="34">
        <v>220</v>
      </c>
      <c r="I224" s="9">
        <v>-2.0213031386456546</v>
      </c>
      <c r="J224" s="9">
        <f t="shared" ca="1" si="33"/>
        <v>-2.0402198467765356</v>
      </c>
      <c r="K224" s="9">
        <f t="shared" si="30"/>
        <v>-2.0213031386456546</v>
      </c>
      <c r="L224" s="9">
        <f t="shared" si="31"/>
        <v>49.449841432765645</v>
      </c>
      <c r="M224" s="9">
        <f t="shared" si="34"/>
        <v>84.352703905034375</v>
      </c>
      <c r="N224" s="9">
        <f t="shared" si="32"/>
        <v>0</v>
      </c>
      <c r="O224" s="9">
        <f t="shared" si="35"/>
        <v>0</v>
      </c>
      <c r="Q224" s="9">
        <f t="shared" si="36"/>
        <v>49.449841432765645</v>
      </c>
      <c r="R224" s="9">
        <f t="shared" si="37"/>
        <v>0</v>
      </c>
      <c r="S224" s="9">
        <f t="shared" si="38"/>
        <v>84.352703905034375</v>
      </c>
      <c r="T224" s="9">
        <f t="shared" si="39"/>
        <v>0</v>
      </c>
    </row>
    <row r="225" spans="8:20">
      <c r="H225" s="34">
        <v>221</v>
      </c>
      <c r="I225" s="9">
        <v>-3.0221690210160801E-2</v>
      </c>
      <c r="J225" s="9">
        <f t="shared" ca="1" si="33"/>
        <v>-2.4271313131668578E-2</v>
      </c>
      <c r="K225" s="9">
        <f t="shared" si="30"/>
        <v>-3.0221690210160801E-2</v>
      </c>
      <c r="L225" s="9">
        <f t="shared" si="31"/>
        <v>96.426802537976869</v>
      </c>
      <c r="M225" s="9">
        <f t="shared" si="34"/>
        <v>102.2653221684961</v>
      </c>
      <c r="N225" s="9">
        <f t="shared" si="32"/>
        <v>0</v>
      </c>
      <c r="O225" s="9">
        <f t="shared" si="35"/>
        <v>2.2653221684961125</v>
      </c>
      <c r="Q225" s="9">
        <f t="shared" si="36"/>
        <v>96.426802537976869</v>
      </c>
      <c r="R225" s="9">
        <f t="shared" si="37"/>
        <v>0</v>
      </c>
      <c r="S225" s="9">
        <f t="shared" si="38"/>
        <v>102.2653221684961</v>
      </c>
      <c r="T225" s="9">
        <f t="shared" si="39"/>
        <v>2.2653221684961125</v>
      </c>
    </row>
    <row r="226" spans="8:20">
      <c r="H226" s="34">
        <v>222</v>
      </c>
      <c r="I226" s="9">
        <v>-1.8882158248546947</v>
      </c>
      <c r="J226" s="9">
        <f t="shared" ca="1" si="33"/>
        <v>1.5401789040797889</v>
      </c>
      <c r="K226" s="9">
        <f t="shared" si="30"/>
        <v>-1.8882158248546947</v>
      </c>
      <c r="L226" s="9">
        <f t="shared" si="31"/>
        <v>51.707221259455892</v>
      </c>
      <c r="M226" s="9">
        <f t="shared" si="34"/>
        <v>85.445449802207008</v>
      </c>
      <c r="N226" s="9">
        <f t="shared" si="32"/>
        <v>0</v>
      </c>
      <c r="O226" s="9">
        <f t="shared" si="35"/>
        <v>0</v>
      </c>
      <c r="Q226" s="9">
        <f t="shared" si="36"/>
        <v>51.707221259455892</v>
      </c>
      <c r="R226" s="9">
        <f t="shared" si="37"/>
        <v>0</v>
      </c>
      <c r="S226" s="9">
        <f t="shared" si="38"/>
        <v>85.445449802207008</v>
      </c>
      <c r="T226" s="9">
        <f t="shared" si="39"/>
        <v>0</v>
      </c>
    </row>
    <row r="227" spans="8:20">
      <c r="H227" s="34">
        <v>223</v>
      </c>
      <c r="I227" s="9">
        <v>1.9348676489046106</v>
      </c>
      <c r="J227" s="9">
        <f t="shared" ca="1" si="33"/>
        <v>-1.0288991726723209</v>
      </c>
      <c r="K227" s="9">
        <f t="shared" si="30"/>
        <v>1.9348676489046106</v>
      </c>
      <c r="L227" s="9">
        <f t="shared" si="31"/>
        <v>186.39937946836031</v>
      </c>
      <c r="M227" s="9">
        <f t="shared" si="34"/>
        <v>123.67048189232932</v>
      </c>
      <c r="N227" s="9">
        <f t="shared" si="32"/>
        <v>10.900459298697072</v>
      </c>
      <c r="O227" s="9">
        <f t="shared" si="35"/>
        <v>9.2193869747110284</v>
      </c>
      <c r="Q227" s="9">
        <f t="shared" si="36"/>
        <v>186.39937946836031</v>
      </c>
      <c r="R227" s="9">
        <f t="shared" si="37"/>
        <v>10.900459298697072</v>
      </c>
      <c r="S227" s="9">
        <f t="shared" si="38"/>
        <v>123.67048189232932</v>
      </c>
      <c r="T227" s="9">
        <f t="shared" si="39"/>
        <v>9.2193869747110284</v>
      </c>
    </row>
    <row r="228" spans="8:20">
      <c r="H228" s="34">
        <v>224</v>
      </c>
      <c r="I228" s="9">
        <v>-1.3400503758609941</v>
      </c>
      <c r="J228" s="9">
        <f t="shared" ca="1" si="33"/>
        <v>-2.2416900279891916</v>
      </c>
      <c r="K228" s="9">
        <f t="shared" si="30"/>
        <v>-1.3400503758609941</v>
      </c>
      <c r="L228" s="9">
        <f t="shared" si="31"/>
        <v>62.144151932297277</v>
      </c>
      <c r="M228" s="9">
        <f t="shared" si="34"/>
        <v>90.097549668687677</v>
      </c>
      <c r="N228" s="9">
        <f t="shared" si="32"/>
        <v>0</v>
      </c>
      <c r="O228" s="9">
        <f t="shared" si="35"/>
        <v>0</v>
      </c>
      <c r="Q228" s="9">
        <f t="shared" si="36"/>
        <v>62.144151932297277</v>
      </c>
      <c r="R228" s="9">
        <f t="shared" si="37"/>
        <v>0</v>
      </c>
      <c r="S228" s="9">
        <f t="shared" si="38"/>
        <v>90.097549668687677</v>
      </c>
      <c r="T228" s="9">
        <f t="shared" si="39"/>
        <v>0</v>
      </c>
    </row>
    <row r="229" spans="8:20">
      <c r="H229" s="34">
        <v>225</v>
      </c>
      <c r="I229" s="9">
        <v>-2.5957416288502622E-3</v>
      </c>
      <c r="J229" s="9">
        <f t="shared" ca="1" si="33"/>
        <v>-0.49413988569623518</v>
      </c>
      <c r="K229" s="9">
        <f t="shared" si="30"/>
        <v>-2.5957416288502622E-3</v>
      </c>
      <c r="L229" s="9">
        <f t="shared" si="31"/>
        <v>97.324443105194703</v>
      </c>
      <c r="M229" s="9">
        <f t="shared" si="34"/>
        <v>102.5389192399678</v>
      </c>
      <c r="N229" s="9">
        <f t="shared" si="32"/>
        <v>0</v>
      </c>
      <c r="O229" s="9">
        <f t="shared" si="35"/>
        <v>2.5389192399678109</v>
      </c>
      <c r="Q229" s="9">
        <f t="shared" si="36"/>
        <v>97.324443105194703</v>
      </c>
      <c r="R229" s="9">
        <f t="shared" si="37"/>
        <v>0</v>
      </c>
      <c r="S229" s="9">
        <f t="shared" si="38"/>
        <v>102.5389192399678</v>
      </c>
      <c r="T229" s="9">
        <f t="shared" si="39"/>
        <v>2.5389192399678109</v>
      </c>
    </row>
    <row r="230" spans="8:20">
      <c r="H230" s="34">
        <v>226</v>
      </c>
      <c r="I230" s="9">
        <v>-1.4823597317050499</v>
      </c>
      <c r="J230" s="9">
        <f t="shared" ca="1" si="33"/>
        <v>0.95594597584203589</v>
      </c>
      <c r="K230" s="9">
        <f t="shared" si="30"/>
        <v>-1.4823597317050499</v>
      </c>
      <c r="L230" s="9">
        <f t="shared" si="31"/>
        <v>59.247582119561493</v>
      </c>
      <c r="M230" s="9">
        <f t="shared" si="34"/>
        <v>88.866014622169004</v>
      </c>
      <c r="N230" s="9">
        <f t="shared" si="32"/>
        <v>0</v>
      </c>
      <c r="O230" s="9">
        <f t="shared" si="35"/>
        <v>0</v>
      </c>
      <c r="Q230" s="9">
        <f t="shared" si="36"/>
        <v>59.247582119561493</v>
      </c>
      <c r="R230" s="9">
        <f t="shared" si="37"/>
        <v>0</v>
      </c>
      <c r="S230" s="9">
        <f t="shared" si="38"/>
        <v>88.866014622169004</v>
      </c>
      <c r="T230" s="9">
        <f t="shared" si="39"/>
        <v>0</v>
      </c>
    </row>
    <row r="231" spans="8:20">
      <c r="H231" s="34">
        <v>227</v>
      </c>
      <c r="I231" s="9">
        <v>-0.39582269796520675</v>
      </c>
      <c r="J231" s="9">
        <f t="shared" ca="1" si="33"/>
        <v>2.3827804864862454</v>
      </c>
      <c r="K231" s="9">
        <f t="shared" si="30"/>
        <v>-0.39582269796520675</v>
      </c>
      <c r="L231" s="9">
        <f t="shared" si="31"/>
        <v>85.298644748502653</v>
      </c>
      <c r="M231" s="9">
        <f t="shared" si="34"/>
        <v>98.712561385503207</v>
      </c>
      <c r="N231" s="9">
        <f t="shared" si="32"/>
        <v>0</v>
      </c>
      <c r="O231" s="9">
        <f t="shared" si="35"/>
        <v>0</v>
      </c>
      <c r="Q231" s="9">
        <f t="shared" si="36"/>
        <v>85.298644748502653</v>
      </c>
      <c r="R231" s="9">
        <f t="shared" si="37"/>
        <v>0</v>
      </c>
      <c r="S231" s="9">
        <f t="shared" si="38"/>
        <v>98.712561385503207</v>
      </c>
      <c r="T231" s="9">
        <f t="shared" si="39"/>
        <v>0</v>
      </c>
    </row>
    <row r="232" spans="8:20">
      <c r="H232" s="34">
        <v>228</v>
      </c>
      <c r="I232" s="9">
        <v>0.59202184127052682</v>
      </c>
      <c r="J232" s="9">
        <f t="shared" ca="1" si="33"/>
        <v>-0.14344369661138129</v>
      </c>
      <c r="K232" s="9">
        <f t="shared" si="30"/>
        <v>0.59202184127052682</v>
      </c>
      <c r="L232" s="9">
        <f t="shared" si="31"/>
        <v>118.80575810731821</v>
      </c>
      <c r="M232" s="9">
        <f t="shared" si="34"/>
        <v>108.60851040316717</v>
      </c>
      <c r="N232" s="9">
        <f t="shared" si="32"/>
        <v>10.900459298697072</v>
      </c>
      <c r="O232" s="9">
        <f t="shared" si="35"/>
        <v>8.6085104031671875</v>
      </c>
      <c r="Q232" s="9">
        <f t="shared" si="36"/>
        <v>118.80575810731821</v>
      </c>
      <c r="R232" s="9">
        <f t="shared" si="37"/>
        <v>10.900459298697072</v>
      </c>
      <c r="S232" s="9">
        <f t="shared" si="38"/>
        <v>108.60851040316717</v>
      </c>
      <c r="T232" s="9">
        <f t="shared" si="39"/>
        <v>8.6085104031671875</v>
      </c>
    </row>
    <row r="233" spans="8:20">
      <c r="H233" s="34">
        <v>229</v>
      </c>
      <c r="I233" s="9">
        <v>0.32698540394269787</v>
      </c>
      <c r="J233" s="9">
        <f t="shared" ca="1" si="33"/>
        <v>-0.34507656733514719</v>
      </c>
      <c r="K233" s="9">
        <f t="shared" si="30"/>
        <v>0.32698540394269787</v>
      </c>
      <c r="L233" s="9">
        <f t="shared" si="31"/>
        <v>108.7002876243474</v>
      </c>
      <c r="M233" s="9">
        <f t="shared" si="34"/>
        <v>105.8599780366994</v>
      </c>
      <c r="N233" s="9">
        <f t="shared" si="32"/>
        <v>8.7002876243473963</v>
      </c>
      <c r="O233" s="9">
        <f t="shared" si="35"/>
        <v>5.8599780366994167</v>
      </c>
      <c r="Q233" s="9">
        <f t="shared" si="36"/>
        <v>108.7002876243474</v>
      </c>
      <c r="R233" s="9">
        <f t="shared" si="37"/>
        <v>8.7002876243473963</v>
      </c>
      <c r="S233" s="9">
        <f t="shared" si="38"/>
        <v>105.8599780366994</v>
      </c>
      <c r="T233" s="9">
        <f t="shared" si="39"/>
        <v>5.8599780366994167</v>
      </c>
    </row>
    <row r="234" spans="8:20">
      <c r="H234" s="34">
        <v>230</v>
      </c>
      <c r="I234" s="9">
        <v>0.13715746068376711</v>
      </c>
      <c r="J234" s="9">
        <f t="shared" ca="1" si="33"/>
        <v>1.5292032043709292</v>
      </c>
      <c r="K234" s="9">
        <f t="shared" si="30"/>
        <v>0.13715746068376711</v>
      </c>
      <c r="L234" s="9">
        <f t="shared" si="31"/>
        <v>101.99507855514705</v>
      </c>
      <c r="M234" s="9">
        <f t="shared" si="34"/>
        <v>103.93424084443519</v>
      </c>
      <c r="N234" s="9">
        <f t="shared" si="32"/>
        <v>1.995078555147046</v>
      </c>
      <c r="O234" s="9">
        <f t="shared" si="35"/>
        <v>3.9342408444352088</v>
      </c>
      <c r="Q234" s="9">
        <f t="shared" si="36"/>
        <v>101.99507855514705</v>
      </c>
      <c r="R234" s="9">
        <f t="shared" si="37"/>
        <v>1.995078555147046</v>
      </c>
      <c r="S234" s="9">
        <f t="shared" si="38"/>
        <v>103.93424084443519</v>
      </c>
      <c r="T234" s="9">
        <f t="shared" si="39"/>
        <v>3.9342408444352088</v>
      </c>
    </row>
    <row r="235" spans="8:20">
      <c r="H235" s="34">
        <v>231</v>
      </c>
      <c r="I235" s="9">
        <v>0.13681061954248955</v>
      </c>
      <c r="J235" s="9">
        <f t="shared" ca="1" si="33"/>
        <v>0.15590746449556719</v>
      </c>
      <c r="K235" s="9">
        <f t="shared" si="30"/>
        <v>0.13681061954248955</v>
      </c>
      <c r="L235" s="9">
        <f t="shared" si="31"/>
        <v>101.98321380945146</v>
      </c>
      <c r="M235" s="9">
        <f t="shared" si="34"/>
        <v>103.93075452221643</v>
      </c>
      <c r="N235" s="9">
        <f t="shared" si="32"/>
        <v>1.9832138094514562</v>
      </c>
      <c r="O235" s="9">
        <f t="shared" si="35"/>
        <v>3.9307545222164464</v>
      </c>
      <c r="Q235" s="9">
        <f t="shared" si="36"/>
        <v>101.98321380945146</v>
      </c>
      <c r="R235" s="9">
        <f t="shared" si="37"/>
        <v>1.9832138094514562</v>
      </c>
      <c r="S235" s="9">
        <f t="shared" si="38"/>
        <v>103.93075452221643</v>
      </c>
      <c r="T235" s="9">
        <f t="shared" si="39"/>
        <v>3.9307545222164464</v>
      </c>
    </row>
    <row r="236" spans="8:20">
      <c r="H236" s="34">
        <v>232</v>
      </c>
      <c r="I236" s="9">
        <v>0.90869566714411865</v>
      </c>
      <c r="J236" s="9">
        <f t="shared" ca="1" si="33"/>
        <v>0.40254546059763086</v>
      </c>
      <c r="K236" s="9">
        <f t="shared" si="30"/>
        <v>0.90869566714411865</v>
      </c>
      <c r="L236" s="9">
        <f t="shared" si="31"/>
        <v>132.11924956326089</v>
      </c>
      <c r="M236" s="9">
        <f t="shared" si="34"/>
        <v>111.98627218724513</v>
      </c>
      <c r="N236" s="9">
        <f t="shared" si="32"/>
        <v>10.900459298697072</v>
      </c>
      <c r="O236" s="9">
        <f t="shared" si="35"/>
        <v>9.2193869747110284</v>
      </c>
      <c r="Q236" s="9">
        <f t="shared" si="36"/>
        <v>132.11924956326089</v>
      </c>
      <c r="R236" s="9">
        <f t="shared" si="37"/>
        <v>10.900459298697072</v>
      </c>
      <c r="S236" s="9">
        <f t="shared" si="38"/>
        <v>111.98627218724513</v>
      </c>
      <c r="T236" s="9">
        <f t="shared" si="39"/>
        <v>9.2193869747110284</v>
      </c>
    </row>
    <row r="237" spans="8:20">
      <c r="H237" s="34">
        <v>233</v>
      </c>
      <c r="I237" s="9">
        <v>4.7494083015752343E-2</v>
      </c>
      <c r="J237" s="9">
        <f t="shared" ca="1" si="33"/>
        <v>-0.39042318944187848</v>
      </c>
      <c r="K237" s="9">
        <f t="shared" si="30"/>
        <v>4.7494083015752343E-2</v>
      </c>
      <c r="L237" s="9">
        <f t="shared" si="31"/>
        <v>98.973359402293397</v>
      </c>
      <c r="M237" s="9">
        <f t="shared" si="34"/>
        <v>103.03685826047096</v>
      </c>
      <c r="N237" s="9">
        <f t="shared" si="32"/>
        <v>0</v>
      </c>
      <c r="O237" s="9">
        <f t="shared" si="35"/>
        <v>3.0368582604709786</v>
      </c>
      <c r="Q237" s="9">
        <f t="shared" si="36"/>
        <v>98.973359402293397</v>
      </c>
      <c r="R237" s="9">
        <f t="shared" si="37"/>
        <v>0</v>
      </c>
      <c r="S237" s="9">
        <f t="shared" si="38"/>
        <v>103.03685826047096</v>
      </c>
      <c r="T237" s="9">
        <f t="shared" si="39"/>
        <v>3.0368582604709786</v>
      </c>
    </row>
    <row r="238" spans="8:20">
      <c r="H238" s="34">
        <v>234</v>
      </c>
      <c r="I238" s="9">
        <v>-1.8895484771058471</v>
      </c>
      <c r="J238" s="9">
        <f t="shared" ca="1" si="33"/>
        <v>1.5923114558216491</v>
      </c>
      <c r="K238" s="9">
        <f t="shared" si="30"/>
        <v>-1.8895484771058471</v>
      </c>
      <c r="L238" s="9">
        <f t="shared" si="31"/>
        <v>51.684114190983287</v>
      </c>
      <c r="M238" s="9">
        <f t="shared" si="34"/>
        <v>85.434437874698929</v>
      </c>
      <c r="N238" s="9">
        <f t="shared" si="32"/>
        <v>0</v>
      </c>
      <c r="O238" s="9">
        <f t="shared" si="35"/>
        <v>0</v>
      </c>
      <c r="Q238" s="9">
        <f t="shared" si="36"/>
        <v>51.684114190983287</v>
      </c>
      <c r="R238" s="9">
        <f t="shared" si="37"/>
        <v>0</v>
      </c>
      <c r="S238" s="9">
        <f t="shared" si="38"/>
        <v>85.434437874698929</v>
      </c>
      <c r="T238" s="9">
        <f t="shared" si="39"/>
        <v>0</v>
      </c>
    </row>
    <row r="239" spans="8:20">
      <c r="H239" s="34">
        <v>235</v>
      </c>
      <c r="I239" s="9">
        <v>0.27732598322861041</v>
      </c>
      <c r="J239" s="9">
        <f t="shared" ca="1" si="33"/>
        <v>0.3223099181510134</v>
      </c>
      <c r="K239" s="9">
        <f t="shared" si="30"/>
        <v>0.27732598322861041</v>
      </c>
      <c r="L239" s="9">
        <f t="shared" si="31"/>
        <v>106.90475049534773</v>
      </c>
      <c r="M239" s="9">
        <f t="shared" si="34"/>
        <v>105.3527812169819</v>
      </c>
      <c r="N239" s="9">
        <f t="shared" si="32"/>
        <v>6.9047504953477272</v>
      </c>
      <c r="O239" s="9">
        <f t="shared" si="35"/>
        <v>5.35278121698191</v>
      </c>
      <c r="Q239" s="9">
        <f t="shared" si="36"/>
        <v>106.90475049534773</v>
      </c>
      <c r="R239" s="9">
        <f t="shared" si="37"/>
        <v>6.9047504953477272</v>
      </c>
      <c r="S239" s="9">
        <f t="shared" si="38"/>
        <v>105.3527812169819</v>
      </c>
      <c r="T239" s="9">
        <f t="shared" si="39"/>
        <v>5.35278121698191</v>
      </c>
    </row>
    <row r="240" spans="8:20">
      <c r="H240" s="34">
        <v>236</v>
      </c>
      <c r="I240" s="9">
        <v>-0.96328738791405322</v>
      </c>
      <c r="J240" s="9">
        <f t="shared" ca="1" si="33"/>
        <v>0.46476041534601026</v>
      </c>
      <c r="K240" s="9">
        <f t="shared" si="30"/>
        <v>-0.96328738791405322</v>
      </c>
      <c r="L240" s="9">
        <f t="shared" si="31"/>
        <v>70.515050561080272</v>
      </c>
      <c r="M240" s="9">
        <f t="shared" si="34"/>
        <v>93.44106399550104</v>
      </c>
      <c r="N240" s="9">
        <f t="shared" si="32"/>
        <v>0</v>
      </c>
      <c r="O240" s="9">
        <f t="shared" si="35"/>
        <v>0</v>
      </c>
      <c r="Q240" s="9">
        <f t="shared" si="36"/>
        <v>70.515050561080272</v>
      </c>
      <c r="R240" s="9">
        <f t="shared" si="37"/>
        <v>0</v>
      </c>
      <c r="S240" s="9">
        <f t="shared" si="38"/>
        <v>93.44106399550104</v>
      </c>
      <c r="T240" s="9">
        <f t="shared" si="39"/>
        <v>0</v>
      </c>
    </row>
    <row r="241" spans="8:20">
      <c r="H241" s="34">
        <v>237</v>
      </c>
      <c r="I241" s="9">
        <v>-1.528370375925665</v>
      </c>
      <c r="J241" s="9">
        <f t="shared" ca="1" si="33"/>
        <v>-0.78206898742765862</v>
      </c>
      <c r="K241" s="9">
        <f t="shared" si="30"/>
        <v>-1.528370375925665</v>
      </c>
      <c r="L241" s="9">
        <f t="shared" si="31"/>
        <v>58.340271416324271</v>
      </c>
      <c r="M241" s="9">
        <f t="shared" si="34"/>
        <v>88.471454072640057</v>
      </c>
      <c r="N241" s="9">
        <f t="shared" si="32"/>
        <v>0</v>
      </c>
      <c r="O241" s="9">
        <f t="shared" si="35"/>
        <v>0</v>
      </c>
      <c r="Q241" s="9">
        <f t="shared" si="36"/>
        <v>58.340271416324271</v>
      </c>
      <c r="R241" s="9">
        <f t="shared" si="37"/>
        <v>0</v>
      </c>
      <c r="S241" s="9">
        <f t="shared" si="38"/>
        <v>88.471454072640057</v>
      </c>
      <c r="T241" s="9">
        <f t="shared" si="39"/>
        <v>0</v>
      </c>
    </row>
    <row r="242" spans="8:20">
      <c r="H242" s="34">
        <v>238</v>
      </c>
      <c r="I242" s="9">
        <v>0.67176031660061997</v>
      </c>
      <c r="J242" s="9">
        <f t="shared" ca="1" si="33"/>
        <v>0.26042643166546708</v>
      </c>
      <c r="K242" s="9">
        <f t="shared" si="30"/>
        <v>0.67176031660061997</v>
      </c>
      <c r="L242" s="9">
        <f t="shared" si="31"/>
        <v>122.02608400808982</v>
      </c>
      <c r="M242" s="9">
        <f t="shared" si="34"/>
        <v>109.44931097994589</v>
      </c>
      <c r="N242" s="9">
        <f t="shared" si="32"/>
        <v>10.900459298697072</v>
      </c>
      <c r="O242" s="9">
        <f t="shared" si="35"/>
        <v>9.2193869747110284</v>
      </c>
      <c r="Q242" s="9">
        <f t="shared" si="36"/>
        <v>122.02608400808982</v>
      </c>
      <c r="R242" s="9">
        <f t="shared" si="37"/>
        <v>10.900459298697072</v>
      </c>
      <c r="S242" s="9">
        <f t="shared" si="38"/>
        <v>109.44931097994589</v>
      </c>
      <c r="T242" s="9">
        <f t="shared" si="39"/>
        <v>9.2193869747110284</v>
      </c>
    </row>
    <row r="243" spans="8:20">
      <c r="H243" s="34">
        <v>239</v>
      </c>
      <c r="I243" s="9">
        <v>-0.44000439067251995</v>
      </c>
      <c r="J243" s="9">
        <f t="shared" ca="1" si="33"/>
        <v>-0.80319504479496751</v>
      </c>
      <c r="K243" s="9">
        <f t="shared" si="30"/>
        <v>-0.44000439067251995</v>
      </c>
      <c r="L243" s="9">
        <f t="shared" si="31"/>
        <v>84.04393161940753</v>
      </c>
      <c r="M243" s="9">
        <f t="shared" si="34"/>
        <v>98.291667326549288</v>
      </c>
      <c r="N243" s="9">
        <f t="shared" si="32"/>
        <v>0</v>
      </c>
      <c r="O243" s="9">
        <f t="shared" si="35"/>
        <v>0</v>
      </c>
      <c r="Q243" s="9">
        <f t="shared" si="36"/>
        <v>84.04393161940753</v>
      </c>
      <c r="R243" s="9">
        <f t="shared" si="37"/>
        <v>0</v>
      </c>
      <c r="S243" s="9">
        <f t="shared" si="38"/>
        <v>98.291667326549288</v>
      </c>
      <c r="T243" s="9">
        <f t="shared" si="39"/>
        <v>0</v>
      </c>
    </row>
    <row r="244" spans="8:20">
      <c r="H244" s="34">
        <v>240</v>
      </c>
      <c r="I244" s="9">
        <v>-0.97190444424135625</v>
      </c>
      <c r="J244" s="9">
        <f t="shared" ca="1" si="33"/>
        <v>-0.79960809839089764</v>
      </c>
      <c r="K244" s="9">
        <f t="shared" si="30"/>
        <v>-0.97190444424135625</v>
      </c>
      <c r="L244" s="9">
        <f t="shared" si="31"/>
        <v>70.311539897404515</v>
      </c>
      <c r="M244" s="9">
        <f t="shared" si="34"/>
        <v>93.363224268243087</v>
      </c>
      <c r="N244" s="9">
        <f t="shared" si="32"/>
        <v>0</v>
      </c>
      <c r="O244" s="9">
        <f t="shared" si="35"/>
        <v>0</v>
      </c>
      <c r="Q244" s="9">
        <f t="shared" si="36"/>
        <v>70.311539897404515</v>
      </c>
      <c r="R244" s="9">
        <f t="shared" si="37"/>
        <v>0</v>
      </c>
      <c r="S244" s="9">
        <f t="shared" si="38"/>
        <v>93.363224268243087</v>
      </c>
      <c r="T244" s="9">
        <f t="shared" si="39"/>
        <v>0</v>
      </c>
    </row>
    <row r="245" spans="8:20">
      <c r="H245" s="34">
        <v>241</v>
      </c>
      <c r="I245" s="9">
        <v>-0.33477531146459449</v>
      </c>
      <c r="J245" s="9">
        <f t="shared" ca="1" si="33"/>
        <v>1.0145352033760133</v>
      </c>
      <c r="K245" s="9">
        <f t="shared" si="30"/>
        <v>-0.33477531146459449</v>
      </c>
      <c r="L245" s="9">
        <f t="shared" si="31"/>
        <v>87.063206779376713</v>
      </c>
      <c r="M245" s="9">
        <f t="shared" si="34"/>
        <v>99.29709263886177</v>
      </c>
      <c r="N245" s="9">
        <f t="shared" si="32"/>
        <v>0</v>
      </c>
      <c r="O245" s="9">
        <f t="shared" si="35"/>
        <v>0</v>
      </c>
      <c r="Q245" s="9">
        <f t="shared" si="36"/>
        <v>87.063206779376713</v>
      </c>
      <c r="R245" s="9">
        <f t="shared" si="37"/>
        <v>0</v>
      </c>
      <c r="S245" s="9">
        <f t="shared" si="38"/>
        <v>99.29709263886177</v>
      </c>
      <c r="T245" s="9">
        <f t="shared" si="39"/>
        <v>0</v>
      </c>
    </row>
    <row r="246" spans="8:20">
      <c r="H246" s="34">
        <v>242</v>
      </c>
      <c r="I246" s="9">
        <v>-1.1859651620221987</v>
      </c>
      <c r="J246" s="9">
        <f t="shared" ca="1" si="33"/>
        <v>0.84158478308566598</v>
      </c>
      <c r="K246" s="9">
        <f t="shared" si="30"/>
        <v>-1.1859651620221987</v>
      </c>
      <c r="L246" s="9">
        <f t="shared" si="31"/>
        <v>65.44029400720332</v>
      </c>
      <c r="M246" s="9">
        <f t="shared" si="34"/>
        <v>91.450243344140929</v>
      </c>
      <c r="N246" s="9">
        <f t="shared" si="32"/>
        <v>0</v>
      </c>
      <c r="O246" s="9">
        <f t="shared" si="35"/>
        <v>0</v>
      </c>
      <c r="Q246" s="9">
        <f t="shared" si="36"/>
        <v>65.44029400720332</v>
      </c>
      <c r="R246" s="9">
        <f t="shared" si="37"/>
        <v>0</v>
      </c>
      <c r="S246" s="9">
        <f t="shared" si="38"/>
        <v>91.450243344140929</v>
      </c>
      <c r="T246" s="9">
        <f t="shared" si="39"/>
        <v>0</v>
      </c>
    </row>
    <row r="247" spans="8:20">
      <c r="H247" s="34">
        <v>243</v>
      </c>
      <c r="I247" s="9">
        <v>-8.9950367413753965E-2</v>
      </c>
      <c r="J247" s="9">
        <f t="shared" ca="1" si="33"/>
        <v>8.6605817026783327E-2</v>
      </c>
      <c r="K247" s="9">
        <f t="shared" si="30"/>
        <v>-8.9950367413753965E-2</v>
      </c>
      <c r="L247" s="9">
        <f t="shared" si="31"/>
        <v>94.514257907349787</v>
      </c>
      <c r="M247" s="9">
        <f t="shared" si="34"/>
        <v>101.67628448087667</v>
      </c>
      <c r="N247" s="9">
        <f t="shared" si="32"/>
        <v>0</v>
      </c>
      <c r="O247" s="9">
        <f t="shared" si="35"/>
        <v>1.6762844808766886</v>
      </c>
      <c r="Q247" s="9">
        <f t="shared" si="36"/>
        <v>94.514257907349787</v>
      </c>
      <c r="R247" s="9">
        <f t="shared" si="37"/>
        <v>0</v>
      </c>
      <c r="S247" s="9">
        <f t="shared" si="38"/>
        <v>101.67628448087667</v>
      </c>
      <c r="T247" s="9">
        <f t="shared" si="39"/>
        <v>1.6762844808766886</v>
      </c>
    </row>
    <row r="248" spans="8:20">
      <c r="H248" s="34">
        <v>244</v>
      </c>
      <c r="I248" s="9">
        <v>-0.87823846673436323</v>
      </c>
      <c r="J248" s="9">
        <f t="shared" ca="1" si="33"/>
        <v>1.1184398176236221</v>
      </c>
      <c r="K248" s="9">
        <f t="shared" si="30"/>
        <v>-0.87823846673436323</v>
      </c>
      <c r="L248" s="9">
        <f t="shared" si="31"/>
        <v>72.555536449656216</v>
      </c>
      <c r="M248" s="9">
        <f t="shared" si="34"/>
        <v>94.212819033517491</v>
      </c>
      <c r="N248" s="9">
        <f t="shared" si="32"/>
        <v>0</v>
      </c>
      <c r="O248" s="9">
        <f t="shared" si="35"/>
        <v>0</v>
      </c>
      <c r="Q248" s="9">
        <f t="shared" si="36"/>
        <v>72.555536449656216</v>
      </c>
      <c r="R248" s="9">
        <f t="shared" si="37"/>
        <v>0</v>
      </c>
      <c r="S248" s="9">
        <f t="shared" si="38"/>
        <v>94.212819033517491</v>
      </c>
      <c r="T248" s="9">
        <f t="shared" si="39"/>
        <v>0</v>
      </c>
    </row>
    <row r="249" spans="8:20">
      <c r="H249" s="34">
        <v>245</v>
      </c>
      <c r="I249" s="9">
        <v>0.42169196764134986</v>
      </c>
      <c r="J249" s="9">
        <f t="shared" ca="1" si="33"/>
        <v>-2.598213078529811</v>
      </c>
      <c r="K249" s="9">
        <f t="shared" si="30"/>
        <v>0.42169196764134986</v>
      </c>
      <c r="L249" s="9">
        <f t="shared" si="31"/>
        <v>112.20861947577465</v>
      </c>
      <c r="M249" s="9">
        <f t="shared" si="34"/>
        <v>106.83404290909409</v>
      </c>
      <c r="N249" s="9">
        <f t="shared" si="32"/>
        <v>10.900459298697072</v>
      </c>
      <c r="O249" s="9">
        <f t="shared" si="35"/>
        <v>6.8340429090941086</v>
      </c>
      <c r="Q249" s="9">
        <f t="shared" si="36"/>
        <v>112.20861947577465</v>
      </c>
      <c r="R249" s="9">
        <f t="shared" si="37"/>
        <v>10.900459298697072</v>
      </c>
      <c r="S249" s="9">
        <f t="shared" si="38"/>
        <v>106.83404290909409</v>
      </c>
      <c r="T249" s="9">
        <f t="shared" si="39"/>
        <v>6.8340429090941086</v>
      </c>
    </row>
    <row r="250" spans="8:20">
      <c r="H250" s="34">
        <v>246</v>
      </c>
      <c r="I250" s="9">
        <v>-0.3099276548112454</v>
      </c>
      <c r="J250" s="9">
        <f t="shared" ca="1" si="33"/>
        <v>-0.71705761635721399</v>
      </c>
      <c r="K250" s="9">
        <f t="shared" si="30"/>
        <v>-0.3099276548112454</v>
      </c>
      <c r="L250" s="9">
        <f t="shared" si="31"/>
        <v>87.791833266821797</v>
      </c>
      <c r="M250" s="9">
        <f t="shared" si="34"/>
        <v>99.535999956928151</v>
      </c>
      <c r="N250" s="9">
        <f t="shared" si="32"/>
        <v>0</v>
      </c>
      <c r="O250" s="9">
        <f t="shared" si="35"/>
        <v>0</v>
      </c>
      <c r="Q250" s="9">
        <f t="shared" si="36"/>
        <v>87.791833266821797</v>
      </c>
      <c r="R250" s="9">
        <f t="shared" si="37"/>
        <v>0</v>
      </c>
      <c r="S250" s="9">
        <f t="shared" si="38"/>
        <v>99.535999956928151</v>
      </c>
      <c r="T250" s="9">
        <f t="shared" si="39"/>
        <v>0</v>
      </c>
    </row>
    <row r="251" spans="8:20">
      <c r="H251" s="34">
        <v>247</v>
      </c>
      <c r="I251" s="9">
        <v>0.80249955666547312</v>
      </c>
      <c r="J251" s="9">
        <f t="shared" ca="1" si="33"/>
        <v>0.24666819275027932</v>
      </c>
      <c r="K251" s="9">
        <f t="shared" si="30"/>
        <v>0.80249955666547312</v>
      </c>
      <c r="L251" s="9">
        <f t="shared" si="31"/>
        <v>127.49611049364222</v>
      </c>
      <c r="M251" s="9">
        <f t="shared" si="34"/>
        <v>110.84199658974279</v>
      </c>
      <c r="N251" s="9">
        <f t="shared" si="32"/>
        <v>10.900459298697072</v>
      </c>
      <c r="O251" s="9">
        <f t="shared" si="35"/>
        <v>9.2193869747110284</v>
      </c>
      <c r="Q251" s="9">
        <f t="shared" si="36"/>
        <v>127.49611049364222</v>
      </c>
      <c r="R251" s="9">
        <f t="shared" si="37"/>
        <v>10.900459298697072</v>
      </c>
      <c r="S251" s="9">
        <f t="shared" si="38"/>
        <v>110.84199658974279</v>
      </c>
      <c r="T251" s="9">
        <f t="shared" si="39"/>
        <v>9.2193869747110284</v>
      </c>
    </row>
    <row r="252" spans="8:20">
      <c r="H252" s="34">
        <v>248</v>
      </c>
      <c r="I252" s="9">
        <v>0.58730112059908968</v>
      </c>
      <c r="J252" s="9">
        <f t="shared" ca="1" si="33"/>
        <v>1.9947994062523928</v>
      </c>
      <c r="K252" s="9">
        <f t="shared" si="30"/>
        <v>0.58730112059908968</v>
      </c>
      <c r="L252" s="9">
        <f t="shared" si="31"/>
        <v>118.61779358440884</v>
      </c>
      <c r="M252" s="9">
        <f t="shared" si="34"/>
        <v>108.55893587633331</v>
      </c>
      <c r="N252" s="9">
        <f t="shared" si="32"/>
        <v>10.900459298697072</v>
      </c>
      <c r="O252" s="9">
        <f t="shared" si="35"/>
        <v>8.5589358763333223</v>
      </c>
      <c r="Q252" s="9">
        <f t="shared" si="36"/>
        <v>118.61779358440884</v>
      </c>
      <c r="R252" s="9">
        <f t="shared" si="37"/>
        <v>10.900459298697072</v>
      </c>
      <c r="S252" s="9">
        <f t="shared" si="38"/>
        <v>108.55893587633331</v>
      </c>
      <c r="T252" s="9">
        <f t="shared" si="39"/>
        <v>8.5589358763333223</v>
      </c>
    </row>
    <row r="253" spans="8:20">
      <c r="H253" s="34">
        <v>249</v>
      </c>
      <c r="I253" s="9">
        <v>0.13972284286883238</v>
      </c>
      <c r="J253" s="9">
        <f t="shared" ca="1" si="33"/>
        <v>-0.24601974143960315</v>
      </c>
      <c r="K253" s="9">
        <f t="shared" si="30"/>
        <v>0.13972284286883238</v>
      </c>
      <c r="L253" s="9">
        <f t="shared" si="31"/>
        <v>102.08287805079759</v>
      </c>
      <c r="M253" s="9">
        <f t="shared" si="34"/>
        <v>103.96003077377992</v>
      </c>
      <c r="N253" s="9">
        <f t="shared" si="32"/>
        <v>2.0828780507975893</v>
      </c>
      <c r="O253" s="9">
        <f t="shared" si="35"/>
        <v>3.9600307737799341</v>
      </c>
      <c r="Q253" s="9">
        <f t="shared" si="36"/>
        <v>102.08287805079759</v>
      </c>
      <c r="R253" s="9">
        <f t="shared" si="37"/>
        <v>2.0828780507975893</v>
      </c>
      <c r="S253" s="9">
        <f t="shared" si="38"/>
        <v>103.96003077377992</v>
      </c>
      <c r="T253" s="9">
        <f t="shared" si="39"/>
        <v>3.9600307737799341</v>
      </c>
    </row>
    <row r="254" spans="8:20">
      <c r="H254" s="34">
        <v>250</v>
      </c>
      <c r="I254" s="9">
        <v>-1.1025384481817906</v>
      </c>
      <c r="J254" s="9">
        <f t="shared" ca="1" si="33"/>
        <v>1.807380304098622</v>
      </c>
      <c r="K254" s="9">
        <f t="shared" si="30"/>
        <v>-1.1025384481817906</v>
      </c>
      <c r="L254" s="9">
        <f t="shared" si="31"/>
        <v>67.297305695875622</v>
      </c>
      <c r="M254" s="9">
        <f t="shared" si="34"/>
        <v>92.1910907721862</v>
      </c>
      <c r="N254" s="9">
        <f t="shared" si="32"/>
        <v>0</v>
      </c>
      <c r="O254" s="9">
        <f t="shared" si="35"/>
        <v>0</v>
      </c>
      <c r="Q254" s="9">
        <f t="shared" si="36"/>
        <v>67.297305695875622</v>
      </c>
      <c r="R254" s="9">
        <f t="shared" si="37"/>
        <v>0</v>
      </c>
      <c r="S254" s="9">
        <f t="shared" si="38"/>
        <v>92.1910907721862</v>
      </c>
      <c r="T254" s="9">
        <f t="shared" si="39"/>
        <v>0</v>
      </c>
    </row>
    <row r="255" spans="8:20">
      <c r="H255" s="34">
        <v>251</v>
      </c>
      <c r="I255" s="9">
        <v>-2.7765368973911086</v>
      </c>
      <c r="J255" s="9">
        <f t="shared" ca="1" si="33"/>
        <v>-0.96412488145422148</v>
      </c>
      <c r="K255" s="9">
        <f t="shared" si="30"/>
        <v>-2.7765368973911086</v>
      </c>
      <c r="L255" s="9">
        <f t="shared" si="31"/>
        <v>38.384247017003432</v>
      </c>
      <c r="M255" s="9">
        <f t="shared" si="34"/>
        <v>78.411125517559114</v>
      </c>
      <c r="N255" s="9">
        <f t="shared" si="32"/>
        <v>0</v>
      </c>
      <c r="O255" s="9">
        <f t="shared" si="35"/>
        <v>0</v>
      </c>
      <c r="Q255" s="9">
        <f t="shared" si="36"/>
        <v>38.384247017003432</v>
      </c>
      <c r="R255" s="9">
        <f t="shared" si="37"/>
        <v>0</v>
      </c>
      <c r="S255" s="9">
        <f t="shared" si="38"/>
        <v>78.411125517559114</v>
      </c>
      <c r="T255" s="9">
        <f t="shared" si="39"/>
        <v>0</v>
      </c>
    </row>
    <row r="256" spans="8:20">
      <c r="H256" s="34">
        <v>252</v>
      </c>
      <c r="I256" s="9">
        <v>-1.1154726944283118</v>
      </c>
      <c r="J256" s="9">
        <f t="shared" ca="1" si="33"/>
        <v>-1.0268985209562211</v>
      </c>
      <c r="K256" s="9">
        <f t="shared" si="30"/>
        <v>-1.1154726944283118</v>
      </c>
      <c r="L256" s="9">
        <f t="shared" si="31"/>
        <v>67.005985244082694</v>
      </c>
      <c r="M256" s="9">
        <f t="shared" si="34"/>
        <v>92.075839951262495</v>
      </c>
      <c r="N256" s="9">
        <f t="shared" si="32"/>
        <v>0</v>
      </c>
      <c r="O256" s="9">
        <f t="shared" si="35"/>
        <v>0</v>
      </c>
      <c r="Q256" s="9">
        <f t="shared" si="36"/>
        <v>67.005985244082694</v>
      </c>
      <c r="R256" s="9">
        <f t="shared" si="37"/>
        <v>0</v>
      </c>
      <c r="S256" s="9">
        <f t="shared" si="38"/>
        <v>92.075839951262495</v>
      </c>
      <c r="T256" s="9">
        <f t="shared" si="39"/>
        <v>0</v>
      </c>
    </row>
    <row r="257" spans="8:20">
      <c r="H257" s="34">
        <v>253</v>
      </c>
      <c r="I257" s="9">
        <v>0.40789024886050951</v>
      </c>
      <c r="J257" s="9">
        <f t="shared" ca="1" si="33"/>
        <v>-0.40823233878050663</v>
      </c>
      <c r="K257" s="9">
        <f t="shared" si="30"/>
        <v>0.40789024886050951</v>
      </c>
      <c r="L257" s="9">
        <f t="shared" si="31"/>
        <v>111.69038245674921</v>
      </c>
      <c r="M257" s="9">
        <f t="shared" si="34"/>
        <v>106.69153512960668</v>
      </c>
      <c r="N257" s="9">
        <f t="shared" si="32"/>
        <v>10.900459298697072</v>
      </c>
      <c r="O257" s="9">
        <f t="shared" si="35"/>
        <v>6.6915351296066916</v>
      </c>
      <c r="Q257" s="9">
        <f t="shared" si="36"/>
        <v>111.69038245674921</v>
      </c>
      <c r="R257" s="9">
        <f t="shared" si="37"/>
        <v>10.900459298697072</v>
      </c>
      <c r="S257" s="9">
        <f t="shared" si="38"/>
        <v>106.69153512960668</v>
      </c>
      <c r="T257" s="9">
        <f t="shared" si="39"/>
        <v>6.6915351296066916</v>
      </c>
    </row>
    <row r="258" spans="8:20">
      <c r="H258" s="34">
        <v>254</v>
      </c>
      <c r="I258" s="9">
        <v>0.29124394243284407</v>
      </c>
      <c r="J258" s="9">
        <f t="shared" ca="1" si="33"/>
        <v>0.55001839842482747</v>
      </c>
      <c r="K258" s="9">
        <f t="shared" si="30"/>
        <v>0.29124394243284407</v>
      </c>
      <c r="L258" s="9">
        <f t="shared" si="31"/>
        <v>107.40496987866975</v>
      </c>
      <c r="M258" s="9">
        <f t="shared" si="34"/>
        <v>105.49468678646831</v>
      </c>
      <c r="N258" s="9">
        <f t="shared" si="32"/>
        <v>7.4049698786697462</v>
      </c>
      <c r="O258" s="9">
        <f t="shared" si="35"/>
        <v>5.4946867864683213</v>
      </c>
      <c r="Q258" s="9">
        <f t="shared" si="36"/>
        <v>107.40496987866975</v>
      </c>
      <c r="R258" s="9">
        <f t="shared" si="37"/>
        <v>7.4049698786697462</v>
      </c>
      <c r="S258" s="9">
        <f t="shared" si="38"/>
        <v>105.49468678646831</v>
      </c>
      <c r="T258" s="9">
        <f t="shared" si="39"/>
        <v>5.4946867864683213</v>
      </c>
    </row>
    <row r="259" spans="8:20">
      <c r="H259" s="34">
        <v>255</v>
      </c>
      <c r="I259" s="9">
        <v>1.2690121937440293</v>
      </c>
      <c r="J259" s="9">
        <f t="shared" ca="1" si="33"/>
        <v>-0.5752829582329545</v>
      </c>
      <c r="K259" s="9">
        <f t="shared" si="30"/>
        <v>1.2690121937440293</v>
      </c>
      <c r="L259" s="9">
        <f t="shared" si="31"/>
        <v>149.09118411882619</v>
      </c>
      <c r="M259" s="9">
        <f t="shared" si="34"/>
        <v>115.95748812437965</v>
      </c>
      <c r="N259" s="9">
        <f t="shared" si="32"/>
        <v>10.900459298697072</v>
      </c>
      <c r="O259" s="9">
        <f t="shared" si="35"/>
        <v>9.2193869747110284</v>
      </c>
      <c r="Q259" s="9">
        <f t="shared" si="36"/>
        <v>149.09118411882619</v>
      </c>
      <c r="R259" s="9">
        <f t="shared" si="37"/>
        <v>10.900459298697072</v>
      </c>
      <c r="S259" s="9">
        <f t="shared" si="38"/>
        <v>115.95748812437965</v>
      </c>
      <c r="T259" s="9">
        <f t="shared" si="39"/>
        <v>9.2193869747110284</v>
      </c>
    </row>
    <row r="260" spans="8:20">
      <c r="H260" s="34">
        <v>256</v>
      </c>
      <c r="I260" s="9">
        <v>0.76735122497888653</v>
      </c>
      <c r="J260" s="9">
        <f t="shared" ca="1" si="33"/>
        <v>-0.79625808173395296</v>
      </c>
      <c r="K260" s="9">
        <f t="shared" si="30"/>
        <v>0.76735122497888653</v>
      </c>
      <c r="L260" s="9">
        <f t="shared" si="31"/>
        <v>126.00187832920039</v>
      </c>
      <c r="M260" s="9">
        <f t="shared" si="34"/>
        <v>110.46585039883628</v>
      </c>
      <c r="N260" s="9">
        <f t="shared" si="32"/>
        <v>10.900459298697072</v>
      </c>
      <c r="O260" s="9">
        <f t="shared" si="35"/>
        <v>9.2193869747110284</v>
      </c>
      <c r="Q260" s="9">
        <f t="shared" si="36"/>
        <v>126.00187832920039</v>
      </c>
      <c r="R260" s="9">
        <f t="shared" si="37"/>
        <v>10.900459298697072</v>
      </c>
      <c r="S260" s="9">
        <f t="shared" si="38"/>
        <v>110.46585039883628</v>
      </c>
      <c r="T260" s="9">
        <f t="shared" si="39"/>
        <v>9.2193869747110284</v>
      </c>
    </row>
    <row r="261" spans="8:20">
      <c r="H261" s="34">
        <v>257</v>
      </c>
      <c r="I261" s="9">
        <v>-0.87200428469674851</v>
      </c>
      <c r="J261" s="9">
        <f t="shared" ca="1" si="33"/>
        <v>0.19569481516495346</v>
      </c>
      <c r="K261" s="9">
        <f t="shared" ref="K261:K324" si="40">IF($B$7=0,I261,J261)</f>
        <v>-0.87200428469674851</v>
      </c>
      <c r="L261" s="9">
        <f t="shared" ref="L261:L324" si="41">$E$7*EXP(($B$5-0.5*$E$9^2)*$B$6+$E$9*SQRT($B$6)*K261)</f>
        <v>72.707408565077429</v>
      </c>
      <c r="M261" s="9">
        <f t="shared" si="34"/>
        <v>94.269639652691467</v>
      </c>
      <c r="N261" s="9">
        <f t="shared" ref="N261:N324" si="42">IF(L261&gt;$E$12,$E$12-$E$11,IF(L261&lt;$E$11,0,L261-$E$11))</f>
        <v>0</v>
      </c>
      <c r="O261" s="9">
        <f t="shared" si="35"/>
        <v>0</v>
      </c>
      <c r="Q261" s="9">
        <f t="shared" si="36"/>
        <v>72.707408565077429</v>
      </c>
      <c r="R261" s="9">
        <f t="shared" si="37"/>
        <v>0</v>
      </c>
      <c r="S261" s="9">
        <f t="shared" si="38"/>
        <v>94.269639652691467</v>
      </c>
      <c r="T261" s="9">
        <f t="shared" si="39"/>
        <v>0</v>
      </c>
    </row>
    <row r="262" spans="8:20">
      <c r="H262" s="34">
        <v>258</v>
      </c>
      <c r="I262" s="9">
        <v>0.33177243077339136</v>
      </c>
      <c r="J262" s="9">
        <f t="shared" ref="J262:J325" ca="1" si="43">NORMSINV(RAND())</f>
        <v>0.2150640317773386</v>
      </c>
      <c r="K262" s="9">
        <f t="shared" si="40"/>
        <v>0.33177243077339136</v>
      </c>
      <c r="L262" s="9">
        <f t="shared" si="41"/>
        <v>108.87495794884796</v>
      </c>
      <c r="M262" s="9">
        <f t="shared" ref="M262:M325" si="44">$E$8*EXP(($B$5-0.5*$E$10^2)*$B$6+$E$10*SQRT($B$6)*K262)</f>
        <v>105.90899921548649</v>
      </c>
      <c r="N262" s="9">
        <f t="shared" si="42"/>
        <v>8.874957948847964</v>
      </c>
      <c r="O262" s="9">
        <f t="shared" ref="O262:O325" si="45">IF(M262&gt;$E$14,$E$14-$E$13,IF(M262&lt;$E$13,0,M262-$E$13))</f>
        <v>5.908999215486503</v>
      </c>
      <c r="Q262" s="9">
        <f t="shared" ref="Q262:Q325" si="46">L262</f>
        <v>108.87495794884796</v>
      </c>
      <c r="R262" s="9">
        <f t="shared" ref="R262:R325" si="47">N262</f>
        <v>8.874957948847964</v>
      </c>
      <c r="S262" s="9">
        <f t="shared" ref="S262:S325" si="48">M262</f>
        <v>105.90899921548649</v>
      </c>
      <c r="T262" s="9">
        <f t="shared" ref="T262:T325" si="49">O262</f>
        <v>5.908999215486503</v>
      </c>
    </row>
    <row r="263" spans="8:20">
      <c r="H263" s="34">
        <v>259</v>
      </c>
      <c r="I263" s="9">
        <v>-0.26426960484501599</v>
      </c>
      <c r="J263" s="9">
        <f t="shared" ca="1" si="43"/>
        <v>0.96163511437971416</v>
      </c>
      <c r="K263" s="9">
        <f t="shared" si="40"/>
        <v>-0.26426960484501599</v>
      </c>
      <c r="L263" s="9">
        <f t="shared" si="41"/>
        <v>89.146632697770883</v>
      </c>
      <c r="M263" s="9">
        <f t="shared" si="44"/>
        <v>99.976496305809505</v>
      </c>
      <c r="N263" s="9">
        <f t="shared" si="42"/>
        <v>0</v>
      </c>
      <c r="O263" s="9">
        <f t="shared" si="45"/>
        <v>0</v>
      </c>
      <c r="Q263" s="9">
        <f t="shared" si="46"/>
        <v>89.146632697770883</v>
      </c>
      <c r="R263" s="9">
        <f t="shared" si="47"/>
        <v>0</v>
      </c>
      <c r="S263" s="9">
        <f t="shared" si="48"/>
        <v>99.976496305809505</v>
      </c>
      <c r="T263" s="9">
        <f t="shared" si="49"/>
        <v>0</v>
      </c>
    </row>
    <row r="264" spans="8:20">
      <c r="H264" s="34">
        <v>260</v>
      </c>
      <c r="I264" s="9">
        <v>0.3377563987580382</v>
      </c>
      <c r="J264" s="9">
        <f t="shared" ca="1" si="43"/>
        <v>-1.4994074337205263</v>
      </c>
      <c r="K264" s="9">
        <f t="shared" si="40"/>
        <v>0.3377563987580382</v>
      </c>
      <c r="L264" s="9">
        <f t="shared" si="41"/>
        <v>109.09369735907295</v>
      </c>
      <c r="M264" s="9">
        <f t="shared" si="44"/>
        <v>105.97030950313949</v>
      </c>
      <c r="N264" s="9">
        <f t="shared" si="42"/>
        <v>9.093697359072948</v>
      </c>
      <c r="O264" s="9">
        <f t="shared" si="45"/>
        <v>5.9703095031395037</v>
      </c>
      <c r="Q264" s="9">
        <f t="shared" si="46"/>
        <v>109.09369735907295</v>
      </c>
      <c r="R264" s="9">
        <f t="shared" si="47"/>
        <v>9.093697359072948</v>
      </c>
      <c r="S264" s="9">
        <f t="shared" si="48"/>
        <v>105.97030950313949</v>
      </c>
      <c r="T264" s="9">
        <f t="shared" si="49"/>
        <v>5.9703095031395037</v>
      </c>
    </row>
    <row r="265" spans="8:20">
      <c r="H265" s="34">
        <v>261</v>
      </c>
      <c r="I265" s="9">
        <v>-1.4383614822463024</v>
      </c>
      <c r="J265" s="9">
        <f t="shared" ca="1" si="43"/>
        <v>0.69797826809811037</v>
      </c>
      <c r="K265" s="9">
        <f t="shared" si="40"/>
        <v>-1.4383614822463024</v>
      </c>
      <c r="L265" s="9">
        <f t="shared" si="41"/>
        <v>60.128404552101635</v>
      </c>
      <c r="M265" s="9">
        <f t="shared" si="44"/>
        <v>89.244963817365445</v>
      </c>
      <c r="N265" s="9">
        <f t="shared" si="42"/>
        <v>0</v>
      </c>
      <c r="O265" s="9">
        <f t="shared" si="45"/>
        <v>0</v>
      </c>
      <c r="Q265" s="9">
        <f t="shared" si="46"/>
        <v>60.128404552101635</v>
      </c>
      <c r="R265" s="9">
        <f t="shared" si="47"/>
        <v>0</v>
      </c>
      <c r="S265" s="9">
        <f t="shared" si="48"/>
        <v>89.244963817365445</v>
      </c>
      <c r="T265" s="9">
        <f t="shared" si="49"/>
        <v>0</v>
      </c>
    </row>
    <row r="266" spans="8:20">
      <c r="H266" s="34">
        <v>262</v>
      </c>
      <c r="I266" s="9">
        <v>0.42896779257608914</v>
      </c>
      <c r="J266" s="9">
        <f t="shared" ca="1" si="43"/>
        <v>-0.74158966430313866</v>
      </c>
      <c r="K266" s="9">
        <f t="shared" si="40"/>
        <v>0.42896779257608914</v>
      </c>
      <c r="L266" s="9">
        <f t="shared" si="41"/>
        <v>112.48278469556807</v>
      </c>
      <c r="M266" s="9">
        <f t="shared" si="44"/>
        <v>106.90924506062746</v>
      </c>
      <c r="N266" s="9">
        <f t="shared" si="42"/>
        <v>10.900459298697072</v>
      </c>
      <c r="O266" s="9">
        <f t="shared" si="45"/>
        <v>6.9092450606274696</v>
      </c>
      <c r="Q266" s="9">
        <f t="shared" si="46"/>
        <v>112.48278469556807</v>
      </c>
      <c r="R266" s="9">
        <f t="shared" si="47"/>
        <v>10.900459298697072</v>
      </c>
      <c r="S266" s="9">
        <f t="shared" si="48"/>
        <v>106.90924506062746</v>
      </c>
      <c r="T266" s="9">
        <f t="shared" si="49"/>
        <v>6.9092450606274696</v>
      </c>
    </row>
    <row r="267" spans="8:20">
      <c r="H267" s="34">
        <v>263</v>
      </c>
      <c r="I267" s="9">
        <v>-0.6562342331402975</v>
      </c>
      <c r="J267" s="9">
        <f t="shared" ca="1" si="43"/>
        <v>0.79409523328944986</v>
      </c>
      <c r="K267" s="9">
        <f t="shared" si="40"/>
        <v>-0.6562342331402975</v>
      </c>
      <c r="L267" s="9">
        <f t="shared" si="41"/>
        <v>78.164404821119533</v>
      </c>
      <c r="M267" s="9">
        <f t="shared" si="44"/>
        <v>96.257508972237787</v>
      </c>
      <c r="N267" s="9">
        <f t="shared" si="42"/>
        <v>0</v>
      </c>
      <c r="O267" s="9">
        <f t="shared" si="45"/>
        <v>0</v>
      </c>
      <c r="Q267" s="9">
        <f t="shared" si="46"/>
        <v>78.164404821119533</v>
      </c>
      <c r="R267" s="9">
        <f t="shared" si="47"/>
        <v>0</v>
      </c>
      <c r="S267" s="9">
        <f t="shared" si="48"/>
        <v>96.257508972237787</v>
      </c>
      <c r="T267" s="9">
        <f t="shared" si="49"/>
        <v>0</v>
      </c>
    </row>
    <row r="268" spans="8:20">
      <c r="H268" s="34">
        <v>264</v>
      </c>
      <c r="I268" s="9">
        <v>-0.71786185243567535</v>
      </c>
      <c r="J268" s="9">
        <f t="shared" ca="1" si="43"/>
        <v>-0.28843595077071099</v>
      </c>
      <c r="K268" s="9">
        <f t="shared" si="40"/>
        <v>-0.71786185243567535</v>
      </c>
      <c r="L268" s="9">
        <f t="shared" si="41"/>
        <v>76.565297926674361</v>
      </c>
      <c r="M268" s="9">
        <f t="shared" si="44"/>
        <v>95.685501155153688</v>
      </c>
      <c r="N268" s="9">
        <f t="shared" si="42"/>
        <v>0</v>
      </c>
      <c r="O268" s="9">
        <f t="shared" si="45"/>
        <v>0</v>
      </c>
      <c r="Q268" s="9">
        <f t="shared" si="46"/>
        <v>76.565297926674361</v>
      </c>
      <c r="R268" s="9">
        <f t="shared" si="47"/>
        <v>0</v>
      </c>
      <c r="S268" s="9">
        <f t="shared" si="48"/>
        <v>95.685501155153688</v>
      </c>
      <c r="T268" s="9">
        <f t="shared" si="49"/>
        <v>0</v>
      </c>
    </row>
    <row r="269" spans="8:20">
      <c r="H269" s="34">
        <v>265</v>
      </c>
      <c r="I269" s="9">
        <v>-0.58721640684429122</v>
      </c>
      <c r="J269" s="9">
        <f t="shared" ca="1" si="43"/>
        <v>-0.22176016222979741</v>
      </c>
      <c r="K269" s="9">
        <f t="shared" si="40"/>
        <v>-0.58721640684429122</v>
      </c>
      <c r="L269" s="9">
        <f t="shared" si="41"/>
        <v>79.994950821064563</v>
      </c>
      <c r="M269" s="9">
        <f t="shared" si="44"/>
        <v>96.902170417898446</v>
      </c>
      <c r="N269" s="9">
        <f t="shared" si="42"/>
        <v>0</v>
      </c>
      <c r="O269" s="9">
        <f t="shared" si="45"/>
        <v>0</v>
      </c>
      <c r="Q269" s="9">
        <f t="shared" si="46"/>
        <v>79.994950821064563</v>
      </c>
      <c r="R269" s="9">
        <f t="shared" si="47"/>
        <v>0</v>
      </c>
      <c r="S269" s="9">
        <f t="shared" si="48"/>
        <v>96.902170417898446</v>
      </c>
      <c r="T269" s="9">
        <f t="shared" si="49"/>
        <v>0</v>
      </c>
    </row>
    <row r="270" spans="8:20">
      <c r="H270" s="34">
        <v>266</v>
      </c>
      <c r="I270" s="9">
        <v>1.3972082414842695</v>
      </c>
      <c r="J270" s="9">
        <f t="shared" ca="1" si="43"/>
        <v>0.37291091258044612</v>
      </c>
      <c r="K270" s="9">
        <f t="shared" si="40"/>
        <v>1.3972082414842695</v>
      </c>
      <c r="L270" s="9">
        <f t="shared" si="41"/>
        <v>155.64162950200858</v>
      </c>
      <c r="M270" s="9">
        <f t="shared" si="44"/>
        <v>117.4041066227862</v>
      </c>
      <c r="N270" s="9">
        <f t="shared" si="42"/>
        <v>10.900459298697072</v>
      </c>
      <c r="O270" s="9">
        <f t="shared" si="45"/>
        <v>9.2193869747110284</v>
      </c>
      <c r="Q270" s="9">
        <f t="shared" si="46"/>
        <v>155.64162950200858</v>
      </c>
      <c r="R270" s="9">
        <f t="shared" si="47"/>
        <v>10.900459298697072</v>
      </c>
      <c r="S270" s="9">
        <f t="shared" si="48"/>
        <v>117.4041066227862</v>
      </c>
      <c r="T270" s="9">
        <f t="shared" si="49"/>
        <v>9.2193869747110284</v>
      </c>
    </row>
    <row r="271" spans="8:20">
      <c r="H271" s="34">
        <v>267</v>
      </c>
      <c r="I271" s="9">
        <v>-0.22661397850679565</v>
      </c>
      <c r="J271" s="9">
        <f t="shared" ca="1" si="43"/>
        <v>-0.39302126576397106</v>
      </c>
      <c r="K271" s="9">
        <f t="shared" si="40"/>
        <v>-0.22661397850679565</v>
      </c>
      <c r="L271" s="9">
        <f t="shared" si="41"/>
        <v>90.279695937550713</v>
      </c>
      <c r="M271" s="9">
        <f t="shared" si="44"/>
        <v>100.34125393730434</v>
      </c>
      <c r="N271" s="9">
        <f t="shared" si="42"/>
        <v>0</v>
      </c>
      <c r="O271" s="9">
        <f t="shared" si="45"/>
        <v>0.3412539373043586</v>
      </c>
      <c r="Q271" s="9">
        <f t="shared" si="46"/>
        <v>90.279695937550713</v>
      </c>
      <c r="R271" s="9">
        <f t="shared" si="47"/>
        <v>0</v>
      </c>
      <c r="S271" s="9">
        <f t="shared" si="48"/>
        <v>100.34125393730434</v>
      </c>
      <c r="T271" s="9">
        <f t="shared" si="49"/>
        <v>0.3412539373043586</v>
      </c>
    </row>
    <row r="272" spans="8:20">
      <c r="H272" s="34">
        <v>268</v>
      </c>
      <c r="I272" s="9">
        <v>-0.36925290288438511</v>
      </c>
      <c r="J272" s="9">
        <f t="shared" ca="1" si="43"/>
        <v>4.808325105001441E-2</v>
      </c>
      <c r="K272" s="9">
        <f t="shared" si="40"/>
        <v>-0.36925290288438511</v>
      </c>
      <c r="L272" s="9">
        <f t="shared" si="41"/>
        <v>86.062200588073949</v>
      </c>
      <c r="M272" s="9">
        <f t="shared" si="44"/>
        <v>98.966544176042589</v>
      </c>
      <c r="N272" s="9">
        <f t="shared" si="42"/>
        <v>0</v>
      </c>
      <c r="O272" s="9">
        <f t="shared" si="45"/>
        <v>0</v>
      </c>
      <c r="Q272" s="9">
        <f t="shared" si="46"/>
        <v>86.062200588073949</v>
      </c>
      <c r="R272" s="9">
        <f t="shared" si="47"/>
        <v>0</v>
      </c>
      <c r="S272" s="9">
        <f t="shared" si="48"/>
        <v>98.966544176042589</v>
      </c>
      <c r="T272" s="9">
        <f t="shared" si="49"/>
        <v>0</v>
      </c>
    </row>
    <row r="273" spans="8:20">
      <c r="H273" s="34">
        <v>269</v>
      </c>
      <c r="I273" s="9">
        <v>-0.32026334557559455</v>
      </c>
      <c r="J273" s="9">
        <f t="shared" ca="1" si="43"/>
        <v>9.595170718544789E-2</v>
      </c>
      <c r="K273" s="9">
        <f t="shared" si="40"/>
        <v>-0.32026334557559455</v>
      </c>
      <c r="L273" s="9">
        <f t="shared" si="41"/>
        <v>87.488014263094655</v>
      </c>
      <c r="M273" s="9">
        <f t="shared" si="44"/>
        <v>99.43655375477411</v>
      </c>
      <c r="N273" s="9">
        <f t="shared" si="42"/>
        <v>0</v>
      </c>
      <c r="O273" s="9">
        <f t="shared" si="45"/>
        <v>0</v>
      </c>
      <c r="Q273" s="9">
        <f t="shared" si="46"/>
        <v>87.488014263094655</v>
      </c>
      <c r="R273" s="9">
        <f t="shared" si="47"/>
        <v>0</v>
      </c>
      <c r="S273" s="9">
        <f t="shared" si="48"/>
        <v>99.43655375477411</v>
      </c>
      <c r="T273" s="9">
        <f t="shared" si="49"/>
        <v>0</v>
      </c>
    </row>
    <row r="274" spans="8:20">
      <c r="H274" s="34">
        <v>270</v>
      </c>
      <c r="I274" s="9">
        <v>2.0669897805465607</v>
      </c>
      <c r="J274" s="9">
        <f t="shared" ca="1" si="43"/>
        <v>-0.28633011493290395</v>
      </c>
      <c r="K274" s="9">
        <f t="shared" si="40"/>
        <v>2.0669897805465607</v>
      </c>
      <c r="L274" s="9">
        <f t="shared" si="41"/>
        <v>194.84540311176792</v>
      </c>
      <c r="M274" s="9">
        <f t="shared" si="44"/>
        <v>125.26087625866745</v>
      </c>
      <c r="N274" s="9">
        <f t="shared" si="42"/>
        <v>10.900459298697072</v>
      </c>
      <c r="O274" s="9">
        <f t="shared" si="45"/>
        <v>9.2193869747110284</v>
      </c>
      <c r="Q274" s="9">
        <f t="shared" si="46"/>
        <v>194.84540311176792</v>
      </c>
      <c r="R274" s="9">
        <f t="shared" si="47"/>
        <v>10.900459298697072</v>
      </c>
      <c r="S274" s="9">
        <f t="shared" si="48"/>
        <v>125.26087625866745</v>
      </c>
      <c r="T274" s="9">
        <f t="shared" si="49"/>
        <v>9.2193869747110284</v>
      </c>
    </row>
    <row r="275" spans="8:20">
      <c r="H275" s="34">
        <v>271</v>
      </c>
      <c r="I275" s="9">
        <v>-1.8659619604436495</v>
      </c>
      <c r="J275" s="9">
        <f t="shared" ca="1" si="43"/>
        <v>-3.949338297076125E-2</v>
      </c>
      <c r="K275" s="9">
        <f t="shared" si="40"/>
        <v>-1.8659619604436495</v>
      </c>
      <c r="L275" s="9">
        <f t="shared" si="41"/>
        <v>52.09461476252072</v>
      </c>
      <c r="M275" s="9">
        <f t="shared" si="44"/>
        <v>85.629547080526748</v>
      </c>
      <c r="N275" s="9">
        <f t="shared" si="42"/>
        <v>0</v>
      </c>
      <c r="O275" s="9">
        <f t="shared" si="45"/>
        <v>0</v>
      </c>
      <c r="Q275" s="9">
        <f t="shared" si="46"/>
        <v>52.09461476252072</v>
      </c>
      <c r="R275" s="9">
        <f t="shared" si="47"/>
        <v>0</v>
      </c>
      <c r="S275" s="9">
        <f t="shared" si="48"/>
        <v>85.629547080526748</v>
      </c>
      <c r="T275" s="9">
        <f t="shared" si="49"/>
        <v>0</v>
      </c>
    </row>
    <row r="276" spans="8:20">
      <c r="H276" s="34">
        <v>272</v>
      </c>
      <c r="I276" s="9">
        <v>0.50319512099038111</v>
      </c>
      <c r="J276" s="9">
        <f t="shared" ca="1" si="43"/>
        <v>1.6205156802069784</v>
      </c>
      <c r="K276" s="9">
        <f t="shared" si="40"/>
        <v>0.50319512099038111</v>
      </c>
      <c r="L276" s="9">
        <f t="shared" si="41"/>
        <v>115.31835994098276</v>
      </c>
      <c r="M276" s="9">
        <f t="shared" si="44"/>
        <v>107.67948214688563</v>
      </c>
      <c r="N276" s="9">
        <f t="shared" si="42"/>
        <v>10.900459298697072</v>
      </c>
      <c r="O276" s="9">
        <f t="shared" si="45"/>
        <v>7.6794821468856469</v>
      </c>
      <c r="Q276" s="9">
        <f t="shared" si="46"/>
        <v>115.31835994098276</v>
      </c>
      <c r="R276" s="9">
        <f t="shared" si="47"/>
        <v>10.900459298697072</v>
      </c>
      <c r="S276" s="9">
        <f t="shared" si="48"/>
        <v>107.67948214688563</v>
      </c>
      <c r="T276" s="9">
        <f t="shared" si="49"/>
        <v>7.6794821468856469</v>
      </c>
    </row>
    <row r="277" spans="8:20">
      <c r="H277" s="34">
        <v>273</v>
      </c>
      <c r="I277" s="9">
        <v>0.92669667265945799</v>
      </c>
      <c r="J277" s="9">
        <f t="shared" ca="1" si="43"/>
        <v>-1.1601446121550827</v>
      </c>
      <c r="K277" s="9">
        <f t="shared" si="40"/>
        <v>0.92669667265945799</v>
      </c>
      <c r="L277" s="9">
        <f t="shared" si="41"/>
        <v>132.9193572855776</v>
      </c>
      <c r="M277" s="9">
        <f t="shared" si="44"/>
        <v>112.18140270628723</v>
      </c>
      <c r="N277" s="9">
        <f t="shared" si="42"/>
        <v>10.900459298697072</v>
      </c>
      <c r="O277" s="9">
        <f t="shared" si="45"/>
        <v>9.2193869747110284</v>
      </c>
      <c r="Q277" s="9">
        <f t="shared" si="46"/>
        <v>132.9193572855776</v>
      </c>
      <c r="R277" s="9">
        <f t="shared" si="47"/>
        <v>10.900459298697072</v>
      </c>
      <c r="S277" s="9">
        <f t="shared" si="48"/>
        <v>112.18140270628723</v>
      </c>
      <c r="T277" s="9">
        <f t="shared" si="49"/>
        <v>9.2193869747110284</v>
      </c>
    </row>
    <row r="278" spans="8:20">
      <c r="H278" s="34">
        <v>274</v>
      </c>
      <c r="I278" s="9">
        <v>-3.6313758978575021E-2</v>
      </c>
      <c r="J278" s="9">
        <f t="shared" ca="1" si="43"/>
        <v>-0.102859696786432</v>
      </c>
      <c r="K278" s="9">
        <f t="shared" si="40"/>
        <v>-3.6313758978575021E-2</v>
      </c>
      <c r="L278" s="9">
        <f t="shared" si="41"/>
        <v>96.229971851547745</v>
      </c>
      <c r="M278" s="9">
        <f t="shared" si="44"/>
        <v>102.20508690595285</v>
      </c>
      <c r="N278" s="9">
        <f t="shared" si="42"/>
        <v>0</v>
      </c>
      <c r="O278" s="9">
        <f t="shared" si="45"/>
        <v>2.2050869059528679</v>
      </c>
      <c r="Q278" s="9">
        <f t="shared" si="46"/>
        <v>96.229971851547745</v>
      </c>
      <c r="R278" s="9">
        <f t="shared" si="47"/>
        <v>0</v>
      </c>
      <c r="S278" s="9">
        <f t="shared" si="48"/>
        <v>102.20508690595285</v>
      </c>
      <c r="T278" s="9">
        <f t="shared" si="49"/>
        <v>2.2050869059528679</v>
      </c>
    </row>
    <row r="279" spans="8:20">
      <c r="H279" s="34">
        <v>275</v>
      </c>
      <c r="I279" s="9">
        <v>-4.2882721199483068E-2</v>
      </c>
      <c r="J279" s="9">
        <f t="shared" ca="1" si="43"/>
        <v>1.6667647313947456</v>
      </c>
      <c r="K279" s="9">
        <f t="shared" si="40"/>
        <v>-4.2882721199483068E-2</v>
      </c>
      <c r="L279" s="9">
        <f t="shared" si="41"/>
        <v>96.018183219331959</v>
      </c>
      <c r="M279" s="9">
        <f t="shared" si="44"/>
        <v>102.14017611793874</v>
      </c>
      <c r="N279" s="9">
        <f t="shared" si="42"/>
        <v>0</v>
      </c>
      <c r="O279" s="9">
        <f t="shared" si="45"/>
        <v>2.1401761179387506</v>
      </c>
      <c r="Q279" s="9">
        <f t="shared" si="46"/>
        <v>96.018183219331959</v>
      </c>
      <c r="R279" s="9">
        <f t="shared" si="47"/>
        <v>0</v>
      </c>
      <c r="S279" s="9">
        <f t="shared" si="48"/>
        <v>102.14017611793874</v>
      </c>
      <c r="T279" s="9">
        <f t="shared" si="49"/>
        <v>2.1401761179387506</v>
      </c>
    </row>
    <row r="280" spans="8:20">
      <c r="H280" s="34">
        <v>276</v>
      </c>
      <c r="I280" s="9">
        <v>-1.4238047989756817</v>
      </c>
      <c r="J280" s="9">
        <f t="shared" ca="1" si="43"/>
        <v>0.45014513379774684</v>
      </c>
      <c r="K280" s="9">
        <f t="shared" si="40"/>
        <v>-1.4238047989756817</v>
      </c>
      <c r="L280" s="9">
        <f t="shared" si="41"/>
        <v>60.422695309875643</v>
      </c>
      <c r="M280" s="9">
        <f t="shared" si="44"/>
        <v>89.370693391334669</v>
      </c>
      <c r="N280" s="9">
        <f t="shared" si="42"/>
        <v>0</v>
      </c>
      <c r="O280" s="9">
        <f t="shared" si="45"/>
        <v>0</v>
      </c>
      <c r="Q280" s="9">
        <f t="shared" si="46"/>
        <v>60.422695309875643</v>
      </c>
      <c r="R280" s="9">
        <f t="shared" si="47"/>
        <v>0</v>
      </c>
      <c r="S280" s="9">
        <f t="shared" si="48"/>
        <v>89.370693391334669</v>
      </c>
      <c r="T280" s="9">
        <f t="shared" si="49"/>
        <v>0</v>
      </c>
    </row>
    <row r="281" spans="8:20">
      <c r="H281" s="34">
        <v>277</v>
      </c>
      <c r="I281" s="9">
        <v>0.15826646160660124</v>
      </c>
      <c r="J281" s="9">
        <f t="shared" ca="1" si="43"/>
        <v>-1.5496929163564186</v>
      </c>
      <c r="K281" s="9">
        <f t="shared" si="40"/>
        <v>0.15826646160660124</v>
      </c>
      <c r="L281" s="9">
        <f t="shared" si="41"/>
        <v>102.71977996565225</v>
      </c>
      <c r="M281" s="9">
        <f t="shared" si="44"/>
        <v>104.14664121271798</v>
      </c>
      <c r="N281" s="9">
        <f t="shared" si="42"/>
        <v>2.7197799656522506</v>
      </c>
      <c r="O281" s="9">
        <f t="shared" si="45"/>
        <v>4.146641212717995</v>
      </c>
      <c r="Q281" s="9">
        <f t="shared" si="46"/>
        <v>102.71977996565225</v>
      </c>
      <c r="R281" s="9">
        <f t="shared" si="47"/>
        <v>2.7197799656522506</v>
      </c>
      <c r="S281" s="9">
        <f t="shared" si="48"/>
        <v>104.14664121271798</v>
      </c>
      <c r="T281" s="9">
        <f t="shared" si="49"/>
        <v>4.146641212717995</v>
      </c>
    </row>
    <row r="282" spans="8:20">
      <c r="H282" s="34">
        <v>278</v>
      </c>
      <c r="I282" s="9">
        <v>0.23016958625752496</v>
      </c>
      <c r="J282" s="9">
        <f t="shared" ca="1" si="43"/>
        <v>0.11763336945085905</v>
      </c>
      <c r="K282" s="9">
        <f t="shared" si="40"/>
        <v>0.23016958625752496</v>
      </c>
      <c r="L282" s="9">
        <f t="shared" si="41"/>
        <v>105.22717730713495</v>
      </c>
      <c r="M282" s="9">
        <f t="shared" si="44"/>
        <v>104.87339867044264</v>
      </c>
      <c r="N282" s="9">
        <f t="shared" si="42"/>
        <v>5.2271773071349514</v>
      </c>
      <c r="O282" s="9">
        <f t="shared" si="45"/>
        <v>4.8733986704426542</v>
      </c>
      <c r="Q282" s="9">
        <f t="shared" si="46"/>
        <v>105.22717730713495</v>
      </c>
      <c r="R282" s="9">
        <f t="shared" si="47"/>
        <v>5.2271773071349514</v>
      </c>
      <c r="S282" s="9">
        <f t="shared" si="48"/>
        <v>104.87339867044264</v>
      </c>
      <c r="T282" s="9">
        <f t="shared" si="49"/>
        <v>4.8733986704426542</v>
      </c>
    </row>
    <row r="283" spans="8:20">
      <c r="H283" s="34">
        <v>279</v>
      </c>
      <c r="I283" s="9">
        <v>0.31814213568242528</v>
      </c>
      <c r="J283" s="9">
        <f t="shared" ca="1" si="43"/>
        <v>-0.8281761215394341</v>
      </c>
      <c r="K283" s="9">
        <f t="shared" si="40"/>
        <v>0.31814213568242528</v>
      </c>
      <c r="L283" s="9">
        <f t="shared" si="41"/>
        <v>108.3783487344174</v>
      </c>
      <c r="M283" s="9">
        <f t="shared" si="44"/>
        <v>105.76947889762062</v>
      </c>
      <c r="N283" s="9">
        <f t="shared" si="42"/>
        <v>8.3783487344174006</v>
      </c>
      <c r="O283" s="9">
        <f t="shared" si="45"/>
        <v>5.7694788976206297</v>
      </c>
      <c r="Q283" s="9">
        <f t="shared" si="46"/>
        <v>108.3783487344174</v>
      </c>
      <c r="R283" s="9">
        <f t="shared" si="47"/>
        <v>8.3783487344174006</v>
      </c>
      <c r="S283" s="9">
        <f t="shared" si="48"/>
        <v>105.76947889762062</v>
      </c>
      <c r="T283" s="9">
        <f t="shared" si="49"/>
        <v>5.7694788976206297</v>
      </c>
    </row>
    <row r="284" spans="8:20">
      <c r="H284" s="34">
        <v>280</v>
      </c>
      <c r="I284" s="9">
        <v>-0.2836207677700146</v>
      </c>
      <c r="J284" s="9">
        <f t="shared" ca="1" si="43"/>
        <v>0.32828146770595362</v>
      </c>
      <c r="K284" s="9">
        <f t="shared" si="40"/>
        <v>-0.2836207677700146</v>
      </c>
      <c r="L284" s="9">
        <f t="shared" si="41"/>
        <v>88.569896454865486</v>
      </c>
      <c r="M284" s="9">
        <f t="shared" si="44"/>
        <v>99.78956406810795</v>
      </c>
      <c r="N284" s="9">
        <f t="shared" si="42"/>
        <v>0</v>
      </c>
      <c r="O284" s="9">
        <f t="shared" si="45"/>
        <v>0</v>
      </c>
      <c r="Q284" s="9">
        <f t="shared" si="46"/>
        <v>88.569896454865486</v>
      </c>
      <c r="R284" s="9">
        <f t="shared" si="47"/>
        <v>0</v>
      </c>
      <c r="S284" s="9">
        <f t="shared" si="48"/>
        <v>99.78956406810795</v>
      </c>
      <c r="T284" s="9">
        <f t="shared" si="49"/>
        <v>0</v>
      </c>
    </row>
    <row r="285" spans="8:20">
      <c r="H285" s="34">
        <v>281</v>
      </c>
      <c r="I285" s="9">
        <v>0.51623380363592564</v>
      </c>
      <c r="J285" s="9">
        <f t="shared" ca="1" si="43"/>
        <v>-2.0683382146509235</v>
      </c>
      <c r="K285" s="9">
        <f t="shared" si="40"/>
        <v>0.51623380363592564</v>
      </c>
      <c r="L285" s="9">
        <f t="shared" si="41"/>
        <v>115.82378414596386</v>
      </c>
      <c r="M285" s="9">
        <f t="shared" si="44"/>
        <v>107.81535293052114</v>
      </c>
      <c r="N285" s="9">
        <f t="shared" si="42"/>
        <v>10.900459298697072</v>
      </c>
      <c r="O285" s="9">
        <f t="shared" si="45"/>
        <v>7.8153529305211578</v>
      </c>
      <c r="Q285" s="9">
        <f t="shared" si="46"/>
        <v>115.82378414596386</v>
      </c>
      <c r="R285" s="9">
        <f t="shared" si="47"/>
        <v>10.900459298697072</v>
      </c>
      <c r="S285" s="9">
        <f t="shared" si="48"/>
        <v>107.81535293052114</v>
      </c>
      <c r="T285" s="9">
        <f t="shared" si="49"/>
        <v>7.8153529305211578</v>
      </c>
    </row>
    <row r="286" spans="8:20">
      <c r="H286" s="34">
        <v>282</v>
      </c>
      <c r="I286" s="9">
        <v>0.20446097303111405</v>
      </c>
      <c r="J286" s="9">
        <f t="shared" ca="1" si="43"/>
        <v>-1.5299436886864544</v>
      </c>
      <c r="K286" s="9">
        <f t="shared" si="40"/>
        <v>0.20446097303111405</v>
      </c>
      <c r="L286" s="9">
        <f t="shared" si="41"/>
        <v>104.32371642482326</v>
      </c>
      <c r="M286" s="9">
        <f t="shared" si="44"/>
        <v>104.61296942571579</v>
      </c>
      <c r="N286" s="9">
        <f t="shared" si="42"/>
        <v>4.3237164248232602</v>
      </c>
      <c r="O286" s="9">
        <f t="shared" si="45"/>
        <v>4.6129694257158036</v>
      </c>
      <c r="Q286" s="9">
        <f t="shared" si="46"/>
        <v>104.32371642482326</v>
      </c>
      <c r="R286" s="9">
        <f t="shared" si="47"/>
        <v>4.3237164248232602</v>
      </c>
      <c r="S286" s="9">
        <f t="shared" si="48"/>
        <v>104.61296942571579</v>
      </c>
      <c r="T286" s="9">
        <f t="shared" si="49"/>
        <v>4.6129694257158036</v>
      </c>
    </row>
    <row r="287" spans="8:20">
      <c r="H287" s="34">
        <v>283</v>
      </c>
      <c r="I287" s="9">
        <v>1.5561608683708195</v>
      </c>
      <c r="J287" s="9">
        <f t="shared" ca="1" si="43"/>
        <v>1.8171355996518175</v>
      </c>
      <c r="K287" s="9">
        <f t="shared" si="40"/>
        <v>1.5561608683708195</v>
      </c>
      <c r="L287" s="9">
        <f t="shared" si="41"/>
        <v>164.16469410784572</v>
      </c>
      <c r="M287" s="9">
        <f t="shared" si="44"/>
        <v>119.22288168281912</v>
      </c>
      <c r="N287" s="9">
        <f t="shared" si="42"/>
        <v>10.900459298697072</v>
      </c>
      <c r="O287" s="9">
        <f t="shared" si="45"/>
        <v>9.2193869747110284</v>
      </c>
      <c r="Q287" s="9">
        <f t="shared" si="46"/>
        <v>164.16469410784572</v>
      </c>
      <c r="R287" s="9">
        <f t="shared" si="47"/>
        <v>10.900459298697072</v>
      </c>
      <c r="S287" s="9">
        <f t="shared" si="48"/>
        <v>119.22288168281912</v>
      </c>
      <c r="T287" s="9">
        <f t="shared" si="49"/>
        <v>9.2193869747110284</v>
      </c>
    </row>
    <row r="288" spans="8:20">
      <c r="H288" s="34">
        <v>284</v>
      </c>
      <c r="I288" s="9">
        <v>0.7448845756626663</v>
      </c>
      <c r="J288" s="9">
        <f t="shared" ca="1" si="43"/>
        <v>-1.1788927126574442</v>
      </c>
      <c r="K288" s="9">
        <f t="shared" si="40"/>
        <v>0.7448845756626663</v>
      </c>
      <c r="L288" s="9">
        <f t="shared" si="41"/>
        <v>125.05595941004803</v>
      </c>
      <c r="M288" s="9">
        <f t="shared" si="44"/>
        <v>110.22608850355269</v>
      </c>
      <c r="N288" s="9">
        <f t="shared" si="42"/>
        <v>10.900459298697072</v>
      </c>
      <c r="O288" s="9">
        <f t="shared" si="45"/>
        <v>9.2193869747110284</v>
      </c>
      <c r="Q288" s="9">
        <f t="shared" si="46"/>
        <v>125.05595941004803</v>
      </c>
      <c r="R288" s="9">
        <f t="shared" si="47"/>
        <v>10.900459298697072</v>
      </c>
      <c r="S288" s="9">
        <f t="shared" si="48"/>
        <v>110.22608850355269</v>
      </c>
      <c r="T288" s="9">
        <f t="shared" si="49"/>
        <v>9.2193869747110284</v>
      </c>
    </row>
    <row r="289" spans="8:20">
      <c r="H289" s="34">
        <v>285</v>
      </c>
      <c r="I289" s="9">
        <v>-1.1767956384444784</v>
      </c>
      <c r="J289" s="9">
        <f t="shared" ca="1" si="43"/>
        <v>0.46943302810030563</v>
      </c>
      <c r="K289" s="9">
        <f t="shared" si="40"/>
        <v>-1.1767956384444784</v>
      </c>
      <c r="L289" s="9">
        <f t="shared" si="41"/>
        <v>65.641867722456411</v>
      </c>
      <c r="M289" s="9">
        <f t="shared" si="44"/>
        <v>91.531378630488405</v>
      </c>
      <c r="N289" s="9">
        <f t="shared" si="42"/>
        <v>0</v>
      </c>
      <c r="O289" s="9">
        <f t="shared" si="45"/>
        <v>0</v>
      </c>
      <c r="Q289" s="9">
        <f t="shared" si="46"/>
        <v>65.641867722456411</v>
      </c>
      <c r="R289" s="9">
        <f t="shared" si="47"/>
        <v>0</v>
      </c>
      <c r="S289" s="9">
        <f t="shared" si="48"/>
        <v>91.531378630488405</v>
      </c>
      <c r="T289" s="9">
        <f t="shared" si="49"/>
        <v>0</v>
      </c>
    </row>
    <row r="290" spans="8:20">
      <c r="H290" s="34">
        <v>286</v>
      </c>
      <c r="I290" s="9">
        <v>0.26089808710131618</v>
      </c>
      <c r="J290" s="9">
        <f t="shared" ca="1" si="43"/>
        <v>-1.7073576306401741</v>
      </c>
      <c r="K290" s="9">
        <f t="shared" si="40"/>
        <v>0.26089808710131618</v>
      </c>
      <c r="L290" s="9">
        <f t="shared" si="41"/>
        <v>106.31731946903355</v>
      </c>
      <c r="M290" s="9">
        <f t="shared" si="44"/>
        <v>105.18553028378497</v>
      </c>
      <c r="N290" s="9">
        <f t="shared" si="42"/>
        <v>6.3173194690335492</v>
      </c>
      <c r="O290" s="9">
        <f t="shared" si="45"/>
        <v>5.1855302837849848</v>
      </c>
      <c r="Q290" s="9">
        <f t="shared" si="46"/>
        <v>106.31731946903355</v>
      </c>
      <c r="R290" s="9">
        <f t="shared" si="47"/>
        <v>6.3173194690335492</v>
      </c>
      <c r="S290" s="9">
        <f t="shared" si="48"/>
        <v>105.18553028378497</v>
      </c>
      <c r="T290" s="9">
        <f t="shared" si="49"/>
        <v>5.1855302837849848</v>
      </c>
    </row>
    <row r="291" spans="8:20">
      <c r="H291" s="34">
        <v>287</v>
      </c>
      <c r="I291" s="9">
        <v>-0.23104035654979227</v>
      </c>
      <c r="J291" s="9">
        <f t="shared" ca="1" si="43"/>
        <v>0.68469051569089268</v>
      </c>
      <c r="K291" s="9">
        <f t="shared" si="40"/>
        <v>-0.23104035654979227</v>
      </c>
      <c r="L291" s="9">
        <f t="shared" si="41"/>
        <v>90.145762160618332</v>
      </c>
      <c r="M291" s="9">
        <f t="shared" si="44"/>
        <v>100.29830814447384</v>
      </c>
      <c r="N291" s="9">
        <f t="shared" si="42"/>
        <v>0</v>
      </c>
      <c r="O291" s="9">
        <f t="shared" si="45"/>
        <v>0.29830814447385023</v>
      </c>
      <c r="Q291" s="9">
        <f t="shared" si="46"/>
        <v>90.145762160618332</v>
      </c>
      <c r="R291" s="9">
        <f t="shared" si="47"/>
        <v>0</v>
      </c>
      <c r="S291" s="9">
        <f t="shared" si="48"/>
        <v>100.29830814447384</v>
      </c>
      <c r="T291" s="9">
        <f t="shared" si="49"/>
        <v>0.29830814447385023</v>
      </c>
    </row>
    <row r="292" spans="8:20">
      <c r="H292" s="34">
        <v>288</v>
      </c>
      <c r="I292" s="9">
        <v>0.89078522523840353</v>
      </c>
      <c r="J292" s="9">
        <f t="shared" ca="1" si="43"/>
        <v>0.76893879250502972</v>
      </c>
      <c r="K292" s="9">
        <f t="shared" si="40"/>
        <v>0.89078522523840353</v>
      </c>
      <c r="L292" s="9">
        <f t="shared" si="41"/>
        <v>131.32794721696931</v>
      </c>
      <c r="M292" s="9">
        <f t="shared" si="44"/>
        <v>111.79246023352155</v>
      </c>
      <c r="N292" s="9">
        <f t="shared" si="42"/>
        <v>10.900459298697072</v>
      </c>
      <c r="O292" s="9">
        <f t="shared" si="45"/>
        <v>9.2193869747110284</v>
      </c>
      <c r="Q292" s="9">
        <f t="shared" si="46"/>
        <v>131.32794721696931</v>
      </c>
      <c r="R292" s="9">
        <f t="shared" si="47"/>
        <v>10.900459298697072</v>
      </c>
      <c r="S292" s="9">
        <f t="shared" si="48"/>
        <v>111.79246023352155</v>
      </c>
      <c r="T292" s="9">
        <f t="shared" si="49"/>
        <v>9.2193869747110284</v>
      </c>
    </row>
    <row r="293" spans="8:20">
      <c r="H293" s="34">
        <v>289</v>
      </c>
      <c r="I293" s="9">
        <v>1.6497634510242147</v>
      </c>
      <c r="J293" s="9">
        <f t="shared" ca="1" si="43"/>
        <v>-0.67480221727351319</v>
      </c>
      <c r="K293" s="9">
        <f t="shared" si="40"/>
        <v>1.6497634510242147</v>
      </c>
      <c r="L293" s="9">
        <f t="shared" si="41"/>
        <v>169.40041706383923</v>
      </c>
      <c r="M293" s="9">
        <f t="shared" si="44"/>
        <v>120.30705878252226</v>
      </c>
      <c r="N293" s="9">
        <f t="shared" si="42"/>
        <v>10.900459298697072</v>
      </c>
      <c r="O293" s="9">
        <f t="shared" si="45"/>
        <v>9.2193869747110284</v>
      </c>
      <c r="Q293" s="9">
        <f t="shared" si="46"/>
        <v>169.40041706383923</v>
      </c>
      <c r="R293" s="9">
        <f t="shared" si="47"/>
        <v>10.900459298697072</v>
      </c>
      <c r="S293" s="9">
        <f t="shared" si="48"/>
        <v>120.30705878252226</v>
      </c>
      <c r="T293" s="9">
        <f t="shared" si="49"/>
        <v>9.2193869747110284</v>
      </c>
    </row>
    <row r="294" spans="8:20">
      <c r="H294" s="34">
        <v>290</v>
      </c>
      <c r="I294" s="9">
        <v>1.0663299107529829</v>
      </c>
      <c r="J294" s="9">
        <f t="shared" ca="1" si="43"/>
        <v>0.25212903199748965</v>
      </c>
      <c r="K294" s="9">
        <f t="shared" si="40"/>
        <v>1.0663299107529829</v>
      </c>
      <c r="L294" s="9">
        <f t="shared" si="41"/>
        <v>139.29260079404503</v>
      </c>
      <c r="M294" s="9">
        <f t="shared" si="44"/>
        <v>113.70661734665262</v>
      </c>
      <c r="N294" s="9">
        <f t="shared" si="42"/>
        <v>10.900459298697072</v>
      </c>
      <c r="O294" s="9">
        <f t="shared" si="45"/>
        <v>9.2193869747110284</v>
      </c>
      <c r="Q294" s="9">
        <f t="shared" si="46"/>
        <v>139.29260079404503</v>
      </c>
      <c r="R294" s="9">
        <f t="shared" si="47"/>
        <v>10.900459298697072</v>
      </c>
      <c r="S294" s="9">
        <f t="shared" si="48"/>
        <v>113.70661734665262</v>
      </c>
      <c r="T294" s="9">
        <f t="shared" si="49"/>
        <v>9.2193869747110284</v>
      </c>
    </row>
    <row r="295" spans="8:20">
      <c r="H295" s="34">
        <v>291</v>
      </c>
      <c r="I295" s="9">
        <v>-1.0432945811026628</v>
      </c>
      <c r="J295" s="9">
        <f t="shared" ca="1" si="43"/>
        <v>-0.72447815087382517</v>
      </c>
      <c r="K295" s="9">
        <f t="shared" si="40"/>
        <v>-1.0432945811026628</v>
      </c>
      <c r="L295" s="9">
        <f t="shared" si="41"/>
        <v>68.647937591877451</v>
      </c>
      <c r="M295" s="9">
        <f t="shared" si="44"/>
        <v>92.720830665081479</v>
      </c>
      <c r="N295" s="9">
        <f t="shared" si="42"/>
        <v>0</v>
      </c>
      <c r="O295" s="9">
        <f t="shared" si="45"/>
        <v>0</v>
      </c>
      <c r="Q295" s="9">
        <f t="shared" si="46"/>
        <v>68.647937591877451</v>
      </c>
      <c r="R295" s="9">
        <f t="shared" si="47"/>
        <v>0</v>
      </c>
      <c r="S295" s="9">
        <f t="shared" si="48"/>
        <v>92.720830665081479</v>
      </c>
      <c r="T295" s="9">
        <f t="shared" si="49"/>
        <v>0</v>
      </c>
    </row>
    <row r="296" spans="8:20">
      <c r="H296" s="34">
        <v>292</v>
      </c>
      <c r="I296" s="9">
        <v>-0.69364636217799958</v>
      </c>
      <c r="J296" s="9">
        <f t="shared" ca="1" si="43"/>
        <v>0.23172656103857314</v>
      </c>
      <c r="K296" s="9">
        <f t="shared" si="40"/>
        <v>-0.69364636217799958</v>
      </c>
      <c r="L296" s="9">
        <f t="shared" si="41"/>
        <v>77.189699509485067</v>
      </c>
      <c r="M296" s="9">
        <f t="shared" si="44"/>
        <v>95.909855044828717</v>
      </c>
      <c r="N296" s="9">
        <f t="shared" si="42"/>
        <v>0</v>
      </c>
      <c r="O296" s="9">
        <f t="shared" si="45"/>
        <v>0</v>
      </c>
      <c r="Q296" s="9">
        <f t="shared" si="46"/>
        <v>77.189699509485067</v>
      </c>
      <c r="R296" s="9">
        <f t="shared" si="47"/>
        <v>0</v>
      </c>
      <c r="S296" s="9">
        <f t="shared" si="48"/>
        <v>95.909855044828717</v>
      </c>
      <c r="T296" s="9">
        <f t="shared" si="49"/>
        <v>0</v>
      </c>
    </row>
    <row r="297" spans="8:20">
      <c r="H297" s="34">
        <v>293</v>
      </c>
      <c r="I297" s="9">
        <v>-1.0134335257729884E-2</v>
      </c>
      <c r="J297" s="9">
        <f t="shared" ca="1" si="43"/>
        <v>-0.35141506047557752</v>
      </c>
      <c r="K297" s="9">
        <f t="shared" si="40"/>
        <v>-1.0134335257729884E-2</v>
      </c>
      <c r="L297" s="9">
        <f t="shared" si="41"/>
        <v>97.078668396636942</v>
      </c>
      <c r="M297" s="9">
        <f t="shared" si="44"/>
        <v>102.46418729018164</v>
      </c>
      <c r="N297" s="9">
        <f t="shared" si="42"/>
        <v>0</v>
      </c>
      <c r="O297" s="9">
        <f t="shared" si="45"/>
        <v>2.4641872901816555</v>
      </c>
      <c r="Q297" s="9">
        <f t="shared" si="46"/>
        <v>97.078668396636942</v>
      </c>
      <c r="R297" s="9">
        <f t="shared" si="47"/>
        <v>0</v>
      </c>
      <c r="S297" s="9">
        <f t="shared" si="48"/>
        <v>102.46418729018164</v>
      </c>
      <c r="T297" s="9">
        <f t="shared" si="49"/>
        <v>2.4641872901816555</v>
      </c>
    </row>
    <row r="298" spans="8:20">
      <c r="H298" s="34">
        <v>294</v>
      </c>
      <c r="I298" s="9">
        <v>-1.1741957164426016</v>
      </c>
      <c r="J298" s="9">
        <f t="shared" ca="1" si="43"/>
        <v>-0.16861889005598396</v>
      </c>
      <c r="K298" s="9">
        <f t="shared" si="40"/>
        <v>-1.1741957164426016</v>
      </c>
      <c r="L298" s="9">
        <f t="shared" si="41"/>
        <v>65.699134730644559</v>
      </c>
      <c r="M298" s="9">
        <f t="shared" si="44"/>
        <v>91.554396783777619</v>
      </c>
      <c r="N298" s="9">
        <f t="shared" si="42"/>
        <v>0</v>
      </c>
      <c r="O298" s="9">
        <f t="shared" si="45"/>
        <v>0</v>
      </c>
      <c r="Q298" s="9">
        <f t="shared" si="46"/>
        <v>65.699134730644559</v>
      </c>
      <c r="R298" s="9">
        <f t="shared" si="47"/>
        <v>0</v>
      </c>
      <c r="S298" s="9">
        <f t="shared" si="48"/>
        <v>91.554396783777619</v>
      </c>
      <c r="T298" s="9">
        <f t="shared" si="49"/>
        <v>0</v>
      </c>
    </row>
    <row r="299" spans="8:20">
      <c r="H299" s="34">
        <v>295</v>
      </c>
      <c r="I299" s="9">
        <v>-8.5023969090109536E-2</v>
      </c>
      <c r="J299" s="9">
        <f t="shared" ca="1" si="43"/>
        <v>1.158589701585492</v>
      </c>
      <c r="K299" s="9">
        <f t="shared" si="40"/>
        <v>-8.5023969090109536E-2</v>
      </c>
      <c r="L299" s="9">
        <f t="shared" si="41"/>
        <v>94.670558123390862</v>
      </c>
      <c r="M299" s="9">
        <f t="shared" si="44"/>
        <v>101.72473943733073</v>
      </c>
      <c r="N299" s="9">
        <f t="shared" si="42"/>
        <v>0</v>
      </c>
      <c r="O299" s="9">
        <f t="shared" si="45"/>
        <v>1.7247394373307401</v>
      </c>
      <c r="Q299" s="9">
        <f t="shared" si="46"/>
        <v>94.670558123390862</v>
      </c>
      <c r="R299" s="9">
        <f t="shared" si="47"/>
        <v>0</v>
      </c>
      <c r="S299" s="9">
        <f t="shared" si="48"/>
        <v>101.72473943733073</v>
      </c>
      <c r="T299" s="9">
        <f t="shared" si="49"/>
        <v>1.7247394373307401</v>
      </c>
    </row>
    <row r="300" spans="8:20">
      <c r="H300" s="34">
        <v>296</v>
      </c>
      <c r="I300" s="9">
        <v>-1.9058405035332457</v>
      </c>
      <c r="J300" s="9">
        <f t="shared" ca="1" si="43"/>
        <v>0.72359270409513676</v>
      </c>
      <c r="K300" s="9">
        <f t="shared" si="40"/>
        <v>-1.9058405035332457</v>
      </c>
      <c r="L300" s="9">
        <f t="shared" si="41"/>
        <v>51.402457548159674</v>
      </c>
      <c r="M300" s="9">
        <f t="shared" si="44"/>
        <v>85.299928819797799</v>
      </c>
      <c r="N300" s="9">
        <f t="shared" si="42"/>
        <v>0</v>
      </c>
      <c r="O300" s="9">
        <f t="shared" si="45"/>
        <v>0</v>
      </c>
      <c r="Q300" s="9">
        <f t="shared" si="46"/>
        <v>51.402457548159674</v>
      </c>
      <c r="R300" s="9">
        <f t="shared" si="47"/>
        <v>0</v>
      </c>
      <c r="S300" s="9">
        <f t="shared" si="48"/>
        <v>85.299928819797799</v>
      </c>
      <c r="T300" s="9">
        <f t="shared" si="49"/>
        <v>0</v>
      </c>
    </row>
    <row r="301" spans="8:20">
      <c r="H301" s="34">
        <v>297</v>
      </c>
      <c r="I301" s="9">
        <v>-6.8428154599338958E-2</v>
      </c>
      <c r="J301" s="9">
        <f t="shared" ca="1" si="43"/>
        <v>-0.4710330606723161</v>
      </c>
      <c r="K301" s="9">
        <f t="shared" si="40"/>
        <v>-6.8428154599338958E-2</v>
      </c>
      <c r="L301" s="9">
        <f t="shared" si="41"/>
        <v>95.198999316825493</v>
      </c>
      <c r="M301" s="9">
        <f t="shared" si="44"/>
        <v>101.88814215895364</v>
      </c>
      <c r="N301" s="9">
        <f t="shared" si="42"/>
        <v>0</v>
      </c>
      <c r="O301" s="9">
        <f t="shared" si="45"/>
        <v>1.8881421589536558</v>
      </c>
      <c r="Q301" s="9">
        <f t="shared" si="46"/>
        <v>95.198999316825493</v>
      </c>
      <c r="R301" s="9">
        <f t="shared" si="47"/>
        <v>0</v>
      </c>
      <c r="S301" s="9">
        <f t="shared" si="48"/>
        <v>101.88814215895364</v>
      </c>
      <c r="T301" s="9">
        <f t="shared" si="49"/>
        <v>1.8881421589536558</v>
      </c>
    </row>
    <row r="302" spans="8:20">
      <c r="H302" s="34">
        <v>298</v>
      </c>
      <c r="I302" s="9">
        <v>-0.12985116498308774</v>
      </c>
      <c r="J302" s="9">
        <f t="shared" ca="1" si="43"/>
        <v>-0.12216527272377571</v>
      </c>
      <c r="K302" s="9">
        <f t="shared" si="40"/>
        <v>-0.12985116498308774</v>
      </c>
      <c r="L302" s="9">
        <f t="shared" si="41"/>
        <v>93.257794271552356</v>
      </c>
      <c r="M302" s="9">
        <f t="shared" si="44"/>
        <v>101.2846786855181</v>
      </c>
      <c r="N302" s="9">
        <f t="shared" si="42"/>
        <v>0</v>
      </c>
      <c r="O302" s="9">
        <f t="shared" si="45"/>
        <v>1.2846786855181165</v>
      </c>
      <c r="Q302" s="9">
        <f t="shared" si="46"/>
        <v>93.257794271552356</v>
      </c>
      <c r="R302" s="9">
        <f t="shared" si="47"/>
        <v>0</v>
      </c>
      <c r="S302" s="9">
        <f t="shared" si="48"/>
        <v>101.2846786855181</v>
      </c>
      <c r="T302" s="9">
        <f t="shared" si="49"/>
        <v>1.2846786855181165</v>
      </c>
    </row>
    <row r="303" spans="8:20">
      <c r="H303" s="34">
        <v>299</v>
      </c>
      <c r="I303" s="9">
        <v>1.49007374071082</v>
      </c>
      <c r="J303" s="9">
        <f t="shared" ca="1" si="43"/>
        <v>-1.3982752695554326</v>
      </c>
      <c r="K303" s="9">
        <f t="shared" si="40"/>
        <v>1.49007374071082</v>
      </c>
      <c r="L303" s="9">
        <f t="shared" si="41"/>
        <v>160.56582478233548</v>
      </c>
      <c r="M303" s="9">
        <f t="shared" si="44"/>
        <v>118.46329929207299</v>
      </c>
      <c r="N303" s="9">
        <f t="shared" si="42"/>
        <v>10.900459298697072</v>
      </c>
      <c r="O303" s="9">
        <f t="shared" si="45"/>
        <v>9.2193869747110284</v>
      </c>
      <c r="Q303" s="9">
        <f t="shared" si="46"/>
        <v>160.56582478233548</v>
      </c>
      <c r="R303" s="9">
        <f t="shared" si="47"/>
        <v>10.900459298697072</v>
      </c>
      <c r="S303" s="9">
        <f t="shared" si="48"/>
        <v>118.46329929207299</v>
      </c>
      <c r="T303" s="9">
        <f t="shared" si="49"/>
        <v>9.2193869747110284</v>
      </c>
    </row>
    <row r="304" spans="8:20">
      <c r="H304" s="34">
        <v>300</v>
      </c>
      <c r="I304" s="9">
        <v>-2.0656002009962173</v>
      </c>
      <c r="J304" s="9">
        <f t="shared" ca="1" si="43"/>
        <v>2.4321855243337289</v>
      </c>
      <c r="K304" s="9">
        <f t="shared" si="40"/>
        <v>-2.0656002009962173</v>
      </c>
      <c r="L304" s="9">
        <f t="shared" si="41"/>
        <v>48.720566294800292</v>
      </c>
      <c r="M304" s="9">
        <f t="shared" si="44"/>
        <v>83.992100737668565</v>
      </c>
      <c r="N304" s="9">
        <f t="shared" si="42"/>
        <v>0</v>
      </c>
      <c r="O304" s="9">
        <f t="shared" si="45"/>
        <v>0</v>
      </c>
      <c r="Q304" s="9">
        <f t="shared" si="46"/>
        <v>48.720566294800292</v>
      </c>
      <c r="R304" s="9">
        <f t="shared" si="47"/>
        <v>0</v>
      </c>
      <c r="S304" s="9">
        <f t="shared" si="48"/>
        <v>83.992100737668565</v>
      </c>
      <c r="T304" s="9">
        <f t="shared" si="49"/>
        <v>0</v>
      </c>
    </row>
    <row r="305" spans="8:20">
      <c r="H305" s="34">
        <v>301</v>
      </c>
      <c r="I305" s="9">
        <v>-0.19371970022528742</v>
      </c>
      <c r="J305" s="9">
        <f t="shared" ca="1" si="43"/>
        <v>-6.5092041812233423E-2</v>
      </c>
      <c r="K305" s="9">
        <f t="shared" si="40"/>
        <v>-0.19371970022528742</v>
      </c>
      <c r="L305" s="9">
        <f t="shared" si="41"/>
        <v>91.281268257308028</v>
      </c>
      <c r="M305" s="9">
        <f t="shared" si="44"/>
        <v>100.66097881857296</v>
      </c>
      <c r="N305" s="9">
        <f t="shared" si="42"/>
        <v>0</v>
      </c>
      <c r="O305" s="9">
        <f t="shared" si="45"/>
        <v>0.66097881857297125</v>
      </c>
      <c r="Q305" s="9">
        <f t="shared" si="46"/>
        <v>91.281268257308028</v>
      </c>
      <c r="R305" s="9">
        <f t="shared" si="47"/>
        <v>0</v>
      </c>
      <c r="S305" s="9">
        <f t="shared" si="48"/>
        <v>100.66097881857296</v>
      </c>
      <c r="T305" s="9">
        <f t="shared" si="49"/>
        <v>0.66097881857297125</v>
      </c>
    </row>
    <row r="306" spans="8:20">
      <c r="H306" s="34">
        <v>302</v>
      </c>
      <c r="I306" s="9">
        <v>0.32899283255622663</v>
      </c>
      <c r="J306" s="9">
        <f t="shared" ca="1" si="43"/>
        <v>0.76095044078299301</v>
      </c>
      <c r="K306" s="9">
        <f t="shared" si="40"/>
        <v>0.32899283255622663</v>
      </c>
      <c r="L306" s="9">
        <f t="shared" si="41"/>
        <v>108.77350107743968</v>
      </c>
      <c r="M306" s="9">
        <f t="shared" si="44"/>
        <v>105.88053219141968</v>
      </c>
      <c r="N306" s="9">
        <f t="shared" si="42"/>
        <v>8.7735010774396756</v>
      </c>
      <c r="O306" s="9">
        <f t="shared" si="45"/>
        <v>5.8805321914196895</v>
      </c>
      <c r="Q306" s="9">
        <f t="shared" si="46"/>
        <v>108.77350107743968</v>
      </c>
      <c r="R306" s="9">
        <f t="shared" si="47"/>
        <v>8.7735010774396756</v>
      </c>
      <c r="S306" s="9">
        <f t="shared" si="48"/>
        <v>105.88053219141968</v>
      </c>
      <c r="T306" s="9">
        <f t="shared" si="49"/>
        <v>5.8805321914196895</v>
      </c>
    </row>
    <row r="307" spans="8:20">
      <c r="H307" s="34">
        <v>303</v>
      </c>
      <c r="I307" s="9">
        <v>-2.9666610693694934E-2</v>
      </c>
      <c r="J307" s="9">
        <f t="shared" ca="1" si="43"/>
        <v>-1.5520840496905084</v>
      </c>
      <c r="K307" s="9">
        <f t="shared" si="40"/>
        <v>-2.9666610693694934E-2</v>
      </c>
      <c r="L307" s="9">
        <f t="shared" si="41"/>
        <v>96.444756787974342</v>
      </c>
      <c r="M307" s="9">
        <f t="shared" si="44"/>
        <v>102.27081227541468</v>
      </c>
      <c r="N307" s="9">
        <f t="shared" si="42"/>
        <v>0</v>
      </c>
      <c r="O307" s="9">
        <f t="shared" si="45"/>
        <v>2.2708122754146984</v>
      </c>
      <c r="Q307" s="9">
        <f t="shared" si="46"/>
        <v>96.444756787974342</v>
      </c>
      <c r="R307" s="9">
        <f t="shared" si="47"/>
        <v>0</v>
      </c>
      <c r="S307" s="9">
        <f t="shared" si="48"/>
        <v>102.27081227541468</v>
      </c>
      <c r="T307" s="9">
        <f t="shared" si="49"/>
        <v>2.2708122754146984</v>
      </c>
    </row>
    <row r="308" spans="8:20">
      <c r="H308" s="34">
        <v>304</v>
      </c>
      <c r="I308" s="9">
        <v>1.1124795987363256</v>
      </c>
      <c r="J308" s="9">
        <f t="shared" ca="1" si="43"/>
        <v>7.4333935718389019E-2</v>
      </c>
      <c r="K308" s="9">
        <f t="shared" si="40"/>
        <v>1.1124795987363256</v>
      </c>
      <c r="L308" s="9">
        <f t="shared" si="41"/>
        <v>141.46548330460317</v>
      </c>
      <c r="M308" s="9">
        <f t="shared" si="44"/>
        <v>114.21525629398342</v>
      </c>
      <c r="N308" s="9">
        <f t="shared" si="42"/>
        <v>10.900459298697072</v>
      </c>
      <c r="O308" s="9">
        <f t="shared" si="45"/>
        <v>9.2193869747110284</v>
      </c>
      <c r="Q308" s="9">
        <f t="shared" si="46"/>
        <v>141.46548330460317</v>
      </c>
      <c r="R308" s="9">
        <f t="shared" si="47"/>
        <v>10.900459298697072</v>
      </c>
      <c r="S308" s="9">
        <f t="shared" si="48"/>
        <v>114.21525629398342</v>
      </c>
      <c r="T308" s="9">
        <f t="shared" si="49"/>
        <v>9.2193869747110284</v>
      </c>
    </row>
    <row r="309" spans="8:20">
      <c r="H309" s="34">
        <v>305</v>
      </c>
      <c r="I309" s="9">
        <v>1.5092025719029178</v>
      </c>
      <c r="J309" s="9">
        <f t="shared" ca="1" si="43"/>
        <v>-0.82331881450992084</v>
      </c>
      <c r="K309" s="9">
        <f t="shared" si="40"/>
        <v>1.5092025719029178</v>
      </c>
      <c r="L309" s="9">
        <f t="shared" si="41"/>
        <v>161.59932215318582</v>
      </c>
      <c r="M309" s="9">
        <f t="shared" si="44"/>
        <v>118.68266038327435</v>
      </c>
      <c r="N309" s="9">
        <f t="shared" si="42"/>
        <v>10.900459298697072</v>
      </c>
      <c r="O309" s="9">
        <f t="shared" si="45"/>
        <v>9.2193869747110284</v>
      </c>
      <c r="Q309" s="9">
        <f t="shared" si="46"/>
        <v>161.59932215318582</v>
      </c>
      <c r="R309" s="9">
        <f t="shared" si="47"/>
        <v>10.900459298697072</v>
      </c>
      <c r="S309" s="9">
        <f t="shared" si="48"/>
        <v>118.68266038327435</v>
      </c>
      <c r="T309" s="9">
        <f t="shared" si="49"/>
        <v>9.2193869747110284</v>
      </c>
    </row>
    <row r="310" spans="8:20">
      <c r="H310" s="34">
        <v>306</v>
      </c>
      <c r="I310" s="9">
        <v>0.24464886126692581</v>
      </c>
      <c r="J310" s="9">
        <f t="shared" ca="1" si="43"/>
        <v>-0.91003533801517345</v>
      </c>
      <c r="K310" s="9">
        <f t="shared" si="40"/>
        <v>0.24464886126692581</v>
      </c>
      <c r="L310" s="9">
        <f t="shared" si="41"/>
        <v>105.73945283016482</v>
      </c>
      <c r="M310" s="9">
        <f t="shared" si="44"/>
        <v>105.02035957857981</v>
      </c>
      <c r="N310" s="9">
        <f t="shared" si="42"/>
        <v>5.7394528301648222</v>
      </c>
      <c r="O310" s="9">
        <f t="shared" si="45"/>
        <v>5.0203595785798285</v>
      </c>
      <c r="Q310" s="9">
        <f t="shared" si="46"/>
        <v>105.73945283016482</v>
      </c>
      <c r="R310" s="9">
        <f t="shared" si="47"/>
        <v>5.7394528301648222</v>
      </c>
      <c r="S310" s="9">
        <f t="shared" si="48"/>
        <v>105.02035957857981</v>
      </c>
      <c r="T310" s="9">
        <f t="shared" si="49"/>
        <v>5.0203595785798285</v>
      </c>
    </row>
    <row r="311" spans="8:20">
      <c r="H311" s="34">
        <v>307</v>
      </c>
      <c r="I311" s="9">
        <v>-1.0541206330929132</v>
      </c>
      <c r="J311" s="9">
        <f t="shared" ca="1" si="43"/>
        <v>-0.90306775198158518</v>
      </c>
      <c r="K311" s="9">
        <f t="shared" si="40"/>
        <v>-1.0541206330929132</v>
      </c>
      <c r="L311" s="9">
        <f t="shared" si="41"/>
        <v>68.399118775797362</v>
      </c>
      <c r="M311" s="9">
        <f t="shared" si="44"/>
        <v>92.62380075320128</v>
      </c>
      <c r="N311" s="9">
        <f t="shared" si="42"/>
        <v>0</v>
      </c>
      <c r="O311" s="9">
        <f t="shared" si="45"/>
        <v>0</v>
      </c>
      <c r="Q311" s="9">
        <f t="shared" si="46"/>
        <v>68.399118775797362</v>
      </c>
      <c r="R311" s="9">
        <f t="shared" si="47"/>
        <v>0</v>
      </c>
      <c r="S311" s="9">
        <f t="shared" si="48"/>
        <v>92.62380075320128</v>
      </c>
      <c r="T311" s="9">
        <f t="shared" si="49"/>
        <v>0</v>
      </c>
    </row>
    <row r="312" spans="8:20">
      <c r="H312" s="34">
        <v>308</v>
      </c>
      <c r="I312" s="9">
        <v>-1.2327487521213627</v>
      </c>
      <c r="J312" s="9">
        <f t="shared" ca="1" si="43"/>
        <v>0.50449837516909601</v>
      </c>
      <c r="K312" s="9">
        <f t="shared" si="40"/>
        <v>-1.2327487521213627</v>
      </c>
      <c r="L312" s="9">
        <f t="shared" si="41"/>
        <v>64.421445235623338</v>
      </c>
      <c r="M312" s="9">
        <f t="shared" si="44"/>
        <v>91.037403283967151</v>
      </c>
      <c r="N312" s="9">
        <f t="shared" si="42"/>
        <v>0</v>
      </c>
      <c r="O312" s="9">
        <f t="shared" si="45"/>
        <v>0</v>
      </c>
      <c r="Q312" s="9">
        <f t="shared" si="46"/>
        <v>64.421445235623338</v>
      </c>
      <c r="R312" s="9">
        <f t="shared" si="47"/>
        <v>0</v>
      </c>
      <c r="S312" s="9">
        <f t="shared" si="48"/>
        <v>91.037403283967151</v>
      </c>
      <c r="T312" s="9">
        <f t="shared" si="49"/>
        <v>0</v>
      </c>
    </row>
    <row r="313" spans="8:20">
      <c r="H313" s="34">
        <v>309</v>
      </c>
      <c r="I313" s="9">
        <v>-0.35514280225501643</v>
      </c>
      <c r="J313" s="9">
        <f t="shared" ca="1" si="43"/>
        <v>-0.34551052882265271</v>
      </c>
      <c r="K313" s="9">
        <f t="shared" si="40"/>
        <v>-0.35514280225501643</v>
      </c>
      <c r="L313" s="9">
        <f t="shared" si="41"/>
        <v>86.470467812197342</v>
      </c>
      <c r="M313" s="9">
        <f t="shared" si="44"/>
        <v>99.101689314989997</v>
      </c>
      <c r="N313" s="9">
        <f t="shared" si="42"/>
        <v>0</v>
      </c>
      <c r="O313" s="9">
        <f t="shared" si="45"/>
        <v>0</v>
      </c>
      <c r="Q313" s="9">
        <f t="shared" si="46"/>
        <v>86.470467812197342</v>
      </c>
      <c r="R313" s="9">
        <f t="shared" si="47"/>
        <v>0</v>
      </c>
      <c r="S313" s="9">
        <f t="shared" si="48"/>
        <v>99.101689314989997</v>
      </c>
      <c r="T313" s="9">
        <f t="shared" si="49"/>
        <v>0</v>
      </c>
    </row>
    <row r="314" spans="8:20">
      <c r="H314" s="34">
        <v>310</v>
      </c>
      <c r="I314" s="9">
        <v>-4.2887595448237906E-2</v>
      </c>
      <c r="J314" s="9">
        <f t="shared" ca="1" si="43"/>
        <v>-0.5721018529751225</v>
      </c>
      <c r="K314" s="9">
        <f t="shared" si="40"/>
        <v>-4.2887595448237906E-2</v>
      </c>
      <c r="L314" s="9">
        <f t="shared" si="41"/>
        <v>96.018026242814216</v>
      </c>
      <c r="M314" s="9">
        <f t="shared" si="44"/>
        <v>102.14012796866484</v>
      </c>
      <c r="N314" s="9">
        <f t="shared" si="42"/>
        <v>0</v>
      </c>
      <c r="O314" s="9">
        <f t="shared" si="45"/>
        <v>2.1401279686648564</v>
      </c>
      <c r="Q314" s="9">
        <f t="shared" si="46"/>
        <v>96.018026242814216</v>
      </c>
      <c r="R314" s="9">
        <f t="shared" si="47"/>
        <v>0</v>
      </c>
      <c r="S314" s="9">
        <f t="shared" si="48"/>
        <v>102.14012796866484</v>
      </c>
      <c r="T314" s="9">
        <f t="shared" si="49"/>
        <v>2.1401279686648564</v>
      </c>
    </row>
    <row r="315" spans="8:20">
      <c r="H315" s="34">
        <v>311</v>
      </c>
      <c r="I315" s="9">
        <v>-0.21331923752992049</v>
      </c>
      <c r="J315" s="9">
        <f t="shared" ca="1" si="43"/>
        <v>0.45641070374685044</v>
      </c>
      <c r="K315" s="9">
        <f t="shared" si="40"/>
        <v>-0.21331923752992049</v>
      </c>
      <c r="L315" s="9">
        <f t="shared" si="41"/>
        <v>90.683167096419268</v>
      </c>
      <c r="M315" s="9">
        <f t="shared" si="44"/>
        <v>100.47035332721508</v>
      </c>
      <c r="N315" s="9">
        <f t="shared" si="42"/>
        <v>0</v>
      </c>
      <c r="O315" s="9">
        <f t="shared" si="45"/>
        <v>0.47035332721509349</v>
      </c>
      <c r="Q315" s="9">
        <f t="shared" si="46"/>
        <v>90.683167096419268</v>
      </c>
      <c r="R315" s="9">
        <f t="shared" si="47"/>
        <v>0</v>
      </c>
      <c r="S315" s="9">
        <f t="shared" si="48"/>
        <v>100.47035332721508</v>
      </c>
      <c r="T315" s="9">
        <f t="shared" si="49"/>
        <v>0.47035332721509349</v>
      </c>
    </row>
    <row r="316" spans="8:20">
      <c r="H316" s="34">
        <v>312</v>
      </c>
      <c r="I316" s="9">
        <v>-0.88031934809905299</v>
      </c>
      <c r="J316" s="9">
        <f t="shared" ca="1" si="43"/>
        <v>0.18121594804778621</v>
      </c>
      <c r="K316" s="9">
        <f t="shared" si="40"/>
        <v>-0.88031934809905299</v>
      </c>
      <c r="L316" s="9">
        <f t="shared" si="41"/>
        <v>72.504914344415312</v>
      </c>
      <c r="M316" s="9">
        <f t="shared" si="44"/>
        <v>94.193860743054486</v>
      </c>
      <c r="N316" s="9">
        <f t="shared" si="42"/>
        <v>0</v>
      </c>
      <c r="O316" s="9">
        <f t="shared" si="45"/>
        <v>0</v>
      </c>
      <c r="Q316" s="9">
        <f t="shared" si="46"/>
        <v>72.504914344415312</v>
      </c>
      <c r="R316" s="9">
        <f t="shared" si="47"/>
        <v>0</v>
      </c>
      <c r="S316" s="9">
        <f t="shared" si="48"/>
        <v>94.193860743054486</v>
      </c>
      <c r="T316" s="9">
        <f t="shared" si="49"/>
        <v>0</v>
      </c>
    </row>
    <row r="317" spans="8:20">
      <c r="H317" s="34">
        <v>313</v>
      </c>
      <c r="I317" s="9">
        <v>-1.0370943281036402</v>
      </c>
      <c r="J317" s="9">
        <f t="shared" ca="1" si="43"/>
        <v>-0.31669927604685721</v>
      </c>
      <c r="K317" s="9">
        <f t="shared" si="40"/>
        <v>-1.0370943281036402</v>
      </c>
      <c r="L317" s="9">
        <f t="shared" si="41"/>
        <v>68.790847532412698</v>
      </c>
      <c r="M317" s="9">
        <f t="shared" si="44"/>
        <v>92.776447016640589</v>
      </c>
      <c r="N317" s="9">
        <f t="shared" si="42"/>
        <v>0</v>
      </c>
      <c r="O317" s="9">
        <f t="shared" si="45"/>
        <v>0</v>
      </c>
      <c r="Q317" s="9">
        <f t="shared" si="46"/>
        <v>68.790847532412698</v>
      </c>
      <c r="R317" s="9">
        <f t="shared" si="47"/>
        <v>0</v>
      </c>
      <c r="S317" s="9">
        <f t="shared" si="48"/>
        <v>92.776447016640589</v>
      </c>
      <c r="T317" s="9">
        <f t="shared" si="49"/>
        <v>0</v>
      </c>
    </row>
    <row r="318" spans="8:20">
      <c r="H318" s="34">
        <v>314</v>
      </c>
      <c r="I318" s="9">
        <v>0.97998981698101639</v>
      </c>
      <c r="J318" s="9">
        <f t="shared" ca="1" si="43"/>
        <v>1.3761963399814994</v>
      </c>
      <c r="K318" s="9">
        <f t="shared" si="40"/>
        <v>0.97998981698101639</v>
      </c>
      <c r="L318" s="9">
        <f t="shared" si="41"/>
        <v>135.31664815064079</v>
      </c>
      <c r="M318" s="9">
        <f t="shared" si="44"/>
        <v>112.76109490164875</v>
      </c>
      <c r="N318" s="9">
        <f t="shared" si="42"/>
        <v>10.900459298697072</v>
      </c>
      <c r="O318" s="9">
        <f t="shared" si="45"/>
        <v>9.2193869747110284</v>
      </c>
      <c r="Q318" s="9">
        <f t="shared" si="46"/>
        <v>135.31664815064079</v>
      </c>
      <c r="R318" s="9">
        <f t="shared" si="47"/>
        <v>10.900459298697072</v>
      </c>
      <c r="S318" s="9">
        <f t="shared" si="48"/>
        <v>112.76109490164875</v>
      </c>
      <c r="T318" s="9">
        <f t="shared" si="49"/>
        <v>9.2193869747110284</v>
      </c>
    </row>
    <row r="319" spans="8:20">
      <c r="H319" s="34">
        <v>315</v>
      </c>
      <c r="I319" s="9">
        <v>0.27788860283577688</v>
      </c>
      <c r="J319" s="9">
        <f t="shared" ca="1" si="43"/>
        <v>0.30563427078970562</v>
      </c>
      <c r="K319" s="9">
        <f t="shared" si="40"/>
        <v>0.27788860283577688</v>
      </c>
      <c r="L319" s="9">
        <f t="shared" si="41"/>
        <v>106.92492610734811</v>
      </c>
      <c r="M319" s="9">
        <f t="shared" si="44"/>
        <v>105.35851390406695</v>
      </c>
      <c r="N319" s="9">
        <f t="shared" si="42"/>
        <v>6.9249261073481136</v>
      </c>
      <c r="O319" s="9">
        <f t="shared" si="45"/>
        <v>5.3585139040669674</v>
      </c>
      <c r="Q319" s="9">
        <f t="shared" si="46"/>
        <v>106.92492610734811</v>
      </c>
      <c r="R319" s="9">
        <f t="shared" si="47"/>
        <v>6.9249261073481136</v>
      </c>
      <c r="S319" s="9">
        <f t="shared" si="48"/>
        <v>105.35851390406695</v>
      </c>
      <c r="T319" s="9">
        <f t="shared" si="49"/>
        <v>5.3585139040669674</v>
      </c>
    </row>
    <row r="320" spans="8:20">
      <c r="H320" s="34">
        <v>316</v>
      </c>
      <c r="I320" s="9">
        <v>0.84533181402482838</v>
      </c>
      <c r="J320" s="9">
        <f t="shared" ca="1" si="43"/>
        <v>0.20747694386310958</v>
      </c>
      <c r="K320" s="9">
        <f t="shared" si="40"/>
        <v>0.84533181402482838</v>
      </c>
      <c r="L320" s="9">
        <f t="shared" si="41"/>
        <v>129.34097768614876</v>
      </c>
      <c r="M320" s="9">
        <f t="shared" si="44"/>
        <v>111.30210554571939</v>
      </c>
      <c r="N320" s="9">
        <f t="shared" si="42"/>
        <v>10.900459298697072</v>
      </c>
      <c r="O320" s="9">
        <f t="shared" si="45"/>
        <v>9.2193869747110284</v>
      </c>
      <c r="Q320" s="9">
        <f t="shared" si="46"/>
        <v>129.34097768614876</v>
      </c>
      <c r="R320" s="9">
        <f t="shared" si="47"/>
        <v>10.900459298697072</v>
      </c>
      <c r="S320" s="9">
        <f t="shared" si="48"/>
        <v>111.30210554571939</v>
      </c>
      <c r="T320" s="9">
        <f t="shared" si="49"/>
        <v>9.2193869747110284</v>
      </c>
    </row>
    <row r="321" spans="8:20">
      <c r="H321" s="34">
        <v>317</v>
      </c>
      <c r="I321" s="9">
        <v>1.417146348816914</v>
      </c>
      <c r="J321" s="9">
        <f t="shared" ca="1" si="43"/>
        <v>-0.1255504915359234</v>
      </c>
      <c r="K321" s="9">
        <f t="shared" si="40"/>
        <v>1.417146348816914</v>
      </c>
      <c r="L321" s="9">
        <f t="shared" si="41"/>
        <v>156.68595656370033</v>
      </c>
      <c r="M321" s="9">
        <f t="shared" si="44"/>
        <v>117.63071270274095</v>
      </c>
      <c r="N321" s="9">
        <f t="shared" si="42"/>
        <v>10.900459298697072</v>
      </c>
      <c r="O321" s="9">
        <f t="shared" si="45"/>
        <v>9.2193869747110284</v>
      </c>
      <c r="Q321" s="9">
        <f t="shared" si="46"/>
        <v>156.68595656370033</v>
      </c>
      <c r="R321" s="9">
        <f t="shared" si="47"/>
        <v>10.900459298697072</v>
      </c>
      <c r="S321" s="9">
        <f t="shared" si="48"/>
        <v>117.63071270274095</v>
      </c>
      <c r="T321" s="9">
        <f t="shared" si="49"/>
        <v>9.2193869747110284</v>
      </c>
    </row>
    <row r="322" spans="8:20">
      <c r="H322" s="34">
        <v>318</v>
      </c>
      <c r="I322" s="9">
        <v>-0.2193618880976467</v>
      </c>
      <c r="J322" s="9">
        <f t="shared" ca="1" si="43"/>
        <v>0.30099834411121223</v>
      </c>
      <c r="K322" s="9">
        <f t="shared" si="40"/>
        <v>-0.2193618880976467</v>
      </c>
      <c r="L322" s="9">
        <f t="shared" si="41"/>
        <v>90.499560617482246</v>
      </c>
      <c r="M322" s="9">
        <f t="shared" si="44"/>
        <v>100.4116552239833</v>
      </c>
      <c r="N322" s="9">
        <f t="shared" si="42"/>
        <v>0</v>
      </c>
      <c r="O322" s="9">
        <f t="shared" si="45"/>
        <v>0.41165522398331689</v>
      </c>
      <c r="Q322" s="9">
        <f t="shared" si="46"/>
        <v>90.499560617482246</v>
      </c>
      <c r="R322" s="9">
        <f t="shared" si="47"/>
        <v>0</v>
      </c>
      <c r="S322" s="9">
        <f t="shared" si="48"/>
        <v>100.4116552239833</v>
      </c>
      <c r="T322" s="9">
        <f t="shared" si="49"/>
        <v>0.41165522398331689</v>
      </c>
    </row>
    <row r="323" spans="8:20">
      <c r="H323" s="34">
        <v>319</v>
      </c>
      <c r="I323" s="9">
        <v>-1.0325904732163198</v>
      </c>
      <c r="J323" s="9">
        <f t="shared" ca="1" si="43"/>
        <v>0.36479907577843512</v>
      </c>
      <c r="K323" s="9">
        <f t="shared" si="40"/>
        <v>-1.0325904732163198</v>
      </c>
      <c r="L323" s="9">
        <f t="shared" si="41"/>
        <v>68.894843617812839</v>
      </c>
      <c r="M323" s="9">
        <f t="shared" si="44"/>
        <v>92.816867571205336</v>
      </c>
      <c r="N323" s="9">
        <f t="shared" si="42"/>
        <v>0</v>
      </c>
      <c r="O323" s="9">
        <f t="shared" si="45"/>
        <v>0</v>
      </c>
      <c r="Q323" s="9">
        <f t="shared" si="46"/>
        <v>68.894843617812839</v>
      </c>
      <c r="R323" s="9">
        <f t="shared" si="47"/>
        <v>0</v>
      </c>
      <c r="S323" s="9">
        <f t="shared" si="48"/>
        <v>92.816867571205336</v>
      </c>
      <c r="T323" s="9">
        <f t="shared" si="49"/>
        <v>0</v>
      </c>
    </row>
    <row r="324" spans="8:20">
      <c r="H324" s="34">
        <v>320</v>
      </c>
      <c r="I324" s="9">
        <v>-0.81695770802969714</v>
      </c>
      <c r="J324" s="9">
        <f t="shared" ca="1" si="43"/>
        <v>0.18094477974755549</v>
      </c>
      <c r="K324" s="9">
        <f t="shared" si="40"/>
        <v>-0.81695770802969714</v>
      </c>
      <c r="L324" s="9">
        <f t="shared" si="41"/>
        <v>74.062280444520965</v>
      </c>
      <c r="M324" s="9">
        <f t="shared" si="44"/>
        <v>94.77284385709369</v>
      </c>
      <c r="N324" s="9">
        <f t="shared" si="42"/>
        <v>0</v>
      </c>
      <c r="O324" s="9">
        <f t="shared" si="45"/>
        <v>0</v>
      </c>
      <c r="Q324" s="9">
        <f t="shared" si="46"/>
        <v>74.062280444520965</v>
      </c>
      <c r="R324" s="9">
        <f t="shared" si="47"/>
        <v>0</v>
      </c>
      <c r="S324" s="9">
        <f t="shared" si="48"/>
        <v>94.77284385709369</v>
      </c>
      <c r="T324" s="9">
        <f t="shared" si="49"/>
        <v>0</v>
      </c>
    </row>
    <row r="325" spans="8:20">
      <c r="H325" s="34">
        <v>321</v>
      </c>
      <c r="I325" s="9">
        <v>-0.77472957702032719</v>
      </c>
      <c r="J325" s="9">
        <f t="shared" ca="1" si="43"/>
        <v>0.63218186334079807</v>
      </c>
      <c r="K325" s="9">
        <f t="shared" ref="K325:K388" si="50">IF($B$7=0,I325,J325)</f>
        <v>-0.77472957702032719</v>
      </c>
      <c r="L325" s="9">
        <f t="shared" ref="L325:L388" si="51">$E$7*EXP(($B$5-0.5*$E$9^2)*$B$6+$E$9*SQRT($B$6)*K325)</f>
        <v>75.118737977178114</v>
      </c>
      <c r="M325" s="9">
        <f t="shared" si="44"/>
        <v>95.160689092366752</v>
      </c>
      <c r="N325" s="9">
        <f t="shared" ref="N325:N388" si="52">IF(L325&gt;$E$12,$E$12-$E$11,IF(L325&lt;$E$11,0,L325-$E$11))</f>
        <v>0</v>
      </c>
      <c r="O325" s="9">
        <f t="shared" si="45"/>
        <v>0</v>
      </c>
      <c r="Q325" s="9">
        <f t="shared" si="46"/>
        <v>75.118737977178114</v>
      </c>
      <c r="R325" s="9">
        <f t="shared" si="47"/>
        <v>0</v>
      </c>
      <c r="S325" s="9">
        <f t="shared" si="48"/>
        <v>95.160689092366752</v>
      </c>
      <c r="T325" s="9">
        <f t="shared" si="49"/>
        <v>0</v>
      </c>
    </row>
    <row r="326" spans="8:20">
      <c r="H326" s="34">
        <v>322</v>
      </c>
      <c r="I326" s="9">
        <v>0.53813053615482676</v>
      </c>
      <c r="J326" s="9">
        <f t="shared" ref="J326:J389" ca="1" si="53">NORMSINV(RAND())</f>
        <v>-0.8167722066645744</v>
      </c>
      <c r="K326" s="9">
        <f t="shared" si="50"/>
        <v>0.53813053615482676</v>
      </c>
      <c r="L326" s="9">
        <f t="shared" si="51"/>
        <v>116.6775655983362</v>
      </c>
      <c r="M326" s="9">
        <f t="shared" ref="M326:M389" si="54">$E$8*EXP(($B$5-0.5*$E$10^2)*$B$6+$E$10*SQRT($B$6)*K326)</f>
        <v>108.04391565769664</v>
      </c>
      <c r="N326" s="9">
        <f t="shared" si="52"/>
        <v>10.900459298697072</v>
      </c>
      <c r="O326" s="9">
        <f t="shared" ref="O326:O389" si="55">IF(M326&gt;$E$14,$E$14-$E$13,IF(M326&lt;$E$13,0,M326-$E$13))</f>
        <v>8.0439156576966582</v>
      </c>
      <c r="Q326" s="9">
        <f t="shared" ref="Q326:Q389" si="56">L326</f>
        <v>116.6775655983362</v>
      </c>
      <c r="R326" s="9">
        <f t="shared" ref="R326:R389" si="57">N326</f>
        <v>10.900459298697072</v>
      </c>
      <c r="S326" s="9">
        <f t="shared" ref="S326:S389" si="58">M326</f>
        <v>108.04391565769664</v>
      </c>
      <c r="T326" s="9">
        <f t="shared" ref="T326:T389" si="59">O326</f>
        <v>8.0439156576966582</v>
      </c>
    </row>
    <row r="327" spans="8:20">
      <c r="H327" s="34">
        <v>323</v>
      </c>
      <c r="I327" s="9">
        <v>0.50768338017037296</v>
      </c>
      <c r="J327" s="9">
        <f t="shared" ca="1" si="53"/>
        <v>-1.3412192358867643</v>
      </c>
      <c r="K327" s="9">
        <f t="shared" si="50"/>
        <v>0.50768338017037296</v>
      </c>
      <c r="L327" s="9">
        <f t="shared" si="51"/>
        <v>115.49209088976902</v>
      </c>
      <c r="M327" s="9">
        <f t="shared" si="54"/>
        <v>107.72623312486971</v>
      </c>
      <c r="N327" s="9">
        <f t="shared" si="52"/>
        <v>10.900459298697072</v>
      </c>
      <c r="O327" s="9">
        <f t="shared" si="55"/>
        <v>7.7262331248697222</v>
      </c>
      <c r="Q327" s="9">
        <f t="shared" si="56"/>
        <v>115.49209088976902</v>
      </c>
      <c r="R327" s="9">
        <f t="shared" si="57"/>
        <v>10.900459298697072</v>
      </c>
      <c r="S327" s="9">
        <f t="shared" si="58"/>
        <v>107.72623312486971</v>
      </c>
      <c r="T327" s="9">
        <f t="shared" si="59"/>
        <v>7.7262331248697222</v>
      </c>
    </row>
    <row r="328" spans="8:20">
      <c r="H328" s="34">
        <v>324</v>
      </c>
      <c r="I328" s="9">
        <v>0.15254533602066869</v>
      </c>
      <c r="J328" s="9">
        <f t="shared" ca="1" si="53"/>
        <v>-2.8117291673757605</v>
      </c>
      <c r="K328" s="9">
        <f t="shared" si="50"/>
        <v>0.15254533602066869</v>
      </c>
      <c r="L328" s="9">
        <f t="shared" si="51"/>
        <v>102.5228586115275</v>
      </c>
      <c r="M328" s="9">
        <f t="shared" si="54"/>
        <v>104.08903197104092</v>
      </c>
      <c r="N328" s="9">
        <f t="shared" si="52"/>
        <v>2.5228586115274965</v>
      </c>
      <c r="O328" s="9">
        <f t="shared" si="55"/>
        <v>4.0890319710409386</v>
      </c>
      <c r="Q328" s="9">
        <f t="shared" si="56"/>
        <v>102.5228586115275</v>
      </c>
      <c r="R328" s="9">
        <f t="shared" si="57"/>
        <v>2.5228586115274965</v>
      </c>
      <c r="S328" s="9">
        <f t="shared" si="58"/>
        <v>104.08903197104092</v>
      </c>
      <c r="T328" s="9">
        <f t="shared" si="59"/>
        <v>4.0890319710409386</v>
      </c>
    </row>
    <row r="329" spans="8:20">
      <c r="H329" s="34">
        <v>325</v>
      </c>
      <c r="I329" s="9">
        <v>0.59686968457186529</v>
      </c>
      <c r="J329" s="9">
        <f t="shared" ca="1" si="53"/>
        <v>0.17152633194889261</v>
      </c>
      <c r="K329" s="9">
        <f t="shared" si="50"/>
        <v>0.59686968457186529</v>
      </c>
      <c r="L329" s="9">
        <f t="shared" si="51"/>
        <v>118.99909425742298</v>
      </c>
      <c r="M329" s="9">
        <f t="shared" si="54"/>
        <v>108.65944346648686</v>
      </c>
      <c r="N329" s="9">
        <f t="shared" si="52"/>
        <v>10.900459298697072</v>
      </c>
      <c r="O329" s="9">
        <f t="shared" si="55"/>
        <v>8.6594434664868771</v>
      </c>
      <c r="Q329" s="9">
        <f t="shared" si="56"/>
        <v>118.99909425742298</v>
      </c>
      <c r="R329" s="9">
        <f t="shared" si="57"/>
        <v>10.900459298697072</v>
      </c>
      <c r="S329" s="9">
        <f t="shared" si="58"/>
        <v>108.65944346648686</v>
      </c>
      <c r="T329" s="9">
        <f t="shared" si="59"/>
        <v>8.6594434664868771</v>
      </c>
    </row>
    <row r="330" spans="8:20">
      <c r="H330" s="34">
        <v>326</v>
      </c>
      <c r="I330" s="9">
        <v>-1.8951739155907119</v>
      </c>
      <c r="J330" s="9">
        <f t="shared" ca="1" si="53"/>
        <v>-0.5143880502209357</v>
      </c>
      <c r="K330" s="9">
        <f t="shared" si="50"/>
        <v>-1.8951739155907119</v>
      </c>
      <c r="L330" s="9">
        <f t="shared" si="51"/>
        <v>51.586687561952395</v>
      </c>
      <c r="M330" s="9">
        <f t="shared" si="54"/>
        <v>85.38796957681906</v>
      </c>
      <c r="N330" s="9">
        <f t="shared" si="52"/>
        <v>0</v>
      </c>
      <c r="O330" s="9">
        <f t="shared" si="55"/>
        <v>0</v>
      </c>
      <c r="Q330" s="9">
        <f t="shared" si="56"/>
        <v>51.586687561952395</v>
      </c>
      <c r="R330" s="9">
        <f t="shared" si="57"/>
        <v>0</v>
      </c>
      <c r="S330" s="9">
        <f t="shared" si="58"/>
        <v>85.38796957681906</v>
      </c>
      <c r="T330" s="9">
        <f t="shared" si="59"/>
        <v>0</v>
      </c>
    </row>
    <row r="331" spans="8:20">
      <c r="H331" s="34">
        <v>327</v>
      </c>
      <c r="I331" s="9">
        <v>4.1283391457834051E-2</v>
      </c>
      <c r="J331" s="9">
        <f t="shared" ca="1" si="53"/>
        <v>-1.8036158240778862E-2</v>
      </c>
      <c r="K331" s="9">
        <f t="shared" si="50"/>
        <v>4.1283391457834051E-2</v>
      </c>
      <c r="L331" s="9">
        <f t="shared" si="51"/>
        <v>98.767400826422161</v>
      </c>
      <c r="M331" s="9">
        <f t="shared" si="54"/>
        <v>102.97498718031721</v>
      </c>
      <c r="N331" s="9">
        <f t="shared" si="52"/>
        <v>0</v>
      </c>
      <c r="O331" s="9">
        <f t="shared" si="55"/>
        <v>2.9749871803172283</v>
      </c>
      <c r="Q331" s="9">
        <f t="shared" si="56"/>
        <v>98.767400826422161</v>
      </c>
      <c r="R331" s="9">
        <f t="shared" si="57"/>
        <v>0</v>
      </c>
      <c r="S331" s="9">
        <f t="shared" si="58"/>
        <v>102.97498718031721</v>
      </c>
      <c r="T331" s="9">
        <f t="shared" si="59"/>
        <v>2.9749871803172283</v>
      </c>
    </row>
    <row r="332" spans="8:20">
      <c r="H332" s="34">
        <v>328</v>
      </c>
      <c r="I332" s="9">
        <v>0.74722085112741976</v>
      </c>
      <c r="J332" s="9">
        <f t="shared" ca="1" si="53"/>
        <v>-0.5375222203917106</v>
      </c>
      <c r="K332" s="9">
        <f t="shared" si="50"/>
        <v>0.74722085112741976</v>
      </c>
      <c r="L332" s="9">
        <f t="shared" si="51"/>
        <v>125.15399245259351</v>
      </c>
      <c r="M332" s="9">
        <f t="shared" si="54"/>
        <v>110.25099674473572</v>
      </c>
      <c r="N332" s="9">
        <f t="shared" si="52"/>
        <v>10.900459298697072</v>
      </c>
      <c r="O332" s="9">
        <f t="shared" si="55"/>
        <v>9.2193869747110284</v>
      </c>
      <c r="Q332" s="9">
        <f t="shared" si="56"/>
        <v>125.15399245259351</v>
      </c>
      <c r="R332" s="9">
        <f t="shared" si="57"/>
        <v>10.900459298697072</v>
      </c>
      <c r="S332" s="9">
        <f t="shared" si="58"/>
        <v>110.25099674473572</v>
      </c>
      <c r="T332" s="9">
        <f t="shared" si="59"/>
        <v>9.2193869747110284</v>
      </c>
    </row>
    <row r="333" spans="8:20">
      <c r="H333" s="34">
        <v>329</v>
      </c>
      <c r="I333" s="9">
        <v>-0.55751182692212709</v>
      </c>
      <c r="J333" s="9">
        <f t="shared" ca="1" si="53"/>
        <v>-0.57283803969838953</v>
      </c>
      <c r="K333" s="9">
        <f t="shared" si="50"/>
        <v>-0.55751182692212709</v>
      </c>
      <c r="L333" s="9">
        <f t="shared" si="51"/>
        <v>80.795937203384526</v>
      </c>
      <c r="M333" s="9">
        <f t="shared" si="54"/>
        <v>97.180953520762131</v>
      </c>
      <c r="N333" s="9">
        <f t="shared" si="52"/>
        <v>0</v>
      </c>
      <c r="O333" s="9">
        <f t="shared" si="55"/>
        <v>0</v>
      </c>
      <c r="Q333" s="9">
        <f t="shared" si="56"/>
        <v>80.795937203384526</v>
      </c>
      <c r="R333" s="9">
        <f t="shared" si="57"/>
        <v>0</v>
      </c>
      <c r="S333" s="9">
        <f t="shared" si="58"/>
        <v>97.180953520762131</v>
      </c>
      <c r="T333" s="9">
        <f t="shared" si="59"/>
        <v>0</v>
      </c>
    </row>
    <row r="334" spans="8:20">
      <c r="H334" s="34">
        <v>330</v>
      </c>
      <c r="I334" s="9">
        <v>0.13029581310097096</v>
      </c>
      <c r="J334" s="9">
        <f t="shared" ca="1" si="53"/>
        <v>-0.91404088163412545</v>
      </c>
      <c r="K334" s="9">
        <f t="shared" si="50"/>
        <v>0.13029581310097096</v>
      </c>
      <c r="L334" s="9">
        <f t="shared" si="51"/>
        <v>101.7606114945022</v>
      </c>
      <c r="M334" s="9">
        <f t="shared" si="54"/>
        <v>103.8652917579704</v>
      </c>
      <c r="N334" s="9">
        <f t="shared" si="52"/>
        <v>1.7606114945022</v>
      </c>
      <c r="O334" s="9">
        <f t="shared" si="55"/>
        <v>3.8652917579704109</v>
      </c>
      <c r="Q334" s="9">
        <f t="shared" si="56"/>
        <v>101.7606114945022</v>
      </c>
      <c r="R334" s="9">
        <f t="shared" si="57"/>
        <v>1.7606114945022</v>
      </c>
      <c r="S334" s="9">
        <f t="shared" si="58"/>
        <v>103.8652917579704</v>
      </c>
      <c r="T334" s="9">
        <f t="shared" si="59"/>
        <v>3.8652917579704109</v>
      </c>
    </row>
    <row r="335" spans="8:20">
      <c r="H335" s="34">
        <v>331</v>
      </c>
      <c r="I335" s="9">
        <v>0.32264460534189859</v>
      </c>
      <c r="J335" s="9">
        <f t="shared" ca="1" si="53"/>
        <v>-0.40754090868587178</v>
      </c>
      <c r="K335" s="9">
        <f t="shared" si="50"/>
        <v>0.32264460534189859</v>
      </c>
      <c r="L335" s="9">
        <f t="shared" si="51"/>
        <v>108.54214166989446</v>
      </c>
      <c r="M335" s="9">
        <f t="shared" si="54"/>
        <v>105.815546039916</v>
      </c>
      <c r="N335" s="9">
        <f t="shared" si="52"/>
        <v>8.5421416698944626</v>
      </c>
      <c r="O335" s="9">
        <f t="shared" si="55"/>
        <v>5.8155460399160148</v>
      </c>
      <c r="Q335" s="9">
        <f t="shared" si="56"/>
        <v>108.54214166989446</v>
      </c>
      <c r="R335" s="9">
        <f t="shared" si="57"/>
        <v>8.5421416698944626</v>
      </c>
      <c r="S335" s="9">
        <f t="shared" si="58"/>
        <v>105.815546039916</v>
      </c>
      <c r="T335" s="9">
        <f t="shared" si="59"/>
        <v>5.8155460399160148</v>
      </c>
    </row>
    <row r="336" spans="8:20">
      <c r="H336" s="34">
        <v>332</v>
      </c>
      <c r="I336" s="9">
        <v>-1.0255946478753739</v>
      </c>
      <c r="J336" s="9">
        <f t="shared" ca="1" si="53"/>
        <v>1.6812121924029015</v>
      </c>
      <c r="K336" s="9">
        <f t="shared" si="50"/>
        <v>-1.0255946478753739</v>
      </c>
      <c r="L336" s="9">
        <f t="shared" si="51"/>
        <v>69.056692302946999</v>
      </c>
      <c r="M336" s="9">
        <f t="shared" si="54"/>
        <v>92.879687631121087</v>
      </c>
      <c r="N336" s="9">
        <f t="shared" si="52"/>
        <v>0</v>
      </c>
      <c r="O336" s="9">
        <f t="shared" si="55"/>
        <v>0</v>
      </c>
      <c r="Q336" s="9">
        <f t="shared" si="56"/>
        <v>69.056692302946999</v>
      </c>
      <c r="R336" s="9">
        <f t="shared" si="57"/>
        <v>0</v>
      </c>
      <c r="S336" s="9">
        <f t="shared" si="58"/>
        <v>92.879687631121087</v>
      </c>
      <c r="T336" s="9">
        <f t="shared" si="59"/>
        <v>0</v>
      </c>
    </row>
    <row r="337" spans="8:20">
      <c r="H337" s="34">
        <v>333</v>
      </c>
      <c r="I337" s="9">
        <v>0.84391574725074925</v>
      </c>
      <c r="J337" s="9">
        <f t="shared" ca="1" si="53"/>
        <v>-1.1610604659729726</v>
      </c>
      <c r="K337" s="9">
        <f t="shared" si="50"/>
        <v>0.84391574725074925</v>
      </c>
      <c r="L337" s="9">
        <f t="shared" si="51"/>
        <v>129.27956040146313</v>
      </c>
      <c r="M337" s="9">
        <f t="shared" si="54"/>
        <v>111.28686351167335</v>
      </c>
      <c r="N337" s="9">
        <f t="shared" si="52"/>
        <v>10.900459298697072</v>
      </c>
      <c r="O337" s="9">
        <f t="shared" si="55"/>
        <v>9.2193869747110284</v>
      </c>
      <c r="Q337" s="9">
        <f t="shared" si="56"/>
        <v>129.27956040146313</v>
      </c>
      <c r="R337" s="9">
        <f t="shared" si="57"/>
        <v>10.900459298697072</v>
      </c>
      <c r="S337" s="9">
        <f t="shared" si="58"/>
        <v>111.28686351167335</v>
      </c>
      <c r="T337" s="9">
        <f t="shared" si="59"/>
        <v>9.2193869747110284</v>
      </c>
    </row>
    <row r="338" spans="8:20">
      <c r="H338" s="34">
        <v>334</v>
      </c>
      <c r="I338" s="9">
        <v>-0.27313573760676313</v>
      </c>
      <c r="J338" s="9">
        <f t="shared" ca="1" si="53"/>
        <v>0.56586449559078922</v>
      </c>
      <c r="K338" s="9">
        <f t="shared" si="50"/>
        <v>-0.27313573760676313</v>
      </c>
      <c r="L338" s="9">
        <f t="shared" si="51"/>
        <v>88.881924458966481</v>
      </c>
      <c r="M338" s="9">
        <f t="shared" si="54"/>
        <v>99.89080603576086</v>
      </c>
      <c r="N338" s="9">
        <f t="shared" si="52"/>
        <v>0</v>
      </c>
      <c r="O338" s="9">
        <f t="shared" si="55"/>
        <v>0</v>
      </c>
      <c r="Q338" s="9">
        <f t="shared" si="56"/>
        <v>88.881924458966481</v>
      </c>
      <c r="R338" s="9">
        <f t="shared" si="57"/>
        <v>0</v>
      </c>
      <c r="S338" s="9">
        <f t="shared" si="58"/>
        <v>99.89080603576086</v>
      </c>
      <c r="T338" s="9">
        <f t="shared" si="59"/>
        <v>0</v>
      </c>
    </row>
    <row r="339" spans="8:20">
      <c r="H339" s="34">
        <v>335</v>
      </c>
      <c r="I339" s="9">
        <v>-6.5281752016178779E-2</v>
      </c>
      <c r="J339" s="9">
        <f t="shared" ca="1" si="53"/>
        <v>-0.80827648781594119</v>
      </c>
      <c r="K339" s="9">
        <f t="shared" si="50"/>
        <v>-6.5281752016178779E-2</v>
      </c>
      <c r="L339" s="9">
        <f t="shared" si="51"/>
        <v>95.299518679734945</v>
      </c>
      <c r="M339" s="9">
        <f t="shared" si="54"/>
        <v>101.91915128778989</v>
      </c>
      <c r="N339" s="9">
        <f t="shared" si="52"/>
        <v>0</v>
      </c>
      <c r="O339" s="9">
        <f t="shared" si="55"/>
        <v>1.9191512877899015</v>
      </c>
      <c r="Q339" s="9">
        <f t="shared" si="56"/>
        <v>95.299518679734945</v>
      </c>
      <c r="R339" s="9">
        <f t="shared" si="57"/>
        <v>0</v>
      </c>
      <c r="S339" s="9">
        <f t="shared" si="58"/>
        <v>101.91915128778989</v>
      </c>
      <c r="T339" s="9">
        <f t="shared" si="59"/>
        <v>1.9191512877899015</v>
      </c>
    </row>
    <row r="340" spans="8:20">
      <c r="H340" s="34">
        <v>336</v>
      </c>
      <c r="I340" s="9">
        <v>1.1367701663902443</v>
      </c>
      <c r="J340" s="9">
        <f t="shared" ca="1" si="53"/>
        <v>-1.1531342979644232</v>
      </c>
      <c r="K340" s="9">
        <f t="shared" si="50"/>
        <v>1.1367701663902443</v>
      </c>
      <c r="L340" s="9">
        <f t="shared" si="51"/>
        <v>142.62274713510013</v>
      </c>
      <c r="M340" s="9">
        <f t="shared" si="54"/>
        <v>114.48388818022791</v>
      </c>
      <c r="N340" s="9">
        <f t="shared" si="52"/>
        <v>10.900459298697072</v>
      </c>
      <c r="O340" s="9">
        <f t="shared" si="55"/>
        <v>9.2193869747110284</v>
      </c>
      <c r="Q340" s="9">
        <f t="shared" si="56"/>
        <v>142.62274713510013</v>
      </c>
      <c r="R340" s="9">
        <f t="shared" si="57"/>
        <v>10.900459298697072</v>
      </c>
      <c r="S340" s="9">
        <f t="shared" si="58"/>
        <v>114.48388818022791</v>
      </c>
      <c r="T340" s="9">
        <f t="shared" si="59"/>
        <v>9.2193869747110284</v>
      </c>
    </row>
    <row r="341" spans="8:20">
      <c r="H341" s="34">
        <v>337</v>
      </c>
      <c r="I341" s="9">
        <v>0.32796211749145532</v>
      </c>
      <c r="J341" s="9">
        <f t="shared" ca="1" si="53"/>
        <v>-1.1063025584904977</v>
      </c>
      <c r="K341" s="9">
        <f t="shared" si="50"/>
        <v>0.32796211749145532</v>
      </c>
      <c r="L341" s="9">
        <f t="shared" si="51"/>
        <v>108.73590344177286</v>
      </c>
      <c r="M341" s="9">
        <f t="shared" si="54"/>
        <v>105.86997815359668</v>
      </c>
      <c r="N341" s="9">
        <f t="shared" si="52"/>
        <v>8.7359034417728623</v>
      </c>
      <c r="O341" s="9">
        <f t="shared" si="55"/>
        <v>5.8699781535966906</v>
      </c>
      <c r="Q341" s="9">
        <f t="shared" si="56"/>
        <v>108.73590344177286</v>
      </c>
      <c r="R341" s="9">
        <f t="shared" si="57"/>
        <v>8.7359034417728623</v>
      </c>
      <c r="S341" s="9">
        <f t="shared" si="58"/>
        <v>105.86997815359668</v>
      </c>
      <c r="T341" s="9">
        <f t="shared" si="59"/>
        <v>5.8699781535966906</v>
      </c>
    </row>
    <row r="342" spans="8:20">
      <c r="H342" s="34">
        <v>338</v>
      </c>
      <c r="I342" s="9">
        <v>0.2398605963643356</v>
      </c>
      <c r="J342" s="9">
        <f t="shared" ca="1" si="53"/>
        <v>4.4913453907276558E-2</v>
      </c>
      <c r="K342" s="9">
        <f t="shared" si="50"/>
        <v>0.2398605963643356</v>
      </c>
      <c r="L342" s="9">
        <f t="shared" si="51"/>
        <v>105.56976902185792</v>
      </c>
      <c r="M342" s="9">
        <f t="shared" si="54"/>
        <v>104.97173714761502</v>
      </c>
      <c r="N342" s="9">
        <f t="shared" si="52"/>
        <v>5.5697690218579226</v>
      </c>
      <c r="O342" s="9">
        <f t="shared" si="55"/>
        <v>4.9717371476150305</v>
      </c>
      <c r="Q342" s="9">
        <f t="shared" si="56"/>
        <v>105.56976902185792</v>
      </c>
      <c r="R342" s="9">
        <f t="shared" si="57"/>
        <v>5.5697690218579226</v>
      </c>
      <c r="S342" s="9">
        <f t="shared" si="58"/>
        <v>104.97173714761502</v>
      </c>
      <c r="T342" s="9">
        <f t="shared" si="59"/>
        <v>4.9717371476150305</v>
      </c>
    </row>
    <row r="343" spans="8:20">
      <c r="H343" s="34">
        <v>339</v>
      </c>
      <c r="I343" s="9">
        <v>2.7643861662407794</v>
      </c>
      <c r="J343" s="9">
        <f t="shared" ca="1" si="53"/>
        <v>-0.99073577526547296</v>
      </c>
      <c r="K343" s="9">
        <f t="shared" si="50"/>
        <v>2.7643861662407794</v>
      </c>
      <c r="L343" s="9">
        <f t="shared" si="51"/>
        <v>246.1937953041614</v>
      </c>
      <c r="M343" s="9">
        <f t="shared" si="54"/>
        <v>134.00082780789015</v>
      </c>
      <c r="N343" s="9">
        <f t="shared" si="52"/>
        <v>10.900459298697072</v>
      </c>
      <c r="O343" s="9">
        <f t="shared" si="55"/>
        <v>9.2193869747110284</v>
      </c>
      <c r="Q343" s="9">
        <f t="shared" si="56"/>
        <v>246.1937953041614</v>
      </c>
      <c r="R343" s="9">
        <f t="shared" si="57"/>
        <v>10.900459298697072</v>
      </c>
      <c r="S343" s="9">
        <f t="shared" si="58"/>
        <v>134.00082780789015</v>
      </c>
      <c r="T343" s="9">
        <f t="shared" si="59"/>
        <v>9.2193869747110284</v>
      </c>
    </row>
    <row r="344" spans="8:20">
      <c r="H344" s="34">
        <v>340</v>
      </c>
      <c r="I344" s="9">
        <v>0.42852474981273797</v>
      </c>
      <c r="J344" s="9">
        <f t="shared" ca="1" si="53"/>
        <v>-0.2489767815053682</v>
      </c>
      <c r="K344" s="9">
        <f t="shared" si="50"/>
        <v>0.42852474981273797</v>
      </c>
      <c r="L344" s="9">
        <f t="shared" si="51"/>
        <v>112.46607096830725</v>
      </c>
      <c r="M344" s="9">
        <f t="shared" si="54"/>
        <v>106.90466430463336</v>
      </c>
      <c r="N344" s="9">
        <f t="shared" si="52"/>
        <v>10.900459298697072</v>
      </c>
      <c r="O344" s="9">
        <f t="shared" si="55"/>
        <v>6.9046643046333713</v>
      </c>
      <c r="Q344" s="9">
        <f t="shared" si="56"/>
        <v>112.46607096830725</v>
      </c>
      <c r="R344" s="9">
        <f t="shared" si="57"/>
        <v>10.900459298697072</v>
      </c>
      <c r="S344" s="9">
        <f t="shared" si="58"/>
        <v>106.90466430463336</v>
      </c>
      <c r="T344" s="9">
        <f t="shared" si="59"/>
        <v>6.9046643046333713</v>
      </c>
    </row>
    <row r="345" spans="8:20">
      <c r="H345" s="34">
        <v>341</v>
      </c>
      <c r="I345" s="9">
        <v>-0.70082293976193921</v>
      </c>
      <c r="J345" s="9">
        <f t="shared" ca="1" si="53"/>
        <v>0.95990111696368485</v>
      </c>
      <c r="K345" s="9">
        <f t="shared" si="50"/>
        <v>-0.70082293976193921</v>
      </c>
      <c r="L345" s="9">
        <f t="shared" si="51"/>
        <v>77.00412085580426</v>
      </c>
      <c r="M345" s="9">
        <f t="shared" si="54"/>
        <v>95.843310039343436</v>
      </c>
      <c r="N345" s="9">
        <f t="shared" si="52"/>
        <v>0</v>
      </c>
      <c r="O345" s="9">
        <f t="shared" si="55"/>
        <v>0</v>
      </c>
      <c r="Q345" s="9">
        <f t="shared" si="56"/>
        <v>77.00412085580426</v>
      </c>
      <c r="R345" s="9">
        <f t="shared" si="57"/>
        <v>0</v>
      </c>
      <c r="S345" s="9">
        <f t="shared" si="58"/>
        <v>95.843310039343436</v>
      </c>
      <c r="T345" s="9">
        <f t="shared" si="59"/>
        <v>0</v>
      </c>
    </row>
    <row r="346" spans="8:20">
      <c r="H346" s="34">
        <v>342</v>
      </c>
      <c r="I346" s="9">
        <v>-1.0583564266139722</v>
      </c>
      <c r="J346" s="9">
        <f t="shared" ca="1" si="53"/>
        <v>-0.24935718713453778</v>
      </c>
      <c r="K346" s="9">
        <f t="shared" si="50"/>
        <v>-1.0583564266139722</v>
      </c>
      <c r="L346" s="9">
        <f t="shared" si="51"/>
        <v>68.302011741389464</v>
      </c>
      <c r="M346" s="9">
        <f t="shared" si="54"/>
        <v>92.585864539790023</v>
      </c>
      <c r="N346" s="9">
        <f t="shared" si="52"/>
        <v>0</v>
      </c>
      <c r="O346" s="9">
        <f t="shared" si="55"/>
        <v>0</v>
      </c>
      <c r="Q346" s="9">
        <f t="shared" si="56"/>
        <v>68.302011741389464</v>
      </c>
      <c r="R346" s="9">
        <f t="shared" si="57"/>
        <v>0</v>
      </c>
      <c r="S346" s="9">
        <f t="shared" si="58"/>
        <v>92.585864539790023</v>
      </c>
      <c r="T346" s="9">
        <f t="shared" si="59"/>
        <v>0</v>
      </c>
    </row>
    <row r="347" spans="8:20">
      <c r="H347" s="34">
        <v>343</v>
      </c>
      <c r="I347" s="9">
        <v>1.0362063124406795</v>
      </c>
      <c r="J347" s="9">
        <f t="shared" ca="1" si="53"/>
        <v>-0.28481617468595166</v>
      </c>
      <c r="K347" s="9">
        <f t="shared" si="50"/>
        <v>1.0362063124406795</v>
      </c>
      <c r="L347" s="9">
        <f t="shared" si="51"/>
        <v>137.8923151947906</v>
      </c>
      <c r="M347" s="9">
        <f t="shared" si="54"/>
        <v>113.37583245241284</v>
      </c>
      <c r="N347" s="9">
        <f t="shared" si="52"/>
        <v>10.900459298697072</v>
      </c>
      <c r="O347" s="9">
        <f t="shared" si="55"/>
        <v>9.2193869747110284</v>
      </c>
      <c r="Q347" s="9">
        <f t="shared" si="56"/>
        <v>137.8923151947906</v>
      </c>
      <c r="R347" s="9">
        <f t="shared" si="57"/>
        <v>10.900459298697072</v>
      </c>
      <c r="S347" s="9">
        <f t="shared" si="58"/>
        <v>113.37583245241284</v>
      </c>
      <c r="T347" s="9">
        <f t="shared" si="59"/>
        <v>9.2193869747110284</v>
      </c>
    </row>
    <row r="348" spans="8:20">
      <c r="H348" s="34">
        <v>344</v>
      </c>
      <c r="I348" s="9">
        <v>1.966558929010535</v>
      </c>
      <c r="J348" s="9">
        <f t="shared" ca="1" si="53"/>
        <v>-0.92224555842468725</v>
      </c>
      <c r="K348" s="9">
        <f t="shared" si="50"/>
        <v>1.966558929010535</v>
      </c>
      <c r="L348" s="9">
        <f t="shared" si="51"/>
        <v>188.39128313823301</v>
      </c>
      <c r="M348" s="9">
        <f t="shared" si="54"/>
        <v>124.05010890404964</v>
      </c>
      <c r="N348" s="9">
        <f t="shared" si="52"/>
        <v>10.900459298697072</v>
      </c>
      <c r="O348" s="9">
        <f t="shared" si="55"/>
        <v>9.2193869747110284</v>
      </c>
      <c r="Q348" s="9">
        <f t="shared" si="56"/>
        <v>188.39128313823301</v>
      </c>
      <c r="R348" s="9">
        <f t="shared" si="57"/>
        <v>10.900459298697072</v>
      </c>
      <c r="S348" s="9">
        <f t="shared" si="58"/>
        <v>124.05010890404964</v>
      </c>
      <c r="T348" s="9">
        <f t="shared" si="59"/>
        <v>9.2193869747110284</v>
      </c>
    </row>
    <row r="349" spans="8:20">
      <c r="H349" s="34">
        <v>345</v>
      </c>
      <c r="I349" s="9">
        <v>1.6761872379965996</v>
      </c>
      <c r="J349" s="9">
        <f t="shared" ca="1" si="53"/>
        <v>-0.20533714677766798</v>
      </c>
      <c r="K349" s="9">
        <f t="shared" si="50"/>
        <v>1.6761872379965996</v>
      </c>
      <c r="L349" s="9">
        <f t="shared" si="51"/>
        <v>170.90844487770417</v>
      </c>
      <c r="M349" s="9">
        <f t="shared" si="54"/>
        <v>120.61489999846449</v>
      </c>
      <c r="N349" s="9">
        <f t="shared" si="52"/>
        <v>10.900459298697072</v>
      </c>
      <c r="O349" s="9">
        <f t="shared" si="55"/>
        <v>9.2193869747110284</v>
      </c>
      <c r="Q349" s="9">
        <f t="shared" si="56"/>
        <v>170.90844487770417</v>
      </c>
      <c r="R349" s="9">
        <f t="shared" si="57"/>
        <v>10.900459298697072</v>
      </c>
      <c r="S349" s="9">
        <f t="shared" si="58"/>
        <v>120.61489999846449</v>
      </c>
      <c r="T349" s="9">
        <f t="shared" si="59"/>
        <v>9.2193869747110284</v>
      </c>
    </row>
    <row r="350" spans="8:20">
      <c r="H350" s="34">
        <v>346</v>
      </c>
      <c r="I350" s="9">
        <v>6.9377525796143771E-2</v>
      </c>
      <c r="J350" s="9">
        <f t="shared" ca="1" si="53"/>
        <v>0.65529431626849843</v>
      </c>
      <c r="K350" s="9">
        <f t="shared" si="50"/>
        <v>6.9377525796143771E-2</v>
      </c>
      <c r="L350" s="9">
        <f t="shared" si="51"/>
        <v>99.702485499482535</v>
      </c>
      <c r="M350" s="9">
        <f t="shared" si="54"/>
        <v>103.2551581237704</v>
      </c>
      <c r="N350" s="9">
        <f t="shared" si="52"/>
        <v>0</v>
      </c>
      <c r="O350" s="9">
        <f t="shared" si="55"/>
        <v>3.2551581237704141</v>
      </c>
      <c r="Q350" s="9">
        <f t="shared" si="56"/>
        <v>99.702485499482535</v>
      </c>
      <c r="R350" s="9">
        <f t="shared" si="57"/>
        <v>0</v>
      </c>
      <c r="S350" s="9">
        <f t="shared" si="58"/>
        <v>103.2551581237704</v>
      </c>
      <c r="T350" s="9">
        <f t="shared" si="59"/>
        <v>3.2551581237704141</v>
      </c>
    </row>
    <row r="351" spans="8:20">
      <c r="H351" s="34">
        <v>347</v>
      </c>
      <c r="I351" s="9">
        <v>-0.34316209057587344</v>
      </c>
      <c r="J351" s="9">
        <f t="shared" ca="1" si="53"/>
        <v>1.5751987349829417</v>
      </c>
      <c r="K351" s="9">
        <f t="shared" si="50"/>
        <v>-0.34316209057587344</v>
      </c>
      <c r="L351" s="9">
        <f t="shared" si="51"/>
        <v>86.818642488679814</v>
      </c>
      <c r="M351" s="9">
        <f t="shared" si="54"/>
        <v>99.216584243305604</v>
      </c>
      <c r="N351" s="9">
        <f t="shared" si="52"/>
        <v>0</v>
      </c>
      <c r="O351" s="9">
        <f t="shared" si="55"/>
        <v>0</v>
      </c>
      <c r="Q351" s="9">
        <f t="shared" si="56"/>
        <v>86.818642488679814</v>
      </c>
      <c r="R351" s="9">
        <f t="shared" si="57"/>
        <v>0</v>
      </c>
      <c r="S351" s="9">
        <f t="shared" si="58"/>
        <v>99.216584243305604</v>
      </c>
      <c r="T351" s="9">
        <f t="shared" si="59"/>
        <v>0</v>
      </c>
    </row>
    <row r="352" spans="8:20">
      <c r="H352" s="34">
        <v>348</v>
      </c>
      <c r="I352" s="9">
        <v>-0.76115401748948985</v>
      </c>
      <c r="J352" s="9">
        <f t="shared" ca="1" si="53"/>
        <v>0.54720907164096466</v>
      </c>
      <c r="K352" s="9">
        <f t="shared" si="50"/>
        <v>-0.76115401748948985</v>
      </c>
      <c r="L352" s="9">
        <f t="shared" si="51"/>
        <v>75.461560240195567</v>
      </c>
      <c r="M352" s="9">
        <f t="shared" si="54"/>
        <v>95.285710965417991</v>
      </c>
      <c r="N352" s="9">
        <f t="shared" si="52"/>
        <v>0</v>
      </c>
      <c r="O352" s="9">
        <f t="shared" si="55"/>
        <v>0</v>
      </c>
      <c r="Q352" s="9">
        <f t="shared" si="56"/>
        <v>75.461560240195567</v>
      </c>
      <c r="R352" s="9">
        <f t="shared" si="57"/>
        <v>0</v>
      </c>
      <c r="S352" s="9">
        <f t="shared" si="58"/>
        <v>95.285710965417991</v>
      </c>
      <c r="T352" s="9">
        <f t="shared" si="59"/>
        <v>0</v>
      </c>
    </row>
    <row r="353" spans="8:20">
      <c r="H353" s="34">
        <v>349</v>
      </c>
      <c r="I353" s="9">
        <v>0.10954518412261288</v>
      </c>
      <c r="J353" s="9">
        <f t="shared" ca="1" si="53"/>
        <v>1.1582104801403736</v>
      </c>
      <c r="K353" s="9">
        <f t="shared" si="50"/>
        <v>0.10954518412261288</v>
      </c>
      <c r="L353" s="9">
        <f t="shared" si="51"/>
        <v>101.05482329739937</v>
      </c>
      <c r="M353" s="9">
        <f t="shared" si="54"/>
        <v>103.65705780067505</v>
      </c>
      <c r="N353" s="9">
        <f t="shared" si="52"/>
        <v>1.0548232973993663</v>
      </c>
      <c r="O353" s="9">
        <f t="shared" si="55"/>
        <v>3.6570578006750623</v>
      </c>
      <c r="Q353" s="9">
        <f t="shared" si="56"/>
        <v>101.05482329739937</v>
      </c>
      <c r="R353" s="9">
        <f t="shared" si="57"/>
        <v>1.0548232973993663</v>
      </c>
      <c r="S353" s="9">
        <f t="shared" si="58"/>
        <v>103.65705780067505</v>
      </c>
      <c r="T353" s="9">
        <f t="shared" si="59"/>
        <v>3.6570578006750623</v>
      </c>
    </row>
    <row r="354" spans="8:20">
      <c r="H354" s="34">
        <v>350</v>
      </c>
      <c r="I354" s="9">
        <v>0.60103391167989595</v>
      </c>
      <c r="J354" s="9">
        <f t="shared" ca="1" si="53"/>
        <v>0.22181735296160671</v>
      </c>
      <c r="K354" s="9">
        <f t="shared" si="50"/>
        <v>0.60103391167989595</v>
      </c>
      <c r="L354" s="9">
        <f t="shared" si="51"/>
        <v>119.16541838850887</v>
      </c>
      <c r="M354" s="9">
        <f t="shared" si="54"/>
        <v>108.70321329973223</v>
      </c>
      <c r="N354" s="9">
        <f t="shared" si="52"/>
        <v>10.900459298697072</v>
      </c>
      <c r="O354" s="9">
        <f t="shared" si="55"/>
        <v>8.7032132997322407</v>
      </c>
      <c r="Q354" s="9">
        <f t="shared" si="56"/>
        <v>119.16541838850887</v>
      </c>
      <c r="R354" s="9">
        <f t="shared" si="57"/>
        <v>10.900459298697072</v>
      </c>
      <c r="S354" s="9">
        <f t="shared" si="58"/>
        <v>108.70321329973223</v>
      </c>
      <c r="T354" s="9">
        <f t="shared" si="59"/>
        <v>8.7032132997322407</v>
      </c>
    </row>
    <row r="355" spans="8:20">
      <c r="H355" s="34">
        <v>351</v>
      </c>
      <c r="I355" s="9">
        <v>-1.5786572759122643</v>
      </c>
      <c r="J355" s="9">
        <f t="shared" ca="1" si="53"/>
        <v>1.7411891233399692</v>
      </c>
      <c r="K355" s="9">
        <f t="shared" si="50"/>
        <v>-1.5786572759122643</v>
      </c>
      <c r="L355" s="9">
        <f t="shared" si="51"/>
        <v>57.364518668077594</v>
      </c>
      <c r="M355" s="9">
        <f t="shared" si="54"/>
        <v>88.042226181239073</v>
      </c>
      <c r="N355" s="9">
        <f t="shared" si="52"/>
        <v>0</v>
      </c>
      <c r="O355" s="9">
        <f t="shared" si="55"/>
        <v>0</v>
      </c>
      <c r="Q355" s="9">
        <f t="shared" si="56"/>
        <v>57.364518668077594</v>
      </c>
      <c r="R355" s="9">
        <f t="shared" si="57"/>
        <v>0</v>
      </c>
      <c r="S355" s="9">
        <f t="shared" si="58"/>
        <v>88.042226181239073</v>
      </c>
      <c r="T355" s="9">
        <f t="shared" si="59"/>
        <v>0</v>
      </c>
    </row>
    <row r="356" spans="8:20">
      <c r="H356" s="34">
        <v>352</v>
      </c>
      <c r="I356" s="9">
        <v>0.7180914972557455</v>
      </c>
      <c r="J356" s="9">
        <f t="shared" ca="1" si="53"/>
        <v>-1.2886014349674022</v>
      </c>
      <c r="K356" s="9">
        <f t="shared" si="50"/>
        <v>0.7180914972557455</v>
      </c>
      <c r="L356" s="9">
        <f t="shared" si="51"/>
        <v>123.93716336987188</v>
      </c>
      <c r="M356" s="9">
        <f t="shared" si="54"/>
        <v>109.9408356455762</v>
      </c>
      <c r="N356" s="9">
        <f t="shared" si="52"/>
        <v>10.900459298697072</v>
      </c>
      <c r="O356" s="9">
        <f t="shared" si="55"/>
        <v>9.2193869747110284</v>
      </c>
      <c r="Q356" s="9">
        <f t="shared" si="56"/>
        <v>123.93716336987188</v>
      </c>
      <c r="R356" s="9">
        <f t="shared" si="57"/>
        <v>10.900459298697072</v>
      </c>
      <c r="S356" s="9">
        <f t="shared" si="58"/>
        <v>109.9408356455762</v>
      </c>
      <c r="T356" s="9">
        <f t="shared" si="59"/>
        <v>9.2193869747110284</v>
      </c>
    </row>
    <row r="357" spans="8:20">
      <c r="H357" s="34">
        <v>353</v>
      </c>
      <c r="I357" s="9">
        <v>-0.32834499176237014</v>
      </c>
      <c r="J357" s="9">
        <f t="shared" ca="1" si="53"/>
        <v>-2.3359485874633221</v>
      </c>
      <c r="K357" s="9">
        <f t="shared" si="50"/>
        <v>-0.32834499176237014</v>
      </c>
      <c r="L357" s="9">
        <f t="shared" si="51"/>
        <v>87.251185859790965</v>
      </c>
      <c r="M357" s="9">
        <f t="shared" si="54"/>
        <v>99.358864359896529</v>
      </c>
      <c r="N357" s="9">
        <f t="shared" si="52"/>
        <v>0</v>
      </c>
      <c r="O357" s="9">
        <f t="shared" si="55"/>
        <v>0</v>
      </c>
      <c r="Q357" s="9">
        <f t="shared" si="56"/>
        <v>87.251185859790965</v>
      </c>
      <c r="R357" s="9">
        <f t="shared" si="57"/>
        <v>0</v>
      </c>
      <c r="S357" s="9">
        <f t="shared" si="58"/>
        <v>99.358864359896529</v>
      </c>
      <c r="T357" s="9">
        <f t="shared" si="59"/>
        <v>0</v>
      </c>
    </row>
    <row r="358" spans="8:20">
      <c r="H358" s="34">
        <v>354</v>
      </c>
      <c r="I358" s="9">
        <v>1.9045326122374746</v>
      </c>
      <c r="J358" s="9">
        <f t="shared" ca="1" si="53"/>
        <v>-0.89533079638651647</v>
      </c>
      <c r="K358" s="9">
        <f t="shared" si="50"/>
        <v>1.9045326122374746</v>
      </c>
      <c r="L358" s="9">
        <f t="shared" si="51"/>
        <v>184.51245142004282</v>
      </c>
      <c r="M358" s="9">
        <f t="shared" si="54"/>
        <v>123.30818949543963</v>
      </c>
      <c r="N358" s="9">
        <f t="shared" si="52"/>
        <v>10.900459298697072</v>
      </c>
      <c r="O358" s="9">
        <f t="shared" si="55"/>
        <v>9.2193869747110284</v>
      </c>
      <c r="Q358" s="9">
        <f t="shared" si="56"/>
        <v>184.51245142004282</v>
      </c>
      <c r="R358" s="9">
        <f t="shared" si="57"/>
        <v>10.900459298697072</v>
      </c>
      <c r="S358" s="9">
        <f t="shared" si="58"/>
        <v>123.30818949543963</v>
      </c>
      <c r="T358" s="9">
        <f t="shared" si="59"/>
        <v>9.2193869747110284</v>
      </c>
    </row>
    <row r="359" spans="8:20">
      <c r="H359" s="34">
        <v>355</v>
      </c>
      <c r="I359" s="9">
        <v>-1.0503864379533876</v>
      </c>
      <c r="J359" s="9">
        <f t="shared" ca="1" si="53"/>
        <v>-0.23297974833814744</v>
      </c>
      <c r="K359" s="9">
        <f t="shared" si="50"/>
        <v>-1.0503864379533876</v>
      </c>
      <c r="L359" s="9">
        <f t="shared" si="51"/>
        <v>68.484840991681622</v>
      </c>
      <c r="M359" s="9">
        <f t="shared" si="54"/>
        <v>92.65725749035326</v>
      </c>
      <c r="N359" s="9">
        <f t="shared" si="52"/>
        <v>0</v>
      </c>
      <c r="O359" s="9">
        <f t="shared" si="55"/>
        <v>0</v>
      </c>
      <c r="Q359" s="9">
        <f t="shared" si="56"/>
        <v>68.484840991681622</v>
      </c>
      <c r="R359" s="9">
        <f t="shared" si="57"/>
        <v>0</v>
      </c>
      <c r="S359" s="9">
        <f t="shared" si="58"/>
        <v>92.65725749035326</v>
      </c>
      <c r="T359" s="9">
        <f t="shared" si="59"/>
        <v>0</v>
      </c>
    </row>
    <row r="360" spans="8:20">
      <c r="H360" s="34">
        <v>356</v>
      </c>
      <c r="I360" s="9">
        <v>0.42392661850757357</v>
      </c>
      <c r="J360" s="9">
        <f t="shared" ca="1" si="53"/>
        <v>1.4428429639531986</v>
      </c>
      <c r="K360" s="9">
        <f t="shared" si="50"/>
        <v>0.42392661850757357</v>
      </c>
      <c r="L360" s="9">
        <f t="shared" si="51"/>
        <v>112.29275366963611</v>
      </c>
      <c r="M360" s="9">
        <f t="shared" si="54"/>
        <v>106.85713439220197</v>
      </c>
      <c r="N360" s="9">
        <f t="shared" si="52"/>
        <v>10.900459298697072</v>
      </c>
      <c r="O360" s="9">
        <f t="shared" si="55"/>
        <v>6.857134392201985</v>
      </c>
      <c r="Q360" s="9">
        <f t="shared" si="56"/>
        <v>112.29275366963611</v>
      </c>
      <c r="R360" s="9">
        <f t="shared" si="57"/>
        <v>10.900459298697072</v>
      </c>
      <c r="S360" s="9">
        <f t="shared" si="58"/>
        <v>106.85713439220197</v>
      </c>
      <c r="T360" s="9">
        <f t="shared" si="59"/>
        <v>6.857134392201985</v>
      </c>
    </row>
    <row r="361" spans="8:20">
      <c r="H361" s="34">
        <v>357</v>
      </c>
      <c r="I361" s="9">
        <v>1.0591900394507645</v>
      </c>
      <c r="J361" s="9">
        <f t="shared" ca="1" si="53"/>
        <v>0.22910422706879205</v>
      </c>
      <c r="K361" s="9">
        <f t="shared" si="50"/>
        <v>1.0591900394507645</v>
      </c>
      <c r="L361" s="9">
        <f t="shared" si="51"/>
        <v>138.95942580776224</v>
      </c>
      <c r="M361" s="9">
        <f t="shared" si="54"/>
        <v>113.62812781446337</v>
      </c>
      <c r="N361" s="9">
        <f t="shared" si="52"/>
        <v>10.900459298697072</v>
      </c>
      <c r="O361" s="9">
        <f t="shared" si="55"/>
        <v>9.2193869747110284</v>
      </c>
      <c r="Q361" s="9">
        <f t="shared" si="56"/>
        <v>138.95942580776224</v>
      </c>
      <c r="R361" s="9">
        <f t="shared" si="57"/>
        <v>10.900459298697072</v>
      </c>
      <c r="S361" s="9">
        <f t="shared" si="58"/>
        <v>113.62812781446337</v>
      </c>
      <c r="T361" s="9">
        <f t="shared" si="59"/>
        <v>9.2193869747110284</v>
      </c>
    </row>
    <row r="362" spans="8:20">
      <c r="H362" s="34">
        <v>358</v>
      </c>
      <c r="I362" s="9">
        <v>1.3258120034518694</v>
      </c>
      <c r="J362" s="9">
        <f t="shared" ca="1" si="53"/>
        <v>1.2132571694670236</v>
      </c>
      <c r="K362" s="9">
        <f t="shared" si="50"/>
        <v>1.3258120034518694</v>
      </c>
      <c r="L362" s="9">
        <f t="shared" si="51"/>
        <v>151.95876835900535</v>
      </c>
      <c r="M362" s="9">
        <f t="shared" si="54"/>
        <v>116.59622888521122</v>
      </c>
      <c r="N362" s="9">
        <f t="shared" si="52"/>
        <v>10.900459298697072</v>
      </c>
      <c r="O362" s="9">
        <f t="shared" si="55"/>
        <v>9.2193869747110284</v>
      </c>
      <c r="Q362" s="9">
        <f t="shared" si="56"/>
        <v>151.95876835900535</v>
      </c>
      <c r="R362" s="9">
        <f t="shared" si="57"/>
        <v>10.900459298697072</v>
      </c>
      <c r="S362" s="9">
        <f t="shared" si="58"/>
        <v>116.59622888521122</v>
      </c>
      <c r="T362" s="9">
        <f t="shared" si="59"/>
        <v>9.2193869747110284</v>
      </c>
    </row>
    <row r="363" spans="8:20">
      <c r="H363" s="34">
        <v>359</v>
      </c>
      <c r="I363" s="9">
        <v>0.25643030650279852</v>
      </c>
      <c r="J363" s="9">
        <f t="shared" ca="1" si="53"/>
        <v>-1.5492137914718875</v>
      </c>
      <c r="K363" s="9">
        <f t="shared" si="50"/>
        <v>0.25643030650279852</v>
      </c>
      <c r="L363" s="9">
        <f t="shared" si="51"/>
        <v>106.15811899115408</v>
      </c>
      <c r="M363" s="9">
        <f t="shared" si="54"/>
        <v>105.14009015359119</v>
      </c>
      <c r="N363" s="9">
        <f t="shared" si="52"/>
        <v>6.1581189911540832</v>
      </c>
      <c r="O363" s="9">
        <f t="shared" si="55"/>
        <v>5.1400901535912027</v>
      </c>
      <c r="Q363" s="9">
        <f t="shared" si="56"/>
        <v>106.15811899115408</v>
      </c>
      <c r="R363" s="9">
        <f t="shared" si="57"/>
        <v>6.1581189911540832</v>
      </c>
      <c r="S363" s="9">
        <f t="shared" si="58"/>
        <v>105.14009015359119</v>
      </c>
      <c r="T363" s="9">
        <f t="shared" si="59"/>
        <v>5.1400901535912027</v>
      </c>
    </row>
    <row r="364" spans="8:20">
      <c r="H364" s="34">
        <v>360</v>
      </c>
      <c r="I364" s="9">
        <v>-0.80364809571303875</v>
      </c>
      <c r="J364" s="9">
        <f t="shared" ca="1" si="53"/>
        <v>-0.46241255064269515</v>
      </c>
      <c r="K364" s="9">
        <f t="shared" si="50"/>
        <v>-0.80364809571303875</v>
      </c>
      <c r="L364" s="9">
        <f t="shared" si="51"/>
        <v>74.393645034505539</v>
      </c>
      <c r="M364" s="9">
        <f t="shared" si="54"/>
        <v>94.894915395049978</v>
      </c>
      <c r="N364" s="9">
        <f t="shared" si="52"/>
        <v>0</v>
      </c>
      <c r="O364" s="9">
        <f t="shared" si="55"/>
        <v>0</v>
      </c>
      <c r="Q364" s="9">
        <f t="shared" si="56"/>
        <v>74.393645034505539</v>
      </c>
      <c r="R364" s="9">
        <f t="shared" si="57"/>
        <v>0</v>
      </c>
      <c r="S364" s="9">
        <f t="shared" si="58"/>
        <v>94.894915395049978</v>
      </c>
      <c r="T364" s="9">
        <f t="shared" si="59"/>
        <v>0</v>
      </c>
    </row>
    <row r="365" spans="8:20">
      <c r="H365" s="34">
        <v>361</v>
      </c>
      <c r="I365" s="9">
        <v>1.9936527974619811</v>
      </c>
      <c r="J365" s="9">
        <f t="shared" ca="1" si="53"/>
        <v>-0.76367453123438367</v>
      </c>
      <c r="K365" s="9">
        <f t="shared" si="50"/>
        <v>1.9936527974619811</v>
      </c>
      <c r="L365" s="9">
        <f t="shared" si="51"/>
        <v>190.11109332106031</v>
      </c>
      <c r="M365" s="9">
        <f t="shared" si="54"/>
        <v>124.37558780666025</v>
      </c>
      <c r="N365" s="9">
        <f t="shared" si="52"/>
        <v>10.900459298697072</v>
      </c>
      <c r="O365" s="9">
        <f t="shared" si="55"/>
        <v>9.2193869747110284</v>
      </c>
      <c r="Q365" s="9">
        <f t="shared" si="56"/>
        <v>190.11109332106031</v>
      </c>
      <c r="R365" s="9">
        <f t="shared" si="57"/>
        <v>10.900459298697072</v>
      </c>
      <c r="S365" s="9">
        <f t="shared" si="58"/>
        <v>124.37558780666025</v>
      </c>
      <c r="T365" s="9">
        <f t="shared" si="59"/>
        <v>9.2193869747110284</v>
      </c>
    </row>
    <row r="366" spans="8:20">
      <c r="H366" s="34">
        <v>362</v>
      </c>
      <c r="I366" s="9">
        <v>-0.62698165990211552</v>
      </c>
      <c r="J366" s="9">
        <f t="shared" ca="1" si="53"/>
        <v>0.38263175874830835</v>
      </c>
      <c r="K366" s="9">
        <f t="shared" si="50"/>
        <v>-0.62698165990211552</v>
      </c>
      <c r="L366" s="9">
        <f t="shared" si="51"/>
        <v>78.9350940108488</v>
      </c>
      <c r="M366" s="9">
        <f t="shared" si="54"/>
        <v>96.530217503684113</v>
      </c>
      <c r="N366" s="9">
        <f t="shared" si="52"/>
        <v>0</v>
      </c>
      <c r="O366" s="9">
        <f t="shared" si="55"/>
        <v>0</v>
      </c>
      <c r="Q366" s="9">
        <f t="shared" si="56"/>
        <v>78.9350940108488</v>
      </c>
      <c r="R366" s="9">
        <f t="shared" si="57"/>
        <v>0</v>
      </c>
      <c r="S366" s="9">
        <f t="shared" si="58"/>
        <v>96.530217503684113</v>
      </c>
      <c r="T366" s="9">
        <f t="shared" si="59"/>
        <v>0</v>
      </c>
    </row>
    <row r="367" spans="8:20">
      <c r="H367" s="34">
        <v>363</v>
      </c>
      <c r="I367" s="9">
        <v>0.25946290077440731</v>
      </c>
      <c r="J367" s="9">
        <f t="shared" ca="1" si="53"/>
        <v>0.39755028530323666</v>
      </c>
      <c r="K367" s="9">
        <f t="shared" si="50"/>
        <v>0.25946290077440731</v>
      </c>
      <c r="L367" s="9">
        <f t="shared" si="51"/>
        <v>106.26615344696016</v>
      </c>
      <c r="M367" s="9">
        <f t="shared" si="54"/>
        <v>105.17093139830392</v>
      </c>
      <c r="N367" s="9">
        <f t="shared" si="52"/>
        <v>6.2661534469601605</v>
      </c>
      <c r="O367" s="9">
        <f t="shared" si="55"/>
        <v>5.1709313983039351</v>
      </c>
      <c r="Q367" s="9">
        <f t="shared" si="56"/>
        <v>106.26615344696016</v>
      </c>
      <c r="R367" s="9">
        <f t="shared" si="57"/>
        <v>6.2661534469601605</v>
      </c>
      <c r="S367" s="9">
        <f t="shared" si="58"/>
        <v>105.17093139830392</v>
      </c>
      <c r="T367" s="9">
        <f t="shared" si="59"/>
        <v>5.1709313983039351</v>
      </c>
    </row>
    <row r="368" spans="8:20">
      <c r="H368" s="34">
        <v>364</v>
      </c>
      <c r="I368" s="9">
        <v>-0.50409080294916719</v>
      </c>
      <c r="J368" s="9">
        <f t="shared" ca="1" si="53"/>
        <v>0.37132659815001878</v>
      </c>
      <c r="K368" s="9">
        <f t="shared" si="50"/>
        <v>-0.50409080294916719</v>
      </c>
      <c r="L368" s="9">
        <f t="shared" si="51"/>
        <v>82.25667486348685</v>
      </c>
      <c r="M368" s="9">
        <f t="shared" si="54"/>
        <v>97.684339708423607</v>
      </c>
      <c r="N368" s="9">
        <f t="shared" si="52"/>
        <v>0</v>
      </c>
      <c r="O368" s="9">
        <f t="shared" si="55"/>
        <v>0</v>
      </c>
      <c r="Q368" s="9">
        <f t="shared" si="56"/>
        <v>82.25667486348685</v>
      </c>
      <c r="R368" s="9">
        <f t="shared" si="57"/>
        <v>0</v>
      </c>
      <c r="S368" s="9">
        <f t="shared" si="58"/>
        <v>97.684339708423607</v>
      </c>
      <c r="T368" s="9">
        <f t="shared" si="59"/>
        <v>0</v>
      </c>
    </row>
    <row r="369" spans="8:20">
      <c r="H369" s="34">
        <v>365</v>
      </c>
      <c r="I369" s="9">
        <v>1.1191845137982155</v>
      </c>
      <c r="J369" s="9">
        <f t="shared" ca="1" si="53"/>
        <v>-1.0082162734911961</v>
      </c>
      <c r="K369" s="9">
        <f t="shared" si="50"/>
        <v>1.1191845137982155</v>
      </c>
      <c r="L369" s="9">
        <f t="shared" si="51"/>
        <v>141.78398083617165</v>
      </c>
      <c r="M369" s="9">
        <f t="shared" si="54"/>
        <v>114.28934359427697</v>
      </c>
      <c r="N369" s="9">
        <f t="shared" si="52"/>
        <v>10.900459298697072</v>
      </c>
      <c r="O369" s="9">
        <f t="shared" si="55"/>
        <v>9.2193869747110284</v>
      </c>
      <c r="Q369" s="9">
        <f t="shared" si="56"/>
        <v>141.78398083617165</v>
      </c>
      <c r="R369" s="9">
        <f t="shared" si="57"/>
        <v>10.900459298697072</v>
      </c>
      <c r="S369" s="9">
        <f t="shared" si="58"/>
        <v>114.28934359427697</v>
      </c>
      <c r="T369" s="9">
        <f t="shared" si="59"/>
        <v>9.2193869747110284</v>
      </c>
    </row>
    <row r="370" spans="8:20">
      <c r="H370" s="34">
        <v>366</v>
      </c>
      <c r="I370" s="9">
        <v>-0.98830334006307408</v>
      </c>
      <c r="J370" s="9">
        <f t="shared" ca="1" si="53"/>
        <v>-0.49587219242061281</v>
      </c>
      <c r="K370" s="9">
        <f t="shared" si="50"/>
        <v>-0.98830334006307408</v>
      </c>
      <c r="L370" s="9">
        <f t="shared" si="51"/>
        <v>69.925865104335927</v>
      </c>
      <c r="M370" s="9">
        <f t="shared" si="54"/>
        <v>93.215268584368673</v>
      </c>
      <c r="N370" s="9">
        <f t="shared" si="52"/>
        <v>0</v>
      </c>
      <c r="O370" s="9">
        <f t="shared" si="55"/>
        <v>0</v>
      </c>
      <c r="Q370" s="9">
        <f t="shared" si="56"/>
        <v>69.925865104335927</v>
      </c>
      <c r="R370" s="9">
        <f t="shared" si="57"/>
        <v>0</v>
      </c>
      <c r="S370" s="9">
        <f t="shared" si="58"/>
        <v>93.215268584368673</v>
      </c>
      <c r="T370" s="9">
        <f t="shared" si="59"/>
        <v>0</v>
      </c>
    </row>
    <row r="371" spans="8:20">
      <c r="H371" s="34">
        <v>367</v>
      </c>
      <c r="I371" s="9">
        <v>1.0302511682342106</v>
      </c>
      <c r="J371" s="9">
        <f t="shared" ca="1" si="53"/>
        <v>-0.99097917948837744</v>
      </c>
      <c r="K371" s="9">
        <f t="shared" si="50"/>
        <v>1.0302511682342106</v>
      </c>
      <c r="L371" s="9">
        <f t="shared" si="51"/>
        <v>137.61716326748021</v>
      </c>
      <c r="M371" s="9">
        <f t="shared" si="54"/>
        <v>113.31055348646289</v>
      </c>
      <c r="N371" s="9">
        <f t="shared" si="52"/>
        <v>10.900459298697072</v>
      </c>
      <c r="O371" s="9">
        <f t="shared" si="55"/>
        <v>9.2193869747110284</v>
      </c>
      <c r="Q371" s="9">
        <f t="shared" si="56"/>
        <v>137.61716326748021</v>
      </c>
      <c r="R371" s="9">
        <f t="shared" si="57"/>
        <v>10.900459298697072</v>
      </c>
      <c r="S371" s="9">
        <f t="shared" si="58"/>
        <v>113.31055348646289</v>
      </c>
      <c r="T371" s="9">
        <f t="shared" si="59"/>
        <v>9.2193869747110284</v>
      </c>
    </row>
    <row r="372" spans="8:20">
      <c r="H372" s="34">
        <v>368</v>
      </c>
      <c r="I372" s="9">
        <v>0.87183982101951718</v>
      </c>
      <c r="J372" s="9">
        <f t="shared" ca="1" si="53"/>
        <v>9.9021179488161415E-2</v>
      </c>
      <c r="K372" s="9">
        <f t="shared" si="50"/>
        <v>0.87183982101951718</v>
      </c>
      <c r="L372" s="9">
        <f t="shared" si="51"/>
        <v>130.4960766015152</v>
      </c>
      <c r="M372" s="9">
        <f t="shared" si="54"/>
        <v>111.58781382328721</v>
      </c>
      <c r="N372" s="9">
        <f t="shared" si="52"/>
        <v>10.900459298697072</v>
      </c>
      <c r="O372" s="9">
        <f t="shared" si="55"/>
        <v>9.2193869747110284</v>
      </c>
      <c r="Q372" s="9">
        <f t="shared" si="56"/>
        <v>130.4960766015152</v>
      </c>
      <c r="R372" s="9">
        <f t="shared" si="57"/>
        <v>10.900459298697072</v>
      </c>
      <c r="S372" s="9">
        <f t="shared" si="58"/>
        <v>111.58781382328721</v>
      </c>
      <c r="T372" s="9">
        <f t="shared" si="59"/>
        <v>9.2193869747110284</v>
      </c>
    </row>
    <row r="373" spans="8:20">
      <c r="H373" s="34">
        <v>369</v>
      </c>
      <c r="I373" s="9">
        <v>1.3847774989598565</v>
      </c>
      <c r="J373" s="9">
        <f t="shared" ca="1" si="53"/>
        <v>0.22516189550239304</v>
      </c>
      <c r="K373" s="9">
        <f t="shared" si="50"/>
        <v>1.3847774989598565</v>
      </c>
      <c r="L373" s="9">
        <f t="shared" si="51"/>
        <v>154.99405213975697</v>
      </c>
      <c r="M373" s="9">
        <f t="shared" si="54"/>
        <v>117.26304629771639</v>
      </c>
      <c r="N373" s="9">
        <f t="shared" si="52"/>
        <v>10.900459298697072</v>
      </c>
      <c r="O373" s="9">
        <f t="shared" si="55"/>
        <v>9.2193869747110284</v>
      </c>
      <c r="Q373" s="9">
        <f t="shared" si="56"/>
        <v>154.99405213975697</v>
      </c>
      <c r="R373" s="9">
        <f t="shared" si="57"/>
        <v>10.900459298697072</v>
      </c>
      <c r="S373" s="9">
        <f t="shared" si="58"/>
        <v>117.26304629771639</v>
      </c>
      <c r="T373" s="9">
        <f t="shared" si="59"/>
        <v>9.2193869747110284</v>
      </c>
    </row>
    <row r="374" spans="8:20">
      <c r="H374" s="34">
        <v>370</v>
      </c>
      <c r="I374" s="9">
        <v>-0.6486930174020108</v>
      </c>
      <c r="J374" s="9">
        <f t="shared" ca="1" si="53"/>
        <v>1.1150799966722726</v>
      </c>
      <c r="K374" s="9">
        <f t="shared" si="50"/>
        <v>-0.6486930174020108</v>
      </c>
      <c r="L374" s="9">
        <f t="shared" si="51"/>
        <v>78.362363081049608</v>
      </c>
      <c r="M374" s="9">
        <f t="shared" si="54"/>
        <v>96.327738527667293</v>
      </c>
      <c r="N374" s="9">
        <f t="shared" si="52"/>
        <v>0</v>
      </c>
      <c r="O374" s="9">
        <f t="shared" si="55"/>
        <v>0</v>
      </c>
      <c r="Q374" s="9">
        <f t="shared" si="56"/>
        <v>78.362363081049608</v>
      </c>
      <c r="R374" s="9">
        <f t="shared" si="57"/>
        <v>0</v>
      </c>
      <c r="S374" s="9">
        <f t="shared" si="58"/>
        <v>96.327738527667293</v>
      </c>
      <c r="T374" s="9">
        <f t="shared" si="59"/>
        <v>0</v>
      </c>
    </row>
    <row r="375" spans="8:20">
      <c r="H375" s="34">
        <v>371</v>
      </c>
      <c r="I375" s="9">
        <v>1.4311864498123619</v>
      </c>
      <c r="J375" s="9">
        <f t="shared" ca="1" si="53"/>
        <v>1.1298037276885609</v>
      </c>
      <c r="K375" s="9">
        <f t="shared" si="50"/>
        <v>1.4311864498123619</v>
      </c>
      <c r="L375" s="9">
        <f t="shared" si="51"/>
        <v>157.42555700410449</v>
      </c>
      <c r="M375" s="9">
        <f t="shared" si="54"/>
        <v>117.79054752503124</v>
      </c>
      <c r="N375" s="9">
        <f t="shared" si="52"/>
        <v>10.900459298697072</v>
      </c>
      <c r="O375" s="9">
        <f t="shared" si="55"/>
        <v>9.2193869747110284</v>
      </c>
      <c r="Q375" s="9">
        <f t="shared" si="56"/>
        <v>157.42555700410449</v>
      </c>
      <c r="R375" s="9">
        <f t="shared" si="57"/>
        <v>10.900459298697072</v>
      </c>
      <c r="S375" s="9">
        <f t="shared" si="58"/>
        <v>117.79054752503124</v>
      </c>
      <c r="T375" s="9">
        <f t="shared" si="59"/>
        <v>9.2193869747110284</v>
      </c>
    </row>
    <row r="376" spans="8:20">
      <c r="H376" s="34">
        <v>372</v>
      </c>
      <c r="I376" s="9">
        <v>0.21506968411909885</v>
      </c>
      <c r="J376" s="9">
        <f t="shared" ca="1" si="53"/>
        <v>1.1059406086663288</v>
      </c>
      <c r="K376" s="9">
        <f t="shared" si="50"/>
        <v>0.21506968411909885</v>
      </c>
      <c r="L376" s="9">
        <f t="shared" si="51"/>
        <v>104.69558753262058</v>
      </c>
      <c r="M376" s="9">
        <f t="shared" si="54"/>
        <v>104.72035761442835</v>
      </c>
      <c r="N376" s="9">
        <f t="shared" si="52"/>
        <v>4.6955875326205785</v>
      </c>
      <c r="O376" s="9">
        <f t="shared" si="55"/>
        <v>4.7203576144283659</v>
      </c>
      <c r="Q376" s="9">
        <f t="shared" si="56"/>
        <v>104.69558753262058</v>
      </c>
      <c r="R376" s="9">
        <f t="shared" si="57"/>
        <v>4.6955875326205785</v>
      </c>
      <c r="S376" s="9">
        <f t="shared" si="58"/>
        <v>104.72035761442835</v>
      </c>
      <c r="T376" s="9">
        <f t="shared" si="59"/>
        <v>4.7203576144283659</v>
      </c>
    </row>
    <row r="377" spans="8:20">
      <c r="H377" s="34">
        <v>373</v>
      </c>
      <c r="I377" s="9">
        <v>0.81170435072159253</v>
      </c>
      <c r="J377" s="9">
        <f t="shared" ca="1" si="53"/>
        <v>-9.1835250319633632E-2</v>
      </c>
      <c r="K377" s="9">
        <f t="shared" si="50"/>
        <v>0.81170435072159253</v>
      </c>
      <c r="L377" s="9">
        <f t="shared" si="51"/>
        <v>127.89034575814118</v>
      </c>
      <c r="M377" s="9">
        <f t="shared" si="54"/>
        <v>110.94071480461868</v>
      </c>
      <c r="N377" s="9">
        <f t="shared" si="52"/>
        <v>10.900459298697072</v>
      </c>
      <c r="O377" s="9">
        <f t="shared" si="55"/>
        <v>9.2193869747110284</v>
      </c>
      <c r="Q377" s="9">
        <f t="shared" si="56"/>
        <v>127.89034575814118</v>
      </c>
      <c r="R377" s="9">
        <f t="shared" si="57"/>
        <v>10.900459298697072</v>
      </c>
      <c r="S377" s="9">
        <f t="shared" si="58"/>
        <v>110.94071480461868</v>
      </c>
      <c r="T377" s="9">
        <f t="shared" si="59"/>
        <v>9.2193869747110284</v>
      </c>
    </row>
    <row r="378" spans="8:20">
      <c r="H378" s="34">
        <v>374</v>
      </c>
      <c r="I378" s="9">
        <v>0.73887822959082639</v>
      </c>
      <c r="J378" s="9">
        <f t="shared" ca="1" si="53"/>
        <v>1.71153315645561</v>
      </c>
      <c r="K378" s="9">
        <f t="shared" si="50"/>
        <v>0.73887822959082639</v>
      </c>
      <c r="L378" s="9">
        <f t="shared" si="51"/>
        <v>124.80427794733839</v>
      </c>
      <c r="M378" s="9">
        <f t="shared" si="54"/>
        <v>110.16207756903701</v>
      </c>
      <c r="N378" s="9">
        <f t="shared" si="52"/>
        <v>10.900459298697072</v>
      </c>
      <c r="O378" s="9">
        <f t="shared" si="55"/>
        <v>9.2193869747110284</v>
      </c>
      <c r="Q378" s="9">
        <f t="shared" si="56"/>
        <v>124.80427794733839</v>
      </c>
      <c r="R378" s="9">
        <f t="shared" si="57"/>
        <v>10.900459298697072</v>
      </c>
      <c r="S378" s="9">
        <f t="shared" si="58"/>
        <v>110.16207756903701</v>
      </c>
      <c r="T378" s="9">
        <f t="shared" si="59"/>
        <v>9.2193869747110284</v>
      </c>
    </row>
    <row r="379" spans="8:20">
      <c r="H379" s="34">
        <v>375</v>
      </c>
      <c r="I379" s="9">
        <v>0.24582551061562433</v>
      </c>
      <c r="J379" s="9">
        <f t="shared" ca="1" si="53"/>
        <v>-0.34536350456408565</v>
      </c>
      <c r="K379" s="9">
        <f t="shared" si="50"/>
        <v>0.24582551061562433</v>
      </c>
      <c r="L379" s="9">
        <f t="shared" si="51"/>
        <v>105.78119198887366</v>
      </c>
      <c r="M379" s="9">
        <f t="shared" si="54"/>
        <v>105.03231130995917</v>
      </c>
      <c r="N379" s="9">
        <f t="shared" si="52"/>
        <v>5.7811919888736583</v>
      </c>
      <c r="O379" s="9">
        <f t="shared" si="55"/>
        <v>5.0323113099591836</v>
      </c>
      <c r="Q379" s="9">
        <f t="shared" si="56"/>
        <v>105.78119198887366</v>
      </c>
      <c r="R379" s="9">
        <f t="shared" si="57"/>
        <v>5.7811919888736583</v>
      </c>
      <c r="S379" s="9">
        <f t="shared" si="58"/>
        <v>105.03231130995917</v>
      </c>
      <c r="T379" s="9">
        <f t="shared" si="59"/>
        <v>5.0323113099591836</v>
      </c>
    </row>
    <row r="380" spans="8:20">
      <c r="H380" s="34">
        <v>376</v>
      </c>
      <c r="I380" s="9">
        <v>-0.16022555668453323</v>
      </c>
      <c r="J380" s="9">
        <f t="shared" ca="1" si="53"/>
        <v>0.34446716246707348</v>
      </c>
      <c r="K380" s="9">
        <f t="shared" si="50"/>
        <v>-0.16022555668453323</v>
      </c>
      <c r="L380" s="9">
        <f t="shared" si="51"/>
        <v>92.312523518923911</v>
      </c>
      <c r="M380" s="9">
        <f t="shared" si="54"/>
        <v>100.9875810739056</v>
      </c>
      <c r="N380" s="9">
        <f t="shared" si="52"/>
        <v>0</v>
      </c>
      <c r="O380" s="9">
        <f t="shared" si="55"/>
        <v>0.98758107390561634</v>
      </c>
      <c r="Q380" s="9">
        <f t="shared" si="56"/>
        <v>92.312523518923911</v>
      </c>
      <c r="R380" s="9">
        <f t="shared" si="57"/>
        <v>0</v>
      </c>
      <c r="S380" s="9">
        <f t="shared" si="58"/>
        <v>100.9875810739056</v>
      </c>
      <c r="T380" s="9">
        <f t="shared" si="59"/>
        <v>0.98758107390561634</v>
      </c>
    </row>
    <row r="381" spans="8:20">
      <c r="H381" s="34">
        <v>377</v>
      </c>
      <c r="I381" s="9">
        <v>1.2085829517504341</v>
      </c>
      <c r="J381" s="9">
        <f t="shared" ca="1" si="53"/>
        <v>0.73733490859144735</v>
      </c>
      <c r="K381" s="9">
        <f t="shared" si="50"/>
        <v>1.2085829517504341</v>
      </c>
      <c r="L381" s="9">
        <f t="shared" si="51"/>
        <v>146.09975185325388</v>
      </c>
      <c r="M381" s="9">
        <f t="shared" si="54"/>
        <v>115.28177392931488</v>
      </c>
      <c r="N381" s="9">
        <f t="shared" si="52"/>
        <v>10.900459298697072</v>
      </c>
      <c r="O381" s="9">
        <f t="shared" si="55"/>
        <v>9.2193869747110284</v>
      </c>
      <c r="Q381" s="9">
        <f t="shared" si="56"/>
        <v>146.09975185325388</v>
      </c>
      <c r="R381" s="9">
        <f t="shared" si="57"/>
        <v>10.900459298697072</v>
      </c>
      <c r="S381" s="9">
        <f t="shared" si="58"/>
        <v>115.28177392931488</v>
      </c>
      <c r="T381" s="9">
        <f t="shared" si="59"/>
        <v>9.2193869747110284</v>
      </c>
    </row>
    <row r="382" spans="8:20">
      <c r="H382" s="34">
        <v>378</v>
      </c>
      <c r="I382" s="9">
        <v>0.41453791261342815</v>
      </c>
      <c r="J382" s="9">
        <f t="shared" ca="1" si="53"/>
        <v>-1.4174484996455412</v>
      </c>
      <c r="K382" s="9">
        <f t="shared" si="50"/>
        <v>0.41453791261342815</v>
      </c>
      <c r="L382" s="9">
        <f t="shared" si="51"/>
        <v>111.93969432519664</v>
      </c>
      <c r="M382" s="9">
        <f t="shared" si="54"/>
        <v>106.76015093670262</v>
      </c>
      <c r="N382" s="9">
        <f t="shared" si="52"/>
        <v>10.900459298697072</v>
      </c>
      <c r="O382" s="9">
        <f t="shared" si="55"/>
        <v>6.7601509367026296</v>
      </c>
      <c r="Q382" s="9">
        <f t="shared" si="56"/>
        <v>111.93969432519664</v>
      </c>
      <c r="R382" s="9">
        <f t="shared" si="57"/>
        <v>10.900459298697072</v>
      </c>
      <c r="S382" s="9">
        <f t="shared" si="58"/>
        <v>106.76015093670262</v>
      </c>
      <c r="T382" s="9">
        <f t="shared" si="59"/>
        <v>6.7601509367026296</v>
      </c>
    </row>
    <row r="383" spans="8:20">
      <c r="H383" s="34">
        <v>379</v>
      </c>
      <c r="I383" s="9">
        <v>0.55540905367743876</v>
      </c>
      <c r="J383" s="9">
        <f t="shared" ca="1" si="53"/>
        <v>0.77443065740529948</v>
      </c>
      <c r="K383" s="9">
        <f t="shared" si="50"/>
        <v>0.55540905367743876</v>
      </c>
      <c r="L383" s="9">
        <f t="shared" si="51"/>
        <v>117.35571715507362</v>
      </c>
      <c r="M383" s="9">
        <f t="shared" si="54"/>
        <v>108.22461445519541</v>
      </c>
      <c r="N383" s="9">
        <f t="shared" si="52"/>
        <v>10.900459298697072</v>
      </c>
      <c r="O383" s="9">
        <f t="shared" si="55"/>
        <v>8.2246144551954217</v>
      </c>
      <c r="Q383" s="9">
        <f t="shared" si="56"/>
        <v>117.35571715507362</v>
      </c>
      <c r="R383" s="9">
        <f t="shared" si="57"/>
        <v>10.900459298697072</v>
      </c>
      <c r="S383" s="9">
        <f t="shared" si="58"/>
        <v>108.22461445519541</v>
      </c>
      <c r="T383" s="9">
        <f t="shared" si="59"/>
        <v>8.2246144551954217</v>
      </c>
    </row>
    <row r="384" spans="8:20">
      <c r="H384" s="34">
        <v>380</v>
      </c>
      <c r="I384" s="9">
        <v>0.33157599847219055</v>
      </c>
      <c r="J384" s="9">
        <f t="shared" ca="1" si="53"/>
        <v>-1.2831229426764863</v>
      </c>
      <c r="K384" s="9">
        <f t="shared" si="50"/>
        <v>0.33157599847219055</v>
      </c>
      <c r="L384" s="9">
        <f t="shared" si="51"/>
        <v>108.86778495480705</v>
      </c>
      <c r="M384" s="9">
        <f t="shared" si="54"/>
        <v>105.90698721910069</v>
      </c>
      <c r="N384" s="9">
        <f t="shared" si="52"/>
        <v>8.8677849548070498</v>
      </c>
      <c r="O384" s="9">
        <f t="shared" si="55"/>
        <v>5.9069872191006993</v>
      </c>
      <c r="Q384" s="9">
        <f t="shared" si="56"/>
        <v>108.86778495480705</v>
      </c>
      <c r="R384" s="9">
        <f t="shared" si="57"/>
        <v>8.8677849548070498</v>
      </c>
      <c r="S384" s="9">
        <f t="shared" si="58"/>
        <v>105.90698721910069</v>
      </c>
      <c r="T384" s="9">
        <f t="shared" si="59"/>
        <v>5.9069872191006993</v>
      </c>
    </row>
    <row r="385" spans="8:20">
      <c r="H385" s="34">
        <v>381</v>
      </c>
      <c r="I385" s="9">
        <v>-0.33511286117943911</v>
      </c>
      <c r="J385" s="9">
        <f t="shared" ca="1" si="53"/>
        <v>-1.0553473119730854</v>
      </c>
      <c r="K385" s="9">
        <f t="shared" si="50"/>
        <v>-0.33511286117943911</v>
      </c>
      <c r="L385" s="9">
        <f t="shared" si="51"/>
        <v>87.053350302842276</v>
      </c>
      <c r="M385" s="9">
        <f t="shared" si="54"/>
        <v>99.293851088731898</v>
      </c>
      <c r="N385" s="9">
        <f t="shared" si="52"/>
        <v>0</v>
      </c>
      <c r="O385" s="9">
        <f t="shared" si="55"/>
        <v>0</v>
      </c>
      <c r="Q385" s="9">
        <f t="shared" si="56"/>
        <v>87.053350302842276</v>
      </c>
      <c r="R385" s="9">
        <f t="shared" si="57"/>
        <v>0</v>
      </c>
      <c r="S385" s="9">
        <f t="shared" si="58"/>
        <v>99.293851088731898</v>
      </c>
      <c r="T385" s="9">
        <f t="shared" si="59"/>
        <v>0</v>
      </c>
    </row>
    <row r="386" spans="8:20">
      <c r="H386" s="34">
        <v>382</v>
      </c>
      <c r="I386" s="9">
        <v>-1.2684632718434192</v>
      </c>
      <c r="J386" s="9">
        <f t="shared" ca="1" si="53"/>
        <v>-1.1336388070952863</v>
      </c>
      <c r="K386" s="9">
        <f t="shared" si="50"/>
        <v>-1.2684632718434192</v>
      </c>
      <c r="L386" s="9">
        <f t="shared" si="51"/>
        <v>63.654347764671407</v>
      </c>
      <c r="M386" s="9">
        <f t="shared" si="54"/>
        <v>90.72349671493393</v>
      </c>
      <c r="N386" s="9">
        <f t="shared" si="52"/>
        <v>0</v>
      </c>
      <c r="O386" s="9">
        <f t="shared" si="55"/>
        <v>0</v>
      </c>
      <c r="Q386" s="9">
        <f t="shared" si="56"/>
        <v>63.654347764671407</v>
      </c>
      <c r="R386" s="9">
        <f t="shared" si="57"/>
        <v>0</v>
      </c>
      <c r="S386" s="9">
        <f t="shared" si="58"/>
        <v>90.72349671493393</v>
      </c>
      <c r="T386" s="9">
        <f t="shared" si="59"/>
        <v>0</v>
      </c>
    </row>
    <row r="387" spans="8:20">
      <c r="H387" s="34">
        <v>383</v>
      </c>
      <c r="I387" s="9">
        <v>-8.206389506148945E-2</v>
      </c>
      <c r="J387" s="9">
        <f t="shared" ca="1" si="53"/>
        <v>-0.21563203942428863</v>
      </c>
      <c r="K387" s="9">
        <f t="shared" si="50"/>
        <v>-8.206389506148945E-2</v>
      </c>
      <c r="L387" s="9">
        <f t="shared" si="51"/>
        <v>94.764596904397209</v>
      </c>
      <c r="M387" s="9">
        <f t="shared" si="54"/>
        <v>101.75386517123653</v>
      </c>
      <c r="N387" s="9">
        <f t="shared" si="52"/>
        <v>0</v>
      </c>
      <c r="O387" s="9">
        <f t="shared" si="55"/>
        <v>1.7538651712365407</v>
      </c>
      <c r="Q387" s="9">
        <f t="shared" si="56"/>
        <v>94.764596904397209</v>
      </c>
      <c r="R387" s="9">
        <f t="shared" si="57"/>
        <v>0</v>
      </c>
      <c r="S387" s="9">
        <f t="shared" si="58"/>
        <v>101.75386517123653</v>
      </c>
      <c r="T387" s="9">
        <f t="shared" si="59"/>
        <v>1.7538651712365407</v>
      </c>
    </row>
    <row r="388" spans="8:20">
      <c r="H388" s="34">
        <v>384</v>
      </c>
      <c r="I388" s="9">
        <v>-1.0538628254628462</v>
      </c>
      <c r="J388" s="9">
        <f t="shared" ca="1" si="53"/>
        <v>-0.35518138797573001</v>
      </c>
      <c r="K388" s="9">
        <f t="shared" si="50"/>
        <v>-1.0538628254628462</v>
      </c>
      <c r="L388" s="9">
        <f t="shared" si="51"/>
        <v>68.40503356024297</v>
      </c>
      <c r="M388" s="9">
        <f t="shared" si="54"/>
        <v>92.626110207282906</v>
      </c>
      <c r="N388" s="9">
        <f t="shared" si="52"/>
        <v>0</v>
      </c>
      <c r="O388" s="9">
        <f t="shared" si="55"/>
        <v>0</v>
      </c>
      <c r="Q388" s="9">
        <f t="shared" si="56"/>
        <v>68.40503356024297</v>
      </c>
      <c r="R388" s="9">
        <f t="shared" si="57"/>
        <v>0</v>
      </c>
      <c r="S388" s="9">
        <f t="shared" si="58"/>
        <v>92.626110207282906</v>
      </c>
      <c r="T388" s="9">
        <f t="shared" si="59"/>
        <v>0</v>
      </c>
    </row>
    <row r="389" spans="8:20">
      <c r="H389" s="34">
        <v>385</v>
      </c>
      <c r="I389" s="9">
        <v>-0.31758534299066055</v>
      </c>
      <c r="J389" s="9">
        <f t="shared" ca="1" si="53"/>
        <v>0.63046036828905383</v>
      </c>
      <c r="K389" s="9">
        <f t="shared" ref="K389:K452" si="60">IF($B$7=0,I389,J389)</f>
        <v>-0.31758534299066055</v>
      </c>
      <c r="L389" s="9">
        <f t="shared" ref="L389:L452" si="61">$E$7*EXP(($B$5-0.5*$E$9^2)*$B$6+$E$9*SQRT($B$6)*K389)</f>
        <v>87.566633438567678</v>
      </c>
      <c r="M389" s="9">
        <f t="shared" si="54"/>
        <v>99.462310966679112</v>
      </c>
      <c r="N389" s="9">
        <f t="shared" ref="N389:N452" si="62">IF(L389&gt;$E$12,$E$12-$E$11,IF(L389&lt;$E$11,0,L389-$E$11))</f>
        <v>0</v>
      </c>
      <c r="O389" s="9">
        <f t="shared" si="55"/>
        <v>0</v>
      </c>
      <c r="Q389" s="9">
        <f t="shared" si="56"/>
        <v>87.566633438567678</v>
      </c>
      <c r="R389" s="9">
        <f t="shared" si="57"/>
        <v>0</v>
      </c>
      <c r="S389" s="9">
        <f t="shared" si="58"/>
        <v>99.462310966679112</v>
      </c>
      <c r="T389" s="9">
        <f t="shared" si="59"/>
        <v>0</v>
      </c>
    </row>
    <row r="390" spans="8:20">
      <c r="H390" s="34">
        <v>386</v>
      </c>
      <c r="I390" s="9">
        <v>-0.88088013608604665</v>
      </c>
      <c r="J390" s="9">
        <f t="shared" ref="J390:J453" ca="1" si="63">NORMSINV(RAND())</f>
        <v>-0.18755107568422572</v>
      </c>
      <c r="K390" s="9">
        <f t="shared" si="60"/>
        <v>-0.88088013608604665</v>
      </c>
      <c r="L390" s="9">
        <f t="shared" si="61"/>
        <v>72.491277961925462</v>
      </c>
      <c r="M390" s="9">
        <f t="shared" ref="M390:M453" si="64">$E$8*EXP(($B$5-0.5*$E$10^2)*$B$6+$E$10*SQRT($B$6)*K390)</f>
        <v>94.188752223320677</v>
      </c>
      <c r="N390" s="9">
        <f t="shared" si="62"/>
        <v>0</v>
      </c>
      <c r="O390" s="9">
        <f t="shared" ref="O390:O453" si="65">IF(M390&gt;$E$14,$E$14-$E$13,IF(M390&lt;$E$13,0,M390-$E$13))</f>
        <v>0</v>
      </c>
      <c r="Q390" s="9">
        <f t="shared" ref="Q390:Q453" si="66">L390</f>
        <v>72.491277961925462</v>
      </c>
      <c r="R390" s="9">
        <f t="shared" ref="R390:R453" si="67">N390</f>
        <v>0</v>
      </c>
      <c r="S390" s="9">
        <f t="shared" ref="S390:S453" si="68">M390</f>
        <v>94.188752223320677</v>
      </c>
      <c r="T390" s="9">
        <f t="shared" ref="T390:T453" si="69">O390</f>
        <v>0</v>
      </c>
    </row>
    <row r="391" spans="8:20">
      <c r="H391" s="34">
        <v>387</v>
      </c>
      <c r="I391" s="9">
        <v>-0.17408932273652236</v>
      </c>
      <c r="J391" s="9">
        <f t="shared" ca="1" si="63"/>
        <v>-0.20509885038598566</v>
      </c>
      <c r="K391" s="9">
        <f t="shared" si="60"/>
        <v>-0.17408932273652236</v>
      </c>
      <c r="L391" s="9">
        <f t="shared" si="61"/>
        <v>91.884264647595657</v>
      </c>
      <c r="M391" s="9">
        <f t="shared" si="64"/>
        <v>100.85226679625654</v>
      </c>
      <c r="N391" s="9">
        <f t="shared" si="62"/>
        <v>0</v>
      </c>
      <c r="O391" s="9">
        <f t="shared" si="65"/>
        <v>0.85226679625655777</v>
      </c>
      <c r="Q391" s="9">
        <f t="shared" si="66"/>
        <v>91.884264647595657</v>
      </c>
      <c r="R391" s="9">
        <f t="shared" si="67"/>
        <v>0</v>
      </c>
      <c r="S391" s="9">
        <f t="shared" si="68"/>
        <v>100.85226679625654</v>
      </c>
      <c r="T391" s="9">
        <f t="shared" si="69"/>
        <v>0.85226679625655777</v>
      </c>
    </row>
    <row r="392" spans="8:20">
      <c r="H392" s="34">
        <v>388</v>
      </c>
      <c r="I392" s="9">
        <v>-0.33033874811641306</v>
      </c>
      <c r="J392" s="9">
        <f t="shared" ca="1" si="63"/>
        <v>-0.63523141446038289</v>
      </c>
      <c r="K392" s="9">
        <f t="shared" si="60"/>
        <v>-0.33033874811641306</v>
      </c>
      <c r="L392" s="9">
        <f t="shared" si="61"/>
        <v>87.192858530450749</v>
      </c>
      <c r="M392" s="9">
        <f t="shared" si="64"/>
        <v>99.339707585434766</v>
      </c>
      <c r="N392" s="9">
        <f t="shared" si="62"/>
        <v>0</v>
      </c>
      <c r="O392" s="9">
        <f t="shared" si="65"/>
        <v>0</v>
      </c>
      <c r="Q392" s="9">
        <f t="shared" si="66"/>
        <v>87.192858530450749</v>
      </c>
      <c r="R392" s="9">
        <f t="shared" si="67"/>
        <v>0</v>
      </c>
      <c r="S392" s="9">
        <f t="shared" si="68"/>
        <v>99.339707585434766</v>
      </c>
      <c r="T392" s="9">
        <f t="shared" si="69"/>
        <v>0</v>
      </c>
    </row>
    <row r="393" spans="8:20">
      <c r="H393" s="34">
        <v>389</v>
      </c>
      <c r="I393" s="9">
        <v>0.49832247437504124</v>
      </c>
      <c r="J393" s="9">
        <f t="shared" ca="1" si="63"/>
        <v>-3.1143244441834614</v>
      </c>
      <c r="K393" s="9">
        <f t="shared" si="60"/>
        <v>0.49832247437504124</v>
      </c>
      <c r="L393" s="9">
        <f t="shared" si="61"/>
        <v>115.1300460296959</v>
      </c>
      <c r="M393" s="9">
        <f t="shared" si="64"/>
        <v>107.62875025007425</v>
      </c>
      <c r="N393" s="9">
        <f t="shared" si="62"/>
        <v>10.900459298697072</v>
      </c>
      <c r="O393" s="9">
        <f t="shared" si="65"/>
        <v>7.6287502500742619</v>
      </c>
      <c r="Q393" s="9">
        <f t="shared" si="66"/>
        <v>115.1300460296959</v>
      </c>
      <c r="R393" s="9">
        <f t="shared" si="67"/>
        <v>10.900459298697072</v>
      </c>
      <c r="S393" s="9">
        <f t="shared" si="68"/>
        <v>107.62875025007425</v>
      </c>
      <c r="T393" s="9">
        <f t="shared" si="69"/>
        <v>7.6287502500742619</v>
      </c>
    </row>
    <row r="394" spans="8:20">
      <c r="H394" s="34">
        <v>390</v>
      </c>
      <c r="I394" s="9">
        <v>1.7677542263683605</v>
      </c>
      <c r="J394" s="9">
        <f t="shared" ca="1" si="63"/>
        <v>1.2436341654932055</v>
      </c>
      <c r="K394" s="9">
        <f t="shared" si="60"/>
        <v>1.7677542263683605</v>
      </c>
      <c r="L394" s="9">
        <f t="shared" si="61"/>
        <v>176.23887791297687</v>
      </c>
      <c r="M394" s="9">
        <f t="shared" si="64"/>
        <v>121.68777681656609</v>
      </c>
      <c r="N394" s="9">
        <f t="shared" si="62"/>
        <v>10.900459298697072</v>
      </c>
      <c r="O394" s="9">
        <f t="shared" si="65"/>
        <v>9.2193869747110284</v>
      </c>
      <c r="Q394" s="9">
        <f t="shared" si="66"/>
        <v>176.23887791297687</v>
      </c>
      <c r="R394" s="9">
        <f t="shared" si="67"/>
        <v>10.900459298697072</v>
      </c>
      <c r="S394" s="9">
        <f t="shared" si="68"/>
        <v>121.68777681656609</v>
      </c>
      <c r="T394" s="9">
        <f t="shared" si="69"/>
        <v>9.2193869747110284</v>
      </c>
    </row>
    <row r="395" spans="8:20">
      <c r="H395" s="34">
        <v>391</v>
      </c>
      <c r="I395" s="9">
        <v>0.31221677619593602</v>
      </c>
      <c r="J395" s="9">
        <f t="shared" ca="1" si="63"/>
        <v>-0.87957399558854032</v>
      </c>
      <c r="K395" s="9">
        <f t="shared" si="60"/>
        <v>0.31221677619593602</v>
      </c>
      <c r="L395" s="9">
        <f t="shared" si="61"/>
        <v>108.16316986798631</v>
      </c>
      <c r="M395" s="9">
        <f t="shared" si="64"/>
        <v>105.70888398147241</v>
      </c>
      <c r="N395" s="9">
        <f t="shared" si="62"/>
        <v>8.1631698679863121</v>
      </c>
      <c r="O395" s="9">
        <f t="shared" si="65"/>
        <v>5.7088839814724253</v>
      </c>
      <c r="Q395" s="9">
        <f t="shared" si="66"/>
        <v>108.16316986798631</v>
      </c>
      <c r="R395" s="9">
        <f t="shared" si="67"/>
        <v>8.1631698679863121</v>
      </c>
      <c r="S395" s="9">
        <f t="shared" si="68"/>
        <v>105.70888398147241</v>
      </c>
      <c r="T395" s="9">
        <f t="shared" si="69"/>
        <v>5.7088839814724253</v>
      </c>
    </row>
    <row r="396" spans="8:20">
      <c r="H396" s="34">
        <v>392</v>
      </c>
      <c r="I396" s="9">
        <v>-1.2114170306330021</v>
      </c>
      <c r="J396" s="9">
        <f t="shared" ca="1" si="63"/>
        <v>0.74983589716405963</v>
      </c>
      <c r="K396" s="9">
        <f t="shared" si="60"/>
        <v>-1.2114170306330021</v>
      </c>
      <c r="L396" s="9">
        <f t="shared" si="61"/>
        <v>64.884023071487221</v>
      </c>
      <c r="M396" s="9">
        <f t="shared" si="64"/>
        <v>91.225412606137525</v>
      </c>
      <c r="N396" s="9">
        <f t="shared" si="62"/>
        <v>0</v>
      </c>
      <c r="O396" s="9">
        <f t="shared" si="65"/>
        <v>0</v>
      </c>
      <c r="Q396" s="9">
        <f t="shared" si="66"/>
        <v>64.884023071487221</v>
      </c>
      <c r="R396" s="9">
        <f t="shared" si="67"/>
        <v>0</v>
      </c>
      <c r="S396" s="9">
        <f t="shared" si="68"/>
        <v>91.225412606137525</v>
      </c>
      <c r="T396" s="9">
        <f t="shared" si="69"/>
        <v>0</v>
      </c>
    </row>
    <row r="397" spans="8:20">
      <c r="H397" s="34">
        <v>393</v>
      </c>
      <c r="I397" s="9">
        <v>-0.30639065756100781</v>
      </c>
      <c r="J397" s="9">
        <f t="shared" ca="1" si="63"/>
        <v>-0.32690760988782891</v>
      </c>
      <c r="K397" s="9">
        <f t="shared" si="60"/>
        <v>-0.30639065756100781</v>
      </c>
      <c r="L397" s="9">
        <f t="shared" si="61"/>
        <v>87.896045894794938</v>
      </c>
      <c r="M397" s="9">
        <f t="shared" si="64"/>
        <v>99.570054475218541</v>
      </c>
      <c r="N397" s="9">
        <f t="shared" si="62"/>
        <v>0</v>
      </c>
      <c r="O397" s="9">
        <f t="shared" si="65"/>
        <v>0</v>
      </c>
      <c r="Q397" s="9">
        <f t="shared" si="66"/>
        <v>87.896045894794938</v>
      </c>
      <c r="R397" s="9">
        <f t="shared" si="67"/>
        <v>0</v>
      </c>
      <c r="S397" s="9">
        <f t="shared" si="68"/>
        <v>99.570054475218541</v>
      </c>
      <c r="T397" s="9">
        <f t="shared" si="69"/>
        <v>0</v>
      </c>
    </row>
    <row r="398" spans="8:20">
      <c r="H398" s="34">
        <v>394</v>
      </c>
      <c r="I398" s="9">
        <v>0.74200654813649625</v>
      </c>
      <c r="J398" s="9">
        <f t="shared" ca="1" si="63"/>
        <v>-0.53170742934958726</v>
      </c>
      <c r="K398" s="9">
        <f t="shared" si="60"/>
        <v>0.74200654813649625</v>
      </c>
      <c r="L398" s="9">
        <f t="shared" si="61"/>
        <v>124.9352993299651</v>
      </c>
      <c r="M398" s="9">
        <f t="shared" si="64"/>
        <v>110.19541209928768</v>
      </c>
      <c r="N398" s="9">
        <f t="shared" si="62"/>
        <v>10.900459298697072</v>
      </c>
      <c r="O398" s="9">
        <f t="shared" si="65"/>
        <v>9.2193869747110284</v>
      </c>
      <c r="Q398" s="9">
        <f t="shared" si="66"/>
        <v>124.9352993299651</v>
      </c>
      <c r="R398" s="9">
        <f t="shared" si="67"/>
        <v>10.900459298697072</v>
      </c>
      <c r="S398" s="9">
        <f t="shared" si="68"/>
        <v>110.19541209928768</v>
      </c>
      <c r="T398" s="9">
        <f t="shared" si="69"/>
        <v>9.2193869747110284</v>
      </c>
    </row>
    <row r="399" spans="8:20">
      <c r="H399" s="34">
        <v>395</v>
      </c>
      <c r="I399" s="9">
        <v>1.2292856066932265</v>
      </c>
      <c r="J399" s="9">
        <f t="shared" ca="1" si="63"/>
        <v>-0.8547127082034145</v>
      </c>
      <c r="K399" s="9">
        <f t="shared" si="60"/>
        <v>1.2292856066932265</v>
      </c>
      <c r="L399" s="9">
        <f t="shared" si="61"/>
        <v>147.11777605548289</v>
      </c>
      <c r="M399" s="9">
        <f t="shared" si="64"/>
        <v>115.51282452691403</v>
      </c>
      <c r="N399" s="9">
        <f t="shared" si="62"/>
        <v>10.900459298697072</v>
      </c>
      <c r="O399" s="9">
        <f t="shared" si="65"/>
        <v>9.2193869747110284</v>
      </c>
      <c r="Q399" s="9">
        <f t="shared" si="66"/>
        <v>147.11777605548289</v>
      </c>
      <c r="R399" s="9">
        <f t="shared" si="67"/>
        <v>10.900459298697072</v>
      </c>
      <c r="S399" s="9">
        <f t="shared" si="68"/>
        <v>115.51282452691403</v>
      </c>
      <c r="T399" s="9">
        <f t="shared" si="69"/>
        <v>9.2193869747110284</v>
      </c>
    </row>
    <row r="400" spans="8:20">
      <c r="H400" s="34">
        <v>396</v>
      </c>
      <c r="I400" s="9">
        <v>-1.157100748204376</v>
      </c>
      <c r="J400" s="9">
        <f t="shared" ca="1" si="63"/>
        <v>7.8601826083710708E-3</v>
      </c>
      <c r="K400" s="9">
        <f t="shared" si="60"/>
        <v>-1.157100748204376</v>
      </c>
      <c r="L400" s="9">
        <f t="shared" si="61"/>
        <v>66.076922151184178</v>
      </c>
      <c r="M400" s="9">
        <f t="shared" si="64"/>
        <v>91.70588962734314</v>
      </c>
      <c r="N400" s="9">
        <f t="shared" si="62"/>
        <v>0</v>
      </c>
      <c r="O400" s="9">
        <f t="shared" si="65"/>
        <v>0</v>
      </c>
      <c r="Q400" s="9">
        <f t="shared" si="66"/>
        <v>66.076922151184178</v>
      </c>
      <c r="R400" s="9">
        <f t="shared" si="67"/>
        <v>0</v>
      </c>
      <c r="S400" s="9">
        <f t="shared" si="68"/>
        <v>91.70588962734314</v>
      </c>
      <c r="T400" s="9">
        <f t="shared" si="69"/>
        <v>0</v>
      </c>
    </row>
    <row r="401" spans="8:20">
      <c r="H401" s="34">
        <v>397</v>
      </c>
      <c r="I401" s="9">
        <v>0.55546738848693367</v>
      </c>
      <c r="J401" s="9">
        <f t="shared" ca="1" si="63"/>
        <v>-0.78651860409747032</v>
      </c>
      <c r="K401" s="9">
        <f t="shared" si="60"/>
        <v>0.55546738848693367</v>
      </c>
      <c r="L401" s="9">
        <f t="shared" si="61"/>
        <v>117.35801335741994</v>
      </c>
      <c r="M401" s="9">
        <f t="shared" si="64"/>
        <v>108.22522503243235</v>
      </c>
      <c r="N401" s="9">
        <f t="shared" si="62"/>
        <v>10.900459298697072</v>
      </c>
      <c r="O401" s="9">
        <f t="shared" si="65"/>
        <v>8.2252250324323626</v>
      </c>
      <c r="Q401" s="9">
        <f t="shared" si="66"/>
        <v>117.35801335741994</v>
      </c>
      <c r="R401" s="9">
        <f t="shared" si="67"/>
        <v>10.900459298697072</v>
      </c>
      <c r="S401" s="9">
        <f t="shared" si="68"/>
        <v>108.22522503243235</v>
      </c>
      <c r="T401" s="9">
        <f t="shared" si="69"/>
        <v>8.2252250324323626</v>
      </c>
    </row>
    <row r="402" spans="8:20">
      <c r="H402" s="34">
        <v>398</v>
      </c>
      <c r="I402" s="9">
        <v>0.73050257586079359</v>
      </c>
      <c r="J402" s="9">
        <f t="shared" ca="1" si="63"/>
        <v>0.14048390272936359</v>
      </c>
      <c r="K402" s="9">
        <f t="shared" si="60"/>
        <v>0.73050257586079359</v>
      </c>
      <c r="L402" s="9">
        <f t="shared" si="61"/>
        <v>124.45416177077529</v>
      </c>
      <c r="M402" s="9">
        <f t="shared" si="64"/>
        <v>110.07287846343739</v>
      </c>
      <c r="N402" s="9">
        <f t="shared" si="62"/>
        <v>10.900459298697072</v>
      </c>
      <c r="O402" s="9">
        <f t="shared" si="65"/>
        <v>9.2193869747110284</v>
      </c>
      <c r="Q402" s="9">
        <f t="shared" si="66"/>
        <v>124.45416177077529</v>
      </c>
      <c r="R402" s="9">
        <f t="shared" si="67"/>
        <v>10.900459298697072</v>
      </c>
      <c r="S402" s="9">
        <f t="shared" si="68"/>
        <v>110.07287846343739</v>
      </c>
      <c r="T402" s="9">
        <f t="shared" si="69"/>
        <v>9.2193869747110284</v>
      </c>
    </row>
    <row r="403" spans="8:20">
      <c r="H403" s="34">
        <v>399</v>
      </c>
      <c r="I403" s="9">
        <v>0.9329866123785624</v>
      </c>
      <c r="J403" s="9">
        <f t="shared" ca="1" si="63"/>
        <v>0.52776614294302815</v>
      </c>
      <c r="K403" s="9">
        <f t="shared" si="60"/>
        <v>0.9329866123785624</v>
      </c>
      <c r="L403" s="9">
        <f t="shared" si="61"/>
        <v>133.20007303788924</v>
      </c>
      <c r="M403" s="9">
        <f t="shared" si="64"/>
        <v>112.24966564866237</v>
      </c>
      <c r="N403" s="9">
        <f t="shared" si="62"/>
        <v>10.900459298697072</v>
      </c>
      <c r="O403" s="9">
        <f t="shared" si="65"/>
        <v>9.2193869747110284</v>
      </c>
      <c r="Q403" s="9">
        <f t="shared" si="66"/>
        <v>133.20007303788924</v>
      </c>
      <c r="R403" s="9">
        <f t="shared" si="67"/>
        <v>10.900459298697072</v>
      </c>
      <c r="S403" s="9">
        <f t="shared" si="68"/>
        <v>112.24966564866237</v>
      </c>
      <c r="T403" s="9">
        <f t="shared" si="69"/>
        <v>9.2193869747110284</v>
      </c>
    </row>
    <row r="404" spans="8:20">
      <c r="H404" s="34">
        <v>400</v>
      </c>
      <c r="I404" s="9">
        <v>-0.68775765914420484</v>
      </c>
      <c r="J404" s="9">
        <f t="shared" ca="1" si="63"/>
        <v>-1.7077023869542023</v>
      </c>
      <c r="K404" s="9">
        <f t="shared" si="60"/>
        <v>-0.68775765914420484</v>
      </c>
      <c r="L404" s="9">
        <f t="shared" si="61"/>
        <v>77.342309103939485</v>
      </c>
      <c r="M404" s="9">
        <f t="shared" si="64"/>
        <v>95.964492707872381</v>
      </c>
      <c r="N404" s="9">
        <f t="shared" si="62"/>
        <v>0</v>
      </c>
      <c r="O404" s="9">
        <f t="shared" si="65"/>
        <v>0</v>
      </c>
      <c r="Q404" s="9">
        <f t="shared" si="66"/>
        <v>77.342309103939485</v>
      </c>
      <c r="R404" s="9">
        <f t="shared" si="67"/>
        <v>0</v>
      </c>
      <c r="S404" s="9">
        <f t="shared" si="68"/>
        <v>95.964492707872381</v>
      </c>
      <c r="T404" s="9">
        <f t="shared" si="69"/>
        <v>0</v>
      </c>
    </row>
    <row r="405" spans="8:20">
      <c r="H405" s="34">
        <v>401</v>
      </c>
      <c r="I405" s="9">
        <v>1.0239663898353999</v>
      </c>
      <c r="J405" s="9">
        <f t="shared" ca="1" si="63"/>
        <v>0.8492861536372952</v>
      </c>
      <c r="K405" s="9">
        <f t="shared" si="60"/>
        <v>1.0239663898353999</v>
      </c>
      <c r="L405" s="9">
        <f t="shared" si="61"/>
        <v>137.32737634438405</v>
      </c>
      <c r="M405" s="9">
        <f t="shared" si="64"/>
        <v>113.24170190770977</v>
      </c>
      <c r="N405" s="9">
        <f t="shared" si="62"/>
        <v>10.900459298697072</v>
      </c>
      <c r="O405" s="9">
        <f t="shared" si="65"/>
        <v>9.2193869747110284</v>
      </c>
      <c r="Q405" s="9">
        <f t="shared" si="66"/>
        <v>137.32737634438405</v>
      </c>
      <c r="R405" s="9">
        <f t="shared" si="67"/>
        <v>10.900459298697072</v>
      </c>
      <c r="S405" s="9">
        <f t="shared" si="68"/>
        <v>113.24170190770977</v>
      </c>
      <c r="T405" s="9">
        <f t="shared" si="69"/>
        <v>9.2193869747110284</v>
      </c>
    </row>
    <row r="406" spans="8:20">
      <c r="H406" s="34">
        <v>402</v>
      </c>
      <c r="I406" s="9">
        <v>-0.42076169529680724</v>
      </c>
      <c r="J406" s="9">
        <f t="shared" ca="1" si="63"/>
        <v>0.32937345474199553</v>
      </c>
      <c r="K406" s="9">
        <f t="shared" si="60"/>
        <v>-0.42076169529680724</v>
      </c>
      <c r="L406" s="9">
        <f t="shared" si="61"/>
        <v>84.588118909748417</v>
      </c>
      <c r="M406" s="9">
        <f t="shared" si="64"/>
        <v>98.474760578425261</v>
      </c>
      <c r="N406" s="9">
        <f t="shared" si="62"/>
        <v>0</v>
      </c>
      <c r="O406" s="9">
        <f t="shared" si="65"/>
        <v>0</v>
      </c>
      <c r="Q406" s="9">
        <f t="shared" si="66"/>
        <v>84.588118909748417</v>
      </c>
      <c r="R406" s="9">
        <f t="shared" si="67"/>
        <v>0</v>
      </c>
      <c r="S406" s="9">
        <f t="shared" si="68"/>
        <v>98.474760578425261</v>
      </c>
      <c r="T406" s="9">
        <f t="shared" si="69"/>
        <v>0</v>
      </c>
    </row>
    <row r="407" spans="8:20">
      <c r="H407" s="34">
        <v>403</v>
      </c>
      <c r="I407" s="9">
        <v>-0.36992728109468676</v>
      </c>
      <c r="J407" s="9">
        <f t="shared" ca="1" si="63"/>
        <v>-5.5843176731630105E-2</v>
      </c>
      <c r="K407" s="9">
        <f t="shared" si="60"/>
        <v>-0.36992728109468676</v>
      </c>
      <c r="L407" s="9">
        <f t="shared" si="61"/>
        <v>86.042736201019181</v>
      </c>
      <c r="M407" s="9">
        <f t="shared" si="64"/>
        <v>98.960089665341812</v>
      </c>
      <c r="N407" s="9">
        <f t="shared" si="62"/>
        <v>0</v>
      </c>
      <c r="O407" s="9">
        <f t="shared" si="65"/>
        <v>0</v>
      </c>
      <c r="Q407" s="9">
        <f t="shared" si="66"/>
        <v>86.042736201019181</v>
      </c>
      <c r="R407" s="9">
        <f t="shared" si="67"/>
        <v>0</v>
      </c>
      <c r="S407" s="9">
        <f t="shared" si="68"/>
        <v>98.960089665341812</v>
      </c>
      <c r="T407" s="9">
        <f t="shared" si="69"/>
        <v>0</v>
      </c>
    </row>
    <row r="408" spans="8:20">
      <c r="H408" s="34">
        <v>404</v>
      </c>
      <c r="I408" s="9">
        <v>1.2440967055058984E-2</v>
      </c>
      <c r="J408" s="9">
        <f t="shared" ca="1" si="63"/>
        <v>1.2805635982896177</v>
      </c>
      <c r="K408" s="9">
        <f t="shared" si="60"/>
        <v>1.2440967055058984E-2</v>
      </c>
      <c r="L408" s="9">
        <f t="shared" si="61"/>
        <v>97.816532736414914</v>
      </c>
      <c r="M408" s="9">
        <f t="shared" si="64"/>
        <v>102.68814469044402</v>
      </c>
      <c r="N408" s="9">
        <f t="shared" si="62"/>
        <v>0</v>
      </c>
      <c r="O408" s="9">
        <f t="shared" si="65"/>
        <v>2.6881446904440338</v>
      </c>
      <c r="Q408" s="9">
        <f t="shared" si="66"/>
        <v>97.816532736414914</v>
      </c>
      <c r="R408" s="9">
        <f t="shared" si="67"/>
        <v>0</v>
      </c>
      <c r="S408" s="9">
        <f t="shared" si="68"/>
        <v>102.68814469044402</v>
      </c>
      <c r="T408" s="9">
        <f t="shared" si="69"/>
        <v>2.6881446904440338</v>
      </c>
    </row>
    <row r="409" spans="8:20">
      <c r="H409" s="34">
        <v>405</v>
      </c>
      <c r="I409" s="9">
        <v>-0.95353776051425865</v>
      </c>
      <c r="J409" s="9">
        <f t="shared" ca="1" si="63"/>
        <v>0.24996176593513214</v>
      </c>
      <c r="K409" s="9">
        <f t="shared" si="60"/>
        <v>-0.95353776051425865</v>
      </c>
      <c r="L409" s="9">
        <f t="shared" si="61"/>
        <v>70.746019724009713</v>
      </c>
      <c r="M409" s="9">
        <f t="shared" si="64"/>
        <v>93.529212736648304</v>
      </c>
      <c r="N409" s="9">
        <f t="shared" si="62"/>
        <v>0</v>
      </c>
      <c r="O409" s="9">
        <f t="shared" si="65"/>
        <v>0</v>
      </c>
      <c r="Q409" s="9">
        <f t="shared" si="66"/>
        <v>70.746019724009713</v>
      </c>
      <c r="R409" s="9">
        <f t="shared" si="67"/>
        <v>0</v>
      </c>
      <c r="S409" s="9">
        <f t="shared" si="68"/>
        <v>93.529212736648304</v>
      </c>
      <c r="T409" s="9">
        <f t="shared" si="69"/>
        <v>0</v>
      </c>
    </row>
    <row r="410" spans="8:20">
      <c r="H410" s="34">
        <v>406</v>
      </c>
      <c r="I410" s="9">
        <v>-0.95186535710467368</v>
      </c>
      <c r="J410" s="9">
        <f t="shared" ca="1" si="63"/>
        <v>0.76600207440429391</v>
      </c>
      <c r="K410" s="9">
        <f t="shared" si="60"/>
        <v>-0.95186535710467368</v>
      </c>
      <c r="L410" s="9">
        <f t="shared" si="61"/>
        <v>70.785714992062594</v>
      </c>
      <c r="M410" s="9">
        <f t="shared" si="64"/>
        <v>93.544341693998248</v>
      </c>
      <c r="N410" s="9">
        <f t="shared" si="62"/>
        <v>0</v>
      </c>
      <c r="O410" s="9">
        <f t="shared" si="65"/>
        <v>0</v>
      </c>
      <c r="Q410" s="9">
        <f t="shared" si="66"/>
        <v>70.785714992062594</v>
      </c>
      <c r="R410" s="9">
        <f t="shared" si="67"/>
        <v>0</v>
      </c>
      <c r="S410" s="9">
        <f t="shared" si="68"/>
        <v>93.544341693998248</v>
      </c>
      <c r="T410" s="9">
        <f t="shared" si="69"/>
        <v>0</v>
      </c>
    </row>
    <row r="411" spans="8:20">
      <c r="H411" s="34">
        <v>407</v>
      </c>
      <c r="I411" s="9">
        <v>1.4238736864649308</v>
      </c>
      <c r="J411" s="9">
        <f t="shared" ca="1" si="63"/>
        <v>-2.5468111002918064</v>
      </c>
      <c r="K411" s="9">
        <f t="shared" si="60"/>
        <v>1.4238736864649308</v>
      </c>
      <c r="L411" s="9">
        <f t="shared" si="61"/>
        <v>157.03990274838623</v>
      </c>
      <c r="M411" s="9">
        <f t="shared" si="64"/>
        <v>117.70727074080254</v>
      </c>
      <c r="N411" s="9">
        <f t="shared" si="62"/>
        <v>10.900459298697072</v>
      </c>
      <c r="O411" s="9">
        <f t="shared" si="65"/>
        <v>9.2193869747110284</v>
      </c>
      <c r="Q411" s="9">
        <f t="shared" si="66"/>
        <v>157.03990274838623</v>
      </c>
      <c r="R411" s="9">
        <f t="shared" si="67"/>
        <v>10.900459298697072</v>
      </c>
      <c r="S411" s="9">
        <f t="shared" si="68"/>
        <v>117.70727074080254</v>
      </c>
      <c r="T411" s="9">
        <f t="shared" si="69"/>
        <v>9.2193869747110284</v>
      </c>
    </row>
    <row r="412" spans="8:20">
      <c r="H412" s="34">
        <v>408</v>
      </c>
      <c r="I412" s="9">
        <v>-0.73804704111279618</v>
      </c>
      <c r="J412" s="9">
        <f t="shared" ca="1" si="63"/>
        <v>0.61397866662520206</v>
      </c>
      <c r="K412" s="9">
        <f t="shared" si="60"/>
        <v>-0.73804704111279618</v>
      </c>
      <c r="L412" s="9">
        <f t="shared" si="61"/>
        <v>76.048680152845208</v>
      </c>
      <c r="M412" s="9">
        <f t="shared" si="64"/>
        <v>95.498888684867467</v>
      </c>
      <c r="N412" s="9">
        <f t="shared" si="62"/>
        <v>0</v>
      </c>
      <c r="O412" s="9">
        <f t="shared" si="65"/>
        <v>0</v>
      </c>
      <c r="Q412" s="9">
        <f t="shared" si="66"/>
        <v>76.048680152845208</v>
      </c>
      <c r="R412" s="9">
        <f t="shared" si="67"/>
        <v>0</v>
      </c>
      <c r="S412" s="9">
        <f t="shared" si="68"/>
        <v>95.498888684867467</v>
      </c>
      <c r="T412" s="9">
        <f t="shared" si="69"/>
        <v>0</v>
      </c>
    </row>
    <row r="413" spans="8:20">
      <c r="H413" s="34">
        <v>409</v>
      </c>
      <c r="I413" s="9">
        <v>2.7799710138353331</v>
      </c>
      <c r="J413" s="9">
        <f t="shared" ca="1" si="63"/>
        <v>0.89647939969223001</v>
      </c>
      <c r="K413" s="9">
        <f t="shared" si="60"/>
        <v>2.7799710138353331</v>
      </c>
      <c r="L413" s="9">
        <f t="shared" si="61"/>
        <v>247.48409062014338</v>
      </c>
      <c r="M413" s="9">
        <f t="shared" si="64"/>
        <v>134.20295415726079</v>
      </c>
      <c r="N413" s="9">
        <f t="shared" si="62"/>
        <v>10.900459298697072</v>
      </c>
      <c r="O413" s="9">
        <f t="shared" si="65"/>
        <v>9.2193869747110284</v>
      </c>
      <c r="Q413" s="9">
        <f t="shared" si="66"/>
        <v>247.48409062014338</v>
      </c>
      <c r="R413" s="9">
        <f t="shared" si="67"/>
        <v>10.900459298697072</v>
      </c>
      <c r="S413" s="9">
        <f t="shared" si="68"/>
        <v>134.20295415726079</v>
      </c>
      <c r="T413" s="9">
        <f t="shared" si="69"/>
        <v>9.2193869747110284</v>
      </c>
    </row>
    <row r="414" spans="8:20">
      <c r="H414" s="34">
        <v>410</v>
      </c>
      <c r="I414" s="9">
        <v>-0.28477951730701068</v>
      </c>
      <c r="J414" s="9">
        <f t="shared" ca="1" si="63"/>
        <v>0.13401875204411862</v>
      </c>
      <c r="K414" s="9">
        <f t="shared" si="60"/>
        <v>-0.28477951730701068</v>
      </c>
      <c r="L414" s="9">
        <f t="shared" si="61"/>
        <v>88.535480074715792</v>
      </c>
      <c r="M414" s="9">
        <f t="shared" si="64"/>
        <v>99.778381645085688</v>
      </c>
      <c r="N414" s="9">
        <f t="shared" si="62"/>
        <v>0</v>
      </c>
      <c r="O414" s="9">
        <f t="shared" si="65"/>
        <v>0</v>
      </c>
      <c r="Q414" s="9">
        <f t="shared" si="66"/>
        <v>88.535480074715792</v>
      </c>
      <c r="R414" s="9">
        <f t="shared" si="67"/>
        <v>0</v>
      </c>
      <c r="S414" s="9">
        <f t="shared" si="68"/>
        <v>99.778381645085688</v>
      </c>
      <c r="T414" s="9">
        <f t="shared" si="69"/>
        <v>0</v>
      </c>
    </row>
    <row r="415" spans="8:20">
      <c r="H415" s="34">
        <v>411</v>
      </c>
      <c r="I415" s="9">
        <v>0.69435159362175447</v>
      </c>
      <c r="J415" s="9">
        <f t="shared" ca="1" si="63"/>
        <v>1.1176523979069695</v>
      </c>
      <c r="K415" s="9">
        <f t="shared" si="60"/>
        <v>0.69435159362175447</v>
      </c>
      <c r="L415" s="9">
        <f t="shared" si="61"/>
        <v>122.95422457868239</v>
      </c>
      <c r="M415" s="9">
        <f t="shared" si="64"/>
        <v>109.68870532729574</v>
      </c>
      <c r="N415" s="9">
        <f t="shared" si="62"/>
        <v>10.900459298697072</v>
      </c>
      <c r="O415" s="9">
        <f t="shared" si="65"/>
        <v>9.2193869747110284</v>
      </c>
      <c r="Q415" s="9">
        <f t="shared" si="66"/>
        <v>122.95422457868239</v>
      </c>
      <c r="R415" s="9">
        <f t="shared" si="67"/>
        <v>10.900459298697072</v>
      </c>
      <c r="S415" s="9">
        <f t="shared" si="68"/>
        <v>109.68870532729574</v>
      </c>
      <c r="T415" s="9">
        <f t="shared" si="69"/>
        <v>9.2193869747110284</v>
      </c>
    </row>
    <row r="416" spans="8:20">
      <c r="H416" s="34">
        <v>412</v>
      </c>
      <c r="I416" s="9">
        <v>1.083301044536662</v>
      </c>
      <c r="J416" s="9">
        <f t="shared" ca="1" si="63"/>
        <v>1.9590100659376266</v>
      </c>
      <c r="K416" s="9">
        <f t="shared" si="60"/>
        <v>1.083301044536662</v>
      </c>
      <c r="L416" s="9">
        <f t="shared" si="61"/>
        <v>140.0877514495115</v>
      </c>
      <c r="M416" s="9">
        <f t="shared" si="64"/>
        <v>113.89340088974663</v>
      </c>
      <c r="N416" s="9">
        <f t="shared" si="62"/>
        <v>10.900459298697072</v>
      </c>
      <c r="O416" s="9">
        <f t="shared" si="65"/>
        <v>9.2193869747110284</v>
      </c>
      <c r="Q416" s="9">
        <f t="shared" si="66"/>
        <v>140.0877514495115</v>
      </c>
      <c r="R416" s="9">
        <f t="shared" si="67"/>
        <v>10.900459298697072</v>
      </c>
      <c r="S416" s="9">
        <f t="shared" si="68"/>
        <v>113.89340088974663</v>
      </c>
      <c r="T416" s="9">
        <f t="shared" si="69"/>
        <v>9.2193869747110284</v>
      </c>
    </row>
    <row r="417" spans="8:20">
      <c r="H417" s="34">
        <v>413</v>
      </c>
      <c r="I417" s="9">
        <v>-0.25732046265571007</v>
      </c>
      <c r="J417" s="9">
        <f t="shared" ca="1" si="63"/>
        <v>3.4194228146882089</v>
      </c>
      <c r="K417" s="9">
        <f t="shared" si="60"/>
        <v>-0.25732046265571007</v>
      </c>
      <c r="L417" s="9">
        <f t="shared" si="61"/>
        <v>89.354658036863654</v>
      </c>
      <c r="M417" s="9">
        <f t="shared" si="64"/>
        <v>100.04371044031984</v>
      </c>
      <c r="N417" s="9">
        <f t="shared" si="62"/>
        <v>0</v>
      </c>
      <c r="O417" s="9">
        <f t="shared" si="65"/>
        <v>4.3710440319856048E-2</v>
      </c>
      <c r="Q417" s="9">
        <f t="shared" si="66"/>
        <v>89.354658036863654</v>
      </c>
      <c r="R417" s="9">
        <f t="shared" si="67"/>
        <v>0</v>
      </c>
      <c r="S417" s="9">
        <f t="shared" si="68"/>
        <v>100.04371044031984</v>
      </c>
      <c r="T417" s="9">
        <f t="shared" si="69"/>
        <v>4.3710440319856048E-2</v>
      </c>
    </row>
    <row r="418" spans="8:20">
      <c r="H418" s="34">
        <v>414</v>
      </c>
      <c r="I418" s="9">
        <v>-0.83607917802830312</v>
      </c>
      <c r="J418" s="9">
        <f t="shared" ca="1" si="63"/>
        <v>-0.14973136492374425</v>
      </c>
      <c r="K418" s="9">
        <f t="shared" si="60"/>
        <v>-0.83607917802830312</v>
      </c>
      <c r="L418" s="9">
        <f t="shared" si="61"/>
        <v>73.588801905351716</v>
      </c>
      <c r="M418" s="9">
        <f t="shared" si="64"/>
        <v>94.597742612081447</v>
      </c>
      <c r="N418" s="9">
        <f t="shared" si="62"/>
        <v>0</v>
      </c>
      <c r="O418" s="9">
        <f t="shared" si="65"/>
        <v>0</v>
      </c>
      <c r="Q418" s="9">
        <f t="shared" si="66"/>
        <v>73.588801905351716</v>
      </c>
      <c r="R418" s="9">
        <f t="shared" si="67"/>
        <v>0</v>
      </c>
      <c r="S418" s="9">
        <f t="shared" si="68"/>
        <v>94.597742612081447</v>
      </c>
      <c r="T418" s="9">
        <f t="shared" si="69"/>
        <v>0</v>
      </c>
    </row>
    <row r="419" spans="8:20">
      <c r="H419" s="34">
        <v>415</v>
      </c>
      <c r="I419" s="9">
        <v>7.7131072443687693E-2</v>
      </c>
      <c r="J419" s="9">
        <f t="shared" ca="1" si="63"/>
        <v>0.59016564652995507</v>
      </c>
      <c r="K419" s="9">
        <f t="shared" si="60"/>
        <v>7.7131072443687693E-2</v>
      </c>
      <c r="L419" s="9">
        <f t="shared" si="61"/>
        <v>99.962109655385618</v>
      </c>
      <c r="M419" s="9">
        <f t="shared" si="64"/>
        <v>103.33261510293649</v>
      </c>
      <c r="N419" s="9">
        <f t="shared" si="62"/>
        <v>0</v>
      </c>
      <c r="O419" s="9">
        <f t="shared" si="65"/>
        <v>3.3326151029365008</v>
      </c>
      <c r="Q419" s="9">
        <f t="shared" si="66"/>
        <v>99.962109655385618</v>
      </c>
      <c r="R419" s="9">
        <f t="shared" si="67"/>
        <v>0</v>
      </c>
      <c r="S419" s="9">
        <f t="shared" si="68"/>
        <v>103.33261510293649</v>
      </c>
      <c r="T419" s="9">
        <f t="shared" si="69"/>
        <v>3.3326151029365008</v>
      </c>
    </row>
    <row r="420" spans="8:20">
      <c r="H420" s="34">
        <v>416</v>
      </c>
      <c r="I420" s="9">
        <v>0.38854710146022259</v>
      </c>
      <c r="J420" s="9">
        <f t="shared" ca="1" si="63"/>
        <v>0.80226857430158205</v>
      </c>
      <c r="K420" s="9">
        <f t="shared" si="60"/>
        <v>0.38854710146022259</v>
      </c>
      <c r="L420" s="9">
        <f t="shared" si="61"/>
        <v>110.96809722748273</v>
      </c>
      <c r="M420" s="9">
        <f t="shared" si="64"/>
        <v>106.49212992193667</v>
      </c>
      <c r="N420" s="9">
        <f t="shared" si="62"/>
        <v>10.900459298697072</v>
      </c>
      <c r="O420" s="9">
        <f t="shared" si="65"/>
        <v>6.4921299219366801</v>
      </c>
      <c r="Q420" s="9">
        <f t="shared" si="66"/>
        <v>110.96809722748273</v>
      </c>
      <c r="R420" s="9">
        <f t="shared" si="67"/>
        <v>10.900459298697072</v>
      </c>
      <c r="S420" s="9">
        <f t="shared" si="68"/>
        <v>106.49212992193667</v>
      </c>
      <c r="T420" s="9">
        <f t="shared" si="69"/>
        <v>6.4921299219366801</v>
      </c>
    </row>
    <row r="421" spans="8:20">
      <c r="H421" s="34">
        <v>417</v>
      </c>
      <c r="I421" s="9">
        <v>0.62187649638642417</v>
      </c>
      <c r="J421" s="9">
        <f t="shared" ca="1" si="63"/>
        <v>0.26677399276688601</v>
      </c>
      <c r="K421" s="9">
        <f t="shared" si="60"/>
        <v>0.62187649638642417</v>
      </c>
      <c r="L421" s="9">
        <f t="shared" si="61"/>
        <v>120.00139591330515</v>
      </c>
      <c r="M421" s="9">
        <f t="shared" si="64"/>
        <v>108.92255302682382</v>
      </c>
      <c r="N421" s="9">
        <f t="shared" si="62"/>
        <v>10.900459298697072</v>
      </c>
      <c r="O421" s="9">
        <f t="shared" si="65"/>
        <v>8.9225530268238344</v>
      </c>
      <c r="Q421" s="9">
        <f t="shared" si="66"/>
        <v>120.00139591330515</v>
      </c>
      <c r="R421" s="9">
        <f t="shared" si="67"/>
        <v>10.900459298697072</v>
      </c>
      <c r="S421" s="9">
        <f t="shared" si="68"/>
        <v>108.92255302682382</v>
      </c>
      <c r="T421" s="9">
        <f t="shared" si="69"/>
        <v>8.9225530268238344</v>
      </c>
    </row>
    <row r="422" spans="8:20">
      <c r="H422" s="34">
        <v>418</v>
      </c>
      <c r="I422" s="9">
        <v>-1.8874184378224277</v>
      </c>
      <c r="J422" s="9">
        <f t="shared" ca="1" si="63"/>
        <v>0.6821934518244257</v>
      </c>
      <c r="K422" s="9">
        <f t="shared" si="60"/>
        <v>-1.8874184378224277</v>
      </c>
      <c r="L422" s="9">
        <f t="shared" si="61"/>
        <v>51.721052219203692</v>
      </c>
      <c r="M422" s="9">
        <f t="shared" si="64"/>
        <v>85.452039422763917</v>
      </c>
      <c r="N422" s="9">
        <f t="shared" si="62"/>
        <v>0</v>
      </c>
      <c r="O422" s="9">
        <f t="shared" si="65"/>
        <v>0</v>
      </c>
      <c r="Q422" s="9">
        <f t="shared" si="66"/>
        <v>51.721052219203692</v>
      </c>
      <c r="R422" s="9">
        <f t="shared" si="67"/>
        <v>0</v>
      </c>
      <c r="S422" s="9">
        <f t="shared" si="68"/>
        <v>85.452039422763917</v>
      </c>
      <c r="T422" s="9">
        <f t="shared" si="69"/>
        <v>0</v>
      </c>
    </row>
    <row r="423" spans="8:20">
      <c r="H423" s="34">
        <v>419</v>
      </c>
      <c r="I423" s="9">
        <v>-2.2275901668570852</v>
      </c>
      <c r="J423" s="9">
        <f t="shared" ca="1" si="63"/>
        <v>1.3879597196001148</v>
      </c>
      <c r="K423" s="9">
        <f t="shared" si="60"/>
        <v>-2.2275901668570852</v>
      </c>
      <c r="L423" s="9">
        <f t="shared" si="61"/>
        <v>46.144070034323398</v>
      </c>
      <c r="M423" s="9">
        <f t="shared" si="64"/>
        <v>82.686487329958084</v>
      </c>
      <c r="N423" s="9">
        <f t="shared" si="62"/>
        <v>0</v>
      </c>
      <c r="O423" s="9">
        <f t="shared" si="65"/>
        <v>0</v>
      </c>
      <c r="Q423" s="9">
        <f t="shared" si="66"/>
        <v>46.144070034323398</v>
      </c>
      <c r="R423" s="9">
        <f t="shared" si="67"/>
        <v>0</v>
      </c>
      <c r="S423" s="9">
        <f t="shared" si="68"/>
        <v>82.686487329958084</v>
      </c>
      <c r="T423" s="9">
        <f t="shared" si="69"/>
        <v>0</v>
      </c>
    </row>
    <row r="424" spans="8:20">
      <c r="H424" s="34">
        <v>420</v>
      </c>
      <c r="I424" s="9">
        <v>-0.72319013213612326</v>
      </c>
      <c r="J424" s="9">
        <f t="shared" ca="1" si="63"/>
        <v>-2.1918805671261627</v>
      </c>
      <c r="K424" s="9">
        <f t="shared" si="60"/>
        <v>-0.72319013213612326</v>
      </c>
      <c r="L424" s="9">
        <f t="shared" si="61"/>
        <v>76.428586490261324</v>
      </c>
      <c r="M424" s="9">
        <f t="shared" si="64"/>
        <v>95.636205708183581</v>
      </c>
      <c r="N424" s="9">
        <f t="shared" si="62"/>
        <v>0</v>
      </c>
      <c r="O424" s="9">
        <f t="shared" si="65"/>
        <v>0</v>
      </c>
      <c r="Q424" s="9">
        <f t="shared" si="66"/>
        <v>76.428586490261324</v>
      </c>
      <c r="R424" s="9">
        <f t="shared" si="67"/>
        <v>0</v>
      </c>
      <c r="S424" s="9">
        <f t="shared" si="68"/>
        <v>95.636205708183581</v>
      </c>
      <c r="T424" s="9">
        <f t="shared" si="69"/>
        <v>0</v>
      </c>
    </row>
    <row r="425" spans="8:20">
      <c r="H425" s="34">
        <v>421</v>
      </c>
      <c r="I425" s="9">
        <v>0.55756980096432529</v>
      </c>
      <c r="J425" s="9">
        <f t="shared" ca="1" si="63"/>
        <v>0.74477736204328282</v>
      </c>
      <c r="K425" s="9">
        <f t="shared" si="60"/>
        <v>0.55756980096432529</v>
      </c>
      <c r="L425" s="9">
        <f t="shared" si="61"/>
        <v>117.44079950636133</v>
      </c>
      <c r="M425" s="9">
        <f t="shared" si="64"/>
        <v>108.24723280702263</v>
      </c>
      <c r="N425" s="9">
        <f t="shared" si="62"/>
        <v>10.900459298697072</v>
      </c>
      <c r="O425" s="9">
        <f t="shared" si="65"/>
        <v>8.2472328070226411</v>
      </c>
      <c r="Q425" s="9">
        <f t="shared" si="66"/>
        <v>117.44079950636133</v>
      </c>
      <c r="R425" s="9">
        <f t="shared" si="67"/>
        <v>10.900459298697072</v>
      </c>
      <c r="S425" s="9">
        <f t="shared" si="68"/>
        <v>108.24723280702263</v>
      </c>
      <c r="T425" s="9">
        <f t="shared" si="69"/>
        <v>8.2472328070226411</v>
      </c>
    </row>
    <row r="426" spans="8:20">
      <c r="H426" s="34">
        <v>422</v>
      </c>
      <c r="I426" s="9">
        <v>0.50622820622412346</v>
      </c>
      <c r="J426" s="9">
        <f t="shared" ca="1" si="63"/>
        <v>-3.1690535536904441</v>
      </c>
      <c r="K426" s="9">
        <f t="shared" si="60"/>
        <v>0.50622820622412346</v>
      </c>
      <c r="L426" s="9">
        <f t="shared" si="61"/>
        <v>115.43573555343664</v>
      </c>
      <c r="M426" s="9">
        <f t="shared" si="64"/>
        <v>107.71107339796856</v>
      </c>
      <c r="N426" s="9">
        <f t="shared" si="62"/>
        <v>10.900459298697072</v>
      </c>
      <c r="O426" s="9">
        <f t="shared" si="65"/>
        <v>7.7110733979685762</v>
      </c>
      <c r="Q426" s="9">
        <f t="shared" si="66"/>
        <v>115.43573555343664</v>
      </c>
      <c r="R426" s="9">
        <f t="shared" si="67"/>
        <v>10.900459298697072</v>
      </c>
      <c r="S426" s="9">
        <f t="shared" si="68"/>
        <v>107.71107339796856</v>
      </c>
      <c r="T426" s="9">
        <f t="shared" si="69"/>
        <v>7.7110733979685762</v>
      </c>
    </row>
    <row r="427" spans="8:20">
      <c r="H427" s="34">
        <v>423</v>
      </c>
      <c r="I427" s="9">
        <v>0.98168486570859659</v>
      </c>
      <c r="J427" s="9">
        <f t="shared" ca="1" si="63"/>
        <v>-1.1857618272880588</v>
      </c>
      <c r="K427" s="9">
        <f t="shared" si="60"/>
        <v>0.98168486570859659</v>
      </c>
      <c r="L427" s="9">
        <f t="shared" si="61"/>
        <v>135.39360207149358</v>
      </c>
      <c r="M427" s="9">
        <f t="shared" si="64"/>
        <v>112.77958173910119</v>
      </c>
      <c r="N427" s="9">
        <f t="shared" si="62"/>
        <v>10.900459298697072</v>
      </c>
      <c r="O427" s="9">
        <f t="shared" si="65"/>
        <v>9.2193869747110284</v>
      </c>
      <c r="Q427" s="9">
        <f t="shared" si="66"/>
        <v>135.39360207149358</v>
      </c>
      <c r="R427" s="9">
        <f t="shared" si="67"/>
        <v>10.900459298697072</v>
      </c>
      <c r="S427" s="9">
        <f t="shared" si="68"/>
        <v>112.77958173910119</v>
      </c>
      <c r="T427" s="9">
        <f t="shared" si="69"/>
        <v>9.2193869747110284</v>
      </c>
    </row>
    <row r="428" spans="8:20">
      <c r="H428" s="34">
        <v>424</v>
      </c>
      <c r="I428" s="9">
        <v>0.35392570832667242</v>
      </c>
      <c r="J428" s="9">
        <f t="shared" ca="1" si="63"/>
        <v>-0.19390240229684128</v>
      </c>
      <c r="K428" s="9">
        <f t="shared" si="60"/>
        <v>0.35392570832667242</v>
      </c>
      <c r="L428" s="9">
        <f t="shared" si="61"/>
        <v>109.68695480859469</v>
      </c>
      <c r="M428" s="9">
        <f t="shared" si="64"/>
        <v>106.13615391685204</v>
      </c>
      <c r="N428" s="9">
        <f t="shared" si="62"/>
        <v>9.6869548085946917</v>
      </c>
      <c r="O428" s="9">
        <f t="shared" si="65"/>
        <v>6.1361539168520522</v>
      </c>
      <c r="Q428" s="9">
        <f t="shared" si="66"/>
        <v>109.68695480859469</v>
      </c>
      <c r="R428" s="9">
        <f t="shared" si="67"/>
        <v>9.6869548085946917</v>
      </c>
      <c r="S428" s="9">
        <f t="shared" si="68"/>
        <v>106.13615391685204</v>
      </c>
      <c r="T428" s="9">
        <f t="shared" si="69"/>
        <v>6.1361539168520522</v>
      </c>
    </row>
    <row r="429" spans="8:20">
      <c r="H429" s="34">
        <v>425</v>
      </c>
      <c r="I429" s="9">
        <v>1.1914156757483389E-2</v>
      </c>
      <c r="J429" s="9">
        <f t="shared" ca="1" si="63"/>
        <v>-1.9858989307432093</v>
      </c>
      <c r="K429" s="9">
        <f t="shared" si="60"/>
        <v>1.1914156757483389E-2</v>
      </c>
      <c r="L429" s="9">
        <f t="shared" si="61"/>
        <v>97.799250417164998</v>
      </c>
      <c r="M429" s="9">
        <f t="shared" si="64"/>
        <v>102.68291291551601</v>
      </c>
      <c r="N429" s="9">
        <f t="shared" si="62"/>
        <v>0</v>
      </c>
      <c r="O429" s="9">
        <f t="shared" si="65"/>
        <v>2.6829129155160274</v>
      </c>
      <c r="Q429" s="9">
        <f t="shared" si="66"/>
        <v>97.799250417164998</v>
      </c>
      <c r="R429" s="9">
        <f t="shared" si="67"/>
        <v>0</v>
      </c>
      <c r="S429" s="9">
        <f t="shared" si="68"/>
        <v>102.68291291551601</v>
      </c>
      <c r="T429" s="9">
        <f t="shared" si="69"/>
        <v>2.6829129155160274</v>
      </c>
    </row>
    <row r="430" spans="8:20">
      <c r="H430" s="34">
        <v>426</v>
      </c>
      <c r="I430" s="9">
        <v>1.8598897307544211</v>
      </c>
      <c r="J430" s="9">
        <f t="shared" ca="1" si="63"/>
        <v>2.4421679712449262</v>
      </c>
      <c r="K430" s="9">
        <f t="shared" si="60"/>
        <v>1.8598897307544211</v>
      </c>
      <c r="L430" s="9">
        <f t="shared" si="61"/>
        <v>181.77021842755533</v>
      </c>
      <c r="M430" s="9">
        <f t="shared" si="64"/>
        <v>122.77694739531398</v>
      </c>
      <c r="N430" s="9">
        <f t="shared" si="62"/>
        <v>10.900459298697072</v>
      </c>
      <c r="O430" s="9">
        <f t="shared" si="65"/>
        <v>9.2193869747110284</v>
      </c>
      <c r="Q430" s="9">
        <f t="shared" si="66"/>
        <v>181.77021842755533</v>
      </c>
      <c r="R430" s="9">
        <f t="shared" si="67"/>
        <v>10.900459298697072</v>
      </c>
      <c r="S430" s="9">
        <f t="shared" si="68"/>
        <v>122.77694739531398</v>
      </c>
      <c r="T430" s="9">
        <f t="shared" si="69"/>
        <v>9.2193869747110284</v>
      </c>
    </row>
    <row r="431" spans="8:20">
      <c r="H431" s="34">
        <v>427</v>
      </c>
      <c r="I431" s="9">
        <v>4.5410456629721471E-2</v>
      </c>
      <c r="J431" s="9">
        <f t="shared" ca="1" si="63"/>
        <v>0.30356230532957207</v>
      </c>
      <c r="K431" s="9">
        <f t="shared" si="60"/>
        <v>4.5410456629721471E-2</v>
      </c>
      <c r="L431" s="9">
        <f t="shared" si="61"/>
        <v>98.904214481394675</v>
      </c>
      <c r="M431" s="9">
        <f t="shared" si="64"/>
        <v>103.01609697443851</v>
      </c>
      <c r="N431" s="9">
        <f t="shared" si="62"/>
        <v>0</v>
      </c>
      <c r="O431" s="9">
        <f t="shared" si="65"/>
        <v>3.0160969744385255</v>
      </c>
      <c r="Q431" s="9">
        <f t="shared" si="66"/>
        <v>98.904214481394675</v>
      </c>
      <c r="R431" s="9">
        <f t="shared" si="67"/>
        <v>0</v>
      </c>
      <c r="S431" s="9">
        <f t="shared" si="68"/>
        <v>103.01609697443851</v>
      </c>
      <c r="T431" s="9">
        <f t="shared" si="69"/>
        <v>3.0160969744385255</v>
      </c>
    </row>
    <row r="432" spans="8:20">
      <c r="H432" s="34">
        <v>428</v>
      </c>
      <c r="I432" s="9">
        <v>0.50437699847832285</v>
      </c>
      <c r="J432" s="9">
        <f t="shared" ca="1" si="63"/>
        <v>-1.1999130571757251</v>
      </c>
      <c r="K432" s="9">
        <f t="shared" si="60"/>
        <v>0.50437699847832285</v>
      </c>
      <c r="L432" s="9">
        <f t="shared" si="61"/>
        <v>115.36408253611179</v>
      </c>
      <c r="M432" s="9">
        <f t="shared" si="64"/>
        <v>107.691790949077</v>
      </c>
      <c r="N432" s="9">
        <f t="shared" si="62"/>
        <v>10.900459298697072</v>
      </c>
      <c r="O432" s="9">
        <f t="shared" si="65"/>
        <v>7.6917909490770171</v>
      </c>
      <c r="Q432" s="9">
        <f t="shared" si="66"/>
        <v>115.36408253611179</v>
      </c>
      <c r="R432" s="9">
        <f t="shared" si="67"/>
        <v>10.900459298697072</v>
      </c>
      <c r="S432" s="9">
        <f t="shared" si="68"/>
        <v>107.691790949077</v>
      </c>
      <c r="T432" s="9">
        <f t="shared" si="69"/>
        <v>7.6917909490770171</v>
      </c>
    </row>
    <row r="433" spans="8:20">
      <c r="H433" s="34">
        <v>429</v>
      </c>
      <c r="I433" s="9">
        <v>2.1063110752534637</v>
      </c>
      <c r="J433" s="9">
        <f t="shared" ca="1" si="63"/>
        <v>-1.358861066297854</v>
      </c>
      <c r="K433" s="9">
        <f t="shared" si="60"/>
        <v>2.1063110752534637</v>
      </c>
      <c r="L433" s="9">
        <f t="shared" si="61"/>
        <v>197.43217945561494</v>
      </c>
      <c r="M433" s="9">
        <f t="shared" si="64"/>
        <v>125.73813605930533</v>
      </c>
      <c r="N433" s="9">
        <f t="shared" si="62"/>
        <v>10.900459298697072</v>
      </c>
      <c r="O433" s="9">
        <f t="shared" si="65"/>
        <v>9.2193869747110284</v>
      </c>
      <c r="Q433" s="9">
        <f t="shared" si="66"/>
        <v>197.43217945561494</v>
      </c>
      <c r="R433" s="9">
        <f t="shared" si="67"/>
        <v>10.900459298697072</v>
      </c>
      <c r="S433" s="9">
        <f t="shared" si="68"/>
        <v>125.73813605930533</v>
      </c>
      <c r="T433" s="9">
        <f t="shared" si="69"/>
        <v>9.2193869747110284</v>
      </c>
    </row>
    <row r="434" spans="8:20">
      <c r="H434" s="34">
        <v>430</v>
      </c>
      <c r="I434" s="9">
        <v>0.98809937467108255</v>
      </c>
      <c r="J434" s="9">
        <f t="shared" ca="1" si="63"/>
        <v>0.25946126916628015</v>
      </c>
      <c r="K434" s="9">
        <f t="shared" si="60"/>
        <v>0.98809937467108255</v>
      </c>
      <c r="L434" s="9">
        <f t="shared" si="61"/>
        <v>135.6852122659696</v>
      </c>
      <c r="M434" s="9">
        <f t="shared" si="64"/>
        <v>112.84956822164226</v>
      </c>
      <c r="N434" s="9">
        <f t="shared" si="62"/>
        <v>10.900459298697072</v>
      </c>
      <c r="O434" s="9">
        <f t="shared" si="65"/>
        <v>9.2193869747110284</v>
      </c>
      <c r="Q434" s="9">
        <f t="shared" si="66"/>
        <v>135.6852122659696</v>
      </c>
      <c r="R434" s="9">
        <f t="shared" si="67"/>
        <v>10.900459298697072</v>
      </c>
      <c r="S434" s="9">
        <f t="shared" si="68"/>
        <v>112.84956822164226</v>
      </c>
      <c r="T434" s="9">
        <f t="shared" si="69"/>
        <v>9.2193869747110284</v>
      </c>
    </row>
    <row r="435" spans="8:20">
      <c r="H435" s="34">
        <v>431</v>
      </c>
      <c r="I435" s="9">
        <v>-0.83876024801979865</v>
      </c>
      <c r="J435" s="9">
        <f t="shared" ca="1" si="63"/>
        <v>1.2252353481607117</v>
      </c>
      <c r="K435" s="9">
        <f t="shared" si="60"/>
        <v>-0.83876024801979865</v>
      </c>
      <c r="L435" s="9">
        <f t="shared" si="61"/>
        <v>73.522656680018841</v>
      </c>
      <c r="M435" s="9">
        <f t="shared" si="64"/>
        <v>94.573217094938016</v>
      </c>
      <c r="N435" s="9">
        <f t="shared" si="62"/>
        <v>0</v>
      </c>
      <c r="O435" s="9">
        <f t="shared" si="65"/>
        <v>0</v>
      </c>
      <c r="Q435" s="9">
        <f t="shared" si="66"/>
        <v>73.522656680018841</v>
      </c>
      <c r="R435" s="9">
        <f t="shared" si="67"/>
        <v>0</v>
      </c>
      <c r="S435" s="9">
        <f t="shared" si="68"/>
        <v>94.573217094938016</v>
      </c>
      <c r="T435" s="9">
        <f t="shared" si="69"/>
        <v>0</v>
      </c>
    </row>
    <row r="436" spans="8:20">
      <c r="H436" s="34">
        <v>432</v>
      </c>
      <c r="I436" s="9">
        <v>-0.93196495675720459</v>
      </c>
      <c r="J436" s="9">
        <f t="shared" ca="1" si="63"/>
        <v>-0.76252248750763452</v>
      </c>
      <c r="K436" s="9">
        <f t="shared" si="60"/>
        <v>-0.93196495675720459</v>
      </c>
      <c r="L436" s="9">
        <f t="shared" si="61"/>
        <v>71.259773036460629</v>
      </c>
      <c r="M436" s="9">
        <f t="shared" si="64"/>
        <v>93.724553352947794</v>
      </c>
      <c r="N436" s="9">
        <f t="shared" si="62"/>
        <v>0</v>
      </c>
      <c r="O436" s="9">
        <f t="shared" si="65"/>
        <v>0</v>
      </c>
      <c r="Q436" s="9">
        <f t="shared" si="66"/>
        <v>71.259773036460629</v>
      </c>
      <c r="R436" s="9">
        <f t="shared" si="67"/>
        <v>0</v>
      </c>
      <c r="S436" s="9">
        <f t="shared" si="68"/>
        <v>93.724553352947794</v>
      </c>
      <c r="T436" s="9">
        <f t="shared" si="69"/>
        <v>0</v>
      </c>
    </row>
    <row r="437" spans="8:20">
      <c r="H437" s="34">
        <v>433</v>
      </c>
      <c r="I437" s="9">
        <v>2.247568099834393</v>
      </c>
      <c r="J437" s="9">
        <f t="shared" ca="1" si="63"/>
        <v>9.947832772495474E-2</v>
      </c>
      <c r="K437" s="9">
        <f t="shared" si="60"/>
        <v>2.247568099834393</v>
      </c>
      <c r="L437" s="9">
        <f t="shared" si="61"/>
        <v>207.0114107094974</v>
      </c>
      <c r="M437" s="9">
        <f t="shared" si="64"/>
        <v>127.46768374432433</v>
      </c>
      <c r="N437" s="9">
        <f t="shared" si="62"/>
        <v>10.900459298697072</v>
      </c>
      <c r="O437" s="9">
        <f t="shared" si="65"/>
        <v>9.2193869747110284</v>
      </c>
      <c r="Q437" s="9">
        <f t="shared" si="66"/>
        <v>207.0114107094974</v>
      </c>
      <c r="R437" s="9">
        <f t="shared" si="67"/>
        <v>10.900459298697072</v>
      </c>
      <c r="S437" s="9">
        <f t="shared" si="68"/>
        <v>127.46768374432433</v>
      </c>
      <c r="T437" s="9">
        <f t="shared" si="69"/>
        <v>9.2193869747110284</v>
      </c>
    </row>
    <row r="438" spans="8:20">
      <c r="H438" s="34">
        <v>434</v>
      </c>
      <c r="I438" s="9">
        <v>2.1777266798370549</v>
      </c>
      <c r="J438" s="9">
        <f t="shared" ca="1" si="63"/>
        <v>-0.12072213473985367</v>
      </c>
      <c r="K438" s="9">
        <f t="shared" si="60"/>
        <v>2.1777266798370549</v>
      </c>
      <c r="L438" s="9">
        <f t="shared" si="61"/>
        <v>202.21844427525667</v>
      </c>
      <c r="M438" s="9">
        <f t="shared" si="64"/>
        <v>126.60959383661897</v>
      </c>
      <c r="N438" s="9">
        <f t="shared" si="62"/>
        <v>10.900459298697072</v>
      </c>
      <c r="O438" s="9">
        <f t="shared" si="65"/>
        <v>9.2193869747110284</v>
      </c>
      <c r="Q438" s="9">
        <f t="shared" si="66"/>
        <v>202.21844427525667</v>
      </c>
      <c r="R438" s="9">
        <f t="shared" si="67"/>
        <v>10.900459298697072</v>
      </c>
      <c r="S438" s="9">
        <f t="shared" si="68"/>
        <v>126.60959383661897</v>
      </c>
      <c r="T438" s="9">
        <f t="shared" si="69"/>
        <v>9.2193869747110284</v>
      </c>
    </row>
    <row r="439" spans="8:20">
      <c r="H439" s="34">
        <v>435</v>
      </c>
      <c r="I439" s="9">
        <v>0.50783148832194958</v>
      </c>
      <c r="J439" s="9">
        <f t="shared" ca="1" si="63"/>
        <v>1.4297056242914865</v>
      </c>
      <c r="K439" s="9">
        <f t="shared" si="60"/>
        <v>0.50783148832194958</v>
      </c>
      <c r="L439" s="9">
        <f t="shared" si="61"/>
        <v>115.49782829949197</v>
      </c>
      <c r="M439" s="9">
        <f t="shared" si="64"/>
        <v>107.72777620720376</v>
      </c>
      <c r="N439" s="9">
        <f t="shared" si="62"/>
        <v>10.900459298697072</v>
      </c>
      <c r="O439" s="9">
        <f t="shared" si="65"/>
        <v>7.7277762072037746</v>
      </c>
      <c r="Q439" s="9">
        <f t="shared" si="66"/>
        <v>115.49782829949197</v>
      </c>
      <c r="R439" s="9">
        <f t="shared" si="67"/>
        <v>10.900459298697072</v>
      </c>
      <c r="S439" s="9">
        <f t="shared" si="68"/>
        <v>107.72777620720376</v>
      </c>
      <c r="T439" s="9">
        <f t="shared" si="69"/>
        <v>7.7277762072037746</v>
      </c>
    </row>
    <row r="440" spans="8:20">
      <c r="H440" s="34">
        <v>436</v>
      </c>
      <c r="I440" s="9">
        <v>-1.5784916455294278</v>
      </c>
      <c r="J440" s="9">
        <f t="shared" ca="1" si="63"/>
        <v>-1.0798855040644533</v>
      </c>
      <c r="K440" s="9">
        <f t="shared" si="60"/>
        <v>-1.5784916455294278</v>
      </c>
      <c r="L440" s="9">
        <f t="shared" si="61"/>
        <v>57.367705574379471</v>
      </c>
      <c r="M440" s="9">
        <f t="shared" si="64"/>
        <v>88.043636508992364</v>
      </c>
      <c r="N440" s="9">
        <f t="shared" si="62"/>
        <v>0</v>
      </c>
      <c r="O440" s="9">
        <f t="shared" si="65"/>
        <v>0</v>
      </c>
      <c r="Q440" s="9">
        <f t="shared" si="66"/>
        <v>57.367705574379471</v>
      </c>
      <c r="R440" s="9">
        <f t="shared" si="67"/>
        <v>0</v>
      </c>
      <c r="S440" s="9">
        <f t="shared" si="68"/>
        <v>88.043636508992364</v>
      </c>
      <c r="T440" s="9">
        <f t="shared" si="69"/>
        <v>0</v>
      </c>
    </row>
    <row r="441" spans="8:20">
      <c r="H441" s="34">
        <v>437</v>
      </c>
      <c r="I441" s="9">
        <v>0.55147206794233106</v>
      </c>
      <c r="J441" s="9">
        <f t="shared" ca="1" si="63"/>
        <v>1.4802001411645882</v>
      </c>
      <c r="K441" s="9">
        <f t="shared" si="60"/>
        <v>0.55147206794233106</v>
      </c>
      <c r="L441" s="9">
        <f t="shared" si="61"/>
        <v>117.20085145003154</v>
      </c>
      <c r="M441" s="9">
        <f t="shared" si="64"/>
        <v>108.18341487759503</v>
      </c>
      <c r="N441" s="9">
        <f t="shared" si="62"/>
        <v>10.900459298697072</v>
      </c>
      <c r="O441" s="9">
        <f t="shared" si="65"/>
        <v>8.183414877595041</v>
      </c>
      <c r="Q441" s="9">
        <f t="shared" si="66"/>
        <v>117.20085145003154</v>
      </c>
      <c r="R441" s="9">
        <f t="shared" si="67"/>
        <v>10.900459298697072</v>
      </c>
      <c r="S441" s="9">
        <f t="shared" si="68"/>
        <v>108.18341487759503</v>
      </c>
      <c r="T441" s="9">
        <f t="shared" si="69"/>
        <v>8.183414877595041</v>
      </c>
    </row>
    <row r="442" spans="8:20">
      <c r="H442" s="34">
        <v>438</v>
      </c>
      <c r="I442" s="9">
        <v>-0.66344791502505807</v>
      </c>
      <c r="J442" s="9">
        <f t="shared" ca="1" si="63"/>
        <v>-7.6534076076458513E-2</v>
      </c>
      <c r="K442" s="9">
        <f t="shared" si="60"/>
        <v>-0.66344791502505807</v>
      </c>
      <c r="L442" s="9">
        <f t="shared" si="61"/>
        <v>77.975512372814265</v>
      </c>
      <c r="M442" s="9">
        <f t="shared" si="64"/>
        <v>96.190377577207187</v>
      </c>
      <c r="N442" s="9">
        <f t="shared" si="62"/>
        <v>0</v>
      </c>
      <c r="O442" s="9">
        <f t="shared" si="65"/>
        <v>0</v>
      </c>
      <c r="Q442" s="9">
        <f t="shared" si="66"/>
        <v>77.975512372814265</v>
      </c>
      <c r="R442" s="9">
        <f t="shared" si="67"/>
        <v>0</v>
      </c>
      <c r="S442" s="9">
        <f t="shared" si="68"/>
        <v>96.190377577207187</v>
      </c>
      <c r="T442" s="9">
        <f t="shared" si="69"/>
        <v>0</v>
      </c>
    </row>
    <row r="443" spans="8:20">
      <c r="H443" s="34">
        <v>439</v>
      </c>
      <c r="I443" s="9">
        <v>0.28679864049203957</v>
      </c>
      <c r="J443" s="9">
        <f t="shared" ca="1" si="63"/>
        <v>-0.59129930210578552</v>
      </c>
      <c r="K443" s="9">
        <f t="shared" si="60"/>
        <v>0.28679864049203957</v>
      </c>
      <c r="L443" s="9">
        <f t="shared" si="61"/>
        <v>107.24494931703086</v>
      </c>
      <c r="M443" s="9">
        <f t="shared" si="64"/>
        <v>105.44934234543503</v>
      </c>
      <c r="N443" s="9">
        <f t="shared" si="62"/>
        <v>7.2449493170308585</v>
      </c>
      <c r="O443" s="9">
        <f t="shared" si="65"/>
        <v>5.449342345435042</v>
      </c>
      <c r="Q443" s="9">
        <f t="shared" si="66"/>
        <v>107.24494931703086</v>
      </c>
      <c r="R443" s="9">
        <f t="shared" si="67"/>
        <v>7.2449493170308585</v>
      </c>
      <c r="S443" s="9">
        <f t="shared" si="68"/>
        <v>105.44934234543503</v>
      </c>
      <c r="T443" s="9">
        <f t="shared" si="69"/>
        <v>5.449342345435042</v>
      </c>
    </row>
    <row r="444" spans="8:20">
      <c r="H444" s="34">
        <v>440</v>
      </c>
      <c r="I444" s="9">
        <v>0.70630810344358186</v>
      </c>
      <c r="J444" s="9">
        <f t="shared" ca="1" si="63"/>
        <v>0.87708011621099091</v>
      </c>
      <c r="K444" s="9">
        <f t="shared" si="60"/>
        <v>0.70630810344358186</v>
      </c>
      <c r="L444" s="9">
        <f t="shared" si="61"/>
        <v>123.44829956998321</v>
      </c>
      <c r="M444" s="9">
        <f t="shared" si="64"/>
        <v>109.81561742165752</v>
      </c>
      <c r="N444" s="9">
        <f t="shared" si="62"/>
        <v>10.900459298697072</v>
      </c>
      <c r="O444" s="9">
        <f t="shared" si="65"/>
        <v>9.2193869747110284</v>
      </c>
      <c r="Q444" s="9">
        <f t="shared" si="66"/>
        <v>123.44829956998321</v>
      </c>
      <c r="R444" s="9">
        <f t="shared" si="67"/>
        <v>10.900459298697072</v>
      </c>
      <c r="S444" s="9">
        <f t="shared" si="68"/>
        <v>109.81561742165752</v>
      </c>
      <c r="T444" s="9">
        <f t="shared" si="69"/>
        <v>9.2193869747110284</v>
      </c>
    </row>
    <row r="445" spans="8:20">
      <c r="H445" s="34">
        <v>441</v>
      </c>
      <c r="I445" s="9">
        <v>0.81748275862933728</v>
      </c>
      <c r="J445" s="9">
        <f t="shared" ca="1" si="63"/>
        <v>0.32018951660164874</v>
      </c>
      <c r="K445" s="9">
        <f t="shared" si="60"/>
        <v>0.81748275862933728</v>
      </c>
      <c r="L445" s="9">
        <f t="shared" si="61"/>
        <v>128.13845375159744</v>
      </c>
      <c r="M445" s="9">
        <f t="shared" si="64"/>
        <v>111.0027311353045</v>
      </c>
      <c r="N445" s="9">
        <f t="shared" si="62"/>
        <v>10.900459298697072</v>
      </c>
      <c r="O445" s="9">
        <f t="shared" si="65"/>
        <v>9.2193869747110284</v>
      </c>
      <c r="Q445" s="9">
        <f t="shared" si="66"/>
        <v>128.13845375159744</v>
      </c>
      <c r="R445" s="9">
        <f t="shared" si="67"/>
        <v>10.900459298697072</v>
      </c>
      <c r="S445" s="9">
        <f t="shared" si="68"/>
        <v>111.0027311353045</v>
      </c>
      <c r="T445" s="9">
        <f t="shared" si="69"/>
        <v>9.2193869747110284</v>
      </c>
    </row>
    <row r="446" spans="8:20">
      <c r="H446" s="34">
        <v>442</v>
      </c>
      <c r="I446" s="9">
        <v>-0.43965443201125454</v>
      </c>
      <c r="J446" s="9">
        <f t="shared" ca="1" si="63"/>
        <v>-0.41087476134677714</v>
      </c>
      <c r="K446" s="9">
        <f t="shared" si="60"/>
        <v>-0.43965443201125454</v>
      </c>
      <c r="L446" s="9">
        <f t="shared" si="61"/>
        <v>84.053797195895939</v>
      </c>
      <c r="M446" s="9">
        <f t="shared" si="64"/>
        <v>98.294994123930834</v>
      </c>
      <c r="N446" s="9">
        <f t="shared" si="62"/>
        <v>0</v>
      </c>
      <c r="O446" s="9">
        <f t="shared" si="65"/>
        <v>0</v>
      </c>
      <c r="Q446" s="9">
        <f t="shared" si="66"/>
        <v>84.053797195895939</v>
      </c>
      <c r="R446" s="9">
        <f t="shared" si="67"/>
        <v>0</v>
      </c>
      <c r="S446" s="9">
        <f t="shared" si="68"/>
        <v>98.294994123930834</v>
      </c>
      <c r="T446" s="9">
        <f t="shared" si="69"/>
        <v>0</v>
      </c>
    </row>
    <row r="447" spans="8:20">
      <c r="H447" s="34">
        <v>443</v>
      </c>
      <c r="I447" s="9">
        <v>-2.0506536631390482</v>
      </c>
      <c r="J447" s="9">
        <f t="shared" ca="1" si="63"/>
        <v>6.2203200310207901E-2</v>
      </c>
      <c r="K447" s="9">
        <f t="shared" si="60"/>
        <v>-2.0506536631390482</v>
      </c>
      <c r="L447" s="9">
        <f t="shared" si="61"/>
        <v>48.965425176685464</v>
      </c>
      <c r="M447" s="9">
        <f t="shared" si="64"/>
        <v>84.113601368534205</v>
      </c>
      <c r="N447" s="9">
        <f t="shared" si="62"/>
        <v>0</v>
      </c>
      <c r="O447" s="9">
        <f t="shared" si="65"/>
        <v>0</v>
      </c>
      <c r="Q447" s="9">
        <f t="shared" si="66"/>
        <v>48.965425176685464</v>
      </c>
      <c r="R447" s="9">
        <f t="shared" si="67"/>
        <v>0</v>
      </c>
      <c r="S447" s="9">
        <f t="shared" si="68"/>
        <v>84.113601368534205</v>
      </c>
      <c r="T447" s="9">
        <f t="shared" si="69"/>
        <v>0</v>
      </c>
    </row>
    <row r="448" spans="8:20">
      <c r="H448" s="34">
        <v>444</v>
      </c>
      <c r="I448" s="9">
        <v>0.14996712370374479</v>
      </c>
      <c r="J448" s="9">
        <f t="shared" ca="1" si="63"/>
        <v>-0.24561173339969708</v>
      </c>
      <c r="K448" s="9">
        <f t="shared" si="60"/>
        <v>0.14996712370374479</v>
      </c>
      <c r="L448" s="9">
        <f t="shared" si="61"/>
        <v>102.43423988753226</v>
      </c>
      <c r="M448" s="9">
        <f t="shared" si="64"/>
        <v>104.06308091369137</v>
      </c>
      <c r="N448" s="9">
        <f t="shared" si="62"/>
        <v>2.4342398875322573</v>
      </c>
      <c r="O448" s="9">
        <f t="shared" si="65"/>
        <v>4.0630809136913797</v>
      </c>
      <c r="Q448" s="9">
        <f t="shared" si="66"/>
        <v>102.43423988753226</v>
      </c>
      <c r="R448" s="9">
        <f t="shared" si="67"/>
        <v>2.4342398875322573</v>
      </c>
      <c r="S448" s="9">
        <f t="shared" si="68"/>
        <v>104.06308091369137</v>
      </c>
      <c r="T448" s="9">
        <f t="shared" si="69"/>
        <v>4.0630809136913797</v>
      </c>
    </row>
    <row r="449" spans="8:20">
      <c r="H449" s="34">
        <v>445</v>
      </c>
      <c r="I449" s="9">
        <v>-1.0019189894490372</v>
      </c>
      <c r="J449" s="9">
        <f t="shared" ca="1" si="63"/>
        <v>0.72703366765891575</v>
      </c>
      <c r="K449" s="9">
        <f t="shared" si="60"/>
        <v>-1.0019189894490372</v>
      </c>
      <c r="L449" s="9">
        <f t="shared" si="61"/>
        <v>69.607255554965093</v>
      </c>
      <c r="M449" s="9">
        <f t="shared" si="64"/>
        <v>93.092602343400031</v>
      </c>
      <c r="N449" s="9">
        <f t="shared" si="62"/>
        <v>0</v>
      </c>
      <c r="O449" s="9">
        <f t="shared" si="65"/>
        <v>0</v>
      </c>
      <c r="Q449" s="9">
        <f t="shared" si="66"/>
        <v>69.607255554965093</v>
      </c>
      <c r="R449" s="9">
        <f t="shared" si="67"/>
        <v>0</v>
      </c>
      <c r="S449" s="9">
        <f t="shared" si="68"/>
        <v>93.092602343400031</v>
      </c>
      <c r="T449" s="9">
        <f t="shared" si="69"/>
        <v>0</v>
      </c>
    </row>
    <row r="450" spans="8:20">
      <c r="H450" s="34">
        <v>446</v>
      </c>
      <c r="I450" s="9">
        <v>0.17046805308178403</v>
      </c>
      <c r="J450" s="9">
        <f t="shared" ca="1" si="63"/>
        <v>-1.1704496070936643</v>
      </c>
      <c r="K450" s="9">
        <f t="shared" si="60"/>
        <v>0.17046805308178403</v>
      </c>
      <c r="L450" s="9">
        <f t="shared" si="61"/>
        <v>103.14102366121942</v>
      </c>
      <c r="M450" s="9">
        <f t="shared" si="64"/>
        <v>104.26961245830978</v>
      </c>
      <c r="N450" s="9">
        <f t="shared" si="62"/>
        <v>3.1410236612194211</v>
      </c>
      <c r="O450" s="9">
        <f t="shared" si="65"/>
        <v>4.2696124583097941</v>
      </c>
      <c r="Q450" s="9">
        <f t="shared" si="66"/>
        <v>103.14102366121942</v>
      </c>
      <c r="R450" s="9">
        <f t="shared" si="67"/>
        <v>3.1410236612194211</v>
      </c>
      <c r="S450" s="9">
        <f t="shared" si="68"/>
        <v>104.26961245830978</v>
      </c>
      <c r="T450" s="9">
        <f t="shared" si="69"/>
        <v>4.2696124583097941</v>
      </c>
    </row>
    <row r="451" spans="8:20">
      <c r="H451" s="34">
        <v>447</v>
      </c>
      <c r="I451" s="9">
        <v>0.41802742731141723</v>
      </c>
      <c r="J451" s="9">
        <f t="shared" ca="1" si="63"/>
        <v>-0.32297244062983765</v>
      </c>
      <c r="K451" s="9">
        <f t="shared" si="60"/>
        <v>0.41802742731141723</v>
      </c>
      <c r="L451" s="9">
        <f t="shared" si="61"/>
        <v>112.07078662942531</v>
      </c>
      <c r="M451" s="9">
        <f t="shared" si="64"/>
        <v>106.79618664388444</v>
      </c>
      <c r="N451" s="9">
        <f t="shared" si="62"/>
        <v>10.900459298697072</v>
      </c>
      <c r="O451" s="9">
        <f t="shared" si="65"/>
        <v>6.7961866438844538</v>
      </c>
      <c r="Q451" s="9">
        <f t="shared" si="66"/>
        <v>112.07078662942531</v>
      </c>
      <c r="R451" s="9">
        <f t="shared" si="67"/>
        <v>10.900459298697072</v>
      </c>
      <c r="S451" s="9">
        <f t="shared" si="68"/>
        <v>106.79618664388444</v>
      </c>
      <c r="T451" s="9">
        <f t="shared" si="69"/>
        <v>6.7961866438844538</v>
      </c>
    </row>
    <row r="452" spans="8:20">
      <c r="H452" s="34">
        <v>448</v>
      </c>
      <c r="I452" s="9">
        <v>-0.62470092598226656</v>
      </c>
      <c r="J452" s="9">
        <f t="shared" ca="1" si="63"/>
        <v>-6.0288053141768216E-2</v>
      </c>
      <c r="K452" s="9">
        <f t="shared" si="60"/>
        <v>-0.62470092598226656</v>
      </c>
      <c r="L452" s="9">
        <f t="shared" si="61"/>
        <v>78.995500660277514</v>
      </c>
      <c r="M452" s="9">
        <f t="shared" si="64"/>
        <v>96.551512195430846</v>
      </c>
      <c r="N452" s="9">
        <f t="shared" si="62"/>
        <v>0</v>
      </c>
      <c r="O452" s="9">
        <f t="shared" si="65"/>
        <v>0</v>
      </c>
      <c r="Q452" s="9">
        <f t="shared" si="66"/>
        <v>78.995500660277514</v>
      </c>
      <c r="R452" s="9">
        <f t="shared" si="67"/>
        <v>0</v>
      </c>
      <c r="S452" s="9">
        <f t="shared" si="68"/>
        <v>96.551512195430846</v>
      </c>
      <c r="T452" s="9">
        <f t="shared" si="69"/>
        <v>0</v>
      </c>
    </row>
    <row r="453" spans="8:20">
      <c r="H453" s="34">
        <v>449</v>
      </c>
      <c r="I453" s="9">
        <v>8.2021975499247987E-2</v>
      </c>
      <c r="J453" s="9">
        <f t="shared" ca="1" si="63"/>
        <v>-1.4577421340423065</v>
      </c>
      <c r="K453" s="9">
        <f t="shared" ref="K453:K516" si="70">IF($B$7=0,I453,J453)</f>
        <v>8.2021975499247987E-2</v>
      </c>
      <c r="L453" s="9">
        <f t="shared" ref="L453:L516" si="71">$E$7*EXP(($B$5-0.5*$E$9^2)*$B$6+$E$9*SQRT($B$6)*K453)</f>
        <v>100.12622704762109</v>
      </c>
      <c r="M453" s="9">
        <f t="shared" si="64"/>
        <v>103.38150450726745</v>
      </c>
      <c r="N453" s="9">
        <f t="shared" ref="N453:N516" si="72">IF(L453&gt;$E$12,$E$12-$E$11,IF(L453&lt;$E$11,0,L453-$E$11))</f>
        <v>0.12622704762108583</v>
      </c>
      <c r="O453" s="9">
        <f t="shared" si="65"/>
        <v>3.381504507267465</v>
      </c>
      <c r="Q453" s="9">
        <f t="shared" si="66"/>
        <v>100.12622704762109</v>
      </c>
      <c r="R453" s="9">
        <f t="shared" si="67"/>
        <v>0.12622704762108583</v>
      </c>
      <c r="S453" s="9">
        <f t="shared" si="68"/>
        <v>103.38150450726745</v>
      </c>
      <c r="T453" s="9">
        <f t="shared" si="69"/>
        <v>3.381504507267465</v>
      </c>
    </row>
    <row r="454" spans="8:20">
      <c r="H454" s="34">
        <v>450</v>
      </c>
      <c r="I454" s="9">
        <v>0.62487474709459645</v>
      </c>
      <c r="J454" s="9">
        <f t="shared" ref="J454:J517" ca="1" si="73">NORMSINV(RAND())</f>
        <v>-0.64137431716632753</v>
      </c>
      <c r="K454" s="9">
        <f t="shared" si="70"/>
        <v>0.62487474709459645</v>
      </c>
      <c r="L454" s="9">
        <f t="shared" si="71"/>
        <v>120.12213461590591</v>
      </c>
      <c r="M454" s="9">
        <f t="shared" ref="M454:M517" si="74">$E$8*EXP(($B$5-0.5*$E$10^2)*$B$6+$E$10*SQRT($B$6)*K454)</f>
        <v>108.95414191044055</v>
      </c>
      <c r="N454" s="9">
        <f t="shared" si="72"/>
        <v>10.900459298697072</v>
      </c>
      <c r="O454" s="9">
        <f t="shared" ref="O454:O517" si="75">IF(M454&gt;$E$14,$E$14-$E$13,IF(M454&lt;$E$13,0,M454-$E$13))</f>
        <v>8.9541419104405691</v>
      </c>
      <c r="Q454" s="9">
        <f t="shared" ref="Q454:Q517" si="76">L454</f>
        <v>120.12213461590591</v>
      </c>
      <c r="R454" s="9">
        <f t="shared" ref="R454:R517" si="77">N454</f>
        <v>10.900459298697072</v>
      </c>
      <c r="S454" s="9">
        <f t="shared" ref="S454:S517" si="78">M454</f>
        <v>108.95414191044055</v>
      </c>
      <c r="T454" s="9">
        <f t="shared" ref="T454:T517" si="79">O454</f>
        <v>8.9541419104405691</v>
      </c>
    </row>
    <row r="455" spans="8:20">
      <c r="H455" s="34">
        <v>451</v>
      </c>
      <c r="I455" s="9">
        <v>-2.8513349600299755E-2</v>
      </c>
      <c r="J455" s="9">
        <f t="shared" ca="1" si="73"/>
        <v>-0.17212562773098453</v>
      </c>
      <c r="K455" s="9">
        <f t="shared" si="70"/>
        <v>-2.8513349600299755E-2</v>
      </c>
      <c r="L455" s="9">
        <f t="shared" si="71"/>
        <v>96.482070128645773</v>
      </c>
      <c r="M455" s="9">
        <f t="shared" si="74"/>
        <v>102.28221973972994</v>
      </c>
      <c r="N455" s="9">
        <f t="shared" si="72"/>
        <v>0</v>
      </c>
      <c r="O455" s="9">
        <f t="shared" si="75"/>
        <v>2.2822197397299533</v>
      </c>
      <c r="Q455" s="9">
        <f t="shared" si="76"/>
        <v>96.482070128645773</v>
      </c>
      <c r="R455" s="9">
        <f t="shared" si="77"/>
        <v>0</v>
      </c>
      <c r="S455" s="9">
        <f t="shared" si="78"/>
        <v>102.28221973972994</v>
      </c>
      <c r="T455" s="9">
        <f t="shared" si="79"/>
        <v>2.2822197397299533</v>
      </c>
    </row>
    <row r="456" spans="8:20">
      <c r="H456" s="34">
        <v>452</v>
      </c>
      <c r="I456" s="9">
        <v>0.62343186104005299</v>
      </c>
      <c r="J456" s="9">
        <f t="shared" ca="1" si="73"/>
        <v>-4.4497124763500255E-2</v>
      </c>
      <c r="K456" s="9">
        <f t="shared" si="70"/>
        <v>0.62343186104005299</v>
      </c>
      <c r="L456" s="9">
        <f t="shared" si="71"/>
        <v>120.06401484902196</v>
      </c>
      <c r="M456" s="9">
        <f t="shared" si="74"/>
        <v>108.93893884965716</v>
      </c>
      <c r="N456" s="9">
        <f t="shared" si="72"/>
        <v>10.900459298697072</v>
      </c>
      <c r="O456" s="9">
        <f t="shared" si="75"/>
        <v>8.9389388496571769</v>
      </c>
      <c r="Q456" s="9">
        <f t="shared" si="76"/>
        <v>120.06401484902196</v>
      </c>
      <c r="R456" s="9">
        <f t="shared" si="77"/>
        <v>10.900459298697072</v>
      </c>
      <c r="S456" s="9">
        <f t="shared" si="78"/>
        <v>108.93893884965716</v>
      </c>
      <c r="T456" s="9">
        <f t="shared" si="79"/>
        <v>8.9389388496571769</v>
      </c>
    </row>
    <row r="457" spans="8:20">
      <c r="H457" s="34">
        <v>453</v>
      </c>
      <c r="I457" s="9">
        <v>-0.23700610929703297</v>
      </c>
      <c r="J457" s="9">
        <f t="shared" ca="1" si="73"/>
        <v>0.542784573269112</v>
      </c>
      <c r="K457" s="9">
        <f t="shared" si="70"/>
        <v>-0.23700610929703297</v>
      </c>
      <c r="L457" s="9">
        <f t="shared" si="71"/>
        <v>89.96556414436624</v>
      </c>
      <c r="M457" s="9">
        <f t="shared" si="74"/>
        <v>100.24045604432082</v>
      </c>
      <c r="N457" s="9">
        <f t="shared" si="72"/>
        <v>0</v>
      </c>
      <c r="O457" s="9">
        <f t="shared" si="75"/>
        <v>0.24045604432083678</v>
      </c>
      <c r="Q457" s="9">
        <f t="shared" si="76"/>
        <v>89.96556414436624</v>
      </c>
      <c r="R457" s="9">
        <f t="shared" si="77"/>
        <v>0</v>
      </c>
      <c r="S457" s="9">
        <f t="shared" si="78"/>
        <v>100.24045604432082</v>
      </c>
      <c r="T457" s="9">
        <f t="shared" si="79"/>
        <v>0.24045604432083678</v>
      </c>
    </row>
    <row r="458" spans="8:20">
      <c r="H458" s="34">
        <v>454</v>
      </c>
      <c r="I458" s="9">
        <v>-1.0341268572741409</v>
      </c>
      <c r="J458" s="9">
        <f t="shared" ca="1" si="73"/>
        <v>-0.79596415353047445</v>
      </c>
      <c r="K458" s="9">
        <f t="shared" si="70"/>
        <v>-1.0341268572741409</v>
      </c>
      <c r="L458" s="9">
        <f t="shared" si="71"/>
        <v>68.859350145512835</v>
      </c>
      <c r="M458" s="9">
        <f t="shared" si="74"/>
        <v>92.803077072007923</v>
      </c>
      <c r="N458" s="9">
        <f t="shared" si="72"/>
        <v>0</v>
      </c>
      <c r="O458" s="9">
        <f t="shared" si="75"/>
        <v>0</v>
      </c>
      <c r="Q458" s="9">
        <f t="shared" si="76"/>
        <v>68.859350145512835</v>
      </c>
      <c r="R458" s="9">
        <f t="shared" si="77"/>
        <v>0</v>
      </c>
      <c r="S458" s="9">
        <f t="shared" si="78"/>
        <v>92.803077072007923</v>
      </c>
      <c r="T458" s="9">
        <f t="shared" si="79"/>
        <v>0</v>
      </c>
    </row>
    <row r="459" spans="8:20">
      <c r="H459" s="34">
        <v>455</v>
      </c>
      <c r="I459" s="9">
        <v>-0.31357094267877134</v>
      </c>
      <c r="J459" s="9">
        <f t="shared" ca="1" si="73"/>
        <v>-1.5340720803437549</v>
      </c>
      <c r="K459" s="9">
        <f t="shared" si="70"/>
        <v>-0.31357094267877134</v>
      </c>
      <c r="L459" s="9">
        <f t="shared" si="71"/>
        <v>87.684618117925169</v>
      </c>
      <c r="M459" s="9">
        <f t="shared" si="74"/>
        <v>99.500934240707451</v>
      </c>
      <c r="N459" s="9">
        <f t="shared" si="72"/>
        <v>0</v>
      </c>
      <c r="O459" s="9">
        <f t="shared" si="75"/>
        <v>0</v>
      </c>
      <c r="Q459" s="9">
        <f t="shared" si="76"/>
        <v>87.684618117925169</v>
      </c>
      <c r="R459" s="9">
        <f t="shared" si="77"/>
        <v>0</v>
      </c>
      <c r="S459" s="9">
        <f t="shared" si="78"/>
        <v>99.500934240707451</v>
      </c>
      <c r="T459" s="9">
        <f t="shared" si="79"/>
        <v>0</v>
      </c>
    </row>
    <row r="460" spans="8:20">
      <c r="H460" s="34">
        <v>456</v>
      </c>
      <c r="I460" s="9">
        <v>1.4297035571676187</v>
      </c>
      <c r="J460" s="9">
        <f t="shared" ca="1" si="73"/>
        <v>-0.5677667315509991</v>
      </c>
      <c r="K460" s="9">
        <f t="shared" si="70"/>
        <v>1.4297035571676187</v>
      </c>
      <c r="L460" s="9">
        <f t="shared" si="71"/>
        <v>157.34727700308858</v>
      </c>
      <c r="M460" s="9">
        <f t="shared" si="74"/>
        <v>117.7736557782432</v>
      </c>
      <c r="N460" s="9">
        <f t="shared" si="72"/>
        <v>10.900459298697072</v>
      </c>
      <c r="O460" s="9">
        <f t="shared" si="75"/>
        <v>9.2193869747110284</v>
      </c>
      <c r="Q460" s="9">
        <f t="shared" si="76"/>
        <v>157.34727700308858</v>
      </c>
      <c r="R460" s="9">
        <f t="shared" si="77"/>
        <v>10.900459298697072</v>
      </c>
      <c r="S460" s="9">
        <f t="shared" si="78"/>
        <v>117.7736557782432</v>
      </c>
      <c r="T460" s="9">
        <f t="shared" si="79"/>
        <v>9.2193869747110284</v>
      </c>
    </row>
    <row r="461" spans="8:20">
      <c r="H461" s="34">
        <v>457</v>
      </c>
      <c r="I461" s="9">
        <v>0.10177769445287332</v>
      </c>
      <c r="J461" s="9">
        <f t="shared" ca="1" si="73"/>
        <v>-1.0996055142888537</v>
      </c>
      <c r="K461" s="9">
        <f t="shared" si="70"/>
        <v>0.10177769445287332</v>
      </c>
      <c r="L461" s="9">
        <f t="shared" si="71"/>
        <v>100.79188975252227</v>
      </c>
      <c r="M461" s="9">
        <f t="shared" si="74"/>
        <v>103.57921794892818</v>
      </c>
      <c r="N461" s="9">
        <f t="shared" si="72"/>
        <v>0.79188975252226612</v>
      </c>
      <c r="O461" s="9">
        <f t="shared" si="75"/>
        <v>3.5792179489281892</v>
      </c>
      <c r="Q461" s="9">
        <f t="shared" si="76"/>
        <v>100.79188975252227</v>
      </c>
      <c r="R461" s="9">
        <f t="shared" si="77"/>
        <v>0.79188975252226612</v>
      </c>
      <c r="S461" s="9">
        <f t="shared" si="78"/>
        <v>103.57921794892818</v>
      </c>
      <c r="T461" s="9">
        <f t="shared" si="79"/>
        <v>3.5792179489281892</v>
      </c>
    </row>
    <row r="462" spans="8:20">
      <c r="H462" s="34">
        <v>458</v>
      </c>
      <c r="I462" s="9">
        <v>0.5359247495955668</v>
      </c>
      <c r="J462" s="9">
        <f t="shared" ca="1" si="73"/>
        <v>-0.45609668829906425</v>
      </c>
      <c r="K462" s="9">
        <f t="shared" si="70"/>
        <v>0.5359247495955668</v>
      </c>
      <c r="L462" s="9">
        <f t="shared" si="71"/>
        <v>116.59127488221192</v>
      </c>
      <c r="M462" s="9">
        <f t="shared" si="74"/>
        <v>108.02086926109669</v>
      </c>
      <c r="N462" s="9">
        <f t="shared" si="72"/>
        <v>10.900459298697072</v>
      </c>
      <c r="O462" s="9">
        <f t="shared" si="75"/>
        <v>8.0208692610967063</v>
      </c>
      <c r="Q462" s="9">
        <f t="shared" si="76"/>
        <v>116.59127488221192</v>
      </c>
      <c r="R462" s="9">
        <f t="shared" si="77"/>
        <v>10.900459298697072</v>
      </c>
      <c r="S462" s="9">
        <f t="shared" si="78"/>
        <v>108.02086926109669</v>
      </c>
      <c r="T462" s="9">
        <f t="shared" si="79"/>
        <v>8.0208692610967063</v>
      </c>
    </row>
    <row r="463" spans="8:20">
      <c r="H463" s="34">
        <v>459</v>
      </c>
      <c r="I463" s="9">
        <v>0.60583508291259935</v>
      </c>
      <c r="J463" s="9">
        <f t="shared" ca="1" si="73"/>
        <v>0.53261126999463948</v>
      </c>
      <c r="K463" s="9">
        <f t="shared" si="70"/>
        <v>0.60583508291259935</v>
      </c>
      <c r="L463" s="9">
        <f t="shared" si="71"/>
        <v>119.35747136396211</v>
      </c>
      <c r="M463" s="9">
        <f t="shared" si="74"/>
        <v>108.753699881049</v>
      </c>
      <c r="N463" s="9">
        <f t="shared" si="72"/>
        <v>10.900459298697072</v>
      </c>
      <c r="O463" s="9">
        <f t="shared" si="75"/>
        <v>8.7536998810490161</v>
      </c>
      <c r="Q463" s="9">
        <f t="shared" si="76"/>
        <v>119.35747136396211</v>
      </c>
      <c r="R463" s="9">
        <f t="shared" si="77"/>
        <v>10.900459298697072</v>
      </c>
      <c r="S463" s="9">
        <f t="shared" si="78"/>
        <v>108.753699881049</v>
      </c>
      <c r="T463" s="9">
        <f t="shared" si="79"/>
        <v>8.7536998810490161</v>
      </c>
    </row>
    <row r="464" spans="8:20">
      <c r="H464" s="34">
        <v>460</v>
      </c>
      <c r="I464" s="9">
        <v>1.2834340633008858</v>
      </c>
      <c r="J464" s="9">
        <f t="shared" ca="1" si="73"/>
        <v>0.3566870373008193</v>
      </c>
      <c r="K464" s="9">
        <f t="shared" si="70"/>
        <v>1.2834340633008858</v>
      </c>
      <c r="L464" s="9">
        <f t="shared" si="71"/>
        <v>149.81411738678727</v>
      </c>
      <c r="M464" s="9">
        <f t="shared" si="74"/>
        <v>116.11933667847717</v>
      </c>
      <c r="N464" s="9">
        <f t="shared" si="72"/>
        <v>10.900459298697072</v>
      </c>
      <c r="O464" s="9">
        <f t="shared" si="75"/>
        <v>9.2193869747110284</v>
      </c>
      <c r="Q464" s="9">
        <f t="shared" si="76"/>
        <v>149.81411738678727</v>
      </c>
      <c r="R464" s="9">
        <f t="shared" si="77"/>
        <v>10.900459298697072</v>
      </c>
      <c r="S464" s="9">
        <f t="shared" si="78"/>
        <v>116.11933667847717</v>
      </c>
      <c r="T464" s="9">
        <f t="shared" si="79"/>
        <v>9.2193869747110284</v>
      </c>
    </row>
    <row r="465" spans="8:20">
      <c r="H465" s="34">
        <v>461</v>
      </c>
      <c r="I465" s="9">
        <v>0.12353215916648159</v>
      </c>
      <c r="J465" s="9">
        <f t="shared" ca="1" si="73"/>
        <v>0.61964183803403994</v>
      </c>
      <c r="K465" s="9">
        <f t="shared" si="70"/>
        <v>0.12353215916648159</v>
      </c>
      <c r="L465" s="9">
        <f t="shared" si="71"/>
        <v>101.53002045101867</v>
      </c>
      <c r="M465" s="9">
        <f t="shared" si="74"/>
        <v>103.79737212331153</v>
      </c>
      <c r="N465" s="9">
        <f t="shared" si="72"/>
        <v>1.5300204510186717</v>
      </c>
      <c r="O465" s="9">
        <f t="shared" si="75"/>
        <v>3.7973721233115469</v>
      </c>
      <c r="Q465" s="9">
        <f t="shared" si="76"/>
        <v>101.53002045101867</v>
      </c>
      <c r="R465" s="9">
        <f t="shared" si="77"/>
        <v>1.5300204510186717</v>
      </c>
      <c r="S465" s="9">
        <f t="shared" si="78"/>
        <v>103.79737212331153</v>
      </c>
      <c r="T465" s="9">
        <f t="shared" si="79"/>
        <v>3.7973721233115469</v>
      </c>
    </row>
    <row r="466" spans="8:20">
      <c r="H466" s="34">
        <v>462</v>
      </c>
      <c r="I466" s="9">
        <v>-0.42684215811220949</v>
      </c>
      <c r="J466" s="9">
        <f t="shared" ca="1" si="73"/>
        <v>-2.1835704864896122</v>
      </c>
      <c r="K466" s="9">
        <f t="shared" si="70"/>
        <v>-0.42684215811220949</v>
      </c>
      <c r="L466" s="9">
        <f t="shared" si="71"/>
        <v>84.415782479421466</v>
      </c>
      <c r="M466" s="9">
        <f t="shared" si="74"/>
        <v>98.416868461060147</v>
      </c>
      <c r="N466" s="9">
        <f t="shared" si="72"/>
        <v>0</v>
      </c>
      <c r="O466" s="9">
        <f t="shared" si="75"/>
        <v>0</v>
      </c>
      <c r="Q466" s="9">
        <f t="shared" si="76"/>
        <v>84.415782479421466</v>
      </c>
      <c r="R466" s="9">
        <f t="shared" si="77"/>
        <v>0</v>
      </c>
      <c r="S466" s="9">
        <f t="shared" si="78"/>
        <v>98.416868461060147</v>
      </c>
      <c r="T466" s="9">
        <f t="shared" si="79"/>
        <v>0</v>
      </c>
    </row>
    <row r="467" spans="8:20">
      <c r="H467" s="34">
        <v>463</v>
      </c>
      <c r="I467" s="9">
        <v>-0.65118360944170395</v>
      </c>
      <c r="J467" s="9">
        <f t="shared" ca="1" si="73"/>
        <v>1.8260685366074152E-2</v>
      </c>
      <c r="K467" s="9">
        <f t="shared" si="70"/>
        <v>-0.65118360944170395</v>
      </c>
      <c r="L467" s="9">
        <f t="shared" si="71"/>
        <v>78.296929211013747</v>
      </c>
      <c r="M467" s="9">
        <f t="shared" si="74"/>
        <v>96.304538569101538</v>
      </c>
      <c r="N467" s="9">
        <f t="shared" si="72"/>
        <v>0</v>
      </c>
      <c r="O467" s="9">
        <f t="shared" si="75"/>
        <v>0</v>
      </c>
      <c r="Q467" s="9">
        <f t="shared" si="76"/>
        <v>78.296929211013747</v>
      </c>
      <c r="R467" s="9">
        <f t="shared" si="77"/>
        <v>0</v>
      </c>
      <c r="S467" s="9">
        <f t="shared" si="78"/>
        <v>96.304538569101538</v>
      </c>
      <c r="T467" s="9">
        <f t="shared" si="79"/>
        <v>0</v>
      </c>
    </row>
    <row r="468" spans="8:20">
      <c r="H468" s="34">
        <v>464</v>
      </c>
      <c r="I468" s="9">
        <v>-1.715138619174351</v>
      </c>
      <c r="J468" s="9">
        <f t="shared" ca="1" si="73"/>
        <v>-1.675174212490973</v>
      </c>
      <c r="K468" s="9">
        <f t="shared" si="70"/>
        <v>-1.715138619174351</v>
      </c>
      <c r="L468" s="9">
        <f t="shared" si="71"/>
        <v>54.797741970309332</v>
      </c>
      <c r="M468" s="9">
        <f t="shared" si="74"/>
        <v>86.88774524683221</v>
      </c>
      <c r="N468" s="9">
        <f t="shared" si="72"/>
        <v>0</v>
      </c>
      <c r="O468" s="9">
        <f t="shared" si="75"/>
        <v>0</v>
      </c>
      <c r="Q468" s="9">
        <f t="shared" si="76"/>
        <v>54.797741970309332</v>
      </c>
      <c r="R468" s="9">
        <f t="shared" si="77"/>
        <v>0</v>
      </c>
      <c r="S468" s="9">
        <f t="shared" si="78"/>
        <v>86.88774524683221</v>
      </c>
      <c r="T468" s="9">
        <f t="shared" si="79"/>
        <v>0</v>
      </c>
    </row>
    <row r="469" spans="8:20">
      <c r="H469" s="34">
        <v>465</v>
      </c>
      <c r="I469" s="9">
        <v>-1.3138708550917062</v>
      </c>
      <c r="J469" s="9">
        <f t="shared" ca="1" si="73"/>
        <v>-1.0856789565857612</v>
      </c>
      <c r="K469" s="9">
        <f t="shared" si="70"/>
        <v>-1.3138708550917062</v>
      </c>
      <c r="L469" s="9">
        <f t="shared" si="71"/>
        <v>62.692231936923591</v>
      </c>
      <c r="M469" s="9">
        <f t="shared" si="74"/>
        <v>90.32595705125604</v>
      </c>
      <c r="N469" s="9">
        <f t="shared" si="72"/>
        <v>0</v>
      </c>
      <c r="O469" s="9">
        <f t="shared" si="75"/>
        <v>0</v>
      </c>
      <c r="Q469" s="9">
        <f t="shared" si="76"/>
        <v>62.692231936923591</v>
      </c>
      <c r="R469" s="9">
        <f t="shared" si="77"/>
        <v>0</v>
      </c>
      <c r="S469" s="9">
        <f t="shared" si="78"/>
        <v>90.32595705125604</v>
      </c>
      <c r="T469" s="9">
        <f t="shared" si="79"/>
        <v>0</v>
      </c>
    </row>
    <row r="470" spans="8:20">
      <c r="H470" s="34">
        <v>466</v>
      </c>
      <c r="I470" s="9">
        <v>-0.11724232292393633</v>
      </c>
      <c r="J470" s="9">
        <f t="shared" ca="1" si="73"/>
        <v>-0.34336843720278681</v>
      </c>
      <c r="K470" s="9">
        <f t="shared" si="70"/>
        <v>-0.11724232292393633</v>
      </c>
      <c r="L470" s="9">
        <f t="shared" si="71"/>
        <v>93.653026980867537</v>
      </c>
      <c r="M470" s="9">
        <f t="shared" si="74"/>
        <v>101.40826470298271</v>
      </c>
      <c r="N470" s="9">
        <f t="shared" si="72"/>
        <v>0</v>
      </c>
      <c r="O470" s="9">
        <f t="shared" si="75"/>
        <v>1.40826470298272</v>
      </c>
      <c r="Q470" s="9">
        <f t="shared" si="76"/>
        <v>93.653026980867537</v>
      </c>
      <c r="R470" s="9">
        <f t="shared" si="77"/>
        <v>0</v>
      </c>
      <c r="S470" s="9">
        <f t="shared" si="78"/>
        <v>101.40826470298271</v>
      </c>
      <c r="T470" s="9">
        <f t="shared" si="79"/>
        <v>1.40826470298272</v>
      </c>
    </row>
    <row r="471" spans="8:20">
      <c r="H471" s="34">
        <v>467</v>
      </c>
      <c r="I471" s="9">
        <v>1.1965939538833259</v>
      </c>
      <c r="J471" s="9">
        <f t="shared" ca="1" si="73"/>
        <v>1.4211185262781045</v>
      </c>
      <c r="K471" s="9">
        <f t="shared" si="70"/>
        <v>1.1965939538833259</v>
      </c>
      <c r="L471" s="9">
        <f t="shared" si="71"/>
        <v>145.51343371294089</v>
      </c>
      <c r="M471" s="9">
        <f t="shared" si="74"/>
        <v>115.14818288958502</v>
      </c>
      <c r="N471" s="9">
        <f t="shared" si="72"/>
        <v>10.900459298697072</v>
      </c>
      <c r="O471" s="9">
        <f t="shared" si="75"/>
        <v>9.2193869747110284</v>
      </c>
      <c r="Q471" s="9">
        <f t="shared" si="76"/>
        <v>145.51343371294089</v>
      </c>
      <c r="R471" s="9">
        <f t="shared" si="77"/>
        <v>10.900459298697072</v>
      </c>
      <c r="S471" s="9">
        <f t="shared" si="78"/>
        <v>115.14818288958502</v>
      </c>
      <c r="T471" s="9">
        <f t="shared" si="79"/>
        <v>9.2193869747110284</v>
      </c>
    </row>
    <row r="472" spans="8:20">
      <c r="H472" s="34">
        <v>468</v>
      </c>
      <c r="I472" s="9">
        <v>-1.863212483990327</v>
      </c>
      <c r="J472" s="9">
        <f t="shared" ca="1" si="73"/>
        <v>0.46610458703600061</v>
      </c>
      <c r="K472" s="9">
        <f t="shared" si="70"/>
        <v>-1.863212483990327</v>
      </c>
      <c r="L472" s="9">
        <f t="shared" si="71"/>
        <v>52.142678437648371</v>
      </c>
      <c r="M472" s="9">
        <f t="shared" si="74"/>
        <v>85.652319907559033</v>
      </c>
      <c r="N472" s="9">
        <f t="shared" si="72"/>
        <v>0</v>
      </c>
      <c r="O472" s="9">
        <f t="shared" si="75"/>
        <v>0</v>
      </c>
      <c r="Q472" s="9">
        <f t="shared" si="76"/>
        <v>52.142678437648371</v>
      </c>
      <c r="R472" s="9">
        <f t="shared" si="77"/>
        <v>0</v>
      </c>
      <c r="S472" s="9">
        <f t="shared" si="78"/>
        <v>85.652319907559033</v>
      </c>
      <c r="T472" s="9">
        <f t="shared" si="79"/>
        <v>0</v>
      </c>
    </row>
    <row r="473" spans="8:20">
      <c r="H473" s="34">
        <v>469</v>
      </c>
      <c r="I473" s="9">
        <v>0.31447769276407117</v>
      </c>
      <c r="J473" s="9">
        <f t="shared" ca="1" si="73"/>
        <v>0.56602372555975988</v>
      </c>
      <c r="K473" s="9">
        <f t="shared" si="70"/>
        <v>0.31447769276407117</v>
      </c>
      <c r="L473" s="9">
        <f t="shared" si="71"/>
        <v>108.245224385193</v>
      </c>
      <c r="M473" s="9">
        <f t="shared" si="74"/>
        <v>105.73200085300202</v>
      </c>
      <c r="N473" s="9">
        <f t="shared" si="72"/>
        <v>8.2452243851929978</v>
      </c>
      <c r="O473" s="9">
        <f t="shared" si="75"/>
        <v>5.7320008530020345</v>
      </c>
      <c r="Q473" s="9">
        <f t="shared" si="76"/>
        <v>108.245224385193</v>
      </c>
      <c r="R473" s="9">
        <f t="shared" si="77"/>
        <v>8.2452243851929978</v>
      </c>
      <c r="S473" s="9">
        <f t="shared" si="78"/>
        <v>105.73200085300202</v>
      </c>
      <c r="T473" s="9">
        <f t="shared" si="79"/>
        <v>5.7320008530020345</v>
      </c>
    </row>
    <row r="474" spans="8:20">
      <c r="H474" s="34">
        <v>470</v>
      </c>
      <c r="I474" s="9">
        <v>-0.10589044154751176</v>
      </c>
      <c r="J474" s="9">
        <f t="shared" ca="1" si="73"/>
        <v>-0.57725561538800196</v>
      </c>
      <c r="K474" s="9">
        <f t="shared" si="70"/>
        <v>-0.10589044154751176</v>
      </c>
      <c r="L474" s="9">
        <f t="shared" si="71"/>
        <v>94.010292077134949</v>
      </c>
      <c r="M474" s="9">
        <f t="shared" si="74"/>
        <v>101.51965956782009</v>
      </c>
      <c r="N474" s="9">
        <f t="shared" si="72"/>
        <v>0</v>
      </c>
      <c r="O474" s="9">
        <f t="shared" si="75"/>
        <v>1.5196595678200993</v>
      </c>
      <c r="Q474" s="9">
        <f t="shared" si="76"/>
        <v>94.010292077134949</v>
      </c>
      <c r="R474" s="9">
        <f t="shared" si="77"/>
        <v>0</v>
      </c>
      <c r="S474" s="9">
        <f t="shared" si="78"/>
        <v>101.51965956782009</v>
      </c>
      <c r="T474" s="9">
        <f t="shared" si="79"/>
        <v>1.5196595678200993</v>
      </c>
    </row>
    <row r="475" spans="8:20">
      <c r="H475" s="34">
        <v>471</v>
      </c>
      <c r="I475" s="9">
        <v>0.21892715581339911</v>
      </c>
      <c r="J475" s="9">
        <f t="shared" ca="1" si="73"/>
        <v>-0.36099007319625415</v>
      </c>
      <c r="K475" s="9">
        <f t="shared" si="70"/>
        <v>0.21892715581339911</v>
      </c>
      <c r="L475" s="9">
        <f t="shared" si="71"/>
        <v>104.8311333060137</v>
      </c>
      <c r="M475" s="9">
        <f t="shared" si="74"/>
        <v>104.75943274435376</v>
      </c>
      <c r="N475" s="9">
        <f t="shared" si="72"/>
        <v>4.8311333060136974</v>
      </c>
      <c r="O475" s="9">
        <f t="shared" si="75"/>
        <v>4.7594327443537736</v>
      </c>
      <c r="Q475" s="9">
        <f t="shared" si="76"/>
        <v>104.8311333060137</v>
      </c>
      <c r="R475" s="9">
        <f t="shared" si="77"/>
        <v>4.8311333060136974</v>
      </c>
      <c r="S475" s="9">
        <f t="shared" si="78"/>
        <v>104.75943274435376</v>
      </c>
      <c r="T475" s="9">
        <f t="shared" si="79"/>
        <v>4.7594327443537736</v>
      </c>
    </row>
    <row r="476" spans="8:20">
      <c r="H476" s="34">
        <v>472</v>
      </c>
      <c r="I476" s="9">
        <v>-0.42782451045498532</v>
      </c>
      <c r="J476" s="9">
        <f t="shared" ca="1" si="73"/>
        <v>-0.76883141581765002</v>
      </c>
      <c r="K476" s="9">
        <f t="shared" si="70"/>
        <v>-0.42782451045498532</v>
      </c>
      <c r="L476" s="9">
        <f t="shared" si="71"/>
        <v>84.387972974207358</v>
      </c>
      <c r="M476" s="9">
        <f t="shared" si="74"/>
        <v>98.40751867335544</v>
      </c>
      <c r="N476" s="9">
        <f t="shared" si="72"/>
        <v>0</v>
      </c>
      <c r="O476" s="9">
        <f t="shared" si="75"/>
        <v>0</v>
      </c>
      <c r="Q476" s="9">
        <f t="shared" si="76"/>
        <v>84.387972974207358</v>
      </c>
      <c r="R476" s="9">
        <f t="shared" si="77"/>
        <v>0</v>
      </c>
      <c r="S476" s="9">
        <f t="shared" si="78"/>
        <v>98.40751867335544</v>
      </c>
      <c r="T476" s="9">
        <f t="shared" si="79"/>
        <v>0</v>
      </c>
    </row>
    <row r="477" spans="8:20">
      <c r="H477" s="34">
        <v>473</v>
      </c>
      <c r="I477" s="9">
        <v>-0.37707746917510293</v>
      </c>
      <c r="J477" s="9">
        <f t="shared" ca="1" si="73"/>
        <v>-0.47694665034696043</v>
      </c>
      <c r="K477" s="9">
        <f t="shared" si="70"/>
        <v>-0.37707746917510293</v>
      </c>
      <c r="L477" s="9">
        <f t="shared" si="71"/>
        <v>85.836632929769735</v>
      </c>
      <c r="M477" s="9">
        <f t="shared" si="74"/>
        <v>98.891680711907455</v>
      </c>
      <c r="N477" s="9">
        <f t="shared" si="72"/>
        <v>0</v>
      </c>
      <c r="O477" s="9">
        <f t="shared" si="75"/>
        <v>0</v>
      </c>
      <c r="Q477" s="9">
        <f t="shared" si="76"/>
        <v>85.836632929769735</v>
      </c>
      <c r="R477" s="9">
        <f t="shared" si="77"/>
        <v>0</v>
      </c>
      <c r="S477" s="9">
        <f t="shared" si="78"/>
        <v>98.891680711907455</v>
      </c>
      <c r="T477" s="9">
        <f t="shared" si="79"/>
        <v>0</v>
      </c>
    </row>
    <row r="478" spans="8:20">
      <c r="H478" s="34">
        <v>474</v>
      </c>
      <c r="I478" s="9">
        <v>-0.22292293627691334</v>
      </c>
      <c r="J478" s="9">
        <f t="shared" ca="1" si="73"/>
        <v>-0.2004153399295269</v>
      </c>
      <c r="K478" s="9">
        <f t="shared" si="70"/>
        <v>-0.22292293627691334</v>
      </c>
      <c r="L478" s="9">
        <f t="shared" si="71"/>
        <v>90.391531990538112</v>
      </c>
      <c r="M478" s="9">
        <f t="shared" si="74"/>
        <v>100.37707938355669</v>
      </c>
      <c r="N478" s="9">
        <f t="shared" si="72"/>
        <v>0</v>
      </c>
      <c r="O478" s="9">
        <f t="shared" si="75"/>
        <v>0.37707938355670478</v>
      </c>
      <c r="Q478" s="9">
        <f t="shared" si="76"/>
        <v>90.391531990538112</v>
      </c>
      <c r="R478" s="9">
        <f t="shared" si="77"/>
        <v>0</v>
      </c>
      <c r="S478" s="9">
        <f t="shared" si="78"/>
        <v>100.37707938355669</v>
      </c>
      <c r="T478" s="9">
        <f t="shared" si="79"/>
        <v>0.37707938355670478</v>
      </c>
    </row>
    <row r="479" spans="8:20">
      <c r="H479" s="34">
        <v>475</v>
      </c>
      <c r="I479" s="9">
        <v>-0.54017413252074442</v>
      </c>
      <c r="J479" s="9">
        <f t="shared" ca="1" si="73"/>
        <v>0.49753195082546547</v>
      </c>
      <c r="K479" s="9">
        <f t="shared" si="70"/>
        <v>-0.54017413252074442</v>
      </c>
      <c r="L479" s="9">
        <f t="shared" si="71"/>
        <v>81.267151118537242</v>
      </c>
      <c r="M479" s="9">
        <f t="shared" si="74"/>
        <v>97.344041597890111</v>
      </c>
      <c r="N479" s="9">
        <f t="shared" si="72"/>
        <v>0</v>
      </c>
      <c r="O479" s="9">
        <f t="shared" si="75"/>
        <v>0</v>
      </c>
      <c r="Q479" s="9">
        <f t="shared" si="76"/>
        <v>81.267151118537242</v>
      </c>
      <c r="R479" s="9">
        <f t="shared" si="77"/>
        <v>0</v>
      </c>
      <c r="S479" s="9">
        <f t="shared" si="78"/>
        <v>97.344041597890111</v>
      </c>
      <c r="T479" s="9">
        <f t="shared" si="79"/>
        <v>0</v>
      </c>
    </row>
    <row r="480" spans="8:20">
      <c r="H480" s="34">
        <v>476</v>
      </c>
      <c r="I480" s="9">
        <v>-0.56897262294047934</v>
      </c>
      <c r="J480" s="9">
        <f t="shared" ca="1" si="73"/>
        <v>-1.1619842659941624</v>
      </c>
      <c r="K480" s="9">
        <f t="shared" si="70"/>
        <v>-0.56897262294047934</v>
      </c>
      <c r="L480" s="9">
        <f t="shared" si="71"/>
        <v>80.485950032029109</v>
      </c>
      <c r="M480" s="9">
        <f t="shared" si="74"/>
        <v>97.073296879601287</v>
      </c>
      <c r="N480" s="9">
        <f t="shared" si="72"/>
        <v>0</v>
      </c>
      <c r="O480" s="9">
        <f t="shared" si="75"/>
        <v>0</v>
      </c>
      <c r="Q480" s="9">
        <f t="shared" si="76"/>
        <v>80.485950032029109</v>
      </c>
      <c r="R480" s="9">
        <f t="shared" si="77"/>
        <v>0</v>
      </c>
      <c r="S480" s="9">
        <f t="shared" si="78"/>
        <v>97.073296879601287</v>
      </c>
      <c r="T480" s="9">
        <f t="shared" si="79"/>
        <v>0</v>
      </c>
    </row>
    <row r="481" spans="8:20">
      <c r="H481" s="34">
        <v>477</v>
      </c>
      <c r="I481" s="9">
        <v>0.10871633455369123</v>
      </c>
      <c r="J481" s="9">
        <f t="shared" ca="1" si="73"/>
        <v>-1.241893332834848</v>
      </c>
      <c r="K481" s="9">
        <f t="shared" si="70"/>
        <v>0.10871633455369123</v>
      </c>
      <c r="L481" s="9">
        <f t="shared" si="71"/>
        <v>101.02673365122354</v>
      </c>
      <c r="M481" s="9">
        <f t="shared" si="74"/>
        <v>103.64874891583123</v>
      </c>
      <c r="N481" s="9">
        <f t="shared" si="72"/>
        <v>1.0267336512235374</v>
      </c>
      <c r="O481" s="9">
        <f t="shared" si="75"/>
        <v>3.6487489158312485</v>
      </c>
      <c r="Q481" s="9">
        <f t="shared" si="76"/>
        <v>101.02673365122354</v>
      </c>
      <c r="R481" s="9">
        <f t="shared" si="77"/>
        <v>1.0267336512235374</v>
      </c>
      <c r="S481" s="9">
        <f t="shared" si="78"/>
        <v>103.64874891583123</v>
      </c>
      <c r="T481" s="9">
        <f t="shared" si="79"/>
        <v>3.6487489158312485</v>
      </c>
    </row>
    <row r="482" spans="8:20">
      <c r="H482" s="34">
        <v>478</v>
      </c>
      <c r="I482" s="9">
        <v>1.3951577683367185</v>
      </c>
      <c r="J482" s="9">
        <f t="shared" ca="1" si="73"/>
        <v>2.8250746075010968</v>
      </c>
      <c r="K482" s="9">
        <f t="shared" si="70"/>
        <v>1.3951577683367185</v>
      </c>
      <c r="L482" s="9">
        <f t="shared" si="71"/>
        <v>155.53462442257128</v>
      </c>
      <c r="M482" s="9">
        <f t="shared" si="74"/>
        <v>117.38082678949137</v>
      </c>
      <c r="N482" s="9">
        <f t="shared" si="72"/>
        <v>10.900459298697072</v>
      </c>
      <c r="O482" s="9">
        <f t="shared" si="75"/>
        <v>9.2193869747110284</v>
      </c>
      <c r="Q482" s="9">
        <f t="shared" si="76"/>
        <v>155.53462442257128</v>
      </c>
      <c r="R482" s="9">
        <f t="shared" si="77"/>
        <v>10.900459298697072</v>
      </c>
      <c r="S482" s="9">
        <f t="shared" si="78"/>
        <v>117.38082678949137</v>
      </c>
      <c r="T482" s="9">
        <f t="shared" si="79"/>
        <v>9.2193869747110284</v>
      </c>
    </row>
    <row r="483" spans="8:20">
      <c r="H483" s="34">
        <v>479</v>
      </c>
      <c r="I483" s="9">
        <v>-0.64994535740811843</v>
      </c>
      <c r="J483" s="9">
        <f t="shared" ca="1" si="73"/>
        <v>0.593090097167849</v>
      </c>
      <c r="K483" s="9">
        <f t="shared" si="70"/>
        <v>-0.64994535740811843</v>
      </c>
      <c r="L483" s="9">
        <f t="shared" si="71"/>
        <v>78.329454251070118</v>
      </c>
      <c r="M483" s="9">
        <f t="shared" si="74"/>
        <v>96.316072234879357</v>
      </c>
      <c r="N483" s="9">
        <f t="shared" si="72"/>
        <v>0</v>
      </c>
      <c r="O483" s="9">
        <f t="shared" si="75"/>
        <v>0</v>
      </c>
      <c r="Q483" s="9">
        <f t="shared" si="76"/>
        <v>78.329454251070118</v>
      </c>
      <c r="R483" s="9">
        <f t="shared" si="77"/>
        <v>0</v>
      </c>
      <c r="S483" s="9">
        <f t="shared" si="78"/>
        <v>96.316072234879357</v>
      </c>
      <c r="T483" s="9">
        <f t="shared" si="79"/>
        <v>0</v>
      </c>
    </row>
    <row r="484" spans="8:20">
      <c r="H484" s="34">
        <v>480</v>
      </c>
      <c r="I484" s="9">
        <v>-0.96758855860780324</v>
      </c>
      <c r="J484" s="9">
        <f t="shared" ca="1" si="73"/>
        <v>-0.73864412444876071</v>
      </c>
      <c r="K484" s="9">
        <f t="shared" si="70"/>
        <v>-0.96758855860780324</v>
      </c>
      <c r="L484" s="9">
        <f t="shared" si="71"/>
        <v>70.413395468034039</v>
      </c>
      <c r="M484" s="9">
        <f t="shared" si="74"/>
        <v>93.402202484720135</v>
      </c>
      <c r="N484" s="9">
        <f t="shared" si="72"/>
        <v>0</v>
      </c>
      <c r="O484" s="9">
        <f t="shared" si="75"/>
        <v>0</v>
      </c>
      <c r="Q484" s="9">
        <f t="shared" si="76"/>
        <v>70.413395468034039</v>
      </c>
      <c r="R484" s="9">
        <f t="shared" si="77"/>
        <v>0</v>
      </c>
      <c r="S484" s="9">
        <f t="shared" si="78"/>
        <v>93.402202484720135</v>
      </c>
      <c r="T484" s="9">
        <f t="shared" si="79"/>
        <v>0</v>
      </c>
    </row>
    <row r="485" spans="8:20">
      <c r="H485" s="34">
        <v>481</v>
      </c>
      <c r="I485" s="9">
        <v>0.20537026751408702</v>
      </c>
      <c r="J485" s="9">
        <f t="shared" ca="1" si="73"/>
        <v>1.317289319285446</v>
      </c>
      <c r="K485" s="9">
        <f t="shared" si="70"/>
        <v>0.20537026751408702</v>
      </c>
      <c r="L485" s="9">
        <f t="shared" si="71"/>
        <v>104.35553844203938</v>
      </c>
      <c r="M485" s="9">
        <f t="shared" si="74"/>
        <v>104.62216957204403</v>
      </c>
      <c r="N485" s="9">
        <f t="shared" si="72"/>
        <v>4.355538442039375</v>
      </c>
      <c r="O485" s="9">
        <f t="shared" si="75"/>
        <v>4.6221695720440437</v>
      </c>
      <c r="Q485" s="9">
        <f t="shared" si="76"/>
        <v>104.35553844203938</v>
      </c>
      <c r="R485" s="9">
        <f t="shared" si="77"/>
        <v>4.355538442039375</v>
      </c>
      <c r="S485" s="9">
        <f t="shared" si="78"/>
        <v>104.62216957204403</v>
      </c>
      <c r="T485" s="9">
        <f t="shared" si="79"/>
        <v>4.6221695720440437</v>
      </c>
    </row>
    <row r="486" spans="8:20">
      <c r="H486" s="34">
        <v>482</v>
      </c>
      <c r="I486" s="9">
        <v>-0.30169228397974041</v>
      </c>
      <c r="J486" s="9">
        <f t="shared" ca="1" si="73"/>
        <v>1.1732068109154725</v>
      </c>
      <c r="K486" s="9">
        <f t="shared" si="70"/>
        <v>-0.30169228397974041</v>
      </c>
      <c r="L486" s="9">
        <f t="shared" si="71"/>
        <v>88.034668162033881</v>
      </c>
      <c r="M486" s="9">
        <f t="shared" si="74"/>
        <v>99.615308844632381</v>
      </c>
      <c r="N486" s="9">
        <f t="shared" si="72"/>
        <v>0</v>
      </c>
      <c r="O486" s="9">
        <f t="shared" si="75"/>
        <v>0</v>
      </c>
      <c r="Q486" s="9">
        <f t="shared" si="76"/>
        <v>88.034668162033881</v>
      </c>
      <c r="R486" s="9">
        <f t="shared" si="77"/>
        <v>0</v>
      </c>
      <c r="S486" s="9">
        <f t="shared" si="78"/>
        <v>99.615308844632381</v>
      </c>
      <c r="T486" s="9">
        <f t="shared" si="79"/>
        <v>0</v>
      </c>
    </row>
    <row r="487" spans="8:20">
      <c r="H487" s="34">
        <v>483</v>
      </c>
      <c r="I487" s="9">
        <v>-0.13449073681194354</v>
      </c>
      <c r="J487" s="9">
        <f t="shared" ca="1" si="73"/>
        <v>0.6499255947933833</v>
      </c>
      <c r="K487" s="9">
        <f t="shared" si="70"/>
        <v>-0.13449073681194354</v>
      </c>
      <c r="L487" s="9">
        <f t="shared" si="71"/>
        <v>93.112783907118242</v>
      </c>
      <c r="M487" s="9">
        <f t="shared" si="74"/>
        <v>101.23924167199985</v>
      </c>
      <c r="N487" s="9">
        <f t="shared" si="72"/>
        <v>0</v>
      </c>
      <c r="O487" s="9">
        <f t="shared" si="75"/>
        <v>1.2392416719998636</v>
      </c>
      <c r="Q487" s="9">
        <f t="shared" si="76"/>
        <v>93.112783907118242</v>
      </c>
      <c r="R487" s="9">
        <f t="shared" si="77"/>
        <v>0</v>
      </c>
      <c r="S487" s="9">
        <f t="shared" si="78"/>
        <v>101.23924167199985</v>
      </c>
      <c r="T487" s="9">
        <f t="shared" si="79"/>
        <v>1.2392416719998636</v>
      </c>
    </row>
    <row r="488" spans="8:20">
      <c r="H488" s="34">
        <v>484</v>
      </c>
      <c r="I488" s="9">
        <v>-1.3479081402889774</v>
      </c>
      <c r="J488" s="9">
        <f t="shared" ca="1" si="73"/>
        <v>0.41153511598458448</v>
      </c>
      <c r="K488" s="9">
        <f t="shared" si="70"/>
        <v>-1.3479081402889774</v>
      </c>
      <c r="L488" s="9">
        <f t="shared" si="71"/>
        <v>61.980582945482368</v>
      </c>
      <c r="M488" s="9">
        <f t="shared" si="74"/>
        <v>90.029106118714225</v>
      </c>
      <c r="N488" s="9">
        <f t="shared" si="72"/>
        <v>0</v>
      </c>
      <c r="O488" s="9">
        <f t="shared" si="75"/>
        <v>0</v>
      </c>
      <c r="Q488" s="9">
        <f t="shared" si="76"/>
        <v>61.980582945482368</v>
      </c>
      <c r="R488" s="9">
        <f t="shared" si="77"/>
        <v>0</v>
      </c>
      <c r="S488" s="9">
        <f t="shared" si="78"/>
        <v>90.029106118714225</v>
      </c>
      <c r="T488" s="9">
        <f t="shared" si="79"/>
        <v>0</v>
      </c>
    </row>
    <row r="489" spans="8:20">
      <c r="H489" s="34">
        <v>485</v>
      </c>
      <c r="I489" s="9">
        <v>2.3946237622576785</v>
      </c>
      <c r="J489" s="9">
        <f t="shared" ca="1" si="73"/>
        <v>-2.1332795406963894</v>
      </c>
      <c r="K489" s="9">
        <f t="shared" si="70"/>
        <v>2.3946237622576785</v>
      </c>
      <c r="L489" s="9">
        <f t="shared" si="71"/>
        <v>217.47798200557787</v>
      </c>
      <c r="M489" s="9">
        <f t="shared" si="74"/>
        <v>129.29350969011162</v>
      </c>
      <c r="N489" s="9">
        <f t="shared" si="72"/>
        <v>10.900459298697072</v>
      </c>
      <c r="O489" s="9">
        <f t="shared" si="75"/>
        <v>9.2193869747110284</v>
      </c>
      <c r="Q489" s="9">
        <f t="shared" si="76"/>
        <v>217.47798200557787</v>
      </c>
      <c r="R489" s="9">
        <f t="shared" si="77"/>
        <v>10.900459298697072</v>
      </c>
      <c r="S489" s="9">
        <f t="shared" si="78"/>
        <v>129.29350969011162</v>
      </c>
      <c r="T489" s="9">
        <f t="shared" si="79"/>
        <v>9.2193869747110284</v>
      </c>
    </row>
    <row r="490" spans="8:20">
      <c r="H490" s="34">
        <v>486</v>
      </c>
      <c r="I490" s="9">
        <v>-0.41933926635757574</v>
      </c>
      <c r="J490" s="9">
        <f t="shared" ca="1" si="73"/>
        <v>1.7427668105912113</v>
      </c>
      <c r="K490" s="9">
        <f t="shared" si="70"/>
        <v>-0.41933926635757574</v>
      </c>
      <c r="L490" s="9">
        <f t="shared" si="71"/>
        <v>84.628485068366771</v>
      </c>
      <c r="M490" s="9">
        <f t="shared" si="74"/>
        <v>98.488308445866394</v>
      </c>
      <c r="N490" s="9">
        <f t="shared" si="72"/>
        <v>0</v>
      </c>
      <c r="O490" s="9">
        <f t="shared" si="75"/>
        <v>0</v>
      </c>
      <c r="Q490" s="9">
        <f t="shared" si="76"/>
        <v>84.628485068366771</v>
      </c>
      <c r="R490" s="9">
        <f t="shared" si="77"/>
        <v>0</v>
      </c>
      <c r="S490" s="9">
        <f t="shared" si="78"/>
        <v>98.488308445866394</v>
      </c>
      <c r="T490" s="9">
        <f t="shared" si="79"/>
        <v>0</v>
      </c>
    </row>
    <row r="491" spans="8:20">
      <c r="H491" s="34">
        <v>487</v>
      </c>
      <c r="I491" s="9">
        <v>0.39211610106566219</v>
      </c>
      <c r="J491" s="9">
        <f t="shared" ca="1" si="73"/>
        <v>-0.69176022141392668</v>
      </c>
      <c r="K491" s="9">
        <f t="shared" si="70"/>
        <v>0.39211610106566219</v>
      </c>
      <c r="L491" s="9">
        <f t="shared" si="71"/>
        <v>111.10101359933631</v>
      </c>
      <c r="M491" s="9">
        <f t="shared" si="74"/>
        <v>106.52889407121556</v>
      </c>
      <c r="N491" s="9">
        <f t="shared" si="72"/>
        <v>10.900459298697072</v>
      </c>
      <c r="O491" s="9">
        <f t="shared" si="75"/>
        <v>6.528894071215575</v>
      </c>
      <c r="Q491" s="9">
        <f t="shared" si="76"/>
        <v>111.10101359933631</v>
      </c>
      <c r="R491" s="9">
        <f t="shared" si="77"/>
        <v>10.900459298697072</v>
      </c>
      <c r="S491" s="9">
        <f t="shared" si="78"/>
        <v>106.52889407121556</v>
      </c>
      <c r="T491" s="9">
        <f t="shared" si="79"/>
        <v>6.528894071215575</v>
      </c>
    </row>
    <row r="492" spans="8:20">
      <c r="H492" s="34">
        <v>488</v>
      </c>
      <c r="I492" s="9">
        <v>-1.8876875531663593</v>
      </c>
      <c r="J492" s="9">
        <f t="shared" ca="1" si="73"/>
        <v>-0.25084735394291746</v>
      </c>
      <c r="K492" s="9">
        <f t="shared" si="70"/>
        <v>-1.8876875531663593</v>
      </c>
      <c r="L492" s="9">
        <f t="shared" si="71"/>
        <v>51.716383904948458</v>
      </c>
      <c r="M492" s="9">
        <f t="shared" si="74"/>
        <v>85.449815391982881</v>
      </c>
      <c r="N492" s="9">
        <f t="shared" si="72"/>
        <v>0</v>
      </c>
      <c r="O492" s="9">
        <f t="shared" si="75"/>
        <v>0</v>
      </c>
      <c r="Q492" s="9">
        <f t="shared" si="76"/>
        <v>51.716383904948458</v>
      </c>
      <c r="R492" s="9">
        <f t="shared" si="77"/>
        <v>0</v>
      </c>
      <c r="S492" s="9">
        <f t="shared" si="78"/>
        <v>85.449815391982881</v>
      </c>
      <c r="T492" s="9">
        <f t="shared" si="79"/>
        <v>0</v>
      </c>
    </row>
    <row r="493" spans="8:20">
      <c r="H493" s="34">
        <v>489</v>
      </c>
      <c r="I493" s="9">
        <v>0.37511517669549038</v>
      </c>
      <c r="J493" s="9">
        <f t="shared" ca="1" si="73"/>
        <v>0.93012287297827256</v>
      </c>
      <c r="K493" s="9">
        <f t="shared" si="70"/>
        <v>0.37511517669549038</v>
      </c>
      <c r="L493" s="9">
        <f t="shared" si="71"/>
        <v>110.46929045464131</v>
      </c>
      <c r="M493" s="9">
        <f t="shared" si="74"/>
        <v>106.35388179258685</v>
      </c>
      <c r="N493" s="9">
        <f t="shared" si="72"/>
        <v>10.46929045464131</v>
      </c>
      <c r="O493" s="9">
        <f t="shared" si="75"/>
        <v>6.3538817925868614</v>
      </c>
      <c r="Q493" s="9">
        <f t="shared" si="76"/>
        <v>110.46929045464131</v>
      </c>
      <c r="R493" s="9">
        <f t="shared" si="77"/>
        <v>10.46929045464131</v>
      </c>
      <c r="S493" s="9">
        <f t="shared" si="78"/>
        <v>106.35388179258685</v>
      </c>
      <c r="T493" s="9">
        <f t="shared" si="79"/>
        <v>6.3538817925868614</v>
      </c>
    </row>
    <row r="494" spans="8:20">
      <c r="H494" s="34">
        <v>490</v>
      </c>
      <c r="I494" s="9">
        <v>-2.4513991989456669</v>
      </c>
      <c r="J494" s="9">
        <f t="shared" ca="1" si="73"/>
        <v>-0.24734920521652931</v>
      </c>
      <c r="K494" s="9">
        <f t="shared" si="70"/>
        <v>-2.4513991989456669</v>
      </c>
      <c r="L494" s="9">
        <f t="shared" si="71"/>
        <v>42.806974328407705</v>
      </c>
      <c r="M494" s="9">
        <f t="shared" si="74"/>
        <v>80.915946402025909</v>
      </c>
      <c r="N494" s="9">
        <f t="shared" si="72"/>
        <v>0</v>
      </c>
      <c r="O494" s="9">
        <f t="shared" si="75"/>
        <v>0</v>
      </c>
      <c r="Q494" s="9">
        <f t="shared" si="76"/>
        <v>42.806974328407705</v>
      </c>
      <c r="R494" s="9">
        <f t="shared" si="77"/>
        <v>0</v>
      </c>
      <c r="S494" s="9">
        <f t="shared" si="78"/>
        <v>80.915946402025909</v>
      </c>
      <c r="T494" s="9">
        <f t="shared" si="79"/>
        <v>0</v>
      </c>
    </row>
    <row r="495" spans="8:20">
      <c r="H495" s="34">
        <v>491</v>
      </c>
      <c r="I495" s="9">
        <v>-0.96006326464238201</v>
      </c>
      <c r="J495" s="9">
        <f t="shared" ca="1" si="73"/>
        <v>0.92439829994154166</v>
      </c>
      <c r="K495" s="9">
        <f t="shared" si="70"/>
        <v>-0.96006326464238201</v>
      </c>
      <c r="L495" s="9">
        <f t="shared" si="71"/>
        <v>70.591346632421676</v>
      </c>
      <c r="M495" s="9">
        <f t="shared" si="74"/>
        <v>93.470204876527291</v>
      </c>
      <c r="N495" s="9">
        <f t="shared" si="72"/>
        <v>0</v>
      </c>
      <c r="O495" s="9">
        <f t="shared" si="75"/>
        <v>0</v>
      </c>
      <c r="Q495" s="9">
        <f t="shared" si="76"/>
        <v>70.591346632421676</v>
      </c>
      <c r="R495" s="9">
        <f t="shared" si="77"/>
        <v>0</v>
      </c>
      <c r="S495" s="9">
        <f t="shared" si="78"/>
        <v>93.470204876527291</v>
      </c>
      <c r="T495" s="9">
        <f t="shared" si="79"/>
        <v>0</v>
      </c>
    </row>
    <row r="496" spans="8:20">
      <c r="H496" s="34">
        <v>492</v>
      </c>
      <c r="I496" s="9">
        <v>-1.4413220405281901</v>
      </c>
      <c r="J496" s="9">
        <f t="shared" ca="1" si="73"/>
        <v>-7.1249155202919481E-2</v>
      </c>
      <c r="K496" s="9">
        <f t="shared" si="70"/>
        <v>-1.4413220405281901</v>
      </c>
      <c r="L496" s="9">
        <f t="shared" si="71"/>
        <v>60.068726923269068</v>
      </c>
      <c r="M496" s="9">
        <f t="shared" si="74"/>
        <v>89.219414416958159</v>
      </c>
      <c r="N496" s="9">
        <f t="shared" si="72"/>
        <v>0</v>
      </c>
      <c r="O496" s="9">
        <f t="shared" si="75"/>
        <v>0</v>
      </c>
      <c r="Q496" s="9">
        <f t="shared" si="76"/>
        <v>60.068726923269068</v>
      </c>
      <c r="R496" s="9">
        <f t="shared" si="77"/>
        <v>0</v>
      </c>
      <c r="S496" s="9">
        <f t="shared" si="78"/>
        <v>89.219414416958159</v>
      </c>
      <c r="T496" s="9">
        <f t="shared" si="79"/>
        <v>0</v>
      </c>
    </row>
    <row r="497" spans="8:20">
      <c r="H497" s="34">
        <v>493</v>
      </c>
      <c r="I497" s="9">
        <v>6.2594498957275632E-2</v>
      </c>
      <c r="J497" s="9">
        <f t="shared" ca="1" si="73"/>
        <v>2.6278542265024711</v>
      </c>
      <c r="K497" s="9">
        <f t="shared" si="70"/>
        <v>6.2594498957275632E-2</v>
      </c>
      <c r="L497" s="9">
        <f t="shared" si="71"/>
        <v>99.475911819743672</v>
      </c>
      <c r="M497" s="9">
        <f t="shared" si="74"/>
        <v>103.18744413425618</v>
      </c>
      <c r="N497" s="9">
        <f t="shared" si="72"/>
        <v>0</v>
      </c>
      <c r="O497" s="9">
        <f t="shared" si="75"/>
        <v>3.1874441342561965</v>
      </c>
      <c r="Q497" s="9">
        <f t="shared" si="76"/>
        <v>99.475911819743672</v>
      </c>
      <c r="R497" s="9">
        <f t="shared" si="77"/>
        <v>0</v>
      </c>
      <c r="S497" s="9">
        <f t="shared" si="78"/>
        <v>103.18744413425618</v>
      </c>
      <c r="T497" s="9">
        <f t="shared" si="79"/>
        <v>3.1874441342561965</v>
      </c>
    </row>
    <row r="498" spans="8:20">
      <c r="H498" s="34">
        <v>494</v>
      </c>
      <c r="I498" s="9">
        <v>-0.75443528174685992</v>
      </c>
      <c r="J498" s="9">
        <f t="shared" ca="1" si="73"/>
        <v>8.8891031733553116E-2</v>
      </c>
      <c r="K498" s="9">
        <f t="shared" si="70"/>
        <v>-0.75443528174685992</v>
      </c>
      <c r="L498" s="9">
        <f t="shared" si="71"/>
        <v>75.631806135616003</v>
      </c>
      <c r="M498" s="9">
        <f t="shared" si="74"/>
        <v>95.34764680076691</v>
      </c>
      <c r="N498" s="9">
        <f t="shared" si="72"/>
        <v>0</v>
      </c>
      <c r="O498" s="9">
        <f t="shared" si="75"/>
        <v>0</v>
      </c>
      <c r="Q498" s="9">
        <f t="shared" si="76"/>
        <v>75.631806135616003</v>
      </c>
      <c r="R498" s="9">
        <f t="shared" si="77"/>
        <v>0</v>
      </c>
      <c r="S498" s="9">
        <f t="shared" si="78"/>
        <v>95.34764680076691</v>
      </c>
      <c r="T498" s="9">
        <f t="shared" si="79"/>
        <v>0</v>
      </c>
    </row>
    <row r="499" spans="8:20">
      <c r="H499" s="34">
        <v>495</v>
      </c>
      <c r="I499" s="9">
        <v>-1.5405855408463578</v>
      </c>
      <c r="J499" s="9">
        <f t="shared" ca="1" si="73"/>
        <v>-0.14296435747947125</v>
      </c>
      <c r="K499" s="9">
        <f t="shared" si="70"/>
        <v>-1.5405855408463578</v>
      </c>
      <c r="L499" s="9">
        <f t="shared" si="71"/>
        <v>58.101736319005838</v>
      </c>
      <c r="M499" s="9">
        <f t="shared" si="74"/>
        <v>88.366998516037611</v>
      </c>
      <c r="N499" s="9">
        <f t="shared" si="72"/>
        <v>0</v>
      </c>
      <c r="O499" s="9">
        <f t="shared" si="75"/>
        <v>0</v>
      </c>
      <c r="Q499" s="9">
        <f t="shared" si="76"/>
        <v>58.101736319005838</v>
      </c>
      <c r="R499" s="9">
        <f t="shared" si="77"/>
        <v>0</v>
      </c>
      <c r="S499" s="9">
        <f t="shared" si="78"/>
        <v>88.366998516037611</v>
      </c>
      <c r="T499" s="9">
        <f t="shared" si="79"/>
        <v>0</v>
      </c>
    </row>
    <row r="500" spans="8:20">
      <c r="H500" s="34">
        <v>496</v>
      </c>
      <c r="I500" s="9">
        <v>-2.6288433458194878E-2</v>
      </c>
      <c r="J500" s="9">
        <f t="shared" ca="1" si="73"/>
        <v>0.69383273577313143</v>
      </c>
      <c r="K500" s="9">
        <f t="shared" si="70"/>
        <v>-2.6288433458194878E-2</v>
      </c>
      <c r="L500" s="9">
        <f t="shared" si="71"/>
        <v>96.554097271795598</v>
      </c>
      <c r="M500" s="9">
        <f t="shared" si="74"/>
        <v>102.30423105887071</v>
      </c>
      <c r="N500" s="9">
        <f t="shared" si="72"/>
        <v>0</v>
      </c>
      <c r="O500" s="9">
        <f t="shared" si="75"/>
        <v>2.3042310588707267</v>
      </c>
      <c r="Q500" s="9">
        <f t="shared" si="76"/>
        <v>96.554097271795598</v>
      </c>
      <c r="R500" s="9">
        <f t="shared" si="77"/>
        <v>0</v>
      </c>
      <c r="S500" s="9">
        <f t="shared" si="78"/>
        <v>102.30423105887071</v>
      </c>
      <c r="T500" s="9">
        <f t="shared" si="79"/>
        <v>2.3042310588707267</v>
      </c>
    </row>
    <row r="501" spans="8:20">
      <c r="H501" s="34">
        <v>497</v>
      </c>
      <c r="I501" s="9">
        <v>1.2968533114631238</v>
      </c>
      <c r="J501" s="9">
        <f t="shared" ca="1" si="73"/>
        <v>-0.5953196084837401</v>
      </c>
      <c r="K501" s="9">
        <f t="shared" si="70"/>
        <v>1.2968533114631238</v>
      </c>
      <c r="L501" s="9">
        <f t="shared" si="71"/>
        <v>150.48993970088043</v>
      </c>
      <c r="M501" s="9">
        <f t="shared" si="74"/>
        <v>116.27013625835366</v>
      </c>
      <c r="N501" s="9">
        <f t="shared" si="72"/>
        <v>10.900459298697072</v>
      </c>
      <c r="O501" s="9">
        <f t="shared" si="75"/>
        <v>9.2193869747110284</v>
      </c>
      <c r="Q501" s="9">
        <f t="shared" si="76"/>
        <v>150.48993970088043</v>
      </c>
      <c r="R501" s="9">
        <f t="shared" si="77"/>
        <v>10.900459298697072</v>
      </c>
      <c r="S501" s="9">
        <f t="shared" si="78"/>
        <v>116.27013625835366</v>
      </c>
      <c r="T501" s="9">
        <f t="shared" si="79"/>
        <v>9.2193869747110284</v>
      </c>
    </row>
    <row r="502" spans="8:20">
      <c r="H502" s="34">
        <v>498</v>
      </c>
      <c r="I502" s="9">
        <v>-0.8023162409932556</v>
      </c>
      <c r="J502" s="9">
        <f t="shared" ca="1" si="73"/>
        <v>0.11070893982487295</v>
      </c>
      <c r="K502" s="9">
        <f t="shared" si="70"/>
        <v>-0.8023162409932556</v>
      </c>
      <c r="L502" s="9">
        <f t="shared" si="71"/>
        <v>74.426885230117307</v>
      </c>
      <c r="M502" s="9">
        <f t="shared" si="74"/>
        <v>94.907139394465901</v>
      </c>
      <c r="N502" s="9">
        <f t="shared" si="72"/>
        <v>0</v>
      </c>
      <c r="O502" s="9">
        <f t="shared" si="75"/>
        <v>0</v>
      </c>
      <c r="Q502" s="9">
        <f t="shared" si="76"/>
        <v>74.426885230117307</v>
      </c>
      <c r="R502" s="9">
        <f t="shared" si="77"/>
        <v>0</v>
      </c>
      <c r="S502" s="9">
        <f t="shared" si="78"/>
        <v>94.907139394465901</v>
      </c>
      <c r="T502" s="9">
        <f t="shared" si="79"/>
        <v>0</v>
      </c>
    </row>
    <row r="503" spans="8:20">
      <c r="H503" s="34">
        <v>499</v>
      </c>
      <c r="I503" s="9">
        <v>0.16782508879320487</v>
      </c>
      <c r="J503" s="9">
        <f t="shared" ca="1" si="73"/>
        <v>-0.23545957241754309</v>
      </c>
      <c r="K503" s="9">
        <f t="shared" si="70"/>
        <v>0.16782508879320487</v>
      </c>
      <c r="L503" s="9">
        <f t="shared" si="71"/>
        <v>103.0496325151225</v>
      </c>
      <c r="M503" s="9">
        <f t="shared" si="74"/>
        <v>104.24296356957116</v>
      </c>
      <c r="N503" s="9">
        <f t="shared" si="72"/>
        <v>3.0496325151224966</v>
      </c>
      <c r="O503" s="9">
        <f t="shared" si="75"/>
        <v>4.2429635695711738</v>
      </c>
      <c r="Q503" s="9">
        <f t="shared" si="76"/>
        <v>103.0496325151225</v>
      </c>
      <c r="R503" s="9">
        <f t="shared" si="77"/>
        <v>3.0496325151224966</v>
      </c>
      <c r="S503" s="9">
        <f t="shared" si="78"/>
        <v>104.24296356957116</v>
      </c>
      <c r="T503" s="9">
        <f t="shared" si="79"/>
        <v>4.2429635695711738</v>
      </c>
    </row>
    <row r="504" spans="8:20">
      <c r="H504" s="34">
        <v>500</v>
      </c>
      <c r="I504" s="9">
        <v>0.54272715163842244</v>
      </c>
      <c r="J504" s="9">
        <f t="shared" ca="1" si="73"/>
        <v>-0.50955560672032818</v>
      </c>
      <c r="K504" s="9">
        <f t="shared" si="70"/>
        <v>0.54272715163842244</v>
      </c>
      <c r="L504" s="9">
        <f t="shared" si="71"/>
        <v>116.85759118514601</v>
      </c>
      <c r="M504" s="9">
        <f t="shared" si="74"/>
        <v>108.09195760259961</v>
      </c>
      <c r="N504" s="9">
        <f t="shared" si="72"/>
        <v>10.900459298697072</v>
      </c>
      <c r="O504" s="9">
        <f t="shared" si="75"/>
        <v>8.0919576025996207</v>
      </c>
      <c r="Q504" s="9">
        <f t="shared" si="76"/>
        <v>116.85759118514601</v>
      </c>
      <c r="R504" s="9">
        <f t="shared" si="77"/>
        <v>10.900459298697072</v>
      </c>
      <c r="S504" s="9">
        <f t="shared" si="78"/>
        <v>108.09195760259961</v>
      </c>
      <c r="T504" s="9">
        <f t="shared" si="79"/>
        <v>8.0919576025996207</v>
      </c>
    </row>
    <row r="505" spans="8:20">
      <c r="H505" s="34">
        <v>501</v>
      </c>
      <c r="I505" s="9">
        <v>-0.44204538516626035</v>
      </c>
      <c r="J505" s="9">
        <f t="shared" ca="1" si="73"/>
        <v>-2.0292429209011442</v>
      </c>
      <c r="K505" s="9">
        <f t="shared" si="70"/>
        <v>-0.44204538516626035</v>
      </c>
      <c r="L505" s="9">
        <f t="shared" si="71"/>
        <v>83.986417639344253</v>
      </c>
      <c r="M505" s="9">
        <f t="shared" si="74"/>
        <v>98.272267349067434</v>
      </c>
      <c r="N505" s="9">
        <f t="shared" si="72"/>
        <v>0</v>
      </c>
      <c r="O505" s="9">
        <f t="shared" si="75"/>
        <v>0</v>
      </c>
      <c r="Q505" s="9">
        <f t="shared" si="76"/>
        <v>83.986417639344253</v>
      </c>
      <c r="R505" s="9">
        <f t="shared" si="77"/>
        <v>0</v>
      </c>
      <c r="S505" s="9">
        <f t="shared" si="78"/>
        <v>98.272267349067434</v>
      </c>
      <c r="T505" s="9">
        <f t="shared" si="79"/>
        <v>0</v>
      </c>
    </row>
    <row r="506" spans="8:20">
      <c r="H506" s="34">
        <v>502</v>
      </c>
      <c r="I506" s="9">
        <v>0.48574059353619808</v>
      </c>
      <c r="J506" s="9">
        <f t="shared" ca="1" si="73"/>
        <v>-0.18386456760600151</v>
      </c>
      <c r="K506" s="9">
        <f t="shared" si="70"/>
        <v>0.48574059353619808</v>
      </c>
      <c r="L506" s="9">
        <f t="shared" si="71"/>
        <v>114.64521315035503</v>
      </c>
      <c r="M506" s="9">
        <f t="shared" si="74"/>
        <v>107.49786364208994</v>
      </c>
      <c r="N506" s="9">
        <f t="shared" si="72"/>
        <v>10.900459298697072</v>
      </c>
      <c r="O506" s="9">
        <f t="shared" si="75"/>
        <v>7.4978636420899534</v>
      </c>
      <c r="Q506" s="9">
        <f t="shared" si="76"/>
        <v>114.64521315035503</v>
      </c>
      <c r="R506" s="9">
        <f t="shared" si="77"/>
        <v>10.900459298697072</v>
      </c>
      <c r="S506" s="9">
        <f t="shared" si="78"/>
        <v>107.49786364208994</v>
      </c>
      <c r="T506" s="9">
        <f t="shared" si="79"/>
        <v>7.4978636420899534</v>
      </c>
    </row>
    <row r="507" spans="8:20">
      <c r="H507" s="34">
        <v>503</v>
      </c>
      <c r="I507" s="9">
        <v>1.2993191214197495</v>
      </c>
      <c r="J507" s="9">
        <f t="shared" ca="1" si="73"/>
        <v>-0.63113294231970141</v>
      </c>
      <c r="K507" s="9">
        <f t="shared" si="70"/>
        <v>1.2993191214197495</v>
      </c>
      <c r="L507" s="9">
        <f t="shared" si="71"/>
        <v>150.61445437800847</v>
      </c>
      <c r="M507" s="9">
        <f t="shared" si="74"/>
        <v>116.29786723222757</v>
      </c>
      <c r="N507" s="9">
        <f t="shared" si="72"/>
        <v>10.900459298697072</v>
      </c>
      <c r="O507" s="9">
        <f t="shared" si="75"/>
        <v>9.2193869747110284</v>
      </c>
      <c r="Q507" s="9">
        <f t="shared" si="76"/>
        <v>150.61445437800847</v>
      </c>
      <c r="R507" s="9">
        <f t="shared" si="77"/>
        <v>10.900459298697072</v>
      </c>
      <c r="S507" s="9">
        <f t="shared" si="78"/>
        <v>116.29786723222757</v>
      </c>
      <c r="T507" s="9">
        <f t="shared" si="79"/>
        <v>9.2193869747110284</v>
      </c>
    </row>
    <row r="508" spans="8:20">
      <c r="H508" s="34">
        <v>504</v>
      </c>
      <c r="I508" s="9">
        <v>-0.96632334394043506</v>
      </c>
      <c r="J508" s="9">
        <f t="shared" ca="1" si="73"/>
        <v>1.0958199287441839</v>
      </c>
      <c r="K508" s="9">
        <f t="shared" si="70"/>
        <v>-0.96632334394043506</v>
      </c>
      <c r="L508" s="9">
        <f t="shared" si="71"/>
        <v>70.443282688687901</v>
      </c>
      <c r="M508" s="9">
        <f t="shared" si="74"/>
        <v>93.413632148605245</v>
      </c>
      <c r="N508" s="9">
        <f t="shared" si="72"/>
        <v>0</v>
      </c>
      <c r="O508" s="9">
        <f t="shared" si="75"/>
        <v>0</v>
      </c>
      <c r="Q508" s="9">
        <f t="shared" si="76"/>
        <v>70.443282688687901</v>
      </c>
      <c r="R508" s="9">
        <f t="shared" si="77"/>
        <v>0</v>
      </c>
      <c r="S508" s="9">
        <f t="shared" si="78"/>
        <v>93.413632148605245</v>
      </c>
      <c r="T508" s="9">
        <f t="shared" si="79"/>
        <v>0</v>
      </c>
    </row>
    <row r="509" spans="8:20">
      <c r="H509" s="34">
        <v>505</v>
      </c>
      <c r="I509" s="9">
        <v>-0.94257186242419155</v>
      </c>
      <c r="J509" s="9">
        <f t="shared" ca="1" si="73"/>
        <v>-0.35498874264704172</v>
      </c>
      <c r="K509" s="9">
        <f t="shared" si="70"/>
        <v>-0.94257186242419155</v>
      </c>
      <c r="L509" s="9">
        <f t="shared" si="71"/>
        <v>71.006706506826163</v>
      </c>
      <c r="M509" s="9">
        <f t="shared" si="74"/>
        <v>93.628457443281803</v>
      </c>
      <c r="N509" s="9">
        <f t="shared" si="72"/>
        <v>0</v>
      </c>
      <c r="O509" s="9">
        <f t="shared" si="75"/>
        <v>0</v>
      </c>
      <c r="Q509" s="9">
        <f t="shared" si="76"/>
        <v>71.006706506826163</v>
      </c>
      <c r="R509" s="9">
        <f t="shared" si="77"/>
        <v>0</v>
      </c>
      <c r="S509" s="9">
        <f t="shared" si="78"/>
        <v>93.628457443281803</v>
      </c>
      <c r="T509" s="9">
        <f t="shared" si="79"/>
        <v>0</v>
      </c>
    </row>
    <row r="510" spans="8:20">
      <c r="H510" s="34">
        <v>506</v>
      </c>
      <c r="I510" s="9">
        <v>1.097684608344353</v>
      </c>
      <c r="J510" s="9">
        <f t="shared" ca="1" si="73"/>
        <v>0.61734266070873534</v>
      </c>
      <c r="K510" s="9">
        <f t="shared" si="70"/>
        <v>1.097684608344353</v>
      </c>
      <c r="L510" s="9">
        <f t="shared" si="71"/>
        <v>140.76521909658121</v>
      </c>
      <c r="M510" s="9">
        <f t="shared" si="74"/>
        <v>114.05194595265264</v>
      </c>
      <c r="N510" s="9">
        <f t="shared" si="72"/>
        <v>10.900459298697072</v>
      </c>
      <c r="O510" s="9">
        <f t="shared" si="75"/>
        <v>9.2193869747110284</v>
      </c>
      <c r="Q510" s="9">
        <f t="shared" si="76"/>
        <v>140.76521909658121</v>
      </c>
      <c r="R510" s="9">
        <f t="shared" si="77"/>
        <v>10.900459298697072</v>
      </c>
      <c r="S510" s="9">
        <f t="shared" si="78"/>
        <v>114.05194595265264</v>
      </c>
      <c r="T510" s="9">
        <f t="shared" si="79"/>
        <v>9.2193869747110284</v>
      </c>
    </row>
    <row r="511" spans="8:20">
      <c r="H511" s="34">
        <v>507</v>
      </c>
      <c r="I511" s="9">
        <v>0.58562853627289524</v>
      </c>
      <c r="J511" s="9">
        <f t="shared" ca="1" si="73"/>
        <v>0.88367476839350734</v>
      </c>
      <c r="K511" s="9">
        <f t="shared" si="70"/>
        <v>0.58562853627289524</v>
      </c>
      <c r="L511" s="9">
        <f t="shared" si="71"/>
        <v>118.55126781249037</v>
      </c>
      <c r="M511" s="9">
        <f t="shared" si="74"/>
        <v>108.54137670454546</v>
      </c>
      <c r="N511" s="9">
        <f t="shared" si="72"/>
        <v>10.900459298697072</v>
      </c>
      <c r="O511" s="9">
        <f t="shared" si="75"/>
        <v>8.5413767045454705</v>
      </c>
      <c r="Q511" s="9">
        <f t="shared" si="76"/>
        <v>118.55126781249037</v>
      </c>
      <c r="R511" s="9">
        <f t="shared" si="77"/>
        <v>10.900459298697072</v>
      </c>
      <c r="S511" s="9">
        <f t="shared" si="78"/>
        <v>108.54137670454546</v>
      </c>
      <c r="T511" s="9">
        <f t="shared" si="79"/>
        <v>8.5413767045454705</v>
      </c>
    </row>
    <row r="512" spans="8:20">
      <c r="H512" s="34">
        <v>508</v>
      </c>
      <c r="I512" s="9">
        <v>1.8639115598267166E-2</v>
      </c>
      <c r="J512" s="9">
        <f t="shared" ca="1" si="73"/>
        <v>0.41953677922509786</v>
      </c>
      <c r="K512" s="9">
        <f t="shared" si="70"/>
        <v>1.8639115598267166E-2</v>
      </c>
      <c r="L512" s="9">
        <f t="shared" si="71"/>
        <v>98.02009610296723</v>
      </c>
      <c r="M512" s="9">
        <f t="shared" si="74"/>
        <v>102.74971878215891</v>
      </c>
      <c r="N512" s="9">
        <f t="shared" si="72"/>
        <v>0</v>
      </c>
      <c r="O512" s="9">
        <f t="shared" si="75"/>
        <v>2.7497187821589222</v>
      </c>
      <c r="Q512" s="9">
        <f t="shared" si="76"/>
        <v>98.02009610296723</v>
      </c>
      <c r="R512" s="9">
        <f t="shared" si="77"/>
        <v>0</v>
      </c>
      <c r="S512" s="9">
        <f t="shared" si="78"/>
        <v>102.74971878215891</v>
      </c>
      <c r="T512" s="9">
        <f t="shared" si="79"/>
        <v>2.7497187821589222</v>
      </c>
    </row>
    <row r="513" spans="8:20">
      <c r="H513" s="34">
        <v>509</v>
      </c>
      <c r="I513" s="9">
        <v>-0.60313912774928935</v>
      </c>
      <c r="J513" s="9">
        <f t="shared" ca="1" si="73"/>
        <v>1.6843718411064366</v>
      </c>
      <c r="K513" s="9">
        <f t="shared" si="70"/>
        <v>-0.60313912774928935</v>
      </c>
      <c r="L513" s="9">
        <f t="shared" si="71"/>
        <v>79.568867487226569</v>
      </c>
      <c r="M513" s="9">
        <f t="shared" si="74"/>
        <v>96.753062059072022</v>
      </c>
      <c r="N513" s="9">
        <f t="shared" si="72"/>
        <v>0</v>
      </c>
      <c r="O513" s="9">
        <f t="shared" si="75"/>
        <v>0</v>
      </c>
      <c r="Q513" s="9">
        <f t="shared" si="76"/>
        <v>79.568867487226569</v>
      </c>
      <c r="R513" s="9">
        <f t="shared" si="77"/>
        <v>0</v>
      </c>
      <c r="S513" s="9">
        <f t="shared" si="78"/>
        <v>96.753062059072022</v>
      </c>
      <c r="T513" s="9">
        <f t="shared" si="79"/>
        <v>0</v>
      </c>
    </row>
    <row r="514" spans="8:20">
      <c r="H514" s="34">
        <v>510</v>
      </c>
      <c r="I514" s="9">
        <v>-0.61195466963933109</v>
      </c>
      <c r="J514" s="9">
        <f t="shared" ca="1" si="73"/>
        <v>1.3583454263863024</v>
      </c>
      <c r="K514" s="9">
        <f t="shared" si="70"/>
        <v>-0.61195466963933109</v>
      </c>
      <c r="L514" s="9">
        <f t="shared" si="71"/>
        <v>79.333945233776859</v>
      </c>
      <c r="M514" s="9">
        <f t="shared" si="74"/>
        <v>96.670607596964629</v>
      </c>
      <c r="N514" s="9">
        <f t="shared" si="72"/>
        <v>0</v>
      </c>
      <c r="O514" s="9">
        <f t="shared" si="75"/>
        <v>0</v>
      </c>
      <c r="Q514" s="9">
        <f t="shared" si="76"/>
        <v>79.333945233776859</v>
      </c>
      <c r="R514" s="9">
        <f t="shared" si="77"/>
        <v>0</v>
      </c>
      <c r="S514" s="9">
        <f t="shared" si="78"/>
        <v>96.670607596964629</v>
      </c>
      <c r="T514" s="9">
        <f t="shared" si="79"/>
        <v>0</v>
      </c>
    </row>
    <row r="515" spans="8:20">
      <c r="H515" s="34">
        <v>511</v>
      </c>
      <c r="I515" s="9">
        <v>-1.3495351896883527</v>
      </c>
      <c r="J515" s="9">
        <f t="shared" ca="1" si="73"/>
        <v>-0.33786561143371402</v>
      </c>
      <c r="K515" s="9">
        <f t="shared" si="70"/>
        <v>-1.3495351896883527</v>
      </c>
      <c r="L515" s="9">
        <f t="shared" si="71"/>
        <v>61.946767760308063</v>
      </c>
      <c r="M515" s="9">
        <f t="shared" si="74"/>
        <v>90.014940515894963</v>
      </c>
      <c r="N515" s="9">
        <f t="shared" si="72"/>
        <v>0</v>
      </c>
      <c r="O515" s="9">
        <f t="shared" si="75"/>
        <v>0</v>
      </c>
      <c r="Q515" s="9">
        <f t="shared" si="76"/>
        <v>61.946767760308063</v>
      </c>
      <c r="R515" s="9">
        <f t="shared" si="77"/>
        <v>0</v>
      </c>
      <c r="S515" s="9">
        <f t="shared" si="78"/>
        <v>90.014940515894963</v>
      </c>
      <c r="T515" s="9">
        <f t="shared" si="79"/>
        <v>0</v>
      </c>
    </row>
    <row r="516" spans="8:20">
      <c r="H516" s="34">
        <v>512</v>
      </c>
      <c r="I516" s="9">
        <v>-0.35344096307812778</v>
      </c>
      <c r="J516" s="9">
        <f t="shared" ca="1" si="73"/>
        <v>0.27151458301119569</v>
      </c>
      <c r="K516" s="9">
        <f t="shared" si="70"/>
        <v>-0.35344096307812778</v>
      </c>
      <c r="L516" s="9">
        <f t="shared" si="71"/>
        <v>86.519840202498472</v>
      </c>
      <c r="M516" s="9">
        <f t="shared" si="74"/>
        <v>99.118001827899661</v>
      </c>
      <c r="N516" s="9">
        <f t="shared" si="72"/>
        <v>0</v>
      </c>
      <c r="O516" s="9">
        <f t="shared" si="75"/>
        <v>0</v>
      </c>
      <c r="Q516" s="9">
        <f t="shared" si="76"/>
        <v>86.519840202498472</v>
      </c>
      <c r="R516" s="9">
        <f t="shared" si="77"/>
        <v>0</v>
      </c>
      <c r="S516" s="9">
        <f t="shared" si="78"/>
        <v>99.118001827899661</v>
      </c>
      <c r="T516" s="9">
        <f t="shared" si="79"/>
        <v>0</v>
      </c>
    </row>
    <row r="517" spans="8:20">
      <c r="H517" s="34">
        <v>513</v>
      </c>
      <c r="I517" s="9">
        <v>-0.15472134028618939</v>
      </c>
      <c r="J517" s="9">
        <f t="shared" ca="1" si="73"/>
        <v>0.67825052706144295</v>
      </c>
      <c r="K517" s="9">
        <f t="shared" ref="K517:K580" si="80">IF($B$7=0,I517,J517)</f>
        <v>-0.15472134028618939</v>
      </c>
      <c r="L517" s="9">
        <f t="shared" ref="L517:L580" si="81">$E$7*EXP(($B$5-0.5*$E$9^2)*$B$6+$E$9*SQRT($B$6)*K517)</f>
        <v>92.483104632583334</v>
      </c>
      <c r="M517" s="9">
        <f t="shared" si="74"/>
        <v>101.04135411788674</v>
      </c>
      <c r="N517" s="9">
        <f t="shared" ref="N517:N580" si="82">IF(L517&gt;$E$12,$E$12-$E$11,IF(L517&lt;$E$11,0,L517-$E$11))</f>
        <v>0</v>
      </c>
      <c r="O517" s="9">
        <f t="shared" si="75"/>
        <v>1.0413541178867547</v>
      </c>
      <c r="Q517" s="9">
        <f t="shared" si="76"/>
        <v>92.483104632583334</v>
      </c>
      <c r="R517" s="9">
        <f t="shared" si="77"/>
        <v>0</v>
      </c>
      <c r="S517" s="9">
        <f t="shared" si="78"/>
        <v>101.04135411788674</v>
      </c>
      <c r="T517" s="9">
        <f t="shared" si="79"/>
        <v>1.0413541178867547</v>
      </c>
    </row>
    <row r="518" spans="8:20">
      <c r="H518" s="34">
        <v>514</v>
      </c>
      <c r="I518" s="9">
        <v>-1.9415429851885664</v>
      </c>
      <c r="J518" s="9">
        <f t="shared" ref="J518:J581" ca="1" si="83">NORMSINV(RAND())</f>
        <v>-1.8523809995548597</v>
      </c>
      <c r="K518" s="9">
        <f t="shared" si="80"/>
        <v>-1.9415429851885664</v>
      </c>
      <c r="L518" s="9">
        <f t="shared" si="81"/>
        <v>50.790588568727003</v>
      </c>
      <c r="M518" s="9">
        <f t="shared" ref="M518:M581" si="84">$E$8*EXP(($B$5-0.5*$E$10^2)*$B$6+$E$10*SQRT($B$6)*K518)</f>
        <v>85.00590463506596</v>
      </c>
      <c r="N518" s="9">
        <f t="shared" si="82"/>
        <v>0</v>
      </c>
      <c r="O518" s="9">
        <f t="shared" ref="O518:O581" si="85">IF(M518&gt;$E$14,$E$14-$E$13,IF(M518&lt;$E$13,0,M518-$E$13))</f>
        <v>0</v>
      </c>
      <c r="Q518" s="9">
        <f t="shared" ref="Q518:Q581" si="86">L518</f>
        <v>50.790588568727003</v>
      </c>
      <c r="R518" s="9">
        <f t="shared" ref="R518:R581" si="87">N518</f>
        <v>0</v>
      </c>
      <c r="S518" s="9">
        <f t="shared" ref="S518:S581" si="88">M518</f>
        <v>85.00590463506596</v>
      </c>
      <c r="T518" s="9">
        <f t="shared" ref="T518:T581" si="89">O518</f>
        <v>0</v>
      </c>
    </row>
    <row r="519" spans="8:20">
      <c r="H519" s="34">
        <v>515</v>
      </c>
      <c r="I519" s="9">
        <v>-0.28258357734487716</v>
      </c>
      <c r="J519" s="9">
        <f t="shared" ca="1" si="83"/>
        <v>1.2929952286674913</v>
      </c>
      <c r="K519" s="9">
        <f t="shared" si="80"/>
        <v>-0.28258357734487716</v>
      </c>
      <c r="L519" s="9">
        <f t="shared" si="81"/>
        <v>88.600713716944753</v>
      </c>
      <c r="M519" s="9">
        <f t="shared" si="84"/>
        <v>99.799574457225276</v>
      </c>
      <c r="N519" s="9">
        <f t="shared" si="82"/>
        <v>0</v>
      </c>
      <c r="O519" s="9">
        <f t="shared" si="85"/>
        <v>0</v>
      </c>
      <c r="Q519" s="9">
        <f t="shared" si="86"/>
        <v>88.600713716944753</v>
      </c>
      <c r="R519" s="9">
        <f t="shared" si="87"/>
        <v>0</v>
      </c>
      <c r="S519" s="9">
        <f t="shared" si="88"/>
        <v>99.799574457225276</v>
      </c>
      <c r="T519" s="9">
        <f t="shared" si="89"/>
        <v>0</v>
      </c>
    </row>
    <row r="520" spans="8:20">
      <c r="H520" s="34">
        <v>516</v>
      </c>
      <c r="I520" s="9">
        <v>-1.8243909585120819</v>
      </c>
      <c r="J520" s="9">
        <f t="shared" ca="1" si="83"/>
        <v>0.44555001536261674</v>
      </c>
      <c r="K520" s="9">
        <f t="shared" si="80"/>
        <v>-1.8243909585120819</v>
      </c>
      <c r="L520" s="9">
        <f t="shared" si="81"/>
        <v>52.826071178042199</v>
      </c>
      <c r="M520" s="9">
        <f t="shared" si="84"/>
        <v>85.974510478079495</v>
      </c>
      <c r="N520" s="9">
        <f t="shared" si="82"/>
        <v>0</v>
      </c>
      <c r="O520" s="9">
        <f t="shared" si="85"/>
        <v>0</v>
      </c>
      <c r="Q520" s="9">
        <f t="shared" si="86"/>
        <v>52.826071178042199</v>
      </c>
      <c r="R520" s="9">
        <f t="shared" si="87"/>
        <v>0</v>
      </c>
      <c r="S520" s="9">
        <f t="shared" si="88"/>
        <v>85.974510478079495</v>
      </c>
      <c r="T520" s="9">
        <f t="shared" si="89"/>
        <v>0</v>
      </c>
    </row>
    <row r="521" spans="8:20">
      <c r="H521" s="34">
        <v>517</v>
      </c>
      <c r="I521" s="9">
        <v>-1.1948669695161092</v>
      </c>
      <c r="J521" s="9">
        <f t="shared" ca="1" si="83"/>
        <v>-0.16600700677663574</v>
      </c>
      <c r="K521" s="9">
        <f t="shared" si="80"/>
        <v>-1.1948669695161092</v>
      </c>
      <c r="L521" s="9">
        <f t="shared" si="81"/>
        <v>65.245197664539063</v>
      </c>
      <c r="M521" s="9">
        <f t="shared" si="84"/>
        <v>91.371545708798507</v>
      </c>
      <c r="N521" s="9">
        <f t="shared" si="82"/>
        <v>0</v>
      </c>
      <c r="O521" s="9">
        <f t="shared" si="85"/>
        <v>0</v>
      </c>
      <c r="Q521" s="9">
        <f t="shared" si="86"/>
        <v>65.245197664539063</v>
      </c>
      <c r="R521" s="9">
        <f t="shared" si="87"/>
        <v>0</v>
      </c>
      <c r="S521" s="9">
        <f t="shared" si="88"/>
        <v>91.371545708798507</v>
      </c>
      <c r="T521" s="9">
        <f t="shared" si="89"/>
        <v>0</v>
      </c>
    </row>
    <row r="522" spans="8:20">
      <c r="H522" s="34">
        <v>518</v>
      </c>
      <c r="I522" s="9">
        <v>-0.97842230245534612</v>
      </c>
      <c r="J522" s="9">
        <f t="shared" ca="1" si="83"/>
        <v>-0.35505481393309113</v>
      </c>
      <c r="K522" s="9">
        <f t="shared" si="80"/>
        <v>-0.97842230245534612</v>
      </c>
      <c r="L522" s="9">
        <f t="shared" si="81"/>
        <v>70.157996635818506</v>
      </c>
      <c r="M522" s="9">
        <f t="shared" si="84"/>
        <v>93.304390125627137</v>
      </c>
      <c r="N522" s="9">
        <f t="shared" si="82"/>
        <v>0</v>
      </c>
      <c r="O522" s="9">
        <f t="shared" si="85"/>
        <v>0</v>
      </c>
      <c r="Q522" s="9">
        <f t="shared" si="86"/>
        <v>70.157996635818506</v>
      </c>
      <c r="R522" s="9">
        <f t="shared" si="87"/>
        <v>0</v>
      </c>
      <c r="S522" s="9">
        <f t="shared" si="88"/>
        <v>93.304390125627137</v>
      </c>
      <c r="T522" s="9">
        <f t="shared" si="89"/>
        <v>0</v>
      </c>
    </row>
    <row r="523" spans="8:20">
      <c r="H523" s="34">
        <v>519</v>
      </c>
      <c r="I523" s="9">
        <v>0.76988288863711196</v>
      </c>
      <c r="J523" s="9">
        <f t="shared" ca="1" si="83"/>
        <v>-8.0492618672850069E-2</v>
      </c>
      <c r="K523" s="9">
        <f t="shared" si="80"/>
        <v>0.76988288863711196</v>
      </c>
      <c r="L523" s="9">
        <f t="shared" si="81"/>
        <v>126.10891714614327</v>
      </c>
      <c r="M523" s="9">
        <f t="shared" si="84"/>
        <v>110.49290074138156</v>
      </c>
      <c r="N523" s="9">
        <f t="shared" si="82"/>
        <v>10.900459298697072</v>
      </c>
      <c r="O523" s="9">
        <f t="shared" si="85"/>
        <v>9.2193869747110284</v>
      </c>
      <c r="Q523" s="9">
        <f t="shared" si="86"/>
        <v>126.10891714614327</v>
      </c>
      <c r="R523" s="9">
        <f t="shared" si="87"/>
        <v>10.900459298697072</v>
      </c>
      <c r="S523" s="9">
        <f t="shared" si="88"/>
        <v>110.49290074138156</v>
      </c>
      <c r="T523" s="9">
        <f t="shared" si="89"/>
        <v>9.2193869747110284</v>
      </c>
    </row>
    <row r="524" spans="8:20">
      <c r="H524" s="34">
        <v>520</v>
      </c>
      <c r="I524" s="9">
        <v>1.109545601144492</v>
      </c>
      <c r="J524" s="9">
        <f t="shared" ca="1" si="83"/>
        <v>0.3897618118907652</v>
      </c>
      <c r="K524" s="9">
        <f t="shared" si="80"/>
        <v>1.109545601144492</v>
      </c>
      <c r="L524" s="9">
        <f t="shared" si="81"/>
        <v>141.32633739684456</v>
      </c>
      <c r="M524" s="9">
        <f t="shared" si="84"/>
        <v>114.18285160860682</v>
      </c>
      <c r="N524" s="9">
        <f t="shared" si="82"/>
        <v>10.900459298697072</v>
      </c>
      <c r="O524" s="9">
        <f t="shared" si="85"/>
        <v>9.2193869747110284</v>
      </c>
      <c r="Q524" s="9">
        <f t="shared" si="86"/>
        <v>141.32633739684456</v>
      </c>
      <c r="R524" s="9">
        <f t="shared" si="87"/>
        <v>10.900459298697072</v>
      </c>
      <c r="S524" s="9">
        <f t="shared" si="88"/>
        <v>114.18285160860682</v>
      </c>
      <c r="T524" s="9">
        <f t="shared" si="89"/>
        <v>9.2193869747110284</v>
      </c>
    </row>
    <row r="525" spans="8:20">
      <c r="H525" s="34">
        <v>521</v>
      </c>
      <c r="I525" s="9">
        <v>0.76179121883858836</v>
      </c>
      <c r="J525" s="9">
        <f t="shared" ca="1" si="83"/>
        <v>-0.33644151799308503</v>
      </c>
      <c r="K525" s="9">
        <f t="shared" si="80"/>
        <v>0.76179121883858836</v>
      </c>
      <c r="L525" s="9">
        <f t="shared" si="81"/>
        <v>125.76711985753502</v>
      </c>
      <c r="M525" s="9">
        <f t="shared" si="84"/>
        <v>110.40646603561433</v>
      </c>
      <c r="N525" s="9">
        <f t="shared" si="82"/>
        <v>10.900459298697072</v>
      </c>
      <c r="O525" s="9">
        <f t="shared" si="85"/>
        <v>9.2193869747110284</v>
      </c>
      <c r="Q525" s="9">
        <f t="shared" si="86"/>
        <v>125.76711985753502</v>
      </c>
      <c r="R525" s="9">
        <f t="shared" si="87"/>
        <v>10.900459298697072</v>
      </c>
      <c r="S525" s="9">
        <f t="shared" si="88"/>
        <v>110.40646603561433</v>
      </c>
      <c r="T525" s="9">
        <f t="shared" si="89"/>
        <v>9.2193869747110284</v>
      </c>
    </row>
    <row r="526" spans="8:20">
      <c r="H526" s="34">
        <v>522</v>
      </c>
      <c r="I526" s="9">
        <v>-2.1410038021878819</v>
      </c>
      <c r="J526" s="9">
        <f t="shared" ca="1" si="83"/>
        <v>0.66660357519207625</v>
      </c>
      <c r="K526" s="9">
        <f t="shared" si="80"/>
        <v>-2.1410038021878819</v>
      </c>
      <c r="L526" s="9">
        <f t="shared" si="81"/>
        <v>47.503825717774944</v>
      </c>
      <c r="M526" s="9">
        <f t="shared" si="84"/>
        <v>83.381814613114429</v>
      </c>
      <c r="N526" s="9">
        <f t="shared" si="82"/>
        <v>0</v>
      </c>
      <c r="O526" s="9">
        <f t="shared" si="85"/>
        <v>0</v>
      </c>
      <c r="Q526" s="9">
        <f t="shared" si="86"/>
        <v>47.503825717774944</v>
      </c>
      <c r="R526" s="9">
        <f t="shared" si="87"/>
        <v>0</v>
      </c>
      <c r="S526" s="9">
        <f t="shared" si="88"/>
        <v>83.381814613114429</v>
      </c>
      <c r="T526" s="9">
        <f t="shared" si="89"/>
        <v>0</v>
      </c>
    </row>
    <row r="527" spans="8:20">
      <c r="H527" s="34">
        <v>523</v>
      </c>
      <c r="I527" s="9">
        <v>-0.46779584918589939</v>
      </c>
      <c r="J527" s="9">
        <f t="shared" ca="1" si="83"/>
        <v>1.0841985337709577</v>
      </c>
      <c r="K527" s="9">
        <f t="shared" si="80"/>
        <v>-0.46779584918589939</v>
      </c>
      <c r="L527" s="9">
        <f t="shared" si="81"/>
        <v>83.264157154667004</v>
      </c>
      <c r="M527" s="9">
        <f t="shared" si="84"/>
        <v>98.027833742699002</v>
      </c>
      <c r="N527" s="9">
        <f t="shared" si="82"/>
        <v>0</v>
      </c>
      <c r="O527" s="9">
        <f t="shared" si="85"/>
        <v>0</v>
      </c>
      <c r="Q527" s="9">
        <f t="shared" si="86"/>
        <v>83.264157154667004</v>
      </c>
      <c r="R527" s="9">
        <f t="shared" si="87"/>
        <v>0</v>
      </c>
      <c r="S527" s="9">
        <f t="shared" si="88"/>
        <v>98.027833742699002</v>
      </c>
      <c r="T527" s="9">
        <f t="shared" si="89"/>
        <v>0</v>
      </c>
    </row>
    <row r="528" spans="8:20">
      <c r="H528" s="34">
        <v>524</v>
      </c>
      <c r="I528" s="9">
        <v>1.5139182266296951</v>
      </c>
      <c r="J528" s="9">
        <f t="shared" ca="1" si="83"/>
        <v>-1.3256096619604862</v>
      </c>
      <c r="K528" s="9">
        <f t="shared" si="80"/>
        <v>1.5139182266296951</v>
      </c>
      <c r="L528" s="9">
        <f t="shared" si="81"/>
        <v>161.85512119096214</v>
      </c>
      <c r="M528" s="9">
        <f t="shared" si="84"/>
        <v>118.73679983610108</v>
      </c>
      <c r="N528" s="9">
        <f t="shared" si="82"/>
        <v>10.900459298697072</v>
      </c>
      <c r="O528" s="9">
        <f t="shared" si="85"/>
        <v>9.2193869747110284</v>
      </c>
      <c r="Q528" s="9">
        <f t="shared" si="86"/>
        <v>161.85512119096214</v>
      </c>
      <c r="R528" s="9">
        <f t="shared" si="87"/>
        <v>10.900459298697072</v>
      </c>
      <c r="S528" s="9">
        <f t="shared" si="88"/>
        <v>118.73679983610108</v>
      </c>
      <c r="T528" s="9">
        <f t="shared" si="89"/>
        <v>9.2193869747110284</v>
      </c>
    </row>
    <row r="529" spans="8:20">
      <c r="H529" s="34">
        <v>525</v>
      </c>
      <c r="I529" s="9">
        <v>0.37156961169220526</v>
      </c>
      <c r="J529" s="9">
        <f t="shared" ca="1" si="83"/>
        <v>1.1894395620055247</v>
      </c>
      <c r="K529" s="9">
        <f t="shared" si="80"/>
        <v>0.37156961169220526</v>
      </c>
      <c r="L529" s="9">
        <f t="shared" si="81"/>
        <v>110.33799711964922</v>
      </c>
      <c r="M529" s="9">
        <f t="shared" si="84"/>
        <v>106.3174190029082</v>
      </c>
      <c r="N529" s="9">
        <f t="shared" si="82"/>
        <v>10.337997119649216</v>
      </c>
      <c r="O529" s="9">
        <f t="shared" si="85"/>
        <v>6.3174190029082098</v>
      </c>
      <c r="Q529" s="9">
        <f t="shared" si="86"/>
        <v>110.33799711964922</v>
      </c>
      <c r="R529" s="9">
        <f t="shared" si="87"/>
        <v>10.337997119649216</v>
      </c>
      <c r="S529" s="9">
        <f t="shared" si="88"/>
        <v>106.3174190029082</v>
      </c>
      <c r="T529" s="9">
        <f t="shared" si="89"/>
        <v>6.3174190029082098</v>
      </c>
    </row>
    <row r="530" spans="8:20">
      <c r="H530" s="34">
        <v>526</v>
      </c>
      <c r="I530" s="9">
        <v>1.1011514496986994</v>
      </c>
      <c r="J530" s="9">
        <f t="shared" ca="1" si="83"/>
        <v>2.8592265506616532E-2</v>
      </c>
      <c r="K530" s="9">
        <f t="shared" si="80"/>
        <v>1.1011514496986994</v>
      </c>
      <c r="L530" s="9">
        <f t="shared" si="81"/>
        <v>140.92899715790642</v>
      </c>
      <c r="M530" s="9">
        <f t="shared" si="84"/>
        <v>114.09019274606752</v>
      </c>
      <c r="N530" s="9">
        <f t="shared" si="82"/>
        <v>10.900459298697072</v>
      </c>
      <c r="O530" s="9">
        <f t="shared" si="85"/>
        <v>9.2193869747110284</v>
      </c>
      <c r="Q530" s="9">
        <f t="shared" si="86"/>
        <v>140.92899715790642</v>
      </c>
      <c r="R530" s="9">
        <f t="shared" si="87"/>
        <v>10.900459298697072</v>
      </c>
      <c r="S530" s="9">
        <f t="shared" si="88"/>
        <v>114.09019274606752</v>
      </c>
      <c r="T530" s="9">
        <f t="shared" si="89"/>
        <v>9.2193869747110284</v>
      </c>
    </row>
    <row r="531" spans="8:20">
      <c r="H531" s="34">
        <v>527</v>
      </c>
      <c r="I531" s="9">
        <v>-0.43051657850265401</v>
      </c>
      <c r="J531" s="9">
        <f t="shared" ca="1" si="83"/>
        <v>-0.70406373053977989</v>
      </c>
      <c r="K531" s="9">
        <f t="shared" si="80"/>
        <v>-0.43051657850265401</v>
      </c>
      <c r="L531" s="9">
        <f t="shared" si="81"/>
        <v>84.311809910781903</v>
      </c>
      <c r="M531" s="9">
        <f t="shared" si="84"/>
        <v>98.381900784760418</v>
      </c>
      <c r="N531" s="9">
        <f t="shared" si="82"/>
        <v>0</v>
      </c>
      <c r="O531" s="9">
        <f t="shared" si="85"/>
        <v>0</v>
      </c>
      <c r="Q531" s="9">
        <f t="shared" si="86"/>
        <v>84.311809910781903</v>
      </c>
      <c r="R531" s="9">
        <f t="shared" si="87"/>
        <v>0</v>
      </c>
      <c r="S531" s="9">
        <f t="shared" si="88"/>
        <v>98.381900784760418</v>
      </c>
      <c r="T531" s="9">
        <f t="shared" si="89"/>
        <v>0</v>
      </c>
    </row>
    <row r="532" spans="8:20">
      <c r="H532" s="34">
        <v>528</v>
      </c>
      <c r="I532" s="9">
        <v>-2.4066797287585069</v>
      </c>
      <c r="J532" s="9">
        <f t="shared" ca="1" si="83"/>
        <v>0.32214606389596551</v>
      </c>
      <c r="K532" s="9">
        <f t="shared" si="80"/>
        <v>-2.4066797287585069</v>
      </c>
      <c r="L532" s="9">
        <f t="shared" si="81"/>
        <v>43.453887774517419</v>
      </c>
      <c r="M532" s="9">
        <f t="shared" si="84"/>
        <v>81.266662590297088</v>
      </c>
      <c r="N532" s="9">
        <f t="shared" si="82"/>
        <v>0</v>
      </c>
      <c r="O532" s="9">
        <f t="shared" si="85"/>
        <v>0</v>
      </c>
      <c r="Q532" s="9">
        <f t="shared" si="86"/>
        <v>43.453887774517419</v>
      </c>
      <c r="R532" s="9">
        <f t="shared" si="87"/>
        <v>0</v>
      </c>
      <c r="S532" s="9">
        <f t="shared" si="88"/>
        <v>81.266662590297088</v>
      </c>
      <c r="T532" s="9">
        <f t="shared" si="89"/>
        <v>0</v>
      </c>
    </row>
    <row r="533" spans="8:20">
      <c r="H533" s="34">
        <v>529</v>
      </c>
      <c r="I533" s="9">
        <v>1.1451560347216188</v>
      </c>
      <c r="J533" s="9">
        <f t="shared" ca="1" si="83"/>
        <v>-0.83770288450638308</v>
      </c>
      <c r="K533" s="9">
        <f t="shared" si="80"/>
        <v>1.1451560347216188</v>
      </c>
      <c r="L533" s="9">
        <f t="shared" si="81"/>
        <v>143.02446543830399</v>
      </c>
      <c r="M533" s="9">
        <f t="shared" si="84"/>
        <v>114.57677499838033</v>
      </c>
      <c r="N533" s="9">
        <f t="shared" si="82"/>
        <v>10.900459298697072</v>
      </c>
      <c r="O533" s="9">
        <f t="shared" si="85"/>
        <v>9.2193869747110284</v>
      </c>
      <c r="Q533" s="9">
        <f t="shared" si="86"/>
        <v>143.02446543830399</v>
      </c>
      <c r="R533" s="9">
        <f t="shared" si="87"/>
        <v>10.900459298697072</v>
      </c>
      <c r="S533" s="9">
        <f t="shared" si="88"/>
        <v>114.57677499838033</v>
      </c>
      <c r="T533" s="9">
        <f t="shared" si="89"/>
        <v>9.2193869747110284</v>
      </c>
    </row>
    <row r="534" spans="8:20">
      <c r="H534" s="34">
        <v>530</v>
      </c>
      <c r="I534" s="9">
        <v>1.6119971672989708</v>
      </c>
      <c r="J534" s="9">
        <f t="shared" ca="1" si="83"/>
        <v>-1.1351048086490116</v>
      </c>
      <c r="K534" s="9">
        <f t="shared" si="80"/>
        <v>1.6119971672989708</v>
      </c>
      <c r="L534" s="9">
        <f t="shared" si="81"/>
        <v>167.26813393521485</v>
      </c>
      <c r="M534" s="9">
        <f t="shared" si="84"/>
        <v>119.86843919135693</v>
      </c>
      <c r="N534" s="9">
        <f t="shared" si="82"/>
        <v>10.900459298697072</v>
      </c>
      <c r="O534" s="9">
        <f t="shared" si="85"/>
        <v>9.2193869747110284</v>
      </c>
      <c r="Q534" s="9">
        <f t="shared" si="86"/>
        <v>167.26813393521485</v>
      </c>
      <c r="R534" s="9">
        <f t="shared" si="87"/>
        <v>10.900459298697072</v>
      </c>
      <c r="S534" s="9">
        <f t="shared" si="88"/>
        <v>119.86843919135693</v>
      </c>
      <c r="T534" s="9">
        <f t="shared" si="89"/>
        <v>9.2193869747110284</v>
      </c>
    </row>
    <row r="535" spans="8:20">
      <c r="H535" s="34">
        <v>531</v>
      </c>
      <c r="I535" s="9">
        <v>-0.90783726584466162</v>
      </c>
      <c r="J535" s="9">
        <f t="shared" ca="1" si="83"/>
        <v>-1.6651785604376308</v>
      </c>
      <c r="K535" s="9">
        <f t="shared" si="80"/>
        <v>-0.90783726584466162</v>
      </c>
      <c r="L535" s="9">
        <f t="shared" si="81"/>
        <v>71.838791676083986</v>
      </c>
      <c r="M535" s="9">
        <f t="shared" si="84"/>
        <v>93.94351169557639</v>
      </c>
      <c r="N535" s="9">
        <f t="shared" si="82"/>
        <v>0</v>
      </c>
      <c r="O535" s="9">
        <f t="shared" si="85"/>
        <v>0</v>
      </c>
      <c r="Q535" s="9">
        <f t="shared" si="86"/>
        <v>71.838791676083986</v>
      </c>
      <c r="R535" s="9">
        <f t="shared" si="87"/>
        <v>0</v>
      </c>
      <c r="S535" s="9">
        <f t="shared" si="88"/>
        <v>93.94351169557639</v>
      </c>
      <c r="T535" s="9">
        <f t="shared" si="89"/>
        <v>0</v>
      </c>
    </row>
    <row r="536" spans="8:20">
      <c r="H536" s="34">
        <v>532</v>
      </c>
      <c r="I536" s="9">
        <v>0.18103915720237851</v>
      </c>
      <c r="J536" s="9">
        <f t="shared" ca="1" si="83"/>
        <v>0.16928261635045766</v>
      </c>
      <c r="K536" s="9">
        <f t="shared" si="80"/>
        <v>0.18103915720237851</v>
      </c>
      <c r="L536" s="9">
        <f t="shared" si="81"/>
        <v>103.50737333787814</v>
      </c>
      <c r="M536" s="9">
        <f t="shared" si="84"/>
        <v>104.37626855491452</v>
      </c>
      <c r="N536" s="9">
        <f t="shared" si="82"/>
        <v>3.5073733378781355</v>
      </c>
      <c r="O536" s="9">
        <f t="shared" si="85"/>
        <v>4.3762685549145317</v>
      </c>
      <c r="Q536" s="9">
        <f t="shared" si="86"/>
        <v>103.50737333787814</v>
      </c>
      <c r="R536" s="9">
        <f t="shared" si="87"/>
        <v>3.5073733378781355</v>
      </c>
      <c r="S536" s="9">
        <f t="shared" si="88"/>
        <v>104.37626855491452</v>
      </c>
      <c r="T536" s="9">
        <f t="shared" si="89"/>
        <v>4.3762685549145317</v>
      </c>
    </row>
    <row r="537" spans="8:20">
      <c r="H537" s="34">
        <v>533</v>
      </c>
      <c r="I537" s="9">
        <v>7.4765254995991612E-2</v>
      </c>
      <c r="J537" s="9">
        <f t="shared" ca="1" si="83"/>
        <v>7.277876671870194E-2</v>
      </c>
      <c r="K537" s="9">
        <f t="shared" si="80"/>
        <v>7.4765254995991612E-2</v>
      </c>
      <c r="L537" s="9">
        <f t="shared" si="81"/>
        <v>99.882819691997156</v>
      </c>
      <c r="M537" s="9">
        <f t="shared" si="84"/>
        <v>103.30897471929164</v>
      </c>
      <c r="N537" s="9">
        <f t="shared" si="82"/>
        <v>0</v>
      </c>
      <c r="O537" s="9">
        <f t="shared" si="85"/>
        <v>3.3089747192916548</v>
      </c>
      <c r="Q537" s="9">
        <f t="shared" si="86"/>
        <v>99.882819691997156</v>
      </c>
      <c r="R537" s="9">
        <f t="shared" si="87"/>
        <v>0</v>
      </c>
      <c r="S537" s="9">
        <f t="shared" si="88"/>
        <v>103.30897471929164</v>
      </c>
      <c r="T537" s="9">
        <f t="shared" si="89"/>
        <v>3.3089747192916548</v>
      </c>
    </row>
    <row r="538" spans="8:20">
      <c r="H538" s="34">
        <v>534</v>
      </c>
      <c r="I538" s="9">
        <v>0.22554915447718532</v>
      </c>
      <c r="J538" s="9">
        <f t="shared" ca="1" si="83"/>
        <v>-0.78674373960820021</v>
      </c>
      <c r="K538" s="9">
        <f t="shared" si="80"/>
        <v>0.22554915447718532</v>
      </c>
      <c r="L538" s="9">
        <f t="shared" si="81"/>
        <v>105.0642297407619</v>
      </c>
      <c r="M538" s="9">
        <f t="shared" si="84"/>
        <v>104.82654577576206</v>
      </c>
      <c r="N538" s="9">
        <f t="shared" si="82"/>
        <v>5.0642297407619026</v>
      </c>
      <c r="O538" s="9">
        <f t="shared" si="85"/>
        <v>4.8265457757620709</v>
      </c>
      <c r="Q538" s="9">
        <f t="shared" si="86"/>
        <v>105.0642297407619</v>
      </c>
      <c r="R538" s="9">
        <f t="shared" si="87"/>
        <v>5.0642297407619026</v>
      </c>
      <c r="S538" s="9">
        <f t="shared" si="88"/>
        <v>104.82654577576206</v>
      </c>
      <c r="T538" s="9">
        <f t="shared" si="89"/>
        <v>4.8265457757620709</v>
      </c>
    </row>
    <row r="539" spans="8:20">
      <c r="H539" s="34">
        <v>535</v>
      </c>
      <c r="I539" s="9">
        <v>0.77390619291089946</v>
      </c>
      <c r="J539" s="9">
        <f t="shared" ca="1" si="83"/>
        <v>1.9198789236556577</v>
      </c>
      <c r="K539" s="9">
        <f t="shared" si="80"/>
        <v>0.77390619291089946</v>
      </c>
      <c r="L539" s="9">
        <f t="shared" si="81"/>
        <v>126.27920968071362</v>
      </c>
      <c r="M539" s="9">
        <f t="shared" si="84"/>
        <v>110.53590260750009</v>
      </c>
      <c r="N539" s="9">
        <f t="shared" si="82"/>
        <v>10.900459298697072</v>
      </c>
      <c r="O539" s="9">
        <f t="shared" si="85"/>
        <v>9.2193869747110284</v>
      </c>
      <c r="Q539" s="9">
        <f t="shared" si="86"/>
        <v>126.27920968071362</v>
      </c>
      <c r="R539" s="9">
        <f t="shared" si="87"/>
        <v>10.900459298697072</v>
      </c>
      <c r="S539" s="9">
        <f t="shared" si="88"/>
        <v>110.53590260750009</v>
      </c>
      <c r="T539" s="9">
        <f t="shared" si="89"/>
        <v>9.2193869747110284</v>
      </c>
    </row>
    <row r="540" spans="8:20">
      <c r="H540" s="34">
        <v>536</v>
      </c>
      <c r="I540" s="9">
        <v>0.19036633838482631</v>
      </c>
      <c r="J540" s="9">
        <f t="shared" ca="1" si="83"/>
        <v>2.6194114459279452</v>
      </c>
      <c r="K540" s="9">
        <f t="shared" si="80"/>
        <v>0.19036633838482631</v>
      </c>
      <c r="L540" s="9">
        <f t="shared" si="81"/>
        <v>103.831694342484</v>
      </c>
      <c r="M540" s="9">
        <f t="shared" si="84"/>
        <v>104.4704648079387</v>
      </c>
      <c r="N540" s="9">
        <f t="shared" si="82"/>
        <v>3.8316943424839991</v>
      </c>
      <c r="O540" s="9">
        <f t="shared" si="85"/>
        <v>4.4704648079387113</v>
      </c>
      <c r="Q540" s="9">
        <f t="shared" si="86"/>
        <v>103.831694342484</v>
      </c>
      <c r="R540" s="9">
        <f t="shared" si="87"/>
        <v>3.8316943424839991</v>
      </c>
      <c r="S540" s="9">
        <f t="shared" si="88"/>
        <v>104.4704648079387</v>
      </c>
      <c r="T540" s="9">
        <f t="shared" si="89"/>
        <v>4.4704648079387113</v>
      </c>
    </row>
    <row r="541" spans="8:20">
      <c r="H541" s="34">
        <v>537</v>
      </c>
      <c r="I541" s="9">
        <v>1.5585968977626917E-2</v>
      </c>
      <c r="J541" s="9">
        <f t="shared" ca="1" si="83"/>
        <v>-0.49096247251075659</v>
      </c>
      <c r="K541" s="9">
        <f t="shared" si="80"/>
        <v>1.5585968977626917E-2</v>
      </c>
      <c r="L541" s="9">
        <f t="shared" si="81"/>
        <v>97.919769916146265</v>
      </c>
      <c r="M541" s="9">
        <f t="shared" si="84"/>
        <v>102.7193833813056</v>
      </c>
      <c r="N541" s="9">
        <f t="shared" si="82"/>
        <v>0</v>
      </c>
      <c r="O541" s="9">
        <f t="shared" si="85"/>
        <v>2.7193833813056187</v>
      </c>
      <c r="Q541" s="9">
        <f t="shared" si="86"/>
        <v>97.919769916146265</v>
      </c>
      <c r="R541" s="9">
        <f t="shared" si="87"/>
        <v>0</v>
      </c>
      <c r="S541" s="9">
        <f t="shared" si="88"/>
        <v>102.7193833813056</v>
      </c>
      <c r="T541" s="9">
        <f t="shared" si="89"/>
        <v>2.7193833813056187</v>
      </c>
    </row>
    <row r="542" spans="8:20">
      <c r="H542" s="34">
        <v>538</v>
      </c>
      <c r="I542" s="9">
        <v>-0.39811452096510641</v>
      </c>
      <c r="J542" s="9">
        <f t="shared" ca="1" si="83"/>
        <v>-0.56264806999816874</v>
      </c>
      <c r="K542" s="9">
        <f t="shared" si="80"/>
        <v>-0.39811452096510641</v>
      </c>
      <c r="L542" s="9">
        <f t="shared" si="81"/>
        <v>85.233101167297093</v>
      </c>
      <c r="M542" s="9">
        <f t="shared" si="84"/>
        <v>98.690684226773456</v>
      </c>
      <c r="N542" s="9">
        <f t="shared" si="82"/>
        <v>0</v>
      </c>
      <c r="O542" s="9">
        <f t="shared" si="85"/>
        <v>0</v>
      </c>
      <c r="Q542" s="9">
        <f t="shared" si="86"/>
        <v>85.233101167297093</v>
      </c>
      <c r="R542" s="9">
        <f t="shared" si="87"/>
        <v>0</v>
      </c>
      <c r="S542" s="9">
        <f t="shared" si="88"/>
        <v>98.690684226773456</v>
      </c>
      <c r="T542" s="9">
        <f t="shared" si="89"/>
        <v>0</v>
      </c>
    </row>
    <row r="543" spans="8:20">
      <c r="H543" s="34">
        <v>539</v>
      </c>
      <c r="I543" s="9">
        <v>1.0786165437765829</v>
      </c>
      <c r="J543" s="9">
        <f t="shared" ca="1" si="83"/>
        <v>9.9031756460879333E-2</v>
      </c>
      <c r="K543" s="9">
        <f t="shared" si="80"/>
        <v>1.0786165437765829</v>
      </c>
      <c r="L543" s="9">
        <f t="shared" si="81"/>
        <v>139.86781550701727</v>
      </c>
      <c r="M543" s="9">
        <f t="shared" si="84"/>
        <v>113.84181284682745</v>
      </c>
      <c r="N543" s="9">
        <f t="shared" si="82"/>
        <v>10.900459298697072</v>
      </c>
      <c r="O543" s="9">
        <f t="shared" si="85"/>
        <v>9.2193869747110284</v>
      </c>
      <c r="Q543" s="9">
        <f t="shared" si="86"/>
        <v>139.86781550701727</v>
      </c>
      <c r="R543" s="9">
        <f t="shared" si="87"/>
        <v>10.900459298697072</v>
      </c>
      <c r="S543" s="9">
        <f t="shared" si="88"/>
        <v>113.84181284682745</v>
      </c>
      <c r="T543" s="9">
        <f t="shared" si="89"/>
        <v>9.2193869747110284</v>
      </c>
    </row>
    <row r="544" spans="8:20">
      <c r="H544" s="34">
        <v>540</v>
      </c>
      <c r="I544" s="9">
        <v>-0.76356228888488853</v>
      </c>
      <c r="J544" s="9">
        <f t="shared" ca="1" si="83"/>
        <v>0.23986759503361071</v>
      </c>
      <c r="K544" s="9">
        <f t="shared" si="80"/>
        <v>-0.76356228888488853</v>
      </c>
      <c r="L544" s="9">
        <f t="shared" si="81"/>
        <v>75.400630448986817</v>
      </c>
      <c r="M544" s="9">
        <f t="shared" si="84"/>
        <v>95.263520409421801</v>
      </c>
      <c r="N544" s="9">
        <f t="shared" si="82"/>
        <v>0</v>
      </c>
      <c r="O544" s="9">
        <f t="shared" si="85"/>
        <v>0</v>
      </c>
      <c r="Q544" s="9">
        <f t="shared" si="86"/>
        <v>75.400630448986817</v>
      </c>
      <c r="R544" s="9">
        <f t="shared" si="87"/>
        <v>0</v>
      </c>
      <c r="S544" s="9">
        <f t="shared" si="88"/>
        <v>95.263520409421801</v>
      </c>
      <c r="T544" s="9">
        <f t="shared" si="89"/>
        <v>0</v>
      </c>
    </row>
    <row r="545" spans="8:20">
      <c r="H545" s="34">
        <v>541</v>
      </c>
      <c r="I545" s="9">
        <v>1.078342202463842</v>
      </c>
      <c r="J545" s="9">
        <f t="shared" ca="1" si="83"/>
        <v>0.10509515395710398</v>
      </c>
      <c r="K545" s="9">
        <f t="shared" si="80"/>
        <v>1.078342202463842</v>
      </c>
      <c r="L545" s="9">
        <f t="shared" si="81"/>
        <v>139.8549459708268</v>
      </c>
      <c r="M545" s="9">
        <f t="shared" si="84"/>
        <v>113.83879238878797</v>
      </c>
      <c r="N545" s="9">
        <f t="shared" si="82"/>
        <v>10.900459298697072</v>
      </c>
      <c r="O545" s="9">
        <f t="shared" si="85"/>
        <v>9.2193869747110284</v>
      </c>
      <c r="Q545" s="9">
        <f t="shared" si="86"/>
        <v>139.8549459708268</v>
      </c>
      <c r="R545" s="9">
        <f t="shared" si="87"/>
        <v>10.900459298697072</v>
      </c>
      <c r="S545" s="9">
        <f t="shared" si="88"/>
        <v>113.83879238878797</v>
      </c>
      <c r="T545" s="9">
        <f t="shared" si="89"/>
        <v>9.2193869747110284</v>
      </c>
    </row>
    <row r="546" spans="8:20">
      <c r="H546" s="34">
        <v>542</v>
      </c>
      <c r="I546" s="9">
        <v>-5.8750845356505807E-2</v>
      </c>
      <c r="J546" s="9">
        <f t="shared" ca="1" si="83"/>
        <v>-0.96953299047707087</v>
      </c>
      <c r="K546" s="9">
        <f t="shared" si="80"/>
        <v>-5.8750845356505807E-2</v>
      </c>
      <c r="L546" s="9">
        <f t="shared" si="81"/>
        <v>95.508503050723476</v>
      </c>
      <c r="M546" s="9">
        <f t="shared" si="84"/>
        <v>101.98354626457581</v>
      </c>
      <c r="N546" s="9">
        <f t="shared" si="82"/>
        <v>0</v>
      </c>
      <c r="O546" s="9">
        <f t="shared" si="85"/>
        <v>1.9835462645758213</v>
      </c>
      <c r="Q546" s="9">
        <f t="shared" si="86"/>
        <v>95.508503050723476</v>
      </c>
      <c r="R546" s="9">
        <f t="shared" si="87"/>
        <v>0</v>
      </c>
      <c r="S546" s="9">
        <f t="shared" si="88"/>
        <v>101.98354626457581</v>
      </c>
      <c r="T546" s="9">
        <f t="shared" si="89"/>
        <v>1.9835462645758213</v>
      </c>
    </row>
    <row r="547" spans="8:20">
      <c r="H547" s="34">
        <v>543</v>
      </c>
      <c r="I547" s="9">
        <v>-1.1011901564862874</v>
      </c>
      <c r="J547" s="9">
        <f t="shared" ca="1" si="83"/>
        <v>-1.1040945032151781</v>
      </c>
      <c r="K547" s="9">
        <f t="shared" si="80"/>
        <v>-1.1011901564862874</v>
      </c>
      <c r="L547" s="9">
        <f t="shared" si="81"/>
        <v>67.327746324214047</v>
      </c>
      <c r="M547" s="9">
        <f t="shared" si="84"/>
        <v>92.203113047844738</v>
      </c>
      <c r="N547" s="9">
        <f t="shared" si="82"/>
        <v>0</v>
      </c>
      <c r="O547" s="9">
        <f t="shared" si="85"/>
        <v>0</v>
      </c>
      <c r="Q547" s="9">
        <f t="shared" si="86"/>
        <v>67.327746324214047</v>
      </c>
      <c r="R547" s="9">
        <f t="shared" si="87"/>
        <v>0</v>
      </c>
      <c r="S547" s="9">
        <f t="shared" si="88"/>
        <v>92.203113047844738</v>
      </c>
      <c r="T547" s="9">
        <f t="shared" si="89"/>
        <v>0</v>
      </c>
    </row>
    <row r="548" spans="8:20">
      <c r="H548" s="34">
        <v>544</v>
      </c>
      <c r="I548" s="9">
        <v>1.7707858706605726</v>
      </c>
      <c r="J548" s="9">
        <f t="shared" ca="1" si="83"/>
        <v>-9.0199050183397689E-2</v>
      </c>
      <c r="K548" s="9">
        <f t="shared" si="80"/>
        <v>1.7707858706605726</v>
      </c>
      <c r="L548" s="9">
        <f t="shared" si="81"/>
        <v>176.41817558756546</v>
      </c>
      <c r="M548" s="9">
        <f t="shared" si="84"/>
        <v>121.72346088982171</v>
      </c>
      <c r="N548" s="9">
        <f t="shared" si="82"/>
        <v>10.900459298697072</v>
      </c>
      <c r="O548" s="9">
        <f t="shared" si="85"/>
        <v>9.2193869747110284</v>
      </c>
      <c r="Q548" s="9">
        <f t="shared" si="86"/>
        <v>176.41817558756546</v>
      </c>
      <c r="R548" s="9">
        <f t="shared" si="87"/>
        <v>10.900459298697072</v>
      </c>
      <c r="S548" s="9">
        <f t="shared" si="88"/>
        <v>121.72346088982171</v>
      </c>
      <c r="T548" s="9">
        <f t="shared" si="89"/>
        <v>9.2193869747110284</v>
      </c>
    </row>
    <row r="549" spans="8:20">
      <c r="H549" s="34">
        <v>545</v>
      </c>
      <c r="I549" s="9">
        <v>-0.98854674486724881</v>
      </c>
      <c r="J549" s="9">
        <f t="shared" ca="1" si="83"/>
        <v>-0.54274814459809584</v>
      </c>
      <c r="K549" s="9">
        <f t="shared" si="80"/>
        <v>-0.98854674486724881</v>
      </c>
      <c r="L549" s="9">
        <f t="shared" si="81"/>
        <v>69.920156589447245</v>
      </c>
      <c r="M549" s="9">
        <f t="shared" si="84"/>
        <v>93.21307428113947</v>
      </c>
      <c r="N549" s="9">
        <f t="shared" si="82"/>
        <v>0</v>
      </c>
      <c r="O549" s="9">
        <f t="shared" si="85"/>
        <v>0</v>
      </c>
      <c r="Q549" s="9">
        <f t="shared" si="86"/>
        <v>69.920156589447245</v>
      </c>
      <c r="R549" s="9">
        <f t="shared" si="87"/>
        <v>0</v>
      </c>
      <c r="S549" s="9">
        <f t="shared" si="88"/>
        <v>93.21307428113947</v>
      </c>
      <c r="T549" s="9">
        <f t="shared" si="89"/>
        <v>0</v>
      </c>
    </row>
    <row r="550" spans="8:20">
      <c r="H550" s="34">
        <v>546</v>
      </c>
      <c r="I550" s="9">
        <v>8.3734020782947033E-2</v>
      </c>
      <c r="J550" s="9">
        <f t="shared" ca="1" si="83"/>
        <v>-1.3408004803551388</v>
      </c>
      <c r="K550" s="9">
        <f t="shared" si="80"/>
        <v>8.3734020782947033E-2</v>
      </c>
      <c r="L550" s="9">
        <f t="shared" si="81"/>
        <v>100.18373947135737</v>
      </c>
      <c r="M550" s="9">
        <f t="shared" si="84"/>
        <v>103.39862355503666</v>
      </c>
      <c r="N550" s="9">
        <f t="shared" si="82"/>
        <v>0.18373947135737012</v>
      </c>
      <c r="O550" s="9">
        <f t="shared" si="85"/>
        <v>3.3986235550366786</v>
      </c>
      <c r="Q550" s="9">
        <f t="shared" si="86"/>
        <v>100.18373947135737</v>
      </c>
      <c r="R550" s="9">
        <f t="shared" si="87"/>
        <v>0.18373947135737012</v>
      </c>
      <c r="S550" s="9">
        <f t="shared" si="88"/>
        <v>103.39862355503666</v>
      </c>
      <c r="T550" s="9">
        <f t="shared" si="89"/>
        <v>3.3986235550366786</v>
      </c>
    </row>
    <row r="551" spans="8:20">
      <c r="H551" s="34">
        <v>547</v>
      </c>
      <c r="I551" s="9">
        <v>0.29526069234043467</v>
      </c>
      <c r="J551" s="9">
        <f t="shared" ca="1" si="83"/>
        <v>0.69954720529196657</v>
      </c>
      <c r="K551" s="9">
        <f t="shared" si="80"/>
        <v>0.29526069234043467</v>
      </c>
      <c r="L551" s="9">
        <f t="shared" si="81"/>
        <v>107.54976890008369</v>
      </c>
      <c r="M551" s="9">
        <f t="shared" si="84"/>
        <v>105.53567653847432</v>
      </c>
      <c r="N551" s="9">
        <f t="shared" si="82"/>
        <v>7.5497689000836914</v>
      </c>
      <c r="O551" s="9">
        <f t="shared" si="85"/>
        <v>5.5356765384743341</v>
      </c>
      <c r="Q551" s="9">
        <f t="shared" si="86"/>
        <v>107.54976890008369</v>
      </c>
      <c r="R551" s="9">
        <f t="shared" si="87"/>
        <v>7.5497689000836914</v>
      </c>
      <c r="S551" s="9">
        <f t="shared" si="88"/>
        <v>105.53567653847432</v>
      </c>
      <c r="T551" s="9">
        <f t="shared" si="89"/>
        <v>5.5356765384743341</v>
      </c>
    </row>
    <row r="552" spans="8:20">
      <c r="H552" s="34">
        <v>548</v>
      </c>
      <c r="I552" s="9">
        <v>-0.92406164481023711</v>
      </c>
      <c r="J552" s="9">
        <f t="shared" ca="1" si="83"/>
        <v>-0.39848043595032601</v>
      </c>
      <c r="K552" s="9">
        <f t="shared" si="80"/>
        <v>-0.92406164481023711</v>
      </c>
      <c r="L552" s="9">
        <f t="shared" si="81"/>
        <v>71.448921657688174</v>
      </c>
      <c r="M552" s="9">
        <f t="shared" si="84"/>
        <v>93.796219498024271</v>
      </c>
      <c r="N552" s="9">
        <f t="shared" si="82"/>
        <v>0</v>
      </c>
      <c r="O552" s="9">
        <f t="shared" si="85"/>
        <v>0</v>
      </c>
      <c r="Q552" s="9">
        <f t="shared" si="86"/>
        <v>71.448921657688174</v>
      </c>
      <c r="R552" s="9">
        <f t="shared" si="87"/>
        <v>0</v>
      </c>
      <c r="S552" s="9">
        <f t="shared" si="88"/>
        <v>93.796219498024271</v>
      </c>
      <c r="T552" s="9">
        <f t="shared" si="89"/>
        <v>0</v>
      </c>
    </row>
    <row r="553" spans="8:20">
      <c r="H553" s="34">
        <v>549</v>
      </c>
      <c r="I553" s="9">
        <v>-6.7133421759813204E-3</v>
      </c>
      <c r="J553" s="9">
        <f t="shared" ca="1" si="83"/>
        <v>0.25970641885597584</v>
      </c>
      <c r="K553" s="9">
        <f t="shared" si="80"/>
        <v>-6.7133421759813204E-3</v>
      </c>
      <c r="L553" s="9">
        <f t="shared" si="81"/>
        <v>97.190123270198399</v>
      </c>
      <c r="M553" s="9">
        <f t="shared" si="84"/>
        <v>102.49809369124435</v>
      </c>
      <c r="N553" s="9">
        <f t="shared" si="82"/>
        <v>0</v>
      </c>
      <c r="O553" s="9">
        <f t="shared" si="85"/>
        <v>2.4980936912443639</v>
      </c>
      <c r="Q553" s="9">
        <f t="shared" si="86"/>
        <v>97.190123270198399</v>
      </c>
      <c r="R553" s="9">
        <f t="shared" si="87"/>
        <v>0</v>
      </c>
      <c r="S553" s="9">
        <f t="shared" si="88"/>
        <v>102.49809369124435</v>
      </c>
      <c r="T553" s="9">
        <f t="shared" si="89"/>
        <v>2.4980936912443639</v>
      </c>
    </row>
    <row r="554" spans="8:20">
      <c r="H554" s="34">
        <v>550</v>
      </c>
      <c r="I554" s="9">
        <v>-1.1488133542136476</v>
      </c>
      <c r="J554" s="9">
        <f t="shared" ca="1" si="83"/>
        <v>5.1173568695372172E-2</v>
      </c>
      <c r="K554" s="9">
        <f t="shared" si="80"/>
        <v>-1.1488133542136476</v>
      </c>
      <c r="L554" s="9">
        <f t="shared" si="81"/>
        <v>66.260849113883538</v>
      </c>
      <c r="M554" s="9">
        <f t="shared" si="84"/>
        <v>91.779421363871009</v>
      </c>
      <c r="N554" s="9">
        <f t="shared" si="82"/>
        <v>0</v>
      </c>
      <c r="O554" s="9">
        <f t="shared" si="85"/>
        <v>0</v>
      </c>
      <c r="Q554" s="9">
        <f t="shared" si="86"/>
        <v>66.260849113883538</v>
      </c>
      <c r="R554" s="9">
        <f t="shared" si="87"/>
        <v>0</v>
      </c>
      <c r="S554" s="9">
        <f t="shared" si="88"/>
        <v>91.779421363871009</v>
      </c>
      <c r="T554" s="9">
        <f t="shared" si="89"/>
        <v>0</v>
      </c>
    </row>
    <row r="555" spans="8:20">
      <c r="H555" s="34">
        <v>551</v>
      </c>
      <c r="I555" s="9">
        <v>-0.79679229492175385</v>
      </c>
      <c r="J555" s="9">
        <f t="shared" ca="1" si="83"/>
        <v>-0.34032480372264312</v>
      </c>
      <c r="K555" s="9">
        <f t="shared" si="80"/>
        <v>-0.79679229492175385</v>
      </c>
      <c r="L555" s="9">
        <f t="shared" si="81"/>
        <v>74.564909523948614</v>
      </c>
      <c r="M555" s="9">
        <f t="shared" si="84"/>
        <v>94.957855965136744</v>
      </c>
      <c r="N555" s="9">
        <f t="shared" si="82"/>
        <v>0</v>
      </c>
      <c r="O555" s="9">
        <f t="shared" si="85"/>
        <v>0</v>
      </c>
      <c r="Q555" s="9">
        <f t="shared" si="86"/>
        <v>74.564909523948614</v>
      </c>
      <c r="R555" s="9">
        <f t="shared" si="87"/>
        <v>0</v>
      </c>
      <c r="S555" s="9">
        <f t="shared" si="88"/>
        <v>94.957855965136744</v>
      </c>
      <c r="T555" s="9">
        <f t="shared" si="89"/>
        <v>0</v>
      </c>
    </row>
    <row r="556" spans="8:20">
      <c r="H556" s="34">
        <v>552</v>
      </c>
      <c r="I556" s="9">
        <v>-0.60203019793042889</v>
      </c>
      <c r="J556" s="9">
        <f t="shared" ca="1" si="83"/>
        <v>0.95932390498457198</v>
      </c>
      <c r="K556" s="9">
        <f t="shared" si="80"/>
        <v>-0.60203019793042889</v>
      </c>
      <c r="L556" s="9">
        <f t="shared" si="81"/>
        <v>79.598468180290155</v>
      </c>
      <c r="M556" s="9">
        <f t="shared" si="84"/>
        <v>96.76343919778293</v>
      </c>
      <c r="N556" s="9">
        <f t="shared" si="82"/>
        <v>0</v>
      </c>
      <c r="O556" s="9">
        <f t="shared" si="85"/>
        <v>0</v>
      </c>
      <c r="Q556" s="9">
        <f t="shared" si="86"/>
        <v>79.598468180290155</v>
      </c>
      <c r="R556" s="9">
        <f t="shared" si="87"/>
        <v>0</v>
      </c>
      <c r="S556" s="9">
        <f t="shared" si="88"/>
        <v>96.76343919778293</v>
      </c>
      <c r="T556" s="9">
        <f t="shared" si="89"/>
        <v>0</v>
      </c>
    </row>
    <row r="557" spans="8:20">
      <c r="H557" s="34">
        <v>553</v>
      </c>
      <c r="I557" s="9">
        <v>-4.2839443600929575E-2</v>
      </c>
      <c r="J557" s="9">
        <f t="shared" ca="1" si="83"/>
        <v>1.2510366768307817</v>
      </c>
      <c r="K557" s="9">
        <f t="shared" si="80"/>
        <v>-4.2839443600929575E-2</v>
      </c>
      <c r="L557" s="9">
        <f t="shared" si="81"/>
        <v>96.01957699751577</v>
      </c>
      <c r="M557" s="9">
        <f t="shared" si="84"/>
        <v>102.14060362787997</v>
      </c>
      <c r="N557" s="9">
        <f t="shared" si="82"/>
        <v>0</v>
      </c>
      <c r="O557" s="9">
        <f t="shared" si="85"/>
        <v>2.1406036278799832</v>
      </c>
      <c r="Q557" s="9">
        <f t="shared" si="86"/>
        <v>96.01957699751577</v>
      </c>
      <c r="R557" s="9">
        <f t="shared" si="87"/>
        <v>0</v>
      </c>
      <c r="S557" s="9">
        <f t="shared" si="88"/>
        <v>102.14060362787997</v>
      </c>
      <c r="T557" s="9">
        <f t="shared" si="89"/>
        <v>2.1406036278799832</v>
      </c>
    </row>
    <row r="558" spans="8:20">
      <c r="H558" s="34">
        <v>554</v>
      </c>
      <c r="I558" s="9">
        <v>-0.12565792281091517</v>
      </c>
      <c r="J558" s="9">
        <f t="shared" ca="1" si="83"/>
        <v>-1.1702960948857741</v>
      </c>
      <c r="K558" s="9">
        <f t="shared" si="80"/>
        <v>-0.12565792281091517</v>
      </c>
      <c r="L558" s="9">
        <f t="shared" si="81"/>
        <v>93.389048830950458</v>
      </c>
      <c r="M558" s="9">
        <f t="shared" si="84"/>
        <v>101.32576217441763</v>
      </c>
      <c r="N558" s="9">
        <f t="shared" si="82"/>
        <v>0</v>
      </c>
      <c r="O558" s="9">
        <f t="shared" si="85"/>
        <v>1.3257621744176475</v>
      </c>
      <c r="Q558" s="9">
        <f t="shared" si="86"/>
        <v>93.389048830950458</v>
      </c>
      <c r="R558" s="9">
        <f t="shared" si="87"/>
        <v>0</v>
      </c>
      <c r="S558" s="9">
        <f t="shared" si="88"/>
        <v>101.32576217441763</v>
      </c>
      <c r="T558" s="9">
        <f t="shared" si="89"/>
        <v>1.3257621744176475</v>
      </c>
    </row>
    <row r="559" spans="8:20">
      <c r="H559" s="34">
        <v>555</v>
      </c>
      <c r="I559" s="9">
        <v>-0.62976831012885359</v>
      </c>
      <c r="J559" s="9">
        <f t="shared" ca="1" si="83"/>
        <v>-0.61482490424797398</v>
      </c>
      <c r="K559" s="9">
        <f t="shared" si="80"/>
        <v>-0.62976831012885359</v>
      </c>
      <c r="L559" s="9">
        <f t="shared" si="81"/>
        <v>78.861350549443998</v>
      </c>
      <c r="M559" s="9">
        <f t="shared" si="84"/>
        <v>96.504205561675192</v>
      </c>
      <c r="N559" s="9">
        <f t="shared" si="82"/>
        <v>0</v>
      </c>
      <c r="O559" s="9">
        <f t="shared" si="85"/>
        <v>0</v>
      </c>
      <c r="Q559" s="9">
        <f t="shared" si="86"/>
        <v>78.861350549443998</v>
      </c>
      <c r="R559" s="9">
        <f t="shared" si="87"/>
        <v>0</v>
      </c>
      <c r="S559" s="9">
        <f t="shared" si="88"/>
        <v>96.504205561675192</v>
      </c>
      <c r="T559" s="9">
        <f t="shared" si="89"/>
        <v>0</v>
      </c>
    </row>
    <row r="560" spans="8:20">
      <c r="H560" s="34">
        <v>556</v>
      </c>
      <c r="I560" s="9">
        <v>-2.8969037511631659</v>
      </c>
      <c r="J560" s="9">
        <f t="shared" ca="1" si="83"/>
        <v>1.195525688387896</v>
      </c>
      <c r="K560" s="9">
        <f t="shared" si="80"/>
        <v>-2.8969037511631659</v>
      </c>
      <c r="L560" s="9">
        <f t="shared" si="81"/>
        <v>36.865460891405469</v>
      </c>
      <c r="M560" s="9">
        <f t="shared" si="84"/>
        <v>77.503629395213423</v>
      </c>
      <c r="N560" s="9">
        <f t="shared" si="82"/>
        <v>0</v>
      </c>
      <c r="O560" s="9">
        <f t="shared" si="85"/>
        <v>0</v>
      </c>
      <c r="Q560" s="9">
        <f t="shared" si="86"/>
        <v>36.865460891405469</v>
      </c>
      <c r="R560" s="9">
        <f t="shared" si="87"/>
        <v>0</v>
      </c>
      <c r="S560" s="9">
        <f t="shared" si="88"/>
        <v>77.503629395213423</v>
      </c>
      <c r="T560" s="9">
        <f t="shared" si="89"/>
        <v>0</v>
      </c>
    </row>
    <row r="561" spans="8:20">
      <c r="H561" s="34">
        <v>557</v>
      </c>
      <c r="I561" s="9">
        <v>0.35505480935217798</v>
      </c>
      <c r="J561" s="9">
        <f t="shared" ca="1" si="83"/>
        <v>2.1804124250864967</v>
      </c>
      <c r="K561" s="9">
        <f t="shared" si="80"/>
        <v>0.35505480935217798</v>
      </c>
      <c r="L561" s="9">
        <f t="shared" si="81"/>
        <v>109.72850221247764</v>
      </c>
      <c r="M561" s="9">
        <f t="shared" si="84"/>
        <v>106.14774450337084</v>
      </c>
      <c r="N561" s="9">
        <f t="shared" si="82"/>
        <v>9.7285022124776361</v>
      </c>
      <c r="O561" s="9">
        <f t="shared" si="85"/>
        <v>6.1477445033708591</v>
      </c>
      <c r="Q561" s="9">
        <f t="shared" si="86"/>
        <v>109.72850221247764</v>
      </c>
      <c r="R561" s="9">
        <f t="shared" si="87"/>
        <v>9.7285022124776361</v>
      </c>
      <c r="S561" s="9">
        <f t="shared" si="88"/>
        <v>106.14774450337084</v>
      </c>
      <c r="T561" s="9">
        <f t="shared" si="89"/>
        <v>6.1477445033708591</v>
      </c>
    </row>
    <row r="562" spans="8:20">
      <c r="H562" s="34">
        <v>558</v>
      </c>
      <c r="I562" s="9">
        <v>1.2257948348163121</v>
      </c>
      <c r="J562" s="9">
        <f t="shared" ca="1" si="83"/>
        <v>2.0522383873183498</v>
      </c>
      <c r="K562" s="9">
        <f t="shared" si="80"/>
        <v>1.2257948348163121</v>
      </c>
      <c r="L562" s="9">
        <f t="shared" si="81"/>
        <v>146.94562635436009</v>
      </c>
      <c r="M562" s="9">
        <f t="shared" si="84"/>
        <v>115.47383356790347</v>
      </c>
      <c r="N562" s="9">
        <f t="shared" si="82"/>
        <v>10.900459298697072</v>
      </c>
      <c r="O562" s="9">
        <f t="shared" si="85"/>
        <v>9.2193869747110284</v>
      </c>
      <c r="Q562" s="9">
        <f t="shared" si="86"/>
        <v>146.94562635436009</v>
      </c>
      <c r="R562" s="9">
        <f t="shared" si="87"/>
        <v>10.900459298697072</v>
      </c>
      <c r="S562" s="9">
        <f t="shared" si="88"/>
        <v>115.47383356790347</v>
      </c>
      <c r="T562" s="9">
        <f t="shared" si="89"/>
        <v>9.2193869747110284</v>
      </c>
    </row>
    <row r="563" spans="8:20">
      <c r="H563" s="34">
        <v>559</v>
      </c>
      <c r="I563" s="9">
        <v>-0.68023850053396373</v>
      </c>
      <c r="J563" s="9">
        <f t="shared" ca="1" si="83"/>
        <v>7.5609040898621444E-2</v>
      </c>
      <c r="K563" s="9">
        <f t="shared" si="80"/>
        <v>-0.68023850053396373</v>
      </c>
      <c r="L563" s="9">
        <f t="shared" si="81"/>
        <v>77.537611697232549</v>
      </c>
      <c r="M563" s="9">
        <f t="shared" si="84"/>
        <v>96.034303616418512</v>
      </c>
      <c r="N563" s="9">
        <f t="shared" si="82"/>
        <v>0</v>
      </c>
      <c r="O563" s="9">
        <f t="shared" si="85"/>
        <v>0</v>
      </c>
      <c r="Q563" s="9">
        <f t="shared" si="86"/>
        <v>77.537611697232549</v>
      </c>
      <c r="R563" s="9">
        <f t="shared" si="87"/>
        <v>0</v>
      </c>
      <c r="S563" s="9">
        <f t="shared" si="88"/>
        <v>96.034303616418512</v>
      </c>
      <c r="T563" s="9">
        <f t="shared" si="89"/>
        <v>0</v>
      </c>
    </row>
    <row r="564" spans="8:20">
      <c r="H564" s="34">
        <v>560</v>
      </c>
      <c r="I564" s="9">
        <v>-1.1146150062629132</v>
      </c>
      <c r="J564" s="9">
        <f t="shared" ca="1" si="83"/>
        <v>-0.247321635994183</v>
      </c>
      <c r="K564" s="9">
        <f t="shared" si="80"/>
        <v>-1.1146150062629132</v>
      </c>
      <c r="L564" s="9">
        <f t="shared" si="81"/>
        <v>67.025264015607362</v>
      </c>
      <c r="M564" s="9">
        <f t="shared" si="84"/>
        <v>92.083477933996136</v>
      </c>
      <c r="N564" s="9">
        <f t="shared" si="82"/>
        <v>0</v>
      </c>
      <c r="O564" s="9">
        <f t="shared" si="85"/>
        <v>0</v>
      </c>
      <c r="Q564" s="9">
        <f t="shared" si="86"/>
        <v>67.025264015607362</v>
      </c>
      <c r="R564" s="9">
        <f t="shared" si="87"/>
        <v>0</v>
      </c>
      <c r="S564" s="9">
        <f t="shared" si="88"/>
        <v>92.083477933996136</v>
      </c>
      <c r="T564" s="9">
        <f t="shared" si="89"/>
        <v>0</v>
      </c>
    </row>
    <row r="565" spans="8:20">
      <c r="H565" s="34">
        <v>561</v>
      </c>
      <c r="I565" s="9">
        <v>-1.901708412254753</v>
      </c>
      <c r="J565" s="9">
        <f t="shared" ca="1" si="83"/>
        <v>-0.64973785156556318</v>
      </c>
      <c r="K565" s="9">
        <f t="shared" si="80"/>
        <v>-1.901708412254753</v>
      </c>
      <c r="L565" s="9">
        <f t="shared" si="81"/>
        <v>51.473747553792556</v>
      </c>
      <c r="M565" s="9">
        <f t="shared" si="84"/>
        <v>85.334023836627111</v>
      </c>
      <c r="N565" s="9">
        <f t="shared" si="82"/>
        <v>0</v>
      </c>
      <c r="O565" s="9">
        <f t="shared" si="85"/>
        <v>0</v>
      </c>
      <c r="Q565" s="9">
        <f t="shared" si="86"/>
        <v>51.473747553792556</v>
      </c>
      <c r="R565" s="9">
        <f t="shared" si="87"/>
        <v>0</v>
      </c>
      <c r="S565" s="9">
        <f t="shared" si="88"/>
        <v>85.334023836627111</v>
      </c>
      <c r="T565" s="9">
        <f t="shared" si="89"/>
        <v>0</v>
      </c>
    </row>
    <row r="566" spans="8:20">
      <c r="H566" s="34">
        <v>562</v>
      </c>
      <c r="I566" s="9">
        <v>1.2075872642679348</v>
      </c>
      <c r="J566" s="9">
        <f t="shared" ca="1" si="83"/>
        <v>1.0923204165759774</v>
      </c>
      <c r="K566" s="9">
        <f t="shared" si="80"/>
        <v>1.2075872642679348</v>
      </c>
      <c r="L566" s="9">
        <f t="shared" si="81"/>
        <v>146.05096824935529</v>
      </c>
      <c r="M566" s="9">
        <f t="shared" si="84"/>
        <v>115.27067328107999</v>
      </c>
      <c r="N566" s="9">
        <f t="shared" si="82"/>
        <v>10.900459298697072</v>
      </c>
      <c r="O566" s="9">
        <f t="shared" si="85"/>
        <v>9.2193869747110284</v>
      </c>
      <c r="Q566" s="9">
        <f t="shared" si="86"/>
        <v>146.05096824935529</v>
      </c>
      <c r="R566" s="9">
        <f t="shared" si="87"/>
        <v>10.900459298697072</v>
      </c>
      <c r="S566" s="9">
        <f t="shared" si="88"/>
        <v>115.27067328107999</v>
      </c>
      <c r="T566" s="9">
        <f t="shared" si="89"/>
        <v>9.2193869747110284</v>
      </c>
    </row>
    <row r="567" spans="8:20">
      <c r="H567" s="34">
        <v>563</v>
      </c>
      <c r="I567" s="9">
        <v>-1.5953734611411953E-2</v>
      </c>
      <c r="J567" s="9">
        <f t="shared" ca="1" si="83"/>
        <v>-0.65877485972042382</v>
      </c>
      <c r="K567" s="9">
        <f t="shared" si="80"/>
        <v>-1.5953734611411953E-2</v>
      </c>
      <c r="L567" s="9">
        <f t="shared" si="81"/>
        <v>96.889367762536267</v>
      </c>
      <c r="M567" s="9">
        <f t="shared" si="84"/>
        <v>102.40653539257086</v>
      </c>
      <c r="N567" s="9">
        <f t="shared" si="82"/>
        <v>0</v>
      </c>
      <c r="O567" s="9">
        <f t="shared" si="85"/>
        <v>2.4065353925708735</v>
      </c>
      <c r="Q567" s="9">
        <f t="shared" si="86"/>
        <v>96.889367762536267</v>
      </c>
      <c r="R567" s="9">
        <f t="shared" si="87"/>
        <v>0</v>
      </c>
      <c r="S567" s="9">
        <f t="shared" si="88"/>
        <v>102.40653539257086</v>
      </c>
      <c r="T567" s="9">
        <f t="shared" si="89"/>
        <v>2.4065353925708735</v>
      </c>
    </row>
    <row r="568" spans="8:20">
      <c r="H568" s="34">
        <v>564</v>
      </c>
      <c r="I568" s="9">
        <v>0.16384803065400791</v>
      </c>
      <c r="J568" s="9">
        <f t="shared" ca="1" si="83"/>
        <v>-0.57219558344613286</v>
      </c>
      <c r="K568" s="9">
        <f t="shared" si="80"/>
        <v>0.16384803065400791</v>
      </c>
      <c r="L568" s="9">
        <f t="shared" si="81"/>
        <v>102.91226228355322</v>
      </c>
      <c r="M568" s="9">
        <f t="shared" si="84"/>
        <v>104.20287590804554</v>
      </c>
      <c r="N568" s="9">
        <f t="shared" si="82"/>
        <v>2.9122622835532184</v>
      </c>
      <c r="O568" s="9">
        <f t="shared" si="85"/>
        <v>4.2028759080455558</v>
      </c>
      <c r="Q568" s="9">
        <f t="shared" si="86"/>
        <v>102.91226228355322</v>
      </c>
      <c r="R568" s="9">
        <f t="shared" si="87"/>
        <v>2.9122622835532184</v>
      </c>
      <c r="S568" s="9">
        <f t="shared" si="88"/>
        <v>104.20287590804554</v>
      </c>
      <c r="T568" s="9">
        <f t="shared" si="89"/>
        <v>4.2028759080455558</v>
      </c>
    </row>
    <row r="569" spans="8:20">
      <c r="H569" s="34">
        <v>565</v>
      </c>
      <c r="I569" s="9">
        <v>0.97164771813202122</v>
      </c>
      <c r="J569" s="9">
        <f t="shared" ca="1" si="83"/>
        <v>1.195541433274931</v>
      </c>
      <c r="K569" s="9">
        <f t="shared" si="80"/>
        <v>0.97164771813202122</v>
      </c>
      <c r="L569" s="9">
        <f t="shared" si="81"/>
        <v>134.93856006078377</v>
      </c>
      <c r="M569" s="9">
        <f t="shared" si="84"/>
        <v>112.67015698757901</v>
      </c>
      <c r="N569" s="9">
        <f t="shared" si="82"/>
        <v>10.900459298697072</v>
      </c>
      <c r="O569" s="9">
        <f t="shared" si="85"/>
        <v>9.2193869747110284</v>
      </c>
      <c r="Q569" s="9">
        <f t="shared" si="86"/>
        <v>134.93856006078377</v>
      </c>
      <c r="R569" s="9">
        <f t="shared" si="87"/>
        <v>10.900459298697072</v>
      </c>
      <c r="S569" s="9">
        <f t="shared" si="88"/>
        <v>112.67015698757901</v>
      </c>
      <c r="T569" s="9">
        <f t="shared" si="89"/>
        <v>9.2193869747110284</v>
      </c>
    </row>
    <row r="570" spans="8:20">
      <c r="H570" s="34">
        <v>566</v>
      </c>
      <c r="I570" s="9">
        <v>0.73467518264101894</v>
      </c>
      <c r="J570" s="9">
        <f t="shared" ca="1" si="83"/>
        <v>1.4182633844374131</v>
      </c>
      <c r="K570" s="9">
        <f t="shared" si="80"/>
        <v>0.73467518264101894</v>
      </c>
      <c r="L570" s="9">
        <f t="shared" si="81"/>
        <v>124.6284606900913</v>
      </c>
      <c r="M570" s="9">
        <f t="shared" si="84"/>
        <v>110.11730689356781</v>
      </c>
      <c r="N570" s="9">
        <f t="shared" si="82"/>
        <v>10.900459298697072</v>
      </c>
      <c r="O570" s="9">
        <f t="shared" si="85"/>
        <v>9.2193869747110284</v>
      </c>
      <c r="Q570" s="9">
        <f t="shared" si="86"/>
        <v>124.6284606900913</v>
      </c>
      <c r="R570" s="9">
        <f t="shared" si="87"/>
        <v>10.900459298697072</v>
      </c>
      <c r="S570" s="9">
        <f t="shared" si="88"/>
        <v>110.11730689356781</v>
      </c>
      <c r="T570" s="9">
        <f t="shared" si="89"/>
        <v>9.2193869747110284</v>
      </c>
    </row>
    <row r="571" spans="8:20">
      <c r="H571" s="34">
        <v>567</v>
      </c>
      <c r="I571" s="9">
        <v>-0.28852961525312226</v>
      </c>
      <c r="J571" s="9">
        <f t="shared" ca="1" si="83"/>
        <v>0.83411341346222501</v>
      </c>
      <c r="K571" s="9">
        <f t="shared" si="80"/>
        <v>-0.28852961525312226</v>
      </c>
      <c r="L571" s="9">
        <f t="shared" si="81"/>
        <v>88.424188899833425</v>
      </c>
      <c r="M571" s="9">
        <f t="shared" si="84"/>
        <v>99.74220020354673</v>
      </c>
      <c r="N571" s="9">
        <f t="shared" si="82"/>
        <v>0</v>
      </c>
      <c r="O571" s="9">
        <f t="shared" si="85"/>
        <v>0</v>
      </c>
      <c r="Q571" s="9">
        <f t="shared" si="86"/>
        <v>88.424188899833425</v>
      </c>
      <c r="R571" s="9">
        <f t="shared" si="87"/>
        <v>0</v>
      </c>
      <c r="S571" s="9">
        <f t="shared" si="88"/>
        <v>99.74220020354673</v>
      </c>
      <c r="T571" s="9">
        <f t="shared" si="89"/>
        <v>0</v>
      </c>
    </row>
    <row r="572" spans="8:20">
      <c r="H572" s="34">
        <v>568</v>
      </c>
      <c r="I572" s="9">
        <v>0.51379685236023076</v>
      </c>
      <c r="J572" s="9">
        <f t="shared" ca="1" si="83"/>
        <v>-0.91241428949210412</v>
      </c>
      <c r="K572" s="9">
        <f t="shared" si="80"/>
        <v>0.51379685236023076</v>
      </c>
      <c r="L572" s="9">
        <f t="shared" si="81"/>
        <v>115.72915149863661</v>
      </c>
      <c r="M572" s="9">
        <f t="shared" si="84"/>
        <v>107.78994543659769</v>
      </c>
      <c r="N572" s="9">
        <f t="shared" si="82"/>
        <v>10.900459298697072</v>
      </c>
      <c r="O572" s="9">
        <f t="shared" si="85"/>
        <v>7.789945436597705</v>
      </c>
      <c r="Q572" s="9">
        <f t="shared" si="86"/>
        <v>115.72915149863661</v>
      </c>
      <c r="R572" s="9">
        <f t="shared" si="87"/>
        <v>10.900459298697072</v>
      </c>
      <c r="S572" s="9">
        <f t="shared" si="88"/>
        <v>107.78994543659769</v>
      </c>
      <c r="T572" s="9">
        <f t="shared" si="89"/>
        <v>7.789945436597705</v>
      </c>
    </row>
    <row r="573" spans="8:20">
      <c r="H573" s="34">
        <v>569</v>
      </c>
      <c r="I573" s="9">
        <v>-0.17332866850667544</v>
      </c>
      <c r="J573" s="9">
        <f t="shared" ca="1" si="83"/>
        <v>-0.15186421632606095</v>
      </c>
      <c r="K573" s="9">
        <f t="shared" si="80"/>
        <v>-0.17332866850667544</v>
      </c>
      <c r="L573" s="9">
        <f t="shared" si="81"/>
        <v>91.907710050616743</v>
      </c>
      <c r="M573" s="9">
        <f t="shared" si="84"/>
        <v>100.85968629347165</v>
      </c>
      <c r="N573" s="9">
        <f t="shared" si="82"/>
        <v>0</v>
      </c>
      <c r="O573" s="9">
        <f t="shared" si="85"/>
        <v>0.85968629347166825</v>
      </c>
      <c r="Q573" s="9">
        <f t="shared" si="86"/>
        <v>91.907710050616743</v>
      </c>
      <c r="R573" s="9">
        <f t="shared" si="87"/>
        <v>0</v>
      </c>
      <c r="S573" s="9">
        <f t="shared" si="88"/>
        <v>100.85968629347165</v>
      </c>
      <c r="T573" s="9">
        <f t="shared" si="89"/>
        <v>0.85968629347166825</v>
      </c>
    </row>
    <row r="574" spans="8:20">
      <c r="H574" s="34">
        <v>570</v>
      </c>
      <c r="I574" s="9">
        <v>-1.3084439744417458</v>
      </c>
      <c r="J574" s="9">
        <f t="shared" ca="1" si="83"/>
        <v>0.48735623657648497</v>
      </c>
      <c r="K574" s="9">
        <f t="shared" si="80"/>
        <v>-1.3084439744417458</v>
      </c>
      <c r="L574" s="9">
        <f t="shared" si="81"/>
        <v>62.806449578952773</v>
      </c>
      <c r="M574" s="9">
        <f t="shared" si="84"/>
        <v>90.373377140843246</v>
      </c>
      <c r="N574" s="9">
        <f t="shared" si="82"/>
        <v>0</v>
      </c>
      <c r="O574" s="9">
        <f t="shared" si="85"/>
        <v>0</v>
      </c>
      <c r="Q574" s="9">
        <f t="shared" si="86"/>
        <v>62.806449578952773</v>
      </c>
      <c r="R574" s="9">
        <f t="shared" si="87"/>
        <v>0</v>
      </c>
      <c r="S574" s="9">
        <f t="shared" si="88"/>
        <v>90.373377140843246</v>
      </c>
      <c r="T574" s="9">
        <f t="shared" si="89"/>
        <v>0</v>
      </c>
    </row>
    <row r="575" spans="8:20">
      <c r="H575" s="34">
        <v>571</v>
      </c>
      <c r="I575" s="9">
        <v>-0.73273537454673898</v>
      </c>
      <c r="J575" s="9">
        <f t="shared" ca="1" si="83"/>
        <v>1.3598414676553578</v>
      </c>
      <c r="K575" s="9">
        <f t="shared" si="80"/>
        <v>-0.73273537454673898</v>
      </c>
      <c r="L575" s="9">
        <f t="shared" si="81"/>
        <v>76.1842875187277</v>
      </c>
      <c r="M575" s="9">
        <f t="shared" si="84"/>
        <v>95.547959834259032</v>
      </c>
      <c r="N575" s="9">
        <f t="shared" si="82"/>
        <v>0</v>
      </c>
      <c r="O575" s="9">
        <f t="shared" si="85"/>
        <v>0</v>
      </c>
      <c r="Q575" s="9">
        <f t="shared" si="86"/>
        <v>76.1842875187277</v>
      </c>
      <c r="R575" s="9">
        <f t="shared" si="87"/>
        <v>0</v>
      </c>
      <c r="S575" s="9">
        <f t="shared" si="88"/>
        <v>95.547959834259032</v>
      </c>
      <c r="T575" s="9">
        <f t="shared" si="89"/>
        <v>0</v>
      </c>
    </row>
    <row r="576" spans="8:20">
      <c r="H576" s="34">
        <v>572</v>
      </c>
      <c r="I576" s="9">
        <v>-1.521712136514531</v>
      </c>
      <c r="J576" s="9">
        <f t="shared" ca="1" si="83"/>
        <v>0.4500004518225541</v>
      </c>
      <c r="K576" s="9">
        <f t="shared" si="80"/>
        <v>-1.521712136514531</v>
      </c>
      <c r="L576" s="9">
        <f t="shared" si="81"/>
        <v>58.470704197331166</v>
      </c>
      <c r="M576" s="9">
        <f t="shared" si="84"/>
        <v>88.528442669256194</v>
      </c>
      <c r="N576" s="9">
        <f t="shared" si="82"/>
        <v>0</v>
      </c>
      <c r="O576" s="9">
        <f t="shared" si="85"/>
        <v>0</v>
      </c>
      <c r="Q576" s="9">
        <f t="shared" si="86"/>
        <v>58.470704197331166</v>
      </c>
      <c r="R576" s="9">
        <f t="shared" si="87"/>
        <v>0</v>
      </c>
      <c r="S576" s="9">
        <f t="shared" si="88"/>
        <v>88.528442669256194</v>
      </c>
      <c r="T576" s="9">
        <f t="shared" si="89"/>
        <v>0</v>
      </c>
    </row>
    <row r="577" spans="8:20">
      <c r="H577" s="34">
        <v>573</v>
      </c>
      <c r="I577" s="9">
        <v>0.40274686942368088</v>
      </c>
      <c r="J577" s="9">
        <f t="shared" ca="1" si="83"/>
        <v>-1.177762864378207</v>
      </c>
      <c r="K577" s="9">
        <f t="shared" si="80"/>
        <v>0.40274686942368088</v>
      </c>
      <c r="L577" s="9">
        <f t="shared" si="81"/>
        <v>111.49786786156757</v>
      </c>
      <c r="M577" s="9">
        <f t="shared" si="84"/>
        <v>106.63847649503396</v>
      </c>
      <c r="N577" s="9">
        <f t="shared" si="82"/>
        <v>10.900459298697072</v>
      </c>
      <c r="O577" s="9">
        <f t="shared" si="85"/>
        <v>6.6384764950339701</v>
      </c>
      <c r="Q577" s="9">
        <f t="shared" si="86"/>
        <v>111.49786786156757</v>
      </c>
      <c r="R577" s="9">
        <f t="shared" si="87"/>
        <v>10.900459298697072</v>
      </c>
      <c r="S577" s="9">
        <f t="shared" si="88"/>
        <v>106.63847649503396</v>
      </c>
      <c r="T577" s="9">
        <f t="shared" si="89"/>
        <v>6.6384764950339701</v>
      </c>
    </row>
    <row r="578" spans="8:20">
      <c r="H578" s="34">
        <v>574</v>
      </c>
      <c r="I578" s="9">
        <v>3.9055646086814333E-2</v>
      </c>
      <c r="J578" s="9">
        <f t="shared" ca="1" si="83"/>
        <v>0.90384641136577937</v>
      </c>
      <c r="K578" s="9">
        <f t="shared" si="80"/>
        <v>3.9055646086814333E-2</v>
      </c>
      <c r="L578" s="9">
        <f t="shared" si="81"/>
        <v>98.693628954490393</v>
      </c>
      <c r="M578" s="9">
        <f t="shared" si="84"/>
        <v>102.95280337397394</v>
      </c>
      <c r="N578" s="9">
        <f t="shared" si="82"/>
        <v>0</v>
      </c>
      <c r="O578" s="9">
        <f t="shared" si="85"/>
        <v>2.9528033739739499</v>
      </c>
      <c r="Q578" s="9">
        <f t="shared" si="86"/>
        <v>98.693628954490393</v>
      </c>
      <c r="R578" s="9">
        <f t="shared" si="87"/>
        <v>0</v>
      </c>
      <c r="S578" s="9">
        <f t="shared" si="88"/>
        <v>102.95280337397394</v>
      </c>
      <c r="T578" s="9">
        <f t="shared" si="89"/>
        <v>2.9528033739739499</v>
      </c>
    </row>
    <row r="579" spans="8:20">
      <c r="H579" s="34">
        <v>575</v>
      </c>
      <c r="I579" s="9">
        <v>0.19899049524999851</v>
      </c>
      <c r="J579" s="9">
        <f t="shared" ca="1" si="83"/>
        <v>0.40457957720462734</v>
      </c>
      <c r="K579" s="9">
        <f t="shared" si="80"/>
        <v>0.19899049524999851</v>
      </c>
      <c r="L579" s="9">
        <f t="shared" si="81"/>
        <v>104.13247419004831</v>
      </c>
      <c r="M579" s="9">
        <f t="shared" si="84"/>
        <v>104.55763677691701</v>
      </c>
      <c r="N579" s="9">
        <f t="shared" si="82"/>
        <v>4.1324741900483133</v>
      </c>
      <c r="O579" s="9">
        <f t="shared" si="85"/>
        <v>4.5576367769170218</v>
      </c>
      <c r="Q579" s="9">
        <f t="shared" si="86"/>
        <v>104.13247419004831</v>
      </c>
      <c r="R579" s="9">
        <f t="shared" si="87"/>
        <v>4.1324741900483133</v>
      </c>
      <c r="S579" s="9">
        <f t="shared" si="88"/>
        <v>104.55763677691701</v>
      </c>
      <c r="T579" s="9">
        <f t="shared" si="89"/>
        <v>4.5576367769170218</v>
      </c>
    </row>
    <row r="580" spans="8:20">
      <c r="H580" s="34">
        <v>576</v>
      </c>
      <c r="I580" s="9">
        <v>-1.4166607220821812E-2</v>
      </c>
      <c r="J580" s="9">
        <f t="shared" ca="1" si="83"/>
        <v>-1.1289421607578429</v>
      </c>
      <c r="K580" s="9">
        <f t="shared" si="80"/>
        <v>-1.4166607220821812E-2</v>
      </c>
      <c r="L580" s="9">
        <f t="shared" si="81"/>
        <v>96.947462350186839</v>
      </c>
      <c r="M580" s="9">
        <f t="shared" si="84"/>
        <v>102.4242367376854</v>
      </c>
      <c r="N580" s="9">
        <f t="shared" si="82"/>
        <v>0</v>
      </c>
      <c r="O580" s="9">
        <f t="shared" si="85"/>
        <v>2.424236737685419</v>
      </c>
      <c r="Q580" s="9">
        <f t="shared" si="86"/>
        <v>96.947462350186839</v>
      </c>
      <c r="R580" s="9">
        <f t="shared" si="87"/>
        <v>0</v>
      </c>
      <c r="S580" s="9">
        <f t="shared" si="88"/>
        <v>102.4242367376854</v>
      </c>
      <c r="T580" s="9">
        <f t="shared" si="89"/>
        <v>2.424236737685419</v>
      </c>
    </row>
    <row r="581" spans="8:20">
      <c r="H581" s="34">
        <v>577</v>
      </c>
      <c r="I581" s="9">
        <v>1.8581332567338003</v>
      </c>
      <c r="J581" s="9">
        <f t="shared" ca="1" si="83"/>
        <v>0.69739257793129028</v>
      </c>
      <c r="K581" s="9">
        <f t="shared" ref="K581:K644" si="90">IF($B$7=0,I581,J581)</f>
        <v>1.8581332567338003</v>
      </c>
      <c r="L581" s="9">
        <f t="shared" ref="L581:L644" si="91">$E$7*EXP(($B$5-0.5*$E$9^2)*$B$6+$E$9*SQRT($B$6)*K581)</f>
        <v>181.66316257638013</v>
      </c>
      <c r="M581" s="9">
        <f t="shared" si="84"/>
        <v>122.75609253776523</v>
      </c>
      <c r="N581" s="9">
        <f t="shared" ref="N581:N644" si="92">IF(L581&gt;$E$12,$E$12-$E$11,IF(L581&lt;$E$11,0,L581-$E$11))</f>
        <v>10.900459298697072</v>
      </c>
      <c r="O581" s="9">
        <f t="shared" si="85"/>
        <v>9.2193869747110284</v>
      </c>
      <c r="Q581" s="9">
        <f t="shared" si="86"/>
        <v>181.66316257638013</v>
      </c>
      <c r="R581" s="9">
        <f t="shared" si="87"/>
        <v>10.900459298697072</v>
      </c>
      <c r="S581" s="9">
        <f t="shared" si="88"/>
        <v>122.75609253776523</v>
      </c>
      <c r="T581" s="9">
        <f t="shared" si="89"/>
        <v>9.2193869747110284</v>
      </c>
    </row>
    <row r="582" spans="8:20">
      <c r="H582" s="34">
        <v>578</v>
      </c>
      <c r="I582" s="9">
        <v>0.60427171155058623</v>
      </c>
      <c r="J582" s="9">
        <f t="shared" ref="J582:J645" ca="1" si="93">NORMSINV(RAND())</f>
        <v>0.47972047833396048</v>
      </c>
      <c r="K582" s="9">
        <f t="shared" si="90"/>
        <v>0.60427171155058623</v>
      </c>
      <c r="L582" s="9">
        <f t="shared" si="91"/>
        <v>119.29490055444771</v>
      </c>
      <c r="M582" s="9">
        <f t="shared" ref="M582:M645" si="94">$E$8*EXP(($B$5-0.5*$E$10^2)*$B$6+$E$10*SQRT($B$6)*K582)</f>
        <v>108.73725771938147</v>
      </c>
      <c r="N582" s="9">
        <f t="shared" si="92"/>
        <v>10.900459298697072</v>
      </c>
      <c r="O582" s="9">
        <f t="shared" ref="O582:O645" si="95">IF(M582&gt;$E$14,$E$14-$E$13,IF(M582&lt;$E$13,0,M582-$E$13))</f>
        <v>8.7372577193814891</v>
      </c>
      <c r="Q582" s="9">
        <f t="shared" ref="Q582:Q645" si="96">L582</f>
        <v>119.29490055444771</v>
      </c>
      <c r="R582" s="9">
        <f t="shared" ref="R582:R645" si="97">N582</f>
        <v>10.900459298697072</v>
      </c>
      <c r="S582" s="9">
        <f t="shared" ref="S582:S645" si="98">M582</f>
        <v>108.73725771938147</v>
      </c>
      <c r="T582" s="9">
        <f t="shared" ref="T582:T645" si="99">O582</f>
        <v>8.7372577193814891</v>
      </c>
    </row>
    <row r="583" spans="8:20">
      <c r="H583" s="34">
        <v>579</v>
      </c>
      <c r="I583" s="9">
        <v>1.1847276121856902</v>
      </c>
      <c r="J583" s="9">
        <f t="shared" ca="1" si="93"/>
        <v>2.1793478856949844</v>
      </c>
      <c r="K583" s="9">
        <f t="shared" si="90"/>
        <v>1.1847276121856902</v>
      </c>
      <c r="L583" s="9">
        <f t="shared" si="91"/>
        <v>144.93543105394161</v>
      </c>
      <c r="M583" s="9">
        <f t="shared" si="94"/>
        <v>115.01611102459174</v>
      </c>
      <c r="N583" s="9">
        <f t="shared" si="92"/>
        <v>10.900459298697072</v>
      </c>
      <c r="O583" s="9">
        <f t="shared" si="95"/>
        <v>9.2193869747110284</v>
      </c>
      <c r="Q583" s="9">
        <f t="shared" si="96"/>
        <v>144.93543105394161</v>
      </c>
      <c r="R583" s="9">
        <f t="shared" si="97"/>
        <v>10.900459298697072</v>
      </c>
      <c r="S583" s="9">
        <f t="shared" si="98"/>
        <v>115.01611102459174</v>
      </c>
      <c r="T583" s="9">
        <f t="shared" si="99"/>
        <v>9.2193869747110284</v>
      </c>
    </row>
    <row r="584" spans="8:20">
      <c r="H584" s="34">
        <v>580</v>
      </c>
      <c r="I584" s="9">
        <v>-0.68819450182283814</v>
      </c>
      <c r="J584" s="9">
        <f t="shared" ca="1" si="93"/>
        <v>-2.3250970311581627</v>
      </c>
      <c r="K584" s="9">
        <f t="shared" si="90"/>
        <v>-0.68819450182283814</v>
      </c>
      <c r="L584" s="9">
        <f t="shared" si="91"/>
        <v>77.330977686174265</v>
      </c>
      <c r="M584" s="9">
        <f t="shared" si="94"/>
        <v>95.960438443993496</v>
      </c>
      <c r="N584" s="9">
        <f t="shared" si="92"/>
        <v>0</v>
      </c>
      <c r="O584" s="9">
        <f t="shared" si="95"/>
        <v>0</v>
      </c>
      <c r="Q584" s="9">
        <f t="shared" si="96"/>
        <v>77.330977686174265</v>
      </c>
      <c r="R584" s="9">
        <f t="shared" si="97"/>
        <v>0</v>
      </c>
      <c r="S584" s="9">
        <f t="shared" si="98"/>
        <v>95.960438443993496</v>
      </c>
      <c r="T584" s="9">
        <f t="shared" si="99"/>
        <v>0</v>
      </c>
    </row>
    <row r="585" spans="8:20">
      <c r="H585" s="34">
        <v>581</v>
      </c>
      <c r="I585" s="9">
        <v>-1.0127746820100383</v>
      </c>
      <c r="J585" s="9">
        <f t="shared" ca="1" si="93"/>
        <v>-0.2190949749479553</v>
      </c>
      <c r="K585" s="9">
        <f t="shared" si="90"/>
        <v>-1.0127746820100383</v>
      </c>
      <c r="L585" s="9">
        <f t="shared" si="91"/>
        <v>69.354270127485478</v>
      </c>
      <c r="M585" s="9">
        <f t="shared" si="94"/>
        <v>92.994916799540476</v>
      </c>
      <c r="N585" s="9">
        <f t="shared" si="92"/>
        <v>0</v>
      </c>
      <c r="O585" s="9">
        <f t="shared" si="95"/>
        <v>0</v>
      </c>
      <c r="Q585" s="9">
        <f t="shared" si="96"/>
        <v>69.354270127485478</v>
      </c>
      <c r="R585" s="9">
        <f t="shared" si="97"/>
        <v>0</v>
      </c>
      <c r="S585" s="9">
        <f t="shared" si="98"/>
        <v>92.994916799540476</v>
      </c>
      <c r="T585" s="9">
        <f t="shared" si="99"/>
        <v>0</v>
      </c>
    </row>
    <row r="586" spans="8:20">
      <c r="H586" s="34">
        <v>582</v>
      </c>
      <c r="I586" s="9">
        <v>1.3287890219925254</v>
      </c>
      <c r="J586" s="9">
        <f t="shared" ca="1" si="93"/>
        <v>0.38651287028240949</v>
      </c>
      <c r="K586" s="9">
        <f t="shared" si="90"/>
        <v>1.3287890219925254</v>
      </c>
      <c r="L586" s="9">
        <f t="shared" si="91"/>
        <v>152.11057753380396</v>
      </c>
      <c r="M586" s="9">
        <f t="shared" si="94"/>
        <v>116.6298037380851</v>
      </c>
      <c r="N586" s="9">
        <f t="shared" si="92"/>
        <v>10.900459298697072</v>
      </c>
      <c r="O586" s="9">
        <f t="shared" si="95"/>
        <v>9.2193869747110284</v>
      </c>
      <c r="Q586" s="9">
        <f t="shared" si="96"/>
        <v>152.11057753380396</v>
      </c>
      <c r="R586" s="9">
        <f t="shared" si="97"/>
        <v>10.900459298697072</v>
      </c>
      <c r="S586" s="9">
        <f t="shared" si="98"/>
        <v>116.6298037380851</v>
      </c>
      <c r="T586" s="9">
        <f t="shared" si="99"/>
        <v>9.2193869747110284</v>
      </c>
    </row>
    <row r="587" spans="8:20">
      <c r="H587" s="34">
        <v>583</v>
      </c>
      <c r="I587" s="9">
        <v>0.41853587975221762</v>
      </c>
      <c r="J587" s="9">
        <f t="shared" ca="1" si="93"/>
        <v>-1.6826901351555821</v>
      </c>
      <c r="K587" s="9">
        <f t="shared" si="90"/>
        <v>0.41853587975221762</v>
      </c>
      <c r="L587" s="9">
        <f t="shared" si="91"/>
        <v>112.08990072095813</v>
      </c>
      <c r="M587" s="9">
        <f t="shared" si="94"/>
        <v>106.80143837295206</v>
      </c>
      <c r="N587" s="9">
        <f t="shared" si="92"/>
        <v>10.900459298697072</v>
      </c>
      <c r="O587" s="9">
        <f t="shared" si="95"/>
        <v>6.8014383729520773</v>
      </c>
      <c r="Q587" s="9">
        <f t="shared" si="96"/>
        <v>112.08990072095813</v>
      </c>
      <c r="R587" s="9">
        <f t="shared" si="97"/>
        <v>10.900459298697072</v>
      </c>
      <c r="S587" s="9">
        <f t="shared" si="98"/>
        <v>106.80143837295206</v>
      </c>
      <c r="T587" s="9">
        <f t="shared" si="99"/>
        <v>6.8014383729520773</v>
      </c>
    </row>
    <row r="588" spans="8:20">
      <c r="H588" s="34">
        <v>584</v>
      </c>
      <c r="I588" s="9">
        <v>0.43643598503253417</v>
      </c>
      <c r="J588" s="9">
        <f t="shared" ca="1" si="93"/>
        <v>-0.91107531185300972</v>
      </c>
      <c r="K588" s="9">
        <f t="shared" si="90"/>
        <v>0.43643598503253417</v>
      </c>
      <c r="L588" s="9">
        <f t="shared" si="91"/>
        <v>112.76489534268006</v>
      </c>
      <c r="M588" s="9">
        <f t="shared" si="94"/>
        <v>106.9864905565704</v>
      </c>
      <c r="N588" s="9">
        <f t="shared" si="92"/>
        <v>10.900459298697072</v>
      </c>
      <c r="O588" s="9">
        <f t="shared" si="95"/>
        <v>6.9864905565704163</v>
      </c>
      <c r="Q588" s="9">
        <f t="shared" si="96"/>
        <v>112.76489534268006</v>
      </c>
      <c r="R588" s="9">
        <f t="shared" si="97"/>
        <v>10.900459298697072</v>
      </c>
      <c r="S588" s="9">
        <f t="shared" si="98"/>
        <v>106.9864905565704</v>
      </c>
      <c r="T588" s="9">
        <f t="shared" si="99"/>
        <v>6.9864905565704163</v>
      </c>
    </row>
    <row r="589" spans="8:20">
      <c r="H589" s="34">
        <v>585</v>
      </c>
      <c r="I589" s="9">
        <v>-0.50669444271763231</v>
      </c>
      <c r="J589" s="9">
        <f t="shared" ca="1" si="93"/>
        <v>0.47665980225162474</v>
      </c>
      <c r="K589" s="9">
        <f t="shared" si="90"/>
        <v>-0.50669444271763231</v>
      </c>
      <c r="L589" s="9">
        <f t="shared" si="91"/>
        <v>82.184872903237931</v>
      </c>
      <c r="M589" s="9">
        <f t="shared" si="94"/>
        <v>97.65974528097928</v>
      </c>
      <c r="N589" s="9">
        <f t="shared" si="92"/>
        <v>0</v>
      </c>
      <c r="O589" s="9">
        <f t="shared" si="95"/>
        <v>0</v>
      </c>
      <c r="Q589" s="9">
        <f t="shared" si="96"/>
        <v>82.184872903237931</v>
      </c>
      <c r="R589" s="9">
        <f t="shared" si="97"/>
        <v>0</v>
      </c>
      <c r="S589" s="9">
        <f t="shared" si="98"/>
        <v>97.65974528097928</v>
      </c>
      <c r="T589" s="9">
        <f t="shared" si="99"/>
        <v>0</v>
      </c>
    </row>
    <row r="590" spans="8:20">
      <c r="H590" s="34">
        <v>586</v>
      </c>
      <c r="I590" s="9">
        <v>0.74795825373916314</v>
      </c>
      <c r="J590" s="9">
        <f t="shared" ca="1" si="93"/>
        <v>7.7636717236095498E-2</v>
      </c>
      <c r="K590" s="9">
        <f t="shared" si="90"/>
        <v>0.74795825373916314</v>
      </c>
      <c r="L590" s="9">
        <f t="shared" si="91"/>
        <v>125.18495074230611</v>
      </c>
      <c r="M590" s="9">
        <f t="shared" si="94"/>
        <v>110.25885974400143</v>
      </c>
      <c r="N590" s="9">
        <f t="shared" si="92"/>
        <v>10.900459298697072</v>
      </c>
      <c r="O590" s="9">
        <f t="shared" si="95"/>
        <v>9.2193869747110284</v>
      </c>
      <c r="Q590" s="9">
        <f t="shared" si="96"/>
        <v>125.18495074230611</v>
      </c>
      <c r="R590" s="9">
        <f t="shared" si="97"/>
        <v>10.900459298697072</v>
      </c>
      <c r="S590" s="9">
        <f t="shared" si="98"/>
        <v>110.25885974400143</v>
      </c>
      <c r="T590" s="9">
        <f t="shared" si="99"/>
        <v>9.2193869747110284</v>
      </c>
    </row>
    <row r="591" spans="8:20">
      <c r="H591" s="34">
        <v>587</v>
      </c>
      <c r="I591" s="9">
        <v>1.0901839307111738</v>
      </c>
      <c r="J591" s="9">
        <f t="shared" ca="1" si="93"/>
        <v>1.2659323774481712</v>
      </c>
      <c r="K591" s="9">
        <f t="shared" si="90"/>
        <v>1.0901839307111738</v>
      </c>
      <c r="L591" s="9">
        <f t="shared" si="91"/>
        <v>140.4115284695757</v>
      </c>
      <c r="M591" s="9">
        <f t="shared" si="94"/>
        <v>113.96924105264326</v>
      </c>
      <c r="N591" s="9">
        <f t="shared" si="92"/>
        <v>10.900459298697072</v>
      </c>
      <c r="O591" s="9">
        <f t="shared" si="95"/>
        <v>9.2193869747110284</v>
      </c>
      <c r="Q591" s="9">
        <f t="shared" si="96"/>
        <v>140.4115284695757</v>
      </c>
      <c r="R591" s="9">
        <f t="shared" si="97"/>
        <v>10.900459298697072</v>
      </c>
      <c r="S591" s="9">
        <f t="shared" si="98"/>
        <v>113.96924105264326</v>
      </c>
      <c r="T591" s="9">
        <f t="shared" si="99"/>
        <v>9.2193869747110284</v>
      </c>
    </row>
    <row r="592" spans="8:20">
      <c r="H592" s="34">
        <v>588</v>
      </c>
      <c r="I592" s="9">
        <v>-1.9501148962585113</v>
      </c>
      <c r="J592" s="9">
        <f t="shared" ca="1" si="93"/>
        <v>-0.18574858143812495</v>
      </c>
      <c r="K592" s="9">
        <f t="shared" si="90"/>
        <v>-1.9501148962585113</v>
      </c>
      <c r="L592" s="9">
        <f t="shared" si="91"/>
        <v>50.644770747140775</v>
      </c>
      <c r="M592" s="9">
        <f t="shared" si="94"/>
        <v>84.935462534681122</v>
      </c>
      <c r="N592" s="9">
        <f t="shared" si="92"/>
        <v>0</v>
      </c>
      <c r="O592" s="9">
        <f t="shared" si="95"/>
        <v>0</v>
      </c>
      <c r="Q592" s="9">
        <f t="shared" si="96"/>
        <v>50.644770747140775</v>
      </c>
      <c r="R592" s="9">
        <f t="shared" si="97"/>
        <v>0</v>
      </c>
      <c r="S592" s="9">
        <f t="shared" si="98"/>
        <v>84.935462534681122</v>
      </c>
      <c r="T592" s="9">
        <f t="shared" si="99"/>
        <v>0</v>
      </c>
    </row>
    <row r="593" spans="8:20">
      <c r="H593" s="34">
        <v>589</v>
      </c>
      <c r="I593" s="9">
        <v>-1.4853292407790339</v>
      </c>
      <c r="J593" s="9">
        <f t="shared" ca="1" si="93"/>
        <v>0.42005038103421993</v>
      </c>
      <c r="K593" s="9">
        <f t="shared" si="90"/>
        <v>-1.4853292407790339</v>
      </c>
      <c r="L593" s="9">
        <f t="shared" si="91"/>
        <v>59.188601015203247</v>
      </c>
      <c r="M593" s="9">
        <f t="shared" si="94"/>
        <v>88.840496803192949</v>
      </c>
      <c r="N593" s="9">
        <f t="shared" si="92"/>
        <v>0</v>
      </c>
      <c r="O593" s="9">
        <f t="shared" si="95"/>
        <v>0</v>
      </c>
      <c r="Q593" s="9">
        <f t="shared" si="96"/>
        <v>59.188601015203247</v>
      </c>
      <c r="R593" s="9">
        <f t="shared" si="97"/>
        <v>0</v>
      </c>
      <c r="S593" s="9">
        <f t="shared" si="98"/>
        <v>88.840496803192949</v>
      </c>
      <c r="T593" s="9">
        <f t="shared" si="99"/>
        <v>0</v>
      </c>
    </row>
    <row r="594" spans="8:20">
      <c r="H594" s="34">
        <v>590</v>
      </c>
      <c r="I594" s="9">
        <v>-0.46734153373866205</v>
      </c>
      <c r="J594" s="9">
        <f t="shared" ca="1" si="93"/>
        <v>-1.3565085319698162</v>
      </c>
      <c r="K594" s="9">
        <f t="shared" si="90"/>
        <v>-0.46734153373866205</v>
      </c>
      <c r="L594" s="9">
        <f t="shared" si="91"/>
        <v>83.276846013197058</v>
      </c>
      <c r="M594" s="9">
        <f t="shared" si="94"/>
        <v>98.032141011775252</v>
      </c>
      <c r="N594" s="9">
        <f t="shared" si="92"/>
        <v>0</v>
      </c>
      <c r="O594" s="9">
        <f t="shared" si="95"/>
        <v>0</v>
      </c>
      <c r="Q594" s="9">
        <f t="shared" si="96"/>
        <v>83.276846013197058</v>
      </c>
      <c r="R594" s="9">
        <f t="shared" si="97"/>
        <v>0</v>
      </c>
      <c r="S594" s="9">
        <f t="shared" si="98"/>
        <v>98.032141011775252</v>
      </c>
      <c r="T594" s="9">
        <f t="shared" si="99"/>
        <v>0</v>
      </c>
    </row>
    <row r="595" spans="8:20">
      <c r="H595" s="34">
        <v>591</v>
      </c>
      <c r="I595" s="9">
        <v>-0.93733304293592945</v>
      </c>
      <c r="J595" s="9">
        <f t="shared" ca="1" si="93"/>
        <v>1.6643034285621847E-2</v>
      </c>
      <c r="K595" s="9">
        <f t="shared" si="90"/>
        <v>-0.93733304293592945</v>
      </c>
      <c r="L595" s="9">
        <f t="shared" si="91"/>
        <v>71.131585184251819</v>
      </c>
      <c r="M595" s="9">
        <f t="shared" si="94"/>
        <v>93.675907515819361</v>
      </c>
      <c r="N595" s="9">
        <f t="shared" si="92"/>
        <v>0</v>
      </c>
      <c r="O595" s="9">
        <f t="shared" si="95"/>
        <v>0</v>
      </c>
      <c r="Q595" s="9">
        <f t="shared" si="96"/>
        <v>71.131585184251819</v>
      </c>
      <c r="R595" s="9">
        <f t="shared" si="97"/>
        <v>0</v>
      </c>
      <c r="S595" s="9">
        <f t="shared" si="98"/>
        <v>93.675907515819361</v>
      </c>
      <c r="T595" s="9">
        <f t="shared" si="99"/>
        <v>0</v>
      </c>
    </row>
    <row r="596" spans="8:20">
      <c r="H596" s="34">
        <v>592</v>
      </c>
      <c r="I596" s="9">
        <v>0.82449001919597897</v>
      </c>
      <c r="J596" s="9">
        <f t="shared" ca="1" si="93"/>
        <v>-0.20265381122874807</v>
      </c>
      <c r="K596" s="9">
        <f t="shared" si="90"/>
        <v>0.82449001919597897</v>
      </c>
      <c r="L596" s="9">
        <f t="shared" si="91"/>
        <v>128.43997094223081</v>
      </c>
      <c r="M596" s="9">
        <f t="shared" si="94"/>
        <v>111.07798254710164</v>
      </c>
      <c r="N596" s="9">
        <f t="shared" si="92"/>
        <v>10.900459298697072</v>
      </c>
      <c r="O596" s="9">
        <f t="shared" si="95"/>
        <v>9.2193869747110284</v>
      </c>
      <c r="Q596" s="9">
        <f t="shared" si="96"/>
        <v>128.43997094223081</v>
      </c>
      <c r="R596" s="9">
        <f t="shared" si="97"/>
        <v>10.900459298697072</v>
      </c>
      <c r="S596" s="9">
        <f t="shared" si="98"/>
        <v>111.07798254710164</v>
      </c>
      <c r="T596" s="9">
        <f t="shared" si="99"/>
        <v>9.2193869747110284</v>
      </c>
    </row>
    <row r="597" spans="8:20">
      <c r="H597" s="34">
        <v>593</v>
      </c>
      <c r="I597" s="9">
        <v>-3.1367244848605922</v>
      </c>
      <c r="J597" s="9">
        <f t="shared" ca="1" si="93"/>
        <v>-1.161590921564827</v>
      </c>
      <c r="K597" s="9">
        <f t="shared" si="90"/>
        <v>-3.1367244848605922</v>
      </c>
      <c r="L597" s="9">
        <f t="shared" si="91"/>
        <v>34.016211390360219</v>
      </c>
      <c r="M597" s="9">
        <f t="shared" si="94"/>
        <v>75.72671059966595</v>
      </c>
      <c r="N597" s="9">
        <f t="shared" si="92"/>
        <v>0</v>
      </c>
      <c r="O597" s="9">
        <f t="shared" si="95"/>
        <v>0</v>
      </c>
      <c r="Q597" s="9">
        <f t="shared" si="96"/>
        <v>34.016211390360219</v>
      </c>
      <c r="R597" s="9">
        <f t="shared" si="97"/>
        <v>0</v>
      </c>
      <c r="S597" s="9">
        <f t="shared" si="98"/>
        <v>75.72671059966595</v>
      </c>
      <c r="T597" s="9">
        <f t="shared" si="99"/>
        <v>0</v>
      </c>
    </row>
    <row r="598" spans="8:20">
      <c r="H598" s="34">
        <v>594</v>
      </c>
      <c r="I598" s="9">
        <v>0.90235131600388951</v>
      </c>
      <c r="J598" s="9">
        <f t="shared" ca="1" si="93"/>
        <v>0.38101291213707006</v>
      </c>
      <c r="K598" s="9">
        <f t="shared" si="90"/>
        <v>0.90235131600388951</v>
      </c>
      <c r="L598" s="9">
        <f t="shared" si="91"/>
        <v>131.83840554002347</v>
      </c>
      <c r="M598" s="9">
        <f t="shared" si="94"/>
        <v>111.91758047817518</v>
      </c>
      <c r="N598" s="9">
        <f t="shared" si="92"/>
        <v>10.900459298697072</v>
      </c>
      <c r="O598" s="9">
        <f t="shared" si="95"/>
        <v>9.2193869747110284</v>
      </c>
      <c r="Q598" s="9">
        <f t="shared" si="96"/>
        <v>131.83840554002347</v>
      </c>
      <c r="R598" s="9">
        <f t="shared" si="97"/>
        <v>10.900459298697072</v>
      </c>
      <c r="S598" s="9">
        <f t="shared" si="98"/>
        <v>111.91758047817518</v>
      </c>
      <c r="T598" s="9">
        <f t="shared" si="99"/>
        <v>9.2193869747110284</v>
      </c>
    </row>
    <row r="599" spans="8:20">
      <c r="H599" s="34">
        <v>595</v>
      </c>
      <c r="I599" s="9">
        <v>1.4801211444647189</v>
      </c>
      <c r="J599" s="9">
        <f t="shared" ca="1" si="93"/>
        <v>1.3396498933821896</v>
      </c>
      <c r="K599" s="9">
        <f t="shared" si="90"/>
        <v>1.4801211444647189</v>
      </c>
      <c r="L599" s="9">
        <f t="shared" si="91"/>
        <v>160.03072016700091</v>
      </c>
      <c r="M599" s="9">
        <f t="shared" si="94"/>
        <v>118.3493276605722</v>
      </c>
      <c r="N599" s="9">
        <f t="shared" si="92"/>
        <v>10.900459298697072</v>
      </c>
      <c r="O599" s="9">
        <f t="shared" si="95"/>
        <v>9.2193869747110284</v>
      </c>
      <c r="Q599" s="9">
        <f t="shared" si="96"/>
        <v>160.03072016700091</v>
      </c>
      <c r="R599" s="9">
        <f t="shared" si="97"/>
        <v>10.900459298697072</v>
      </c>
      <c r="S599" s="9">
        <f t="shared" si="98"/>
        <v>118.3493276605722</v>
      </c>
      <c r="T599" s="9">
        <f t="shared" si="99"/>
        <v>9.2193869747110284</v>
      </c>
    </row>
    <row r="600" spans="8:20">
      <c r="H600" s="34">
        <v>596</v>
      </c>
      <c r="I600" s="9">
        <v>0.62057606712042612</v>
      </c>
      <c r="J600" s="9">
        <f t="shared" ca="1" si="93"/>
        <v>-0.80081576492826279</v>
      </c>
      <c r="K600" s="9">
        <f t="shared" si="90"/>
        <v>0.62057606712042612</v>
      </c>
      <c r="L600" s="9">
        <f t="shared" si="91"/>
        <v>119.94906573747667</v>
      </c>
      <c r="M600" s="9">
        <f t="shared" si="94"/>
        <v>108.90885484931574</v>
      </c>
      <c r="N600" s="9">
        <f t="shared" si="92"/>
        <v>10.900459298697072</v>
      </c>
      <c r="O600" s="9">
        <f t="shared" si="95"/>
        <v>8.9088548493157589</v>
      </c>
      <c r="Q600" s="9">
        <f t="shared" si="96"/>
        <v>119.94906573747667</v>
      </c>
      <c r="R600" s="9">
        <f t="shared" si="97"/>
        <v>10.900459298697072</v>
      </c>
      <c r="S600" s="9">
        <f t="shared" si="98"/>
        <v>108.90885484931574</v>
      </c>
      <c r="T600" s="9">
        <f t="shared" si="99"/>
        <v>8.9088548493157589</v>
      </c>
    </row>
    <row r="601" spans="8:20">
      <c r="H601" s="34">
        <v>597</v>
      </c>
      <c r="I601" s="9">
        <v>0.64902338734250908</v>
      </c>
      <c r="J601" s="9">
        <f t="shared" ca="1" si="93"/>
        <v>-0.72249856505208698</v>
      </c>
      <c r="K601" s="9">
        <f t="shared" si="90"/>
        <v>0.64902338734250908</v>
      </c>
      <c r="L601" s="9">
        <f t="shared" si="91"/>
        <v>121.09903346937575</v>
      </c>
      <c r="M601" s="9">
        <f t="shared" si="94"/>
        <v>109.2089007273845</v>
      </c>
      <c r="N601" s="9">
        <f t="shared" si="92"/>
        <v>10.900459298697072</v>
      </c>
      <c r="O601" s="9">
        <f t="shared" si="95"/>
        <v>9.2089007273845169</v>
      </c>
      <c r="Q601" s="9">
        <f t="shared" si="96"/>
        <v>121.09903346937575</v>
      </c>
      <c r="R601" s="9">
        <f t="shared" si="97"/>
        <v>10.900459298697072</v>
      </c>
      <c r="S601" s="9">
        <f t="shared" si="98"/>
        <v>109.2089007273845</v>
      </c>
      <c r="T601" s="9">
        <f t="shared" si="99"/>
        <v>9.2089007273845169</v>
      </c>
    </row>
    <row r="602" spans="8:20">
      <c r="H602" s="34">
        <v>598</v>
      </c>
      <c r="I602" s="9">
        <v>-1.1296581407564898</v>
      </c>
      <c r="J602" s="9">
        <f t="shared" ca="1" si="93"/>
        <v>-1.2104082653570531</v>
      </c>
      <c r="K602" s="9">
        <f t="shared" si="90"/>
        <v>-1.1296581407564898</v>
      </c>
      <c r="L602" s="9">
        <f t="shared" si="91"/>
        <v>66.687933548406804</v>
      </c>
      <c r="M602" s="9">
        <f t="shared" si="94"/>
        <v>91.949605942917174</v>
      </c>
      <c r="N602" s="9">
        <f t="shared" si="92"/>
        <v>0</v>
      </c>
      <c r="O602" s="9">
        <f t="shared" si="95"/>
        <v>0</v>
      </c>
      <c r="Q602" s="9">
        <f t="shared" si="96"/>
        <v>66.687933548406804</v>
      </c>
      <c r="R602" s="9">
        <f t="shared" si="97"/>
        <v>0</v>
      </c>
      <c r="S602" s="9">
        <f t="shared" si="98"/>
        <v>91.949605942917174</v>
      </c>
      <c r="T602" s="9">
        <f t="shared" si="99"/>
        <v>0</v>
      </c>
    </row>
    <row r="603" spans="8:20">
      <c r="H603" s="34">
        <v>599</v>
      </c>
      <c r="I603" s="9">
        <v>1.1179287597543066</v>
      </c>
      <c r="J603" s="9">
        <f t="shared" ca="1" si="93"/>
        <v>-0.64834044819705527</v>
      </c>
      <c r="K603" s="9">
        <f t="shared" si="90"/>
        <v>1.1179287597543066</v>
      </c>
      <c r="L603" s="9">
        <f t="shared" si="91"/>
        <v>141.72427536003917</v>
      </c>
      <c r="M603" s="9">
        <f t="shared" si="94"/>
        <v>114.27546423222132</v>
      </c>
      <c r="N603" s="9">
        <f t="shared" si="92"/>
        <v>10.900459298697072</v>
      </c>
      <c r="O603" s="9">
        <f t="shared" si="95"/>
        <v>9.2193869747110284</v>
      </c>
      <c r="Q603" s="9">
        <f t="shared" si="96"/>
        <v>141.72427536003917</v>
      </c>
      <c r="R603" s="9">
        <f t="shared" si="97"/>
        <v>10.900459298697072</v>
      </c>
      <c r="S603" s="9">
        <f t="shared" si="98"/>
        <v>114.27546423222132</v>
      </c>
      <c r="T603" s="9">
        <f t="shared" si="99"/>
        <v>9.2193869747110284</v>
      </c>
    </row>
    <row r="604" spans="8:20">
      <c r="H604" s="34">
        <v>600</v>
      </c>
      <c r="I604" s="9">
        <v>1.3119767733014258</v>
      </c>
      <c r="J604" s="9">
        <f t="shared" ca="1" si="93"/>
        <v>-0.90506331367595405</v>
      </c>
      <c r="K604" s="9">
        <f t="shared" si="90"/>
        <v>1.3119767733014258</v>
      </c>
      <c r="L604" s="9">
        <f t="shared" si="91"/>
        <v>151.25524462496963</v>
      </c>
      <c r="M604" s="9">
        <f t="shared" si="94"/>
        <v>116.44032177427009</v>
      </c>
      <c r="N604" s="9">
        <f t="shared" si="92"/>
        <v>10.900459298697072</v>
      </c>
      <c r="O604" s="9">
        <f t="shared" si="95"/>
        <v>9.2193869747110284</v>
      </c>
      <c r="Q604" s="9">
        <f t="shared" si="96"/>
        <v>151.25524462496963</v>
      </c>
      <c r="R604" s="9">
        <f t="shared" si="97"/>
        <v>10.900459298697072</v>
      </c>
      <c r="S604" s="9">
        <f t="shared" si="98"/>
        <v>116.44032177427009</v>
      </c>
      <c r="T604" s="9">
        <f t="shared" si="99"/>
        <v>9.2193869747110284</v>
      </c>
    </row>
    <row r="605" spans="8:20">
      <c r="H605" s="34">
        <v>601</v>
      </c>
      <c r="I605" s="9">
        <v>-0.53294000832254884</v>
      </c>
      <c r="J605" s="9">
        <f t="shared" ca="1" si="93"/>
        <v>0.77571571464936817</v>
      </c>
      <c r="K605" s="9">
        <f t="shared" si="90"/>
        <v>-0.53294000832254884</v>
      </c>
      <c r="L605" s="9">
        <f t="shared" si="91"/>
        <v>81.464575987131369</v>
      </c>
      <c r="M605" s="9">
        <f t="shared" si="94"/>
        <v>97.412170724235679</v>
      </c>
      <c r="N605" s="9">
        <f t="shared" si="92"/>
        <v>0</v>
      </c>
      <c r="O605" s="9">
        <f t="shared" si="95"/>
        <v>0</v>
      </c>
      <c r="Q605" s="9">
        <f t="shared" si="96"/>
        <v>81.464575987131369</v>
      </c>
      <c r="R605" s="9">
        <f t="shared" si="97"/>
        <v>0</v>
      </c>
      <c r="S605" s="9">
        <f t="shared" si="98"/>
        <v>97.412170724235679</v>
      </c>
      <c r="T605" s="9">
        <f t="shared" si="99"/>
        <v>0</v>
      </c>
    </row>
    <row r="606" spans="8:20">
      <c r="H606" s="34">
        <v>602</v>
      </c>
      <c r="I606" s="9">
        <v>0.19856863995853119</v>
      </c>
      <c r="J606" s="9">
        <f t="shared" ca="1" si="93"/>
        <v>-0.96017579174932466</v>
      </c>
      <c r="K606" s="9">
        <f t="shared" si="90"/>
        <v>0.19856863995853119</v>
      </c>
      <c r="L606" s="9">
        <f t="shared" si="91"/>
        <v>104.11774113417984</v>
      </c>
      <c r="M606" s="9">
        <f t="shared" si="94"/>
        <v>104.55337102147769</v>
      </c>
      <c r="N606" s="9">
        <f t="shared" si="92"/>
        <v>4.1177411341798376</v>
      </c>
      <c r="O606" s="9">
        <f t="shared" si="95"/>
        <v>4.5533710214777017</v>
      </c>
      <c r="Q606" s="9">
        <f t="shared" si="96"/>
        <v>104.11774113417984</v>
      </c>
      <c r="R606" s="9">
        <f t="shared" si="97"/>
        <v>4.1177411341798376</v>
      </c>
      <c r="S606" s="9">
        <f t="shared" si="98"/>
        <v>104.55337102147769</v>
      </c>
      <c r="T606" s="9">
        <f t="shared" si="99"/>
        <v>4.5533710214777017</v>
      </c>
    </row>
    <row r="607" spans="8:20">
      <c r="H607" s="34">
        <v>603</v>
      </c>
      <c r="I607" s="9">
        <v>0.14351642850546645</v>
      </c>
      <c r="J607" s="9">
        <f t="shared" ca="1" si="93"/>
        <v>-2.3791396529081753E-2</v>
      </c>
      <c r="K607" s="9">
        <f t="shared" si="90"/>
        <v>0.14351642850546645</v>
      </c>
      <c r="L607" s="9">
        <f t="shared" si="91"/>
        <v>102.21285100717581</v>
      </c>
      <c r="M607" s="9">
        <f t="shared" si="94"/>
        <v>103.99817962952787</v>
      </c>
      <c r="N607" s="9">
        <f t="shared" si="92"/>
        <v>2.2128510071758143</v>
      </c>
      <c r="O607" s="9">
        <f t="shared" si="95"/>
        <v>3.9981796295278826</v>
      </c>
      <c r="Q607" s="9">
        <f t="shared" si="96"/>
        <v>102.21285100717581</v>
      </c>
      <c r="R607" s="9">
        <f t="shared" si="97"/>
        <v>2.2128510071758143</v>
      </c>
      <c r="S607" s="9">
        <f t="shared" si="98"/>
        <v>103.99817962952787</v>
      </c>
      <c r="T607" s="9">
        <f t="shared" si="99"/>
        <v>3.9981796295278826</v>
      </c>
    </row>
    <row r="608" spans="8:20">
      <c r="H608" s="34">
        <v>604</v>
      </c>
      <c r="I608" s="9">
        <v>7.4651095374810563E-3</v>
      </c>
      <c r="J608" s="9">
        <f t="shared" ca="1" si="93"/>
        <v>-0.87334708839461783</v>
      </c>
      <c r="K608" s="9">
        <f t="shared" si="90"/>
        <v>7.4651095374810563E-3</v>
      </c>
      <c r="L608" s="9">
        <f t="shared" si="91"/>
        <v>97.653418556773914</v>
      </c>
      <c r="M608" s="9">
        <f t="shared" si="94"/>
        <v>102.63873987259647</v>
      </c>
      <c r="N608" s="9">
        <f t="shared" si="92"/>
        <v>0</v>
      </c>
      <c r="O608" s="9">
        <f t="shared" si="95"/>
        <v>2.6387398725964886</v>
      </c>
      <c r="Q608" s="9">
        <f t="shared" si="96"/>
        <v>97.653418556773914</v>
      </c>
      <c r="R608" s="9">
        <f t="shared" si="97"/>
        <v>0</v>
      </c>
      <c r="S608" s="9">
        <f t="shared" si="98"/>
        <v>102.63873987259647</v>
      </c>
      <c r="T608" s="9">
        <f t="shared" si="99"/>
        <v>2.6387398725964886</v>
      </c>
    </row>
    <row r="609" spans="8:20">
      <c r="H609" s="34">
        <v>605</v>
      </c>
      <c r="I609" s="9">
        <v>0.44105478684442628</v>
      </c>
      <c r="J609" s="9">
        <f t="shared" ca="1" si="93"/>
        <v>0.432822825690788</v>
      </c>
      <c r="K609" s="9">
        <f t="shared" si="90"/>
        <v>0.44105478684442628</v>
      </c>
      <c r="L609" s="9">
        <f t="shared" si="91"/>
        <v>112.93972437965097</v>
      </c>
      <c r="M609" s="9">
        <f t="shared" si="94"/>
        <v>107.03429197955501</v>
      </c>
      <c r="N609" s="9">
        <f t="shared" si="92"/>
        <v>10.900459298697072</v>
      </c>
      <c r="O609" s="9">
        <f t="shared" si="95"/>
        <v>7.0342919795550216</v>
      </c>
      <c r="Q609" s="9">
        <f t="shared" si="96"/>
        <v>112.93972437965097</v>
      </c>
      <c r="R609" s="9">
        <f t="shared" si="97"/>
        <v>10.900459298697072</v>
      </c>
      <c r="S609" s="9">
        <f t="shared" si="98"/>
        <v>107.03429197955501</v>
      </c>
      <c r="T609" s="9">
        <f t="shared" si="99"/>
        <v>7.0342919795550216</v>
      </c>
    </row>
    <row r="610" spans="8:20">
      <c r="H610" s="34">
        <v>606</v>
      </c>
      <c r="I610" s="9">
        <v>5.6084207470114278E-2</v>
      </c>
      <c r="J610" s="9">
        <f t="shared" ca="1" si="93"/>
        <v>-0.16474330567865542</v>
      </c>
      <c r="K610" s="9">
        <f t="shared" si="90"/>
        <v>5.6084207470114278E-2</v>
      </c>
      <c r="L610" s="9">
        <f t="shared" si="91"/>
        <v>99.25893259321613</v>
      </c>
      <c r="M610" s="9">
        <f t="shared" si="94"/>
        <v>103.12249458720103</v>
      </c>
      <c r="N610" s="9">
        <f t="shared" si="92"/>
        <v>0</v>
      </c>
      <c r="O610" s="9">
        <f t="shared" si="95"/>
        <v>3.1224945872010466</v>
      </c>
      <c r="Q610" s="9">
        <f t="shared" si="96"/>
        <v>99.25893259321613</v>
      </c>
      <c r="R610" s="9">
        <f t="shared" si="97"/>
        <v>0</v>
      </c>
      <c r="S610" s="9">
        <f t="shared" si="98"/>
        <v>103.12249458720103</v>
      </c>
      <c r="T610" s="9">
        <f t="shared" si="99"/>
        <v>3.1224945872010466</v>
      </c>
    </row>
    <row r="611" spans="8:20">
      <c r="H611" s="34">
        <v>607</v>
      </c>
      <c r="I611" s="9">
        <v>0.18984528988804983</v>
      </c>
      <c r="J611" s="9">
        <f t="shared" ca="1" si="93"/>
        <v>1.014443231402687</v>
      </c>
      <c r="K611" s="9">
        <f t="shared" si="90"/>
        <v>0.18984528988804983</v>
      </c>
      <c r="L611" s="9">
        <f t="shared" si="91"/>
        <v>103.81354988400192</v>
      </c>
      <c r="M611" s="9">
        <f t="shared" si="94"/>
        <v>104.46520043940413</v>
      </c>
      <c r="N611" s="9">
        <f t="shared" si="92"/>
        <v>3.8135498840019153</v>
      </c>
      <c r="O611" s="9">
        <f t="shared" si="95"/>
        <v>4.4652004394041427</v>
      </c>
      <c r="Q611" s="9">
        <f t="shared" si="96"/>
        <v>103.81354988400192</v>
      </c>
      <c r="R611" s="9">
        <f t="shared" si="97"/>
        <v>3.8135498840019153</v>
      </c>
      <c r="S611" s="9">
        <f t="shared" si="98"/>
        <v>104.46520043940413</v>
      </c>
      <c r="T611" s="9">
        <f t="shared" si="99"/>
        <v>4.4652004394041427</v>
      </c>
    </row>
    <row r="612" spans="8:20">
      <c r="H612" s="34">
        <v>608</v>
      </c>
      <c r="I612" s="9">
        <v>1.4007424443093399</v>
      </c>
      <c r="J612" s="9">
        <f t="shared" ca="1" si="93"/>
        <v>0.24611016385574308</v>
      </c>
      <c r="K612" s="9">
        <f t="shared" si="90"/>
        <v>1.4007424443093399</v>
      </c>
      <c r="L612" s="9">
        <f t="shared" si="91"/>
        <v>155.82623666269021</v>
      </c>
      <c r="M612" s="9">
        <f t="shared" si="94"/>
        <v>117.44424266406082</v>
      </c>
      <c r="N612" s="9">
        <f t="shared" si="92"/>
        <v>10.900459298697072</v>
      </c>
      <c r="O612" s="9">
        <f t="shared" si="95"/>
        <v>9.2193869747110284</v>
      </c>
      <c r="Q612" s="9">
        <f t="shared" si="96"/>
        <v>155.82623666269021</v>
      </c>
      <c r="R612" s="9">
        <f t="shared" si="97"/>
        <v>10.900459298697072</v>
      </c>
      <c r="S612" s="9">
        <f t="shared" si="98"/>
        <v>117.44424266406082</v>
      </c>
      <c r="T612" s="9">
        <f t="shared" si="99"/>
        <v>9.2193869747110284</v>
      </c>
    </row>
    <row r="613" spans="8:20">
      <c r="H613" s="34">
        <v>609</v>
      </c>
      <c r="I613" s="9">
        <v>0.40051669061381567</v>
      </c>
      <c r="J613" s="9">
        <f t="shared" ca="1" si="93"/>
        <v>4.270429600293617E-3</v>
      </c>
      <c r="K613" s="9">
        <f t="shared" si="90"/>
        <v>0.40051669061381567</v>
      </c>
      <c r="L613" s="9">
        <f t="shared" si="91"/>
        <v>111.4144963454697</v>
      </c>
      <c r="M613" s="9">
        <f t="shared" si="94"/>
        <v>106.61547837509126</v>
      </c>
      <c r="N613" s="9">
        <f t="shared" si="92"/>
        <v>10.900459298697072</v>
      </c>
      <c r="O613" s="9">
        <f t="shared" si="95"/>
        <v>6.6154783750912713</v>
      </c>
      <c r="Q613" s="9">
        <f t="shared" si="96"/>
        <v>111.4144963454697</v>
      </c>
      <c r="R613" s="9">
        <f t="shared" si="97"/>
        <v>10.900459298697072</v>
      </c>
      <c r="S613" s="9">
        <f t="shared" si="98"/>
        <v>106.61547837509126</v>
      </c>
      <c r="T613" s="9">
        <f t="shared" si="99"/>
        <v>6.6154783750912713</v>
      </c>
    </row>
    <row r="614" spans="8:20">
      <c r="H614" s="34">
        <v>610</v>
      </c>
      <c r="I614" s="9">
        <v>-0.4040174401354486</v>
      </c>
      <c r="J614" s="9">
        <f t="shared" ca="1" si="93"/>
        <v>-1.7714841200089915</v>
      </c>
      <c r="K614" s="9">
        <f t="shared" si="90"/>
        <v>-0.4040174401354486</v>
      </c>
      <c r="L614" s="9">
        <f t="shared" si="91"/>
        <v>85.064516084962776</v>
      </c>
      <c r="M614" s="9">
        <f t="shared" si="94"/>
        <v>98.634358787426578</v>
      </c>
      <c r="N614" s="9">
        <f t="shared" si="92"/>
        <v>0</v>
      </c>
      <c r="O614" s="9">
        <f t="shared" si="95"/>
        <v>0</v>
      </c>
      <c r="Q614" s="9">
        <f t="shared" si="96"/>
        <v>85.064516084962776</v>
      </c>
      <c r="R614" s="9">
        <f t="shared" si="97"/>
        <v>0</v>
      </c>
      <c r="S614" s="9">
        <f t="shared" si="98"/>
        <v>98.634358787426578</v>
      </c>
      <c r="T614" s="9">
        <f t="shared" si="99"/>
        <v>0</v>
      </c>
    </row>
    <row r="615" spans="8:20">
      <c r="H615" s="34">
        <v>611</v>
      </c>
      <c r="I615" s="9">
        <v>1.4351361715510691</v>
      </c>
      <c r="J615" s="9">
        <f t="shared" ca="1" si="93"/>
        <v>-2.3908823301493896</v>
      </c>
      <c r="K615" s="9">
        <f t="shared" si="90"/>
        <v>1.4351361715510691</v>
      </c>
      <c r="L615" s="9">
        <f t="shared" si="91"/>
        <v>157.63424780834961</v>
      </c>
      <c r="M615" s="9">
        <f t="shared" si="94"/>
        <v>117.83555093731249</v>
      </c>
      <c r="N615" s="9">
        <f t="shared" si="92"/>
        <v>10.900459298697072</v>
      </c>
      <c r="O615" s="9">
        <f t="shared" si="95"/>
        <v>9.2193869747110284</v>
      </c>
      <c r="Q615" s="9">
        <f t="shared" si="96"/>
        <v>157.63424780834961</v>
      </c>
      <c r="R615" s="9">
        <f t="shared" si="97"/>
        <v>10.900459298697072</v>
      </c>
      <c r="S615" s="9">
        <f t="shared" si="98"/>
        <v>117.83555093731249</v>
      </c>
      <c r="T615" s="9">
        <f t="shared" si="99"/>
        <v>9.2193869747110284</v>
      </c>
    </row>
    <row r="616" spans="8:20">
      <c r="H616" s="34">
        <v>612</v>
      </c>
      <c r="I616" s="9">
        <v>-2.1123437919763166</v>
      </c>
      <c r="J616" s="9">
        <f t="shared" ca="1" si="93"/>
        <v>0.60513256372691426</v>
      </c>
      <c r="K616" s="9">
        <f t="shared" si="90"/>
        <v>-2.1123437919763166</v>
      </c>
      <c r="L616" s="9">
        <f t="shared" si="91"/>
        <v>47.962672685823001</v>
      </c>
      <c r="M616" s="9">
        <f t="shared" si="94"/>
        <v>83.613252930783261</v>
      </c>
      <c r="N616" s="9">
        <f t="shared" si="92"/>
        <v>0</v>
      </c>
      <c r="O616" s="9">
        <f t="shared" si="95"/>
        <v>0</v>
      </c>
      <c r="Q616" s="9">
        <f t="shared" si="96"/>
        <v>47.962672685823001</v>
      </c>
      <c r="R616" s="9">
        <f t="shared" si="97"/>
        <v>0</v>
      </c>
      <c r="S616" s="9">
        <f t="shared" si="98"/>
        <v>83.613252930783261</v>
      </c>
      <c r="T616" s="9">
        <f t="shared" si="99"/>
        <v>0</v>
      </c>
    </row>
    <row r="617" spans="8:20">
      <c r="H617" s="34">
        <v>613</v>
      </c>
      <c r="I617" s="9">
        <v>-0.9344873614751591</v>
      </c>
      <c r="J617" s="9">
        <f t="shared" ca="1" si="93"/>
        <v>-0.12451051350451964</v>
      </c>
      <c r="K617" s="9">
        <f t="shared" si="90"/>
        <v>-0.9344873614751591</v>
      </c>
      <c r="L617" s="9">
        <f t="shared" si="91"/>
        <v>71.199510226886147</v>
      </c>
      <c r="M617" s="9">
        <f t="shared" si="94"/>
        <v>93.701692063070666</v>
      </c>
      <c r="N617" s="9">
        <f t="shared" si="92"/>
        <v>0</v>
      </c>
      <c r="O617" s="9">
        <f t="shared" si="95"/>
        <v>0</v>
      </c>
      <c r="Q617" s="9">
        <f t="shared" si="96"/>
        <v>71.199510226886147</v>
      </c>
      <c r="R617" s="9">
        <f t="shared" si="97"/>
        <v>0</v>
      </c>
      <c r="S617" s="9">
        <f t="shared" si="98"/>
        <v>93.701692063070666</v>
      </c>
      <c r="T617" s="9">
        <f t="shared" si="99"/>
        <v>0</v>
      </c>
    </row>
    <row r="618" spans="8:20">
      <c r="H618" s="34">
        <v>614</v>
      </c>
      <c r="I618" s="9">
        <v>-1.8859636844824774</v>
      </c>
      <c r="J618" s="9">
        <f t="shared" ca="1" si="93"/>
        <v>-1.4091675264356958</v>
      </c>
      <c r="K618" s="9">
        <f t="shared" si="90"/>
        <v>-1.8859636844824774</v>
      </c>
      <c r="L618" s="9">
        <f t="shared" si="91"/>
        <v>51.746294962160619</v>
      </c>
      <c r="M618" s="9">
        <f t="shared" si="94"/>
        <v>85.464062839485351</v>
      </c>
      <c r="N618" s="9">
        <f t="shared" si="92"/>
        <v>0</v>
      </c>
      <c r="O618" s="9">
        <f t="shared" si="95"/>
        <v>0</v>
      </c>
      <c r="Q618" s="9">
        <f t="shared" si="96"/>
        <v>51.746294962160619</v>
      </c>
      <c r="R618" s="9">
        <f t="shared" si="97"/>
        <v>0</v>
      </c>
      <c r="S618" s="9">
        <f t="shared" si="98"/>
        <v>85.464062839485351</v>
      </c>
      <c r="T618" s="9">
        <f t="shared" si="99"/>
        <v>0</v>
      </c>
    </row>
    <row r="619" spans="8:20">
      <c r="H619" s="34">
        <v>615</v>
      </c>
      <c r="I619" s="9">
        <v>-0.78493712747337463</v>
      </c>
      <c r="J619" s="9">
        <f t="shared" ca="1" si="93"/>
        <v>0.78219396926920637</v>
      </c>
      <c r="K619" s="9">
        <f t="shared" si="90"/>
        <v>-0.78493712747337463</v>
      </c>
      <c r="L619" s="9">
        <f t="shared" si="91"/>
        <v>74.861993886896016</v>
      </c>
      <c r="M619" s="9">
        <f t="shared" si="94"/>
        <v>95.066792395391673</v>
      </c>
      <c r="N619" s="9">
        <f t="shared" si="92"/>
        <v>0</v>
      </c>
      <c r="O619" s="9">
        <f t="shared" si="95"/>
        <v>0</v>
      </c>
      <c r="Q619" s="9">
        <f t="shared" si="96"/>
        <v>74.861993886896016</v>
      </c>
      <c r="R619" s="9">
        <f t="shared" si="97"/>
        <v>0</v>
      </c>
      <c r="S619" s="9">
        <f t="shared" si="98"/>
        <v>95.066792395391673</v>
      </c>
      <c r="T619" s="9">
        <f t="shared" si="99"/>
        <v>0</v>
      </c>
    </row>
    <row r="620" spans="8:20">
      <c r="H620" s="34">
        <v>616</v>
      </c>
      <c r="I620" s="9">
        <v>2.1034939810517641</v>
      </c>
      <c r="J620" s="9">
        <f t="shared" ca="1" si="93"/>
        <v>-0.92324621745594826</v>
      </c>
      <c r="K620" s="9">
        <f t="shared" si="90"/>
        <v>2.1034939810517641</v>
      </c>
      <c r="L620" s="9">
        <f t="shared" si="91"/>
        <v>197.24571845081539</v>
      </c>
      <c r="M620" s="9">
        <f t="shared" si="94"/>
        <v>125.70388336171546</v>
      </c>
      <c r="N620" s="9">
        <f t="shared" si="92"/>
        <v>10.900459298697072</v>
      </c>
      <c r="O620" s="9">
        <f t="shared" si="95"/>
        <v>9.2193869747110284</v>
      </c>
      <c r="Q620" s="9">
        <f t="shared" si="96"/>
        <v>197.24571845081539</v>
      </c>
      <c r="R620" s="9">
        <f t="shared" si="97"/>
        <v>10.900459298697072</v>
      </c>
      <c r="S620" s="9">
        <f t="shared" si="98"/>
        <v>125.70388336171546</v>
      </c>
      <c r="T620" s="9">
        <f t="shared" si="99"/>
        <v>9.2193869747110284</v>
      </c>
    </row>
    <row r="621" spans="8:20">
      <c r="H621" s="34">
        <v>617</v>
      </c>
      <c r="I621" s="9">
        <v>2.4771402729196037</v>
      </c>
      <c r="J621" s="9">
        <f t="shared" ca="1" si="93"/>
        <v>-1.6402921088588618</v>
      </c>
      <c r="K621" s="9">
        <f t="shared" si="90"/>
        <v>2.4771402729196037</v>
      </c>
      <c r="L621" s="9">
        <f t="shared" si="91"/>
        <v>223.5811286815491</v>
      </c>
      <c r="M621" s="9">
        <f t="shared" si="94"/>
        <v>130.32945591860306</v>
      </c>
      <c r="N621" s="9">
        <f t="shared" si="92"/>
        <v>10.900459298697072</v>
      </c>
      <c r="O621" s="9">
        <f t="shared" si="95"/>
        <v>9.2193869747110284</v>
      </c>
      <c r="Q621" s="9">
        <f t="shared" si="96"/>
        <v>223.5811286815491</v>
      </c>
      <c r="R621" s="9">
        <f t="shared" si="97"/>
        <v>10.900459298697072</v>
      </c>
      <c r="S621" s="9">
        <f t="shared" si="98"/>
        <v>130.32945591860306</v>
      </c>
      <c r="T621" s="9">
        <f t="shared" si="99"/>
        <v>9.2193869747110284</v>
      </c>
    </row>
    <row r="622" spans="8:20">
      <c r="H622" s="34">
        <v>618</v>
      </c>
      <c r="I622" s="9">
        <v>-0.15896388838007866</v>
      </c>
      <c r="J622" s="9">
        <f t="shared" ca="1" si="93"/>
        <v>-0.68159153465038624</v>
      </c>
      <c r="K622" s="9">
        <f t="shared" si="90"/>
        <v>-0.15896388838007866</v>
      </c>
      <c r="L622" s="9">
        <f t="shared" si="91"/>
        <v>92.351596053352026</v>
      </c>
      <c r="M622" s="9">
        <f t="shared" si="94"/>
        <v>100.9999043225743</v>
      </c>
      <c r="N622" s="9">
        <f t="shared" si="92"/>
        <v>0</v>
      </c>
      <c r="O622" s="9">
        <f t="shared" si="95"/>
        <v>0.99990432257430939</v>
      </c>
      <c r="Q622" s="9">
        <f t="shared" si="96"/>
        <v>92.351596053352026</v>
      </c>
      <c r="R622" s="9">
        <f t="shared" si="97"/>
        <v>0</v>
      </c>
      <c r="S622" s="9">
        <f t="shared" si="98"/>
        <v>100.9999043225743</v>
      </c>
      <c r="T622" s="9">
        <f t="shared" si="99"/>
        <v>0.99990432257430939</v>
      </c>
    </row>
    <row r="623" spans="8:20">
      <c r="H623" s="34">
        <v>619</v>
      </c>
      <c r="I623" s="9">
        <v>-0.42284963755017269</v>
      </c>
      <c r="J623" s="9">
        <f t="shared" ca="1" si="93"/>
        <v>-0.17121721145373317</v>
      </c>
      <c r="K623" s="9">
        <f t="shared" si="90"/>
        <v>-0.42284963755017269</v>
      </c>
      <c r="L623" s="9">
        <f t="shared" si="91"/>
        <v>84.528901465473098</v>
      </c>
      <c r="M623" s="9">
        <f t="shared" si="94"/>
        <v>98.45487743151125</v>
      </c>
      <c r="N623" s="9">
        <f t="shared" si="92"/>
        <v>0</v>
      </c>
      <c r="O623" s="9">
        <f t="shared" si="95"/>
        <v>0</v>
      </c>
      <c r="Q623" s="9">
        <f t="shared" si="96"/>
        <v>84.528901465473098</v>
      </c>
      <c r="R623" s="9">
        <f t="shared" si="97"/>
        <v>0</v>
      </c>
      <c r="S623" s="9">
        <f t="shared" si="98"/>
        <v>98.45487743151125</v>
      </c>
      <c r="T623" s="9">
        <f t="shared" si="99"/>
        <v>0</v>
      </c>
    </row>
    <row r="624" spans="8:20">
      <c r="H624" s="34">
        <v>620</v>
      </c>
      <c r="I624" s="9">
        <v>-1.2777935668305938</v>
      </c>
      <c r="J624" s="9">
        <f t="shared" ca="1" si="93"/>
        <v>0.46885004499761967</v>
      </c>
      <c r="K624" s="9">
        <f t="shared" si="90"/>
        <v>-1.2777935668305938</v>
      </c>
      <c r="L624" s="9">
        <f t="shared" si="91"/>
        <v>63.455455477027556</v>
      </c>
      <c r="M624" s="9">
        <f t="shared" si="94"/>
        <v>90.641668179645222</v>
      </c>
      <c r="N624" s="9">
        <f t="shared" si="92"/>
        <v>0</v>
      </c>
      <c r="O624" s="9">
        <f t="shared" si="95"/>
        <v>0</v>
      </c>
      <c r="Q624" s="9">
        <f t="shared" si="96"/>
        <v>63.455455477027556</v>
      </c>
      <c r="R624" s="9">
        <f t="shared" si="97"/>
        <v>0</v>
      </c>
      <c r="S624" s="9">
        <f t="shared" si="98"/>
        <v>90.641668179645222</v>
      </c>
      <c r="T624" s="9">
        <f t="shared" si="99"/>
        <v>0</v>
      </c>
    </row>
    <row r="625" spans="8:20">
      <c r="H625" s="34">
        <v>621</v>
      </c>
      <c r="I625" s="9">
        <v>2.9114724134307809E-2</v>
      </c>
      <c r="J625" s="9">
        <f t="shared" ca="1" si="93"/>
        <v>0.71884519754553722</v>
      </c>
      <c r="K625" s="9">
        <f t="shared" si="90"/>
        <v>2.9114724134307809E-2</v>
      </c>
      <c r="L625" s="9">
        <f t="shared" si="91"/>
        <v>98.365105917941165</v>
      </c>
      <c r="M625" s="9">
        <f t="shared" si="94"/>
        <v>102.85387026857789</v>
      </c>
      <c r="N625" s="9">
        <f t="shared" si="92"/>
        <v>0</v>
      </c>
      <c r="O625" s="9">
        <f t="shared" si="95"/>
        <v>2.8538702685779072</v>
      </c>
      <c r="Q625" s="9">
        <f t="shared" si="96"/>
        <v>98.365105917941165</v>
      </c>
      <c r="R625" s="9">
        <f t="shared" si="97"/>
        <v>0</v>
      </c>
      <c r="S625" s="9">
        <f t="shared" si="98"/>
        <v>102.85387026857789</v>
      </c>
      <c r="T625" s="9">
        <f t="shared" si="99"/>
        <v>2.8538702685779072</v>
      </c>
    </row>
    <row r="626" spans="8:20">
      <c r="H626" s="34">
        <v>622</v>
      </c>
      <c r="I626" s="9">
        <v>-1.1340310585403881</v>
      </c>
      <c r="J626" s="9">
        <f t="shared" ca="1" si="93"/>
        <v>0.91793944303182862</v>
      </c>
      <c r="K626" s="9">
        <f t="shared" si="90"/>
        <v>-1.1340310585403881</v>
      </c>
      <c r="L626" s="9">
        <f t="shared" si="91"/>
        <v>66.590193175740481</v>
      </c>
      <c r="M626" s="9">
        <f t="shared" si="94"/>
        <v>91.910726959115735</v>
      </c>
      <c r="N626" s="9">
        <f t="shared" si="92"/>
        <v>0</v>
      </c>
      <c r="O626" s="9">
        <f t="shared" si="95"/>
        <v>0</v>
      </c>
      <c r="Q626" s="9">
        <f t="shared" si="96"/>
        <v>66.590193175740481</v>
      </c>
      <c r="R626" s="9">
        <f t="shared" si="97"/>
        <v>0</v>
      </c>
      <c r="S626" s="9">
        <f t="shared" si="98"/>
        <v>91.910726959115735</v>
      </c>
      <c r="T626" s="9">
        <f t="shared" si="99"/>
        <v>0</v>
      </c>
    </row>
    <row r="627" spans="8:20">
      <c r="H627" s="34">
        <v>623</v>
      </c>
      <c r="I627" s="9">
        <v>-0.35821849780816145</v>
      </c>
      <c r="J627" s="9">
        <f t="shared" ca="1" si="93"/>
        <v>-1.0150599566231866</v>
      </c>
      <c r="K627" s="9">
        <f t="shared" si="90"/>
        <v>-0.35821849780816145</v>
      </c>
      <c r="L627" s="9">
        <f t="shared" si="91"/>
        <v>86.38130966548529</v>
      </c>
      <c r="M627" s="9">
        <f t="shared" si="94"/>
        <v>99.072214888444449</v>
      </c>
      <c r="N627" s="9">
        <f t="shared" si="92"/>
        <v>0</v>
      </c>
      <c r="O627" s="9">
        <f t="shared" si="95"/>
        <v>0</v>
      </c>
      <c r="Q627" s="9">
        <f t="shared" si="96"/>
        <v>86.38130966548529</v>
      </c>
      <c r="R627" s="9">
        <f t="shared" si="97"/>
        <v>0</v>
      </c>
      <c r="S627" s="9">
        <f t="shared" si="98"/>
        <v>99.072214888444449</v>
      </c>
      <c r="T627" s="9">
        <f t="shared" si="99"/>
        <v>0</v>
      </c>
    </row>
    <row r="628" spans="8:20">
      <c r="H628" s="34">
        <v>624</v>
      </c>
      <c r="I628" s="9">
        <v>-1.119869707169366</v>
      </c>
      <c r="J628" s="9">
        <f t="shared" ca="1" si="93"/>
        <v>1.9088283332373028</v>
      </c>
      <c r="K628" s="9">
        <f t="shared" si="90"/>
        <v>-1.119869707169366</v>
      </c>
      <c r="L628" s="9">
        <f t="shared" si="91"/>
        <v>66.907237999694999</v>
      </c>
      <c r="M628" s="9">
        <f t="shared" si="94"/>
        <v>92.036693118734078</v>
      </c>
      <c r="N628" s="9">
        <f t="shared" si="92"/>
        <v>0</v>
      </c>
      <c r="O628" s="9">
        <f t="shared" si="95"/>
        <v>0</v>
      </c>
      <c r="Q628" s="9">
        <f t="shared" si="96"/>
        <v>66.907237999694999</v>
      </c>
      <c r="R628" s="9">
        <f t="shared" si="97"/>
        <v>0</v>
      </c>
      <c r="S628" s="9">
        <f t="shared" si="98"/>
        <v>92.036693118734078</v>
      </c>
      <c r="T628" s="9">
        <f t="shared" si="99"/>
        <v>0</v>
      </c>
    </row>
    <row r="629" spans="8:20">
      <c r="H629" s="34">
        <v>625</v>
      </c>
      <c r="I629" s="9">
        <v>0.3288745584596755</v>
      </c>
      <c r="J629" s="9">
        <f t="shared" ca="1" si="93"/>
        <v>0.42893049285882567</v>
      </c>
      <c r="K629" s="9">
        <f t="shared" si="90"/>
        <v>0.3288745584596755</v>
      </c>
      <c r="L629" s="9">
        <f t="shared" si="91"/>
        <v>108.76918610521578</v>
      </c>
      <c r="M629" s="9">
        <f t="shared" si="94"/>
        <v>105.87932106682408</v>
      </c>
      <c r="N629" s="9">
        <f t="shared" si="92"/>
        <v>8.7691861052157805</v>
      </c>
      <c r="O629" s="9">
        <f t="shared" si="95"/>
        <v>5.8793210668240903</v>
      </c>
      <c r="Q629" s="9">
        <f t="shared" si="96"/>
        <v>108.76918610521578</v>
      </c>
      <c r="R629" s="9">
        <f t="shared" si="97"/>
        <v>8.7691861052157805</v>
      </c>
      <c r="S629" s="9">
        <f t="shared" si="98"/>
        <v>105.87932106682408</v>
      </c>
      <c r="T629" s="9">
        <f t="shared" si="99"/>
        <v>5.8793210668240903</v>
      </c>
    </row>
    <row r="630" spans="8:20">
      <c r="H630" s="34">
        <v>626</v>
      </c>
      <c r="I630" s="9">
        <v>-0.64237303994825901</v>
      </c>
      <c r="J630" s="9">
        <f t="shared" ca="1" si="93"/>
        <v>-0.89908342743077796</v>
      </c>
      <c r="K630" s="9">
        <f t="shared" si="90"/>
        <v>-0.64237303994825901</v>
      </c>
      <c r="L630" s="9">
        <f t="shared" si="91"/>
        <v>78.528649702362785</v>
      </c>
      <c r="M630" s="9">
        <f t="shared" si="94"/>
        <v>96.386634443431987</v>
      </c>
      <c r="N630" s="9">
        <f t="shared" si="92"/>
        <v>0</v>
      </c>
      <c r="O630" s="9">
        <f t="shared" si="95"/>
        <v>0</v>
      </c>
      <c r="Q630" s="9">
        <f t="shared" si="96"/>
        <v>78.528649702362785</v>
      </c>
      <c r="R630" s="9">
        <f t="shared" si="97"/>
        <v>0</v>
      </c>
      <c r="S630" s="9">
        <f t="shared" si="98"/>
        <v>96.386634443431987</v>
      </c>
      <c r="T630" s="9">
        <f t="shared" si="99"/>
        <v>0</v>
      </c>
    </row>
    <row r="631" spans="8:20">
      <c r="H631" s="34">
        <v>627</v>
      </c>
      <c r="I631" s="9">
        <v>-1.6116581391482492</v>
      </c>
      <c r="J631" s="9">
        <f t="shared" ca="1" si="93"/>
        <v>2.5352675074849892E-2</v>
      </c>
      <c r="K631" s="9">
        <f t="shared" si="90"/>
        <v>-1.6116581391482492</v>
      </c>
      <c r="L631" s="9">
        <f t="shared" si="91"/>
        <v>56.733065434721333</v>
      </c>
      <c r="M631" s="9">
        <f t="shared" si="94"/>
        <v>87.76167700239877</v>
      </c>
      <c r="N631" s="9">
        <f t="shared" si="92"/>
        <v>0</v>
      </c>
      <c r="O631" s="9">
        <f t="shared" si="95"/>
        <v>0</v>
      </c>
      <c r="Q631" s="9">
        <f t="shared" si="96"/>
        <v>56.733065434721333</v>
      </c>
      <c r="R631" s="9">
        <f t="shared" si="97"/>
        <v>0</v>
      </c>
      <c r="S631" s="9">
        <f t="shared" si="98"/>
        <v>87.76167700239877</v>
      </c>
      <c r="T631" s="9">
        <f t="shared" si="99"/>
        <v>0</v>
      </c>
    </row>
    <row r="632" spans="8:20">
      <c r="H632" s="34">
        <v>628</v>
      </c>
      <c r="I632" s="9">
        <v>1.4535862670134576</v>
      </c>
      <c r="J632" s="9">
        <f t="shared" ca="1" si="93"/>
        <v>-0.93444143281232428</v>
      </c>
      <c r="K632" s="9">
        <f t="shared" si="90"/>
        <v>1.4535862670134576</v>
      </c>
      <c r="L632" s="9">
        <f t="shared" si="91"/>
        <v>158.61276292007099</v>
      </c>
      <c r="M632" s="9">
        <f t="shared" si="94"/>
        <v>118.04600050363625</v>
      </c>
      <c r="N632" s="9">
        <f t="shared" si="92"/>
        <v>10.900459298697072</v>
      </c>
      <c r="O632" s="9">
        <f t="shared" si="95"/>
        <v>9.2193869747110284</v>
      </c>
      <c r="Q632" s="9">
        <f t="shared" si="96"/>
        <v>158.61276292007099</v>
      </c>
      <c r="R632" s="9">
        <f t="shared" si="97"/>
        <v>10.900459298697072</v>
      </c>
      <c r="S632" s="9">
        <f t="shared" si="98"/>
        <v>118.04600050363625</v>
      </c>
      <c r="T632" s="9">
        <f t="shared" si="99"/>
        <v>9.2193869747110284</v>
      </c>
    </row>
    <row r="633" spans="8:20">
      <c r="H633" s="34">
        <v>629</v>
      </c>
      <c r="I633" s="9">
        <v>-0.69090771818973384</v>
      </c>
      <c r="J633" s="9">
        <f t="shared" ca="1" si="93"/>
        <v>-0.3869601969108834</v>
      </c>
      <c r="K633" s="9">
        <f t="shared" si="90"/>
        <v>-0.69090771818973384</v>
      </c>
      <c r="L633" s="9">
        <f t="shared" si="91"/>
        <v>77.260635768420741</v>
      </c>
      <c r="M633" s="9">
        <f t="shared" si="94"/>
        <v>95.935261371773066</v>
      </c>
      <c r="N633" s="9">
        <f t="shared" si="92"/>
        <v>0</v>
      </c>
      <c r="O633" s="9">
        <f t="shared" si="95"/>
        <v>0</v>
      </c>
      <c r="Q633" s="9">
        <f t="shared" si="96"/>
        <v>77.260635768420741</v>
      </c>
      <c r="R633" s="9">
        <f t="shared" si="97"/>
        <v>0</v>
      </c>
      <c r="S633" s="9">
        <f t="shared" si="98"/>
        <v>95.935261371773066</v>
      </c>
      <c r="T633" s="9">
        <f t="shared" si="99"/>
        <v>0</v>
      </c>
    </row>
    <row r="634" spans="8:20">
      <c r="H634" s="34">
        <v>630</v>
      </c>
      <c r="I634" s="9">
        <v>0.60582519727185513</v>
      </c>
      <c r="J634" s="9">
        <f t="shared" ca="1" si="93"/>
        <v>1.0848136582433519</v>
      </c>
      <c r="K634" s="9">
        <f t="shared" si="90"/>
        <v>0.60582519727185513</v>
      </c>
      <c r="L634" s="9">
        <f t="shared" si="91"/>
        <v>119.35707560789166</v>
      </c>
      <c r="M634" s="9">
        <f t="shared" si="94"/>
        <v>108.75359590478473</v>
      </c>
      <c r="N634" s="9">
        <f t="shared" si="92"/>
        <v>10.900459298697072</v>
      </c>
      <c r="O634" s="9">
        <f t="shared" si="95"/>
        <v>8.7535959047847456</v>
      </c>
      <c r="Q634" s="9">
        <f t="shared" si="96"/>
        <v>119.35707560789166</v>
      </c>
      <c r="R634" s="9">
        <f t="shared" si="97"/>
        <v>10.900459298697072</v>
      </c>
      <c r="S634" s="9">
        <f t="shared" si="98"/>
        <v>108.75359590478473</v>
      </c>
      <c r="T634" s="9">
        <f t="shared" si="99"/>
        <v>8.7535959047847456</v>
      </c>
    </row>
    <row r="635" spans="8:20">
      <c r="H635" s="34">
        <v>631</v>
      </c>
      <c r="I635" s="9">
        <v>-0.73333086709827322</v>
      </c>
      <c r="J635" s="9">
        <f t="shared" ca="1" si="93"/>
        <v>-1.430484060788314</v>
      </c>
      <c r="K635" s="9">
        <f t="shared" si="90"/>
        <v>-0.73333086709827322</v>
      </c>
      <c r="L635" s="9">
        <f t="shared" si="91"/>
        <v>76.169072508618967</v>
      </c>
      <c r="M635" s="9">
        <f t="shared" si="94"/>
        <v>95.542457198083397</v>
      </c>
      <c r="N635" s="9">
        <f t="shared" si="92"/>
        <v>0</v>
      </c>
      <c r="O635" s="9">
        <f t="shared" si="95"/>
        <v>0</v>
      </c>
      <c r="Q635" s="9">
        <f t="shared" si="96"/>
        <v>76.169072508618967</v>
      </c>
      <c r="R635" s="9">
        <f t="shared" si="97"/>
        <v>0</v>
      </c>
      <c r="S635" s="9">
        <f t="shared" si="98"/>
        <v>95.542457198083397</v>
      </c>
      <c r="T635" s="9">
        <f t="shared" si="99"/>
        <v>0</v>
      </c>
    </row>
    <row r="636" spans="8:20">
      <c r="H636" s="34">
        <v>632</v>
      </c>
      <c r="I636" s="9">
        <v>0.91366596186536697</v>
      </c>
      <c r="J636" s="9">
        <f t="shared" ca="1" si="93"/>
        <v>-0.60530242698958481</v>
      </c>
      <c r="K636" s="9">
        <f t="shared" si="90"/>
        <v>0.91366596186536697</v>
      </c>
      <c r="L636" s="9">
        <f t="shared" si="91"/>
        <v>132.33968639663388</v>
      </c>
      <c r="M636" s="9">
        <f t="shared" si="94"/>
        <v>112.04011613174099</v>
      </c>
      <c r="N636" s="9">
        <f t="shared" si="92"/>
        <v>10.900459298697072</v>
      </c>
      <c r="O636" s="9">
        <f t="shared" si="95"/>
        <v>9.2193869747110284</v>
      </c>
      <c r="Q636" s="9">
        <f t="shared" si="96"/>
        <v>132.33968639663388</v>
      </c>
      <c r="R636" s="9">
        <f t="shared" si="97"/>
        <v>10.900459298697072</v>
      </c>
      <c r="S636" s="9">
        <f t="shared" si="98"/>
        <v>112.04011613174099</v>
      </c>
      <c r="T636" s="9">
        <f t="shared" si="99"/>
        <v>9.2193869747110284</v>
      </c>
    </row>
    <row r="637" spans="8:20">
      <c r="H637" s="34">
        <v>633</v>
      </c>
      <c r="I637" s="9">
        <v>1.5907824204610017</v>
      </c>
      <c r="J637" s="9">
        <f t="shared" ca="1" si="93"/>
        <v>-0.44857786368807234</v>
      </c>
      <c r="K637" s="9">
        <f t="shared" si="90"/>
        <v>1.5907824204610017</v>
      </c>
      <c r="L637" s="9">
        <f t="shared" si="91"/>
        <v>166.0821447738891</v>
      </c>
      <c r="M637" s="9">
        <f t="shared" si="94"/>
        <v>119.62275183782856</v>
      </c>
      <c r="N637" s="9">
        <f t="shared" si="92"/>
        <v>10.900459298697072</v>
      </c>
      <c r="O637" s="9">
        <f t="shared" si="95"/>
        <v>9.2193869747110284</v>
      </c>
      <c r="Q637" s="9">
        <f t="shared" si="96"/>
        <v>166.0821447738891</v>
      </c>
      <c r="R637" s="9">
        <f t="shared" si="97"/>
        <v>10.900459298697072</v>
      </c>
      <c r="S637" s="9">
        <f t="shared" si="98"/>
        <v>119.62275183782856</v>
      </c>
      <c r="T637" s="9">
        <f t="shared" si="99"/>
        <v>9.2193869747110284</v>
      </c>
    </row>
    <row r="638" spans="8:20">
      <c r="H638" s="34">
        <v>634</v>
      </c>
      <c r="I638" s="9">
        <v>0.4480053983906761</v>
      </c>
      <c r="J638" s="9">
        <f t="shared" ca="1" si="93"/>
        <v>0.61798981899708749</v>
      </c>
      <c r="K638" s="9">
        <f t="shared" si="90"/>
        <v>0.4480053983906761</v>
      </c>
      <c r="L638" s="9">
        <f t="shared" si="91"/>
        <v>113.20332713485699</v>
      </c>
      <c r="M638" s="9">
        <f t="shared" si="94"/>
        <v>107.10626628603953</v>
      </c>
      <c r="N638" s="9">
        <f t="shared" si="92"/>
        <v>10.900459298697072</v>
      </c>
      <c r="O638" s="9">
        <f t="shared" si="95"/>
        <v>7.106266286039542</v>
      </c>
      <c r="Q638" s="9">
        <f t="shared" si="96"/>
        <v>113.20332713485699</v>
      </c>
      <c r="R638" s="9">
        <f t="shared" si="97"/>
        <v>10.900459298697072</v>
      </c>
      <c r="S638" s="9">
        <f t="shared" si="98"/>
        <v>107.10626628603953</v>
      </c>
      <c r="T638" s="9">
        <f t="shared" si="99"/>
        <v>7.106266286039542</v>
      </c>
    </row>
    <row r="639" spans="8:20">
      <c r="H639" s="34">
        <v>635</v>
      </c>
      <c r="I639" s="9">
        <v>0.50552175149892498</v>
      </c>
      <c r="J639" s="9">
        <f t="shared" ca="1" si="93"/>
        <v>0.21898438860942521</v>
      </c>
      <c r="K639" s="9">
        <f t="shared" si="90"/>
        <v>0.50552175149892498</v>
      </c>
      <c r="L639" s="9">
        <f t="shared" si="91"/>
        <v>115.40838620220204</v>
      </c>
      <c r="M639" s="9">
        <f t="shared" si="94"/>
        <v>107.70371445554683</v>
      </c>
      <c r="N639" s="9">
        <f t="shared" si="92"/>
        <v>10.900459298697072</v>
      </c>
      <c r="O639" s="9">
        <f t="shared" si="95"/>
        <v>7.7037144555468444</v>
      </c>
      <c r="Q639" s="9">
        <f t="shared" si="96"/>
        <v>115.40838620220204</v>
      </c>
      <c r="R639" s="9">
        <f t="shared" si="97"/>
        <v>10.900459298697072</v>
      </c>
      <c r="S639" s="9">
        <f t="shared" si="98"/>
        <v>107.70371445554683</v>
      </c>
      <c r="T639" s="9">
        <f t="shared" si="99"/>
        <v>7.7037144555468444</v>
      </c>
    </row>
    <row r="640" spans="8:20">
      <c r="H640" s="34">
        <v>636</v>
      </c>
      <c r="I640" s="9">
        <v>1.8463896734772116</v>
      </c>
      <c r="J640" s="9">
        <f t="shared" ca="1" si="93"/>
        <v>-3.6996565330517428E-2</v>
      </c>
      <c r="K640" s="9">
        <f t="shared" si="90"/>
        <v>1.8463896734772116</v>
      </c>
      <c r="L640" s="9">
        <f t="shared" si="91"/>
        <v>180.94901768468097</v>
      </c>
      <c r="M640" s="9">
        <f t="shared" si="94"/>
        <v>122.61675034636852</v>
      </c>
      <c r="N640" s="9">
        <f t="shared" si="92"/>
        <v>10.900459298697072</v>
      </c>
      <c r="O640" s="9">
        <f t="shared" si="95"/>
        <v>9.2193869747110284</v>
      </c>
      <c r="Q640" s="9">
        <f t="shared" si="96"/>
        <v>180.94901768468097</v>
      </c>
      <c r="R640" s="9">
        <f t="shared" si="97"/>
        <v>10.900459298697072</v>
      </c>
      <c r="S640" s="9">
        <f t="shared" si="98"/>
        <v>122.61675034636852</v>
      </c>
      <c r="T640" s="9">
        <f t="shared" si="99"/>
        <v>9.2193869747110284</v>
      </c>
    </row>
    <row r="641" spans="8:20">
      <c r="H641" s="34">
        <v>637</v>
      </c>
      <c r="I641" s="9">
        <v>-2.2517790152002983</v>
      </c>
      <c r="J641" s="9">
        <f t="shared" ca="1" si="93"/>
        <v>0.96422567433332029</v>
      </c>
      <c r="K641" s="9">
        <f t="shared" si="90"/>
        <v>-2.2517790152002983</v>
      </c>
      <c r="L641" s="9">
        <f t="shared" si="91"/>
        <v>45.771211226826203</v>
      </c>
      <c r="M641" s="9">
        <f t="shared" si="94"/>
        <v>82.493278310530826</v>
      </c>
      <c r="N641" s="9">
        <f t="shared" si="92"/>
        <v>0</v>
      </c>
      <c r="O641" s="9">
        <f t="shared" si="95"/>
        <v>0</v>
      </c>
      <c r="Q641" s="9">
        <f t="shared" si="96"/>
        <v>45.771211226826203</v>
      </c>
      <c r="R641" s="9">
        <f t="shared" si="97"/>
        <v>0</v>
      </c>
      <c r="S641" s="9">
        <f t="shared" si="98"/>
        <v>82.493278310530826</v>
      </c>
      <c r="T641" s="9">
        <f t="shared" si="99"/>
        <v>0</v>
      </c>
    </row>
    <row r="642" spans="8:20">
      <c r="H642" s="34">
        <v>638</v>
      </c>
      <c r="I642" s="9">
        <v>-0.18644011933437643</v>
      </c>
      <c r="J642" s="9">
        <f t="shared" ca="1" si="93"/>
        <v>1.4806149723480506</v>
      </c>
      <c r="K642" s="9">
        <f t="shared" si="90"/>
        <v>-0.18644011933437643</v>
      </c>
      <c r="L642" s="9">
        <f t="shared" si="91"/>
        <v>91.504415854803128</v>
      </c>
      <c r="M642" s="9">
        <f t="shared" si="94"/>
        <v>100.73187224475429</v>
      </c>
      <c r="N642" s="9">
        <f t="shared" si="92"/>
        <v>0</v>
      </c>
      <c r="O642" s="9">
        <f t="shared" si="95"/>
        <v>0.73187224475429957</v>
      </c>
      <c r="Q642" s="9">
        <f t="shared" si="96"/>
        <v>91.504415854803128</v>
      </c>
      <c r="R642" s="9">
        <f t="shared" si="97"/>
        <v>0</v>
      </c>
      <c r="S642" s="9">
        <f t="shared" si="98"/>
        <v>100.73187224475429</v>
      </c>
      <c r="T642" s="9">
        <f t="shared" si="99"/>
        <v>0.73187224475429957</v>
      </c>
    </row>
    <row r="643" spans="8:20">
      <c r="H643" s="34">
        <v>639</v>
      </c>
      <c r="I643" s="9">
        <v>0.74378484717088467</v>
      </c>
      <c r="J643" s="9">
        <f t="shared" ca="1" si="93"/>
        <v>-1.3771151585671435</v>
      </c>
      <c r="K643" s="9">
        <f t="shared" si="90"/>
        <v>0.74378484717088467</v>
      </c>
      <c r="L643" s="9">
        <f t="shared" si="91"/>
        <v>125.00984001019167</v>
      </c>
      <c r="M643" s="9">
        <f t="shared" si="94"/>
        <v>110.2143656772289</v>
      </c>
      <c r="N643" s="9">
        <f t="shared" si="92"/>
        <v>10.900459298697072</v>
      </c>
      <c r="O643" s="9">
        <f t="shared" si="95"/>
        <v>9.2193869747110284</v>
      </c>
      <c r="Q643" s="9">
        <f t="shared" si="96"/>
        <v>125.00984001019167</v>
      </c>
      <c r="R643" s="9">
        <f t="shared" si="97"/>
        <v>10.900459298697072</v>
      </c>
      <c r="S643" s="9">
        <f t="shared" si="98"/>
        <v>110.2143656772289</v>
      </c>
      <c r="T643" s="9">
        <f t="shared" si="99"/>
        <v>9.2193869747110284</v>
      </c>
    </row>
    <row r="644" spans="8:20">
      <c r="H644" s="34">
        <v>640</v>
      </c>
      <c r="I644" s="9">
        <v>-1.5562095060152676</v>
      </c>
      <c r="J644" s="9">
        <f t="shared" ca="1" si="93"/>
        <v>0.16375502552938048</v>
      </c>
      <c r="K644" s="9">
        <f t="shared" si="90"/>
        <v>-1.5562095060152676</v>
      </c>
      <c r="L644" s="9">
        <f t="shared" si="91"/>
        <v>57.798055891653441</v>
      </c>
      <c r="M644" s="9">
        <f t="shared" si="94"/>
        <v>88.233573015278054</v>
      </c>
      <c r="N644" s="9">
        <f t="shared" si="92"/>
        <v>0</v>
      </c>
      <c r="O644" s="9">
        <f t="shared" si="95"/>
        <v>0</v>
      </c>
      <c r="Q644" s="9">
        <f t="shared" si="96"/>
        <v>57.798055891653441</v>
      </c>
      <c r="R644" s="9">
        <f t="shared" si="97"/>
        <v>0</v>
      </c>
      <c r="S644" s="9">
        <f t="shared" si="98"/>
        <v>88.233573015278054</v>
      </c>
      <c r="T644" s="9">
        <f t="shared" si="99"/>
        <v>0</v>
      </c>
    </row>
    <row r="645" spans="8:20">
      <c r="H645" s="34">
        <v>641</v>
      </c>
      <c r="I645" s="9">
        <v>0.64671475508801746</v>
      </c>
      <c r="J645" s="9">
        <f t="shared" ca="1" si="93"/>
        <v>-4.6576618592962082E-2</v>
      </c>
      <c r="K645" s="9">
        <f t="shared" ref="K645:K708" si="100">IF($B$7=0,I645,J645)</f>
        <v>0.64671475508801746</v>
      </c>
      <c r="L645" s="9">
        <f t="shared" ref="L645:L708" si="101">$E$7*EXP(($B$5-0.5*$E$9^2)*$B$6+$E$9*SQRT($B$6)*K645)</f>
        <v>121.00529860093783</v>
      </c>
      <c r="M645" s="9">
        <f t="shared" si="94"/>
        <v>109.18451981999389</v>
      </c>
      <c r="N645" s="9">
        <f t="shared" ref="N645:N708" si="102">IF(L645&gt;$E$12,$E$12-$E$11,IF(L645&lt;$E$11,0,L645-$E$11))</f>
        <v>10.900459298697072</v>
      </c>
      <c r="O645" s="9">
        <f t="shared" si="95"/>
        <v>9.1845198199939091</v>
      </c>
      <c r="Q645" s="9">
        <f t="shared" si="96"/>
        <v>121.00529860093783</v>
      </c>
      <c r="R645" s="9">
        <f t="shared" si="97"/>
        <v>10.900459298697072</v>
      </c>
      <c r="S645" s="9">
        <f t="shared" si="98"/>
        <v>109.18451981999389</v>
      </c>
      <c r="T645" s="9">
        <f t="shared" si="99"/>
        <v>9.1845198199939091</v>
      </c>
    </row>
    <row r="646" spans="8:20">
      <c r="H646" s="34">
        <v>642</v>
      </c>
      <c r="I646" s="9">
        <v>1.1241779999020767</v>
      </c>
      <c r="J646" s="9">
        <f t="shared" ref="J646:J709" ca="1" si="103">NORMSINV(RAND())</f>
        <v>-0.82235772107059246</v>
      </c>
      <c r="K646" s="9">
        <f t="shared" si="100"/>
        <v>1.1241779999020767</v>
      </c>
      <c r="L646" s="9">
        <f t="shared" si="101"/>
        <v>142.02164769416251</v>
      </c>
      <c r="M646" s="9">
        <f t="shared" ref="M646:M709" si="104">$E$8*EXP(($B$5-0.5*$E$10^2)*$B$6+$E$10*SQRT($B$6)*K646)</f>
        <v>114.34455133939106</v>
      </c>
      <c r="N646" s="9">
        <f t="shared" si="102"/>
        <v>10.900459298697072</v>
      </c>
      <c r="O646" s="9">
        <f t="shared" ref="O646:O709" si="105">IF(M646&gt;$E$14,$E$14-$E$13,IF(M646&lt;$E$13,0,M646-$E$13))</f>
        <v>9.2193869747110284</v>
      </c>
      <c r="Q646" s="9">
        <f t="shared" ref="Q646:Q709" si="106">L646</f>
        <v>142.02164769416251</v>
      </c>
      <c r="R646" s="9">
        <f t="shared" ref="R646:R709" si="107">N646</f>
        <v>10.900459298697072</v>
      </c>
      <c r="S646" s="9">
        <f t="shared" ref="S646:S709" si="108">M646</f>
        <v>114.34455133939106</v>
      </c>
      <c r="T646" s="9">
        <f t="shared" ref="T646:T709" si="109">O646</f>
        <v>9.2193869747110284</v>
      </c>
    </row>
    <row r="647" spans="8:20">
      <c r="H647" s="34">
        <v>643</v>
      </c>
      <c r="I647" s="9">
        <v>0.98604667860674211</v>
      </c>
      <c r="J647" s="9">
        <f t="shared" ca="1" si="103"/>
        <v>0.52538343722724834</v>
      </c>
      <c r="K647" s="9">
        <f t="shared" si="100"/>
        <v>0.98604667860674211</v>
      </c>
      <c r="L647" s="9">
        <f t="shared" si="101"/>
        <v>135.59182631522538</v>
      </c>
      <c r="M647" s="9">
        <f t="shared" si="104"/>
        <v>112.82716724277587</v>
      </c>
      <c r="N647" s="9">
        <f t="shared" si="102"/>
        <v>10.900459298697072</v>
      </c>
      <c r="O647" s="9">
        <f t="shared" si="105"/>
        <v>9.2193869747110284</v>
      </c>
      <c r="Q647" s="9">
        <f t="shared" si="106"/>
        <v>135.59182631522538</v>
      </c>
      <c r="R647" s="9">
        <f t="shared" si="107"/>
        <v>10.900459298697072</v>
      </c>
      <c r="S647" s="9">
        <f t="shared" si="108"/>
        <v>112.82716724277587</v>
      </c>
      <c r="T647" s="9">
        <f t="shared" si="109"/>
        <v>9.2193869747110284</v>
      </c>
    </row>
    <row r="648" spans="8:20">
      <c r="H648" s="34">
        <v>644</v>
      </c>
      <c r="I648" s="9">
        <v>-0.14721531645333794</v>
      </c>
      <c r="J648" s="9">
        <f t="shared" ca="1" si="103"/>
        <v>0.19797605484484351</v>
      </c>
      <c r="K648" s="9">
        <f t="shared" si="100"/>
        <v>-0.14721531645333794</v>
      </c>
      <c r="L648" s="9">
        <f t="shared" si="101"/>
        <v>92.71623186739842</v>
      </c>
      <c r="M648" s="9">
        <f t="shared" si="104"/>
        <v>101.11472982394248</v>
      </c>
      <c r="N648" s="9">
        <f t="shared" si="102"/>
        <v>0</v>
      </c>
      <c r="O648" s="9">
        <f t="shared" si="105"/>
        <v>1.114729823942497</v>
      </c>
      <c r="Q648" s="9">
        <f t="shared" si="106"/>
        <v>92.71623186739842</v>
      </c>
      <c r="R648" s="9">
        <f t="shared" si="107"/>
        <v>0</v>
      </c>
      <c r="S648" s="9">
        <f t="shared" si="108"/>
        <v>101.11472982394248</v>
      </c>
      <c r="T648" s="9">
        <f t="shared" si="109"/>
        <v>1.114729823942497</v>
      </c>
    </row>
    <row r="649" spans="8:20">
      <c r="H649" s="34">
        <v>645</v>
      </c>
      <c r="I649" s="9">
        <v>0.60977554247773358</v>
      </c>
      <c r="J649" s="9">
        <f t="shared" ca="1" si="103"/>
        <v>-1.260429211069525</v>
      </c>
      <c r="K649" s="9">
        <f t="shared" si="100"/>
        <v>0.60977554247773358</v>
      </c>
      <c r="L649" s="9">
        <f t="shared" si="101"/>
        <v>119.51532601554607</v>
      </c>
      <c r="M649" s="9">
        <f t="shared" si="104"/>
        <v>108.79515319211401</v>
      </c>
      <c r="N649" s="9">
        <f t="shared" si="102"/>
        <v>10.900459298697072</v>
      </c>
      <c r="O649" s="9">
        <f t="shared" si="105"/>
        <v>8.7951531921140287</v>
      </c>
      <c r="Q649" s="9">
        <f t="shared" si="106"/>
        <v>119.51532601554607</v>
      </c>
      <c r="R649" s="9">
        <f t="shared" si="107"/>
        <v>10.900459298697072</v>
      </c>
      <c r="S649" s="9">
        <f t="shared" si="108"/>
        <v>108.79515319211401</v>
      </c>
      <c r="T649" s="9">
        <f t="shared" si="109"/>
        <v>8.7951531921140287</v>
      </c>
    </row>
    <row r="650" spans="8:20">
      <c r="H650" s="34">
        <v>646</v>
      </c>
      <c r="I650" s="9">
        <v>0.11355622565880441</v>
      </c>
      <c r="J650" s="9">
        <f t="shared" ca="1" si="103"/>
        <v>0.63216888805001392</v>
      </c>
      <c r="K650" s="9">
        <f t="shared" si="100"/>
        <v>0.11355622565880441</v>
      </c>
      <c r="L650" s="9">
        <f t="shared" si="101"/>
        <v>101.1908675651032</v>
      </c>
      <c r="M650" s="9">
        <f t="shared" si="104"/>
        <v>103.69727629692213</v>
      </c>
      <c r="N650" s="9">
        <f t="shared" si="102"/>
        <v>1.1908675651032041</v>
      </c>
      <c r="O650" s="9">
        <f t="shared" si="105"/>
        <v>3.6972762969221407</v>
      </c>
      <c r="Q650" s="9">
        <f t="shared" si="106"/>
        <v>101.1908675651032</v>
      </c>
      <c r="R650" s="9">
        <f t="shared" si="107"/>
        <v>1.1908675651032041</v>
      </c>
      <c r="S650" s="9">
        <f t="shared" si="108"/>
        <v>103.69727629692213</v>
      </c>
      <c r="T650" s="9">
        <f t="shared" si="109"/>
        <v>3.6972762969221407</v>
      </c>
    </row>
    <row r="651" spans="8:20">
      <c r="H651" s="34">
        <v>647</v>
      </c>
      <c r="I651" s="9">
        <v>0.96886160743301575</v>
      </c>
      <c r="J651" s="9">
        <f t="shared" ca="1" si="103"/>
        <v>0.477393723371277</v>
      </c>
      <c r="K651" s="9">
        <f t="shared" si="100"/>
        <v>0.96886160743301575</v>
      </c>
      <c r="L651" s="9">
        <f t="shared" si="101"/>
        <v>134.81252092795597</v>
      </c>
      <c r="M651" s="9">
        <f t="shared" si="104"/>
        <v>112.63980170287121</v>
      </c>
      <c r="N651" s="9">
        <f t="shared" si="102"/>
        <v>10.900459298697072</v>
      </c>
      <c r="O651" s="9">
        <f t="shared" si="105"/>
        <v>9.2193869747110284</v>
      </c>
      <c r="Q651" s="9">
        <f t="shared" si="106"/>
        <v>134.81252092795597</v>
      </c>
      <c r="R651" s="9">
        <f t="shared" si="107"/>
        <v>10.900459298697072</v>
      </c>
      <c r="S651" s="9">
        <f t="shared" si="108"/>
        <v>112.63980170287121</v>
      </c>
      <c r="T651" s="9">
        <f t="shared" si="109"/>
        <v>9.2193869747110284</v>
      </c>
    </row>
    <row r="652" spans="8:20">
      <c r="H652" s="34">
        <v>648</v>
      </c>
      <c r="I652" s="9">
        <v>0.31397621101687129</v>
      </c>
      <c r="J652" s="9">
        <f t="shared" ca="1" si="103"/>
        <v>0.1270033172950672</v>
      </c>
      <c r="K652" s="9">
        <f t="shared" si="100"/>
        <v>0.31397621101687129</v>
      </c>
      <c r="L652" s="9">
        <f t="shared" si="101"/>
        <v>108.22701894335862</v>
      </c>
      <c r="M652" s="9">
        <f t="shared" si="104"/>
        <v>105.72687298777393</v>
      </c>
      <c r="N652" s="9">
        <f t="shared" si="102"/>
        <v>8.2270189433586154</v>
      </c>
      <c r="O652" s="9">
        <f t="shared" si="105"/>
        <v>5.7268729877739446</v>
      </c>
      <c r="Q652" s="9">
        <f t="shared" si="106"/>
        <v>108.22701894335862</v>
      </c>
      <c r="R652" s="9">
        <f t="shared" si="107"/>
        <v>8.2270189433586154</v>
      </c>
      <c r="S652" s="9">
        <f t="shared" si="108"/>
        <v>105.72687298777393</v>
      </c>
      <c r="T652" s="9">
        <f t="shared" si="109"/>
        <v>5.7268729877739446</v>
      </c>
    </row>
    <row r="653" spans="8:20">
      <c r="H653" s="34">
        <v>649</v>
      </c>
      <c r="I653" s="9">
        <v>-0.56314088881002533</v>
      </c>
      <c r="J653" s="9">
        <f t="shared" ca="1" si="103"/>
        <v>-0.20869421491453688</v>
      </c>
      <c r="K653" s="9">
        <f t="shared" si="100"/>
        <v>-0.56314088881002533</v>
      </c>
      <c r="L653" s="9">
        <f t="shared" si="101"/>
        <v>80.643535612156185</v>
      </c>
      <c r="M653" s="9">
        <f t="shared" si="104"/>
        <v>97.128062186632945</v>
      </c>
      <c r="N653" s="9">
        <f t="shared" si="102"/>
        <v>0</v>
      </c>
      <c r="O653" s="9">
        <f t="shared" si="105"/>
        <v>0</v>
      </c>
      <c r="Q653" s="9">
        <f t="shared" si="106"/>
        <v>80.643535612156185</v>
      </c>
      <c r="R653" s="9">
        <f t="shared" si="107"/>
        <v>0</v>
      </c>
      <c r="S653" s="9">
        <f t="shared" si="108"/>
        <v>97.128062186632945</v>
      </c>
      <c r="T653" s="9">
        <f t="shared" si="109"/>
        <v>0</v>
      </c>
    </row>
    <row r="654" spans="8:20">
      <c r="H654" s="34">
        <v>650</v>
      </c>
      <c r="I654" s="9">
        <v>-1.6426614363808201</v>
      </c>
      <c r="J654" s="9">
        <f t="shared" ca="1" si="103"/>
        <v>0.5727030455819514</v>
      </c>
      <c r="K654" s="9">
        <f t="shared" si="100"/>
        <v>-1.6426614363808201</v>
      </c>
      <c r="L654" s="9">
        <f t="shared" si="101"/>
        <v>56.146168420775098</v>
      </c>
      <c r="M654" s="9">
        <f t="shared" si="104"/>
        <v>87.498924166032509</v>
      </c>
      <c r="N654" s="9">
        <f t="shared" si="102"/>
        <v>0</v>
      </c>
      <c r="O654" s="9">
        <f t="shared" si="105"/>
        <v>0</v>
      </c>
      <c r="Q654" s="9">
        <f t="shared" si="106"/>
        <v>56.146168420775098</v>
      </c>
      <c r="R654" s="9">
        <f t="shared" si="107"/>
        <v>0</v>
      </c>
      <c r="S654" s="9">
        <f t="shared" si="108"/>
        <v>87.498924166032509</v>
      </c>
      <c r="T654" s="9">
        <f t="shared" si="109"/>
        <v>0</v>
      </c>
    </row>
    <row r="655" spans="8:20">
      <c r="H655" s="34">
        <v>651</v>
      </c>
      <c r="I655" s="9">
        <v>-2.3572660788675983</v>
      </c>
      <c r="J655" s="9">
        <f t="shared" ca="1" si="103"/>
        <v>-0.15563310044089296</v>
      </c>
      <c r="K655" s="9">
        <f t="shared" si="100"/>
        <v>-2.3572660788675983</v>
      </c>
      <c r="L655" s="9">
        <f t="shared" si="101"/>
        <v>44.180082949699354</v>
      </c>
      <c r="M655" s="9">
        <f t="shared" si="104"/>
        <v>81.655961386295218</v>
      </c>
      <c r="N655" s="9">
        <f t="shared" si="102"/>
        <v>0</v>
      </c>
      <c r="O655" s="9">
        <f t="shared" si="105"/>
        <v>0</v>
      </c>
      <c r="Q655" s="9">
        <f t="shared" si="106"/>
        <v>44.180082949699354</v>
      </c>
      <c r="R655" s="9">
        <f t="shared" si="107"/>
        <v>0</v>
      </c>
      <c r="S655" s="9">
        <f t="shared" si="108"/>
        <v>81.655961386295218</v>
      </c>
      <c r="T655" s="9">
        <f t="shared" si="109"/>
        <v>0</v>
      </c>
    </row>
    <row r="656" spans="8:20">
      <c r="H656" s="34">
        <v>652</v>
      </c>
      <c r="I656" s="9">
        <v>0.19698202734837542</v>
      </c>
      <c r="J656" s="9">
        <f t="shared" ca="1" si="103"/>
        <v>-1.0123044554308935</v>
      </c>
      <c r="K656" s="9">
        <f t="shared" si="100"/>
        <v>0.19698202734837542</v>
      </c>
      <c r="L656" s="9">
        <f t="shared" si="101"/>
        <v>104.0623482525519</v>
      </c>
      <c r="M656" s="9">
        <f t="shared" si="104"/>
        <v>104.53732892313025</v>
      </c>
      <c r="N656" s="9">
        <f t="shared" si="102"/>
        <v>4.0623482525518995</v>
      </c>
      <c r="O656" s="9">
        <f t="shared" si="105"/>
        <v>4.5373289231302607</v>
      </c>
      <c r="Q656" s="9">
        <f t="shared" si="106"/>
        <v>104.0623482525519</v>
      </c>
      <c r="R656" s="9">
        <f t="shared" si="107"/>
        <v>4.0623482525518995</v>
      </c>
      <c r="S656" s="9">
        <f t="shared" si="108"/>
        <v>104.53732892313025</v>
      </c>
      <c r="T656" s="9">
        <f t="shared" si="109"/>
        <v>4.5373289231302607</v>
      </c>
    </row>
    <row r="657" spans="8:20">
      <c r="H657" s="34">
        <v>653</v>
      </c>
      <c r="I657" s="9">
        <v>-0.17405270752658455</v>
      </c>
      <c r="J657" s="9">
        <f t="shared" ca="1" si="103"/>
        <v>-4.7244898026759255E-2</v>
      </c>
      <c r="K657" s="9">
        <f t="shared" si="100"/>
        <v>-0.17405270752658455</v>
      </c>
      <c r="L657" s="9">
        <f t="shared" si="101"/>
        <v>91.885393089516128</v>
      </c>
      <c r="M657" s="9">
        <f t="shared" si="104"/>
        <v>100.85262393216142</v>
      </c>
      <c r="N657" s="9">
        <f t="shared" si="102"/>
        <v>0</v>
      </c>
      <c r="O657" s="9">
        <f t="shared" si="105"/>
        <v>0.8526239321614355</v>
      </c>
      <c r="Q657" s="9">
        <f t="shared" si="106"/>
        <v>91.885393089516128</v>
      </c>
      <c r="R657" s="9">
        <f t="shared" si="107"/>
        <v>0</v>
      </c>
      <c r="S657" s="9">
        <f t="shared" si="108"/>
        <v>100.85262393216142</v>
      </c>
      <c r="T657" s="9">
        <f t="shared" si="109"/>
        <v>0.8526239321614355</v>
      </c>
    </row>
    <row r="658" spans="8:20">
      <c r="H658" s="34">
        <v>654</v>
      </c>
      <c r="I658" s="9">
        <v>-1.1616938466525797</v>
      </c>
      <c r="J658" s="9">
        <f t="shared" ca="1" si="103"/>
        <v>-0.50479737074006381</v>
      </c>
      <c r="K658" s="9">
        <f t="shared" si="100"/>
        <v>-1.1616938466525797</v>
      </c>
      <c r="L658" s="9">
        <f t="shared" si="101"/>
        <v>65.975204822668701</v>
      </c>
      <c r="M658" s="9">
        <f t="shared" si="104"/>
        <v>91.665161721571678</v>
      </c>
      <c r="N658" s="9">
        <f t="shared" si="102"/>
        <v>0</v>
      </c>
      <c r="O658" s="9">
        <f t="shared" si="105"/>
        <v>0</v>
      </c>
      <c r="Q658" s="9">
        <f t="shared" si="106"/>
        <v>65.975204822668701</v>
      </c>
      <c r="R658" s="9">
        <f t="shared" si="107"/>
        <v>0</v>
      </c>
      <c r="S658" s="9">
        <f t="shared" si="108"/>
        <v>91.665161721571678</v>
      </c>
      <c r="T658" s="9">
        <f t="shared" si="109"/>
        <v>0</v>
      </c>
    </row>
    <row r="659" spans="8:20">
      <c r="H659" s="34">
        <v>655</v>
      </c>
      <c r="I659" s="9">
        <v>-0.93906963190840387</v>
      </c>
      <c r="J659" s="9">
        <f t="shared" ca="1" si="103"/>
        <v>-0.87475516490352601</v>
      </c>
      <c r="K659" s="9">
        <f t="shared" si="100"/>
        <v>-0.93906963190840387</v>
      </c>
      <c r="L659" s="9">
        <f t="shared" si="101"/>
        <v>71.090165486712095</v>
      </c>
      <c r="M659" s="9">
        <f t="shared" si="104"/>
        <v>93.660175874667402</v>
      </c>
      <c r="N659" s="9">
        <f t="shared" si="102"/>
        <v>0</v>
      </c>
      <c r="O659" s="9">
        <f t="shared" si="105"/>
        <v>0</v>
      </c>
      <c r="Q659" s="9">
        <f t="shared" si="106"/>
        <v>71.090165486712095</v>
      </c>
      <c r="R659" s="9">
        <f t="shared" si="107"/>
        <v>0</v>
      </c>
      <c r="S659" s="9">
        <f t="shared" si="108"/>
        <v>93.660175874667402</v>
      </c>
      <c r="T659" s="9">
        <f t="shared" si="109"/>
        <v>0</v>
      </c>
    </row>
    <row r="660" spans="8:20">
      <c r="H660" s="34">
        <v>656</v>
      </c>
      <c r="I660" s="9">
        <v>-0.90872356321156655</v>
      </c>
      <c r="J660" s="9">
        <f t="shared" ca="1" si="103"/>
        <v>1.0459803085235058</v>
      </c>
      <c r="K660" s="9">
        <f t="shared" si="100"/>
        <v>-0.90872356321156655</v>
      </c>
      <c r="L660" s="9">
        <f t="shared" si="101"/>
        <v>71.817439221840033</v>
      </c>
      <c r="M660" s="9">
        <f t="shared" si="104"/>
        <v>93.935459520864043</v>
      </c>
      <c r="N660" s="9">
        <f t="shared" si="102"/>
        <v>0</v>
      </c>
      <c r="O660" s="9">
        <f t="shared" si="105"/>
        <v>0</v>
      </c>
      <c r="Q660" s="9">
        <f t="shared" si="106"/>
        <v>71.817439221840033</v>
      </c>
      <c r="R660" s="9">
        <f t="shared" si="107"/>
        <v>0</v>
      </c>
      <c r="S660" s="9">
        <f t="shared" si="108"/>
        <v>93.935459520864043</v>
      </c>
      <c r="T660" s="9">
        <f t="shared" si="109"/>
        <v>0</v>
      </c>
    </row>
    <row r="661" spans="8:20">
      <c r="H661" s="34">
        <v>657</v>
      </c>
      <c r="I661" s="9">
        <v>0.92771982916891149</v>
      </c>
      <c r="J661" s="9">
        <f t="shared" ca="1" si="103"/>
        <v>0.30110141082996911</v>
      </c>
      <c r="K661" s="9">
        <f t="shared" si="100"/>
        <v>0.92771982916891149</v>
      </c>
      <c r="L661" s="9">
        <f t="shared" si="101"/>
        <v>132.96497974546037</v>
      </c>
      <c r="M661" s="9">
        <f t="shared" si="104"/>
        <v>112.19250390759306</v>
      </c>
      <c r="N661" s="9">
        <f t="shared" si="102"/>
        <v>10.900459298697072</v>
      </c>
      <c r="O661" s="9">
        <f t="shared" si="105"/>
        <v>9.2193869747110284</v>
      </c>
      <c r="Q661" s="9">
        <f t="shared" si="106"/>
        <v>132.96497974546037</v>
      </c>
      <c r="R661" s="9">
        <f t="shared" si="107"/>
        <v>10.900459298697072</v>
      </c>
      <c r="S661" s="9">
        <f t="shared" si="108"/>
        <v>112.19250390759306</v>
      </c>
      <c r="T661" s="9">
        <f t="shared" si="109"/>
        <v>9.2193869747110284</v>
      </c>
    </row>
    <row r="662" spans="8:20">
      <c r="H662" s="34">
        <v>658</v>
      </c>
      <c r="I662" s="9">
        <v>2.0769423391005031</v>
      </c>
      <c r="J662" s="9">
        <f t="shared" ca="1" si="103"/>
        <v>-0.54256198997578253</v>
      </c>
      <c r="K662" s="9">
        <f t="shared" si="100"/>
        <v>2.0769423391005031</v>
      </c>
      <c r="L662" s="9">
        <f t="shared" si="101"/>
        <v>195.49691726388377</v>
      </c>
      <c r="M662" s="9">
        <f t="shared" si="104"/>
        <v>125.38150332618248</v>
      </c>
      <c r="N662" s="9">
        <f t="shared" si="102"/>
        <v>10.900459298697072</v>
      </c>
      <c r="O662" s="9">
        <f t="shared" si="105"/>
        <v>9.2193869747110284</v>
      </c>
      <c r="Q662" s="9">
        <f t="shared" si="106"/>
        <v>195.49691726388377</v>
      </c>
      <c r="R662" s="9">
        <f t="shared" si="107"/>
        <v>10.900459298697072</v>
      </c>
      <c r="S662" s="9">
        <f t="shared" si="108"/>
        <v>125.38150332618248</v>
      </c>
      <c r="T662" s="9">
        <f t="shared" si="109"/>
        <v>9.2193869747110284</v>
      </c>
    </row>
    <row r="663" spans="8:20">
      <c r="H663" s="34">
        <v>659</v>
      </c>
      <c r="I663" s="9">
        <v>-0.17870205087848304</v>
      </c>
      <c r="J663" s="9">
        <f t="shared" ca="1" si="103"/>
        <v>2.1997531689302812</v>
      </c>
      <c r="K663" s="9">
        <f t="shared" si="100"/>
        <v>-0.17870205087848304</v>
      </c>
      <c r="L663" s="9">
        <f t="shared" si="101"/>
        <v>91.74221604683909</v>
      </c>
      <c r="M663" s="9">
        <f t="shared" si="104"/>
        <v>100.80728547497942</v>
      </c>
      <c r="N663" s="9">
        <f t="shared" si="102"/>
        <v>0</v>
      </c>
      <c r="O663" s="9">
        <f t="shared" si="105"/>
        <v>0.80728547497943737</v>
      </c>
      <c r="Q663" s="9">
        <f t="shared" si="106"/>
        <v>91.74221604683909</v>
      </c>
      <c r="R663" s="9">
        <f t="shared" si="107"/>
        <v>0</v>
      </c>
      <c r="S663" s="9">
        <f t="shared" si="108"/>
        <v>100.80728547497942</v>
      </c>
      <c r="T663" s="9">
        <f t="shared" si="109"/>
        <v>0.80728547497943737</v>
      </c>
    </row>
    <row r="664" spans="8:20">
      <c r="H664" s="34">
        <v>660</v>
      </c>
      <c r="I664" s="9">
        <v>0.26941603930270724</v>
      </c>
      <c r="J664" s="9">
        <f t="shared" ca="1" si="103"/>
        <v>0.20295960961888906</v>
      </c>
      <c r="K664" s="9">
        <f t="shared" si="100"/>
        <v>0.26941603930270724</v>
      </c>
      <c r="L664" s="9">
        <f t="shared" si="101"/>
        <v>106.6215015487023</v>
      </c>
      <c r="M664" s="9">
        <f t="shared" si="104"/>
        <v>105.27221761844488</v>
      </c>
      <c r="N664" s="9">
        <f t="shared" si="102"/>
        <v>6.6215015487022981</v>
      </c>
      <c r="O664" s="9">
        <f t="shared" si="105"/>
        <v>5.2722176184448983</v>
      </c>
      <c r="Q664" s="9">
        <f t="shared" si="106"/>
        <v>106.6215015487023</v>
      </c>
      <c r="R664" s="9">
        <f t="shared" si="107"/>
        <v>6.6215015487022981</v>
      </c>
      <c r="S664" s="9">
        <f t="shared" si="108"/>
        <v>105.27221761844488</v>
      </c>
      <c r="T664" s="9">
        <f t="shared" si="109"/>
        <v>5.2722176184448983</v>
      </c>
    </row>
    <row r="665" spans="8:20">
      <c r="H665" s="34">
        <v>661</v>
      </c>
      <c r="I665" s="9">
        <v>0.85677903050809912</v>
      </c>
      <c r="J665" s="9">
        <f t="shared" ca="1" si="103"/>
        <v>0.69240355136203791</v>
      </c>
      <c r="K665" s="9">
        <f t="shared" si="100"/>
        <v>0.85677903050809912</v>
      </c>
      <c r="L665" s="9">
        <f t="shared" si="101"/>
        <v>129.83853591057914</v>
      </c>
      <c r="M665" s="9">
        <f t="shared" si="104"/>
        <v>111.42539594360844</v>
      </c>
      <c r="N665" s="9">
        <f t="shared" si="102"/>
        <v>10.900459298697072</v>
      </c>
      <c r="O665" s="9">
        <f t="shared" si="105"/>
        <v>9.2193869747110284</v>
      </c>
      <c r="Q665" s="9">
        <f t="shared" si="106"/>
        <v>129.83853591057914</v>
      </c>
      <c r="R665" s="9">
        <f t="shared" si="107"/>
        <v>10.900459298697072</v>
      </c>
      <c r="S665" s="9">
        <f t="shared" si="108"/>
        <v>111.42539594360844</v>
      </c>
      <c r="T665" s="9">
        <f t="shared" si="109"/>
        <v>9.2193869747110284</v>
      </c>
    </row>
    <row r="666" spans="8:20">
      <c r="H666" s="34">
        <v>662</v>
      </c>
      <c r="I666" s="9">
        <v>1.643140988423877</v>
      </c>
      <c r="J666" s="9">
        <f t="shared" ca="1" si="103"/>
        <v>-0.43890379794130813</v>
      </c>
      <c r="K666" s="9">
        <f t="shared" si="100"/>
        <v>1.643140988423877</v>
      </c>
      <c r="L666" s="9">
        <f t="shared" si="101"/>
        <v>169.02455748995689</v>
      </c>
      <c r="M666" s="9">
        <f t="shared" si="104"/>
        <v>120.23002927773939</v>
      </c>
      <c r="N666" s="9">
        <f t="shared" si="102"/>
        <v>10.900459298697072</v>
      </c>
      <c r="O666" s="9">
        <f t="shared" si="105"/>
        <v>9.2193869747110284</v>
      </c>
      <c r="Q666" s="9">
        <f t="shared" si="106"/>
        <v>169.02455748995689</v>
      </c>
      <c r="R666" s="9">
        <f t="shared" si="107"/>
        <v>10.900459298697072</v>
      </c>
      <c r="S666" s="9">
        <f t="shared" si="108"/>
        <v>120.23002927773939</v>
      </c>
      <c r="T666" s="9">
        <f t="shared" si="109"/>
        <v>9.2193869747110284</v>
      </c>
    </row>
    <row r="667" spans="8:20">
      <c r="H667" s="34">
        <v>663</v>
      </c>
      <c r="I667" s="9">
        <v>0.18817060557327286</v>
      </c>
      <c r="J667" s="9">
        <f t="shared" ca="1" si="103"/>
        <v>0.44944210432659015</v>
      </c>
      <c r="K667" s="9">
        <f t="shared" si="100"/>
        <v>0.18817060557327286</v>
      </c>
      <c r="L667" s="9">
        <f t="shared" si="101"/>
        <v>103.75525386473473</v>
      </c>
      <c r="M667" s="9">
        <f t="shared" si="104"/>
        <v>104.44828220733527</v>
      </c>
      <c r="N667" s="9">
        <f t="shared" si="102"/>
        <v>3.7552538647347262</v>
      </c>
      <c r="O667" s="9">
        <f t="shared" si="105"/>
        <v>4.4482822073352821</v>
      </c>
      <c r="Q667" s="9">
        <f t="shared" si="106"/>
        <v>103.75525386473473</v>
      </c>
      <c r="R667" s="9">
        <f t="shared" si="107"/>
        <v>3.7552538647347262</v>
      </c>
      <c r="S667" s="9">
        <f t="shared" si="108"/>
        <v>104.44828220733527</v>
      </c>
      <c r="T667" s="9">
        <f t="shared" si="109"/>
        <v>4.4482822073352821</v>
      </c>
    </row>
    <row r="668" spans="8:20">
      <c r="H668" s="34">
        <v>664</v>
      </c>
      <c r="I668" s="9">
        <v>0.13183072484344507</v>
      </c>
      <c r="J668" s="9">
        <f t="shared" ca="1" si="103"/>
        <v>-1.2318220433862659</v>
      </c>
      <c r="K668" s="9">
        <f t="shared" si="100"/>
        <v>0.13183072484344507</v>
      </c>
      <c r="L668" s="9">
        <f t="shared" si="101"/>
        <v>101.81301360585448</v>
      </c>
      <c r="M668" s="9">
        <f t="shared" si="104"/>
        <v>103.8807113059233</v>
      </c>
      <c r="N668" s="9">
        <f t="shared" si="102"/>
        <v>1.8130136058544792</v>
      </c>
      <c r="O668" s="9">
        <f t="shared" si="105"/>
        <v>3.8807113059233131</v>
      </c>
      <c r="Q668" s="9">
        <f t="shared" si="106"/>
        <v>101.81301360585448</v>
      </c>
      <c r="R668" s="9">
        <f t="shared" si="107"/>
        <v>1.8130136058544792</v>
      </c>
      <c r="S668" s="9">
        <f t="shared" si="108"/>
        <v>103.8807113059233</v>
      </c>
      <c r="T668" s="9">
        <f t="shared" si="109"/>
        <v>3.8807113059233131</v>
      </c>
    </row>
    <row r="669" spans="8:20">
      <c r="H669" s="34">
        <v>665</v>
      </c>
      <c r="I669" s="9">
        <v>-0.12294775454768478</v>
      </c>
      <c r="J669" s="9">
        <f t="shared" ca="1" si="103"/>
        <v>0.80158790240058964</v>
      </c>
      <c r="K669" s="9">
        <f t="shared" si="100"/>
        <v>-0.12294775454768478</v>
      </c>
      <c r="L669" s="9">
        <f t="shared" si="101"/>
        <v>93.473979292461991</v>
      </c>
      <c r="M669" s="9">
        <f t="shared" si="104"/>
        <v>101.35232404184912</v>
      </c>
      <c r="N669" s="9">
        <f t="shared" si="102"/>
        <v>0</v>
      </c>
      <c r="O669" s="9">
        <f t="shared" si="105"/>
        <v>1.3523240418491298</v>
      </c>
      <c r="Q669" s="9">
        <f t="shared" si="106"/>
        <v>93.473979292461991</v>
      </c>
      <c r="R669" s="9">
        <f t="shared" si="107"/>
        <v>0</v>
      </c>
      <c r="S669" s="9">
        <f t="shared" si="108"/>
        <v>101.35232404184912</v>
      </c>
      <c r="T669" s="9">
        <f t="shared" si="109"/>
        <v>1.3523240418491298</v>
      </c>
    </row>
    <row r="670" spans="8:20">
      <c r="H670" s="34">
        <v>666</v>
      </c>
      <c r="I670" s="9">
        <v>-0.84137666414424528</v>
      </c>
      <c r="J670" s="9">
        <f t="shared" ca="1" si="103"/>
        <v>0.81921195696896976</v>
      </c>
      <c r="K670" s="9">
        <f t="shared" si="100"/>
        <v>-0.84137666414424528</v>
      </c>
      <c r="L670" s="9">
        <f t="shared" si="101"/>
        <v>73.458163865103685</v>
      </c>
      <c r="M670" s="9">
        <f t="shared" si="104"/>
        <v>94.549289139770238</v>
      </c>
      <c r="N670" s="9">
        <f t="shared" si="102"/>
        <v>0</v>
      </c>
      <c r="O670" s="9">
        <f t="shared" si="105"/>
        <v>0</v>
      </c>
      <c r="Q670" s="9">
        <f t="shared" si="106"/>
        <v>73.458163865103685</v>
      </c>
      <c r="R670" s="9">
        <f t="shared" si="107"/>
        <v>0</v>
      </c>
      <c r="S670" s="9">
        <f t="shared" si="108"/>
        <v>94.549289139770238</v>
      </c>
      <c r="T670" s="9">
        <f t="shared" si="109"/>
        <v>0</v>
      </c>
    </row>
    <row r="671" spans="8:20">
      <c r="H671" s="34">
        <v>667</v>
      </c>
      <c r="I671" s="9">
        <v>5.105028631153203E-2</v>
      </c>
      <c r="J671" s="9">
        <f t="shared" ca="1" si="103"/>
        <v>0.46045047965274932</v>
      </c>
      <c r="K671" s="9">
        <f t="shared" si="100"/>
        <v>5.105028631153203E-2</v>
      </c>
      <c r="L671" s="9">
        <f t="shared" si="101"/>
        <v>99.091483308030405</v>
      </c>
      <c r="M671" s="9">
        <f t="shared" si="104"/>
        <v>103.07230199107039</v>
      </c>
      <c r="N671" s="9">
        <f t="shared" si="102"/>
        <v>0</v>
      </c>
      <c r="O671" s="9">
        <f t="shared" si="105"/>
        <v>3.0723019910704039</v>
      </c>
      <c r="Q671" s="9">
        <f t="shared" si="106"/>
        <v>99.091483308030405</v>
      </c>
      <c r="R671" s="9">
        <f t="shared" si="107"/>
        <v>0</v>
      </c>
      <c r="S671" s="9">
        <f t="shared" si="108"/>
        <v>103.07230199107039</v>
      </c>
      <c r="T671" s="9">
        <f t="shared" si="109"/>
        <v>3.0723019910704039</v>
      </c>
    </row>
    <row r="672" spans="8:20">
      <c r="H672" s="34">
        <v>668</v>
      </c>
      <c r="I672" s="9">
        <v>-0.48840843691919494</v>
      </c>
      <c r="J672" s="9">
        <f t="shared" ca="1" si="103"/>
        <v>0.67068239196734902</v>
      </c>
      <c r="K672" s="9">
        <f t="shared" si="100"/>
        <v>-0.48840843691919494</v>
      </c>
      <c r="L672" s="9">
        <f t="shared" si="101"/>
        <v>82.690484607034065</v>
      </c>
      <c r="M672" s="9">
        <f t="shared" si="104"/>
        <v>97.832609088323252</v>
      </c>
      <c r="N672" s="9">
        <f t="shared" si="102"/>
        <v>0</v>
      </c>
      <c r="O672" s="9">
        <f t="shared" si="105"/>
        <v>0</v>
      </c>
      <c r="Q672" s="9">
        <f t="shared" si="106"/>
        <v>82.690484607034065</v>
      </c>
      <c r="R672" s="9">
        <f t="shared" si="107"/>
        <v>0</v>
      </c>
      <c r="S672" s="9">
        <f t="shared" si="108"/>
        <v>97.832609088323252</v>
      </c>
      <c r="T672" s="9">
        <f t="shared" si="109"/>
        <v>0</v>
      </c>
    </row>
    <row r="673" spans="8:20">
      <c r="H673" s="34">
        <v>669</v>
      </c>
      <c r="I673" s="9">
        <v>1.3142529851646649</v>
      </c>
      <c r="J673" s="9">
        <f t="shared" ca="1" si="103"/>
        <v>0.55727631694868573</v>
      </c>
      <c r="K673" s="9">
        <f t="shared" si="100"/>
        <v>1.3142529851646649</v>
      </c>
      <c r="L673" s="9">
        <f t="shared" si="101"/>
        <v>151.37076611733221</v>
      </c>
      <c r="M673" s="9">
        <f t="shared" si="104"/>
        <v>116.46595772545064</v>
      </c>
      <c r="N673" s="9">
        <f t="shared" si="102"/>
        <v>10.900459298697072</v>
      </c>
      <c r="O673" s="9">
        <f t="shared" si="105"/>
        <v>9.2193869747110284</v>
      </c>
      <c r="Q673" s="9">
        <f t="shared" si="106"/>
        <v>151.37076611733221</v>
      </c>
      <c r="R673" s="9">
        <f t="shared" si="107"/>
        <v>10.900459298697072</v>
      </c>
      <c r="S673" s="9">
        <f t="shared" si="108"/>
        <v>116.46595772545064</v>
      </c>
      <c r="T673" s="9">
        <f t="shared" si="109"/>
        <v>9.2193869747110284</v>
      </c>
    </row>
    <row r="674" spans="8:20">
      <c r="H674" s="34">
        <v>670</v>
      </c>
      <c r="I674" s="9">
        <v>0.24034386967520086</v>
      </c>
      <c r="J674" s="9">
        <f t="shared" ca="1" si="103"/>
        <v>-0.55969420765290545</v>
      </c>
      <c r="K674" s="9">
        <f t="shared" si="100"/>
        <v>0.24034386967520086</v>
      </c>
      <c r="L674" s="9">
        <f t="shared" si="101"/>
        <v>105.58688262488162</v>
      </c>
      <c r="M674" s="9">
        <f t="shared" si="104"/>
        <v>104.97664352441366</v>
      </c>
      <c r="N674" s="9">
        <f t="shared" si="102"/>
        <v>5.5868826248816248</v>
      </c>
      <c r="O674" s="9">
        <f t="shared" si="105"/>
        <v>4.9766435244136744</v>
      </c>
      <c r="Q674" s="9">
        <f t="shared" si="106"/>
        <v>105.58688262488162</v>
      </c>
      <c r="R674" s="9">
        <f t="shared" si="107"/>
        <v>5.5868826248816248</v>
      </c>
      <c r="S674" s="9">
        <f t="shared" si="108"/>
        <v>104.97664352441366</v>
      </c>
      <c r="T674" s="9">
        <f t="shared" si="109"/>
        <v>4.9766435244136744</v>
      </c>
    </row>
    <row r="675" spans="8:20">
      <c r="H675" s="34">
        <v>671</v>
      </c>
      <c r="I675" s="9">
        <v>-0.75641158288985533</v>
      </c>
      <c r="J675" s="9">
        <f t="shared" ca="1" si="103"/>
        <v>-0.69894398884815301</v>
      </c>
      <c r="K675" s="9">
        <f t="shared" si="100"/>
        <v>-0.75641158288985533</v>
      </c>
      <c r="L675" s="9">
        <f t="shared" si="101"/>
        <v>75.581688850889066</v>
      </c>
      <c r="M675" s="9">
        <f t="shared" si="104"/>
        <v>95.329424334702566</v>
      </c>
      <c r="N675" s="9">
        <f t="shared" si="102"/>
        <v>0</v>
      </c>
      <c r="O675" s="9">
        <f t="shared" si="105"/>
        <v>0</v>
      </c>
      <c r="Q675" s="9">
        <f t="shared" si="106"/>
        <v>75.581688850889066</v>
      </c>
      <c r="R675" s="9">
        <f t="shared" si="107"/>
        <v>0</v>
      </c>
      <c r="S675" s="9">
        <f t="shared" si="108"/>
        <v>95.329424334702566</v>
      </c>
      <c r="T675" s="9">
        <f t="shared" si="109"/>
        <v>0</v>
      </c>
    </row>
    <row r="676" spans="8:20">
      <c r="H676" s="34">
        <v>672</v>
      </c>
      <c r="I676" s="9">
        <v>0.19088635024648942</v>
      </c>
      <c r="J676" s="9">
        <f t="shared" ca="1" si="103"/>
        <v>-0.73648960548150744</v>
      </c>
      <c r="K676" s="9">
        <f t="shared" si="100"/>
        <v>0.19088635024648942</v>
      </c>
      <c r="L676" s="9">
        <f t="shared" si="101"/>
        <v>103.84980586406556</v>
      </c>
      <c r="M676" s="9">
        <f t="shared" si="104"/>
        <v>104.47571896741869</v>
      </c>
      <c r="N676" s="9">
        <f t="shared" si="102"/>
        <v>3.8498058640655586</v>
      </c>
      <c r="O676" s="9">
        <f t="shared" si="105"/>
        <v>4.4757189674187003</v>
      </c>
      <c r="Q676" s="9">
        <f t="shared" si="106"/>
        <v>103.84980586406556</v>
      </c>
      <c r="R676" s="9">
        <f t="shared" si="107"/>
        <v>3.8498058640655586</v>
      </c>
      <c r="S676" s="9">
        <f t="shared" si="108"/>
        <v>104.47571896741869</v>
      </c>
      <c r="T676" s="9">
        <f t="shared" si="109"/>
        <v>4.4757189674187003</v>
      </c>
    </row>
    <row r="677" spans="8:20">
      <c r="H677" s="34">
        <v>673</v>
      </c>
      <c r="I677" s="9">
        <v>0.16993022908690028</v>
      </c>
      <c r="J677" s="9">
        <f t="shared" ca="1" si="103"/>
        <v>0.11624343022239149</v>
      </c>
      <c r="K677" s="9">
        <f t="shared" si="100"/>
        <v>0.16993022908690028</v>
      </c>
      <c r="L677" s="9">
        <f t="shared" si="101"/>
        <v>103.12241966198653</v>
      </c>
      <c r="M677" s="9">
        <f t="shared" si="104"/>
        <v>104.26418905137938</v>
      </c>
      <c r="N677" s="9">
        <f t="shared" si="102"/>
        <v>3.1224196619865268</v>
      </c>
      <c r="O677" s="9">
        <f t="shared" si="105"/>
        <v>4.2641890513793896</v>
      </c>
      <c r="Q677" s="9">
        <f t="shared" si="106"/>
        <v>103.12241966198653</v>
      </c>
      <c r="R677" s="9">
        <f t="shared" si="107"/>
        <v>3.1224196619865268</v>
      </c>
      <c r="S677" s="9">
        <f t="shared" si="108"/>
        <v>104.26418905137938</v>
      </c>
      <c r="T677" s="9">
        <f t="shared" si="109"/>
        <v>4.2641890513793896</v>
      </c>
    </row>
    <row r="678" spans="8:20">
      <c r="H678" s="34">
        <v>674</v>
      </c>
      <c r="I678" s="9">
        <v>1.7872509062464943</v>
      </c>
      <c r="J678" s="9">
        <f t="shared" ca="1" si="103"/>
        <v>0.3364574718210131</v>
      </c>
      <c r="K678" s="9">
        <f t="shared" si="100"/>
        <v>1.7872509062464943</v>
      </c>
      <c r="L678" s="9">
        <f t="shared" si="101"/>
        <v>177.39514197495069</v>
      </c>
      <c r="M678" s="9">
        <f t="shared" si="104"/>
        <v>121.91744597795986</v>
      </c>
      <c r="N678" s="9">
        <f t="shared" si="102"/>
        <v>10.900459298697072</v>
      </c>
      <c r="O678" s="9">
        <f t="shared" si="105"/>
        <v>9.2193869747110284</v>
      </c>
      <c r="Q678" s="9">
        <f t="shared" si="106"/>
        <v>177.39514197495069</v>
      </c>
      <c r="R678" s="9">
        <f t="shared" si="107"/>
        <v>10.900459298697072</v>
      </c>
      <c r="S678" s="9">
        <f t="shared" si="108"/>
        <v>121.91744597795986</v>
      </c>
      <c r="T678" s="9">
        <f t="shared" si="109"/>
        <v>9.2193869747110284</v>
      </c>
    </row>
    <row r="679" spans="8:20">
      <c r="H679" s="34">
        <v>675</v>
      </c>
      <c r="I679" s="9">
        <v>-0.41940416563009303</v>
      </c>
      <c r="J679" s="9">
        <f t="shared" ca="1" si="103"/>
        <v>-1.318267386397127</v>
      </c>
      <c r="K679" s="9">
        <f t="shared" si="100"/>
        <v>-0.41940416563009303</v>
      </c>
      <c r="L679" s="9">
        <f t="shared" si="101"/>
        <v>84.626642916033475</v>
      </c>
      <c r="M679" s="9">
        <f t="shared" si="104"/>
        <v>98.487690274767218</v>
      </c>
      <c r="N679" s="9">
        <f t="shared" si="102"/>
        <v>0</v>
      </c>
      <c r="O679" s="9">
        <f t="shared" si="105"/>
        <v>0</v>
      </c>
      <c r="Q679" s="9">
        <f t="shared" si="106"/>
        <v>84.626642916033475</v>
      </c>
      <c r="R679" s="9">
        <f t="shared" si="107"/>
        <v>0</v>
      </c>
      <c r="S679" s="9">
        <f t="shared" si="108"/>
        <v>98.487690274767218</v>
      </c>
      <c r="T679" s="9">
        <f t="shared" si="109"/>
        <v>0</v>
      </c>
    </row>
    <row r="680" spans="8:20">
      <c r="H680" s="34">
        <v>676</v>
      </c>
      <c r="I680" s="9">
        <v>0.44319160112440514</v>
      </c>
      <c r="J680" s="9">
        <f t="shared" ca="1" si="103"/>
        <v>-1.0216451733537544</v>
      </c>
      <c r="K680" s="9">
        <f t="shared" si="100"/>
        <v>0.44319160112440514</v>
      </c>
      <c r="L680" s="9">
        <f t="shared" si="101"/>
        <v>113.02069789850901</v>
      </c>
      <c r="M680" s="9">
        <f t="shared" si="104"/>
        <v>107.0564137635205</v>
      </c>
      <c r="N680" s="9">
        <f t="shared" si="102"/>
        <v>10.900459298697072</v>
      </c>
      <c r="O680" s="9">
        <f t="shared" si="105"/>
        <v>7.05641376352051</v>
      </c>
      <c r="Q680" s="9">
        <f t="shared" si="106"/>
        <v>113.02069789850901</v>
      </c>
      <c r="R680" s="9">
        <f t="shared" si="107"/>
        <v>10.900459298697072</v>
      </c>
      <c r="S680" s="9">
        <f t="shared" si="108"/>
        <v>107.0564137635205</v>
      </c>
      <c r="T680" s="9">
        <f t="shared" si="109"/>
        <v>7.05641376352051</v>
      </c>
    </row>
    <row r="681" spans="8:20">
      <c r="H681" s="34">
        <v>677</v>
      </c>
      <c r="I681" s="9">
        <v>-0.12929025528799984</v>
      </c>
      <c r="J681" s="9">
        <f t="shared" ca="1" si="103"/>
        <v>1.2442585309980068</v>
      </c>
      <c r="K681" s="9">
        <f t="shared" si="100"/>
        <v>-0.12929025528799984</v>
      </c>
      <c r="L681" s="9">
        <f t="shared" si="101"/>
        <v>93.275340864908486</v>
      </c>
      <c r="M681" s="9">
        <f t="shared" si="104"/>
        <v>101.29017325960911</v>
      </c>
      <c r="N681" s="9">
        <f t="shared" si="102"/>
        <v>0</v>
      </c>
      <c r="O681" s="9">
        <f t="shared" si="105"/>
        <v>1.2901732596091193</v>
      </c>
      <c r="Q681" s="9">
        <f t="shared" si="106"/>
        <v>93.275340864908486</v>
      </c>
      <c r="R681" s="9">
        <f t="shared" si="107"/>
        <v>0</v>
      </c>
      <c r="S681" s="9">
        <f t="shared" si="108"/>
        <v>101.29017325960911</v>
      </c>
      <c r="T681" s="9">
        <f t="shared" si="109"/>
        <v>1.2901732596091193</v>
      </c>
    </row>
    <row r="682" spans="8:20">
      <c r="H682" s="34">
        <v>678</v>
      </c>
      <c r="I682" s="9">
        <v>0.48295284107931602</v>
      </c>
      <c r="J682" s="9">
        <f t="shared" ca="1" si="103"/>
        <v>0.1500187509629867</v>
      </c>
      <c r="K682" s="9">
        <f t="shared" si="100"/>
        <v>0.48295284107931602</v>
      </c>
      <c r="L682" s="9">
        <f t="shared" si="101"/>
        <v>114.53806591227121</v>
      </c>
      <c r="M682" s="9">
        <f t="shared" si="104"/>
        <v>107.46888479860446</v>
      </c>
      <c r="N682" s="9">
        <f t="shared" si="102"/>
        <v>10.900459298697072</v>
      </c>
      <c r="O682" s="9">
        <f t="shared" si="105"/>
        <v>7.4688847986044777</v>
      </c>
      <c r="Q682" s="9">
        <f t="shared" si="106"/>
        <v>114.53806591227121</v>
      </c>
      <c r="R682" s="9">
        <f t="shared" si="107"/>
        <v>10.900459298697072</v>
      </c>
      <c r="S682" s="9">
        <f t="shared" si="108"/>
        <v>107.46888479860446</v>
      </c>
      <c r="T682" s="9">
        <f t="shared" si="109"/>
        <v>7.4688847986044777</v>
      </c>
    </row>
    <row r="683" spans="8:20">
      <c r="H683" s="34">
        <v>679</v>
      </c>
      <c r="I683" s="9">
        <v>-0.39085901557617259</v>
      </c>
      <c r="J683" s="9">
        <f t="shared" ca="1" si="103"/>
        <v>0.38848654211083056</v>
      </c>
      <c r="K683" s="9">
        <f t="shared" si="100"/>
        <v>-0.39085901557617259</v>
      </c>
      <c r="L683" s="9">
        <f t="shared" si="101"/>
        <v>85.440773374496217</v>
      </c>
      <c r="M683" s="9">
        <f t="shared" si="104"/>
        <v>98.759960060888744</v>
      </c>
      <c r="N683" s="9">
        <f t="shared" si="102"/>
        <v>0</v>
      </c>
      <c r="O683" s="9">
        <f t="shared" si="105"/>
        <v>0</v>
      </c>
      <c r="Q683" s="9">
        <f t="shared" si="106"/>
        <v>85.440773374496217</v>
      </c>
      <c r="R683" s="9">
        <f t="shared" si="107"/>
        <v>0</v>
      </c>
      <c r="S683" s="9">
        <f t="shared" si="108"/>
        <v>98.759960060888744</v>
      </c>
      <c r="T683" s="9">
        <f t="shared" si="109"/>
        <v>0</v>
      </c>
    </row>
    <row r="684" spans="8:20">
      <c r="H684" s="34">
        <v>680</v>
      </c>
      <c r="I684" s="9">
        <v>-0.74584099178273588</v>
      </c>
      <c r="J684" s="9">
        <f t="shared" ca="1" si="103"/>
        <v>-0.34858843148854779</v>
      </c>
      <c r="K684" s="9">
        <f t="shared" si="100"/>
        <v>-0.74584099178273588</v>
      </c>
      <c r="L684" s="9">
        <f t="shared" si="101"/>
        <v>75.850136653210583</v>
      </c>
      <c r="M684" s="9">
        <f t="shared" si="104"/>
        <v>95.426930888858038</v>
      </c>
      <c r="N684" s="9">
        <f t="shared" si="102"/>
        <v>0</v>
      </c>
      <c r="O684" s="9">
        <f t="shared" si="105"/>
        <v>0</v>
      </c>
      <c r="Q684" s="9">
        <f t="shared" si="106"/>
        <v>75.850136653210583</v>
      </c>
      <c r="R684" s="9">
        <f t="shared" si="107"/>
        <v>0</v>
      </c>
      <c r="S684" s="9">
        <f t="shared" si="108"/>
        <v>95.426930888858038</v>
      </c>
      <c r="T684" s="9">
        <f t="shared" si="109"/>
        <v>0</v>
      </c>
    </row>
    <row r="685" spans="8:20">
      <c r="H685" s="34">
        <v>681</v>
      </c>
      <c r="I685" s="9">
        <v>0.50774492965682971</v>
      </c>
      <c r="J685" s="9">
        <f t="shared" ca="1" si="103"/>
        <v>-1.1092132933154244</v>
      </c>
      <c r="K685" s="9">
        <f t="shared" si="100"/>
        <v>0.50774492965682971</v>
      </c>
      <c r="L685" s="9">
        <f t="shared" si="101"/>
        <v>115.49447515756319</v>
      </c>
      <c r="M685" s="9">
        <f t="shared" si="104"/>
        <v>107.72687438280637</v>
      </c>
      <c r="N685" s="9">
        <f t="shared" si="102"/>
        <v>10.900459298697072</v>
      </c>
      <c r="O685" s="9">
        <f t="shared" si="105"/>
        <v>7.7268743828063862</v>
      </c>
      <c r="Q685" s="9">
        <f t="shared" si="106"/>
        <v>115.49447515756319</v>
      </c>
      <c r="R685" s="9">
        <f t="shared" si="107"/>
        <v>10.900459298697072</v>
      </c>
      <c r="S685" s="9">
        <f t="shared" si="108"/>
        <v>107.72687438280637</v>
      </c>
      <c r="T685" s="9">
        <f t="shared" si="109"/>
        <v>7.7268743828063862</v>
      </c>
    </row>
    <row r="686" spans="8:20">
      <c r="H686" s="34">
        <v>682</v>
      </c>
      <c r="I686" s="9">
        <v>-0.13998300421087234</v>
      </c>
      <c r="J686" s="9">
        <f t="shared" ca="1" si="103"/>
        <v>-0.76361252779791344</v>
      </c>
      <c r="K686" s="9">
        <f t="shared" si="100"/>
        <v>-0.13998300421087234</v>
      </c>
      <c r="L686" s="9">
        <f t="shared" si="101"/>
        <v>92.941413866398847</v>
      </c>
      <c r="M686" s="9">
        <f t="shared" si="104"/>
        <v>101.18548024699068</v>
      </c>
      <c r="N686" s="9">
        <f t="shared" si="102"/>
        <v>0</v>
      </c>
      <c r="O686" s="9">
        <f t="shared" si="105"/>
        <v>1.1854802469906929</v>
      </c>
      <c r="Q686" s="9">
        <f t="shared" si="106"/>
        <v>92.941413866398847</v>
      </c>
      <c r="R686" s="9">
        <f t="shared" si="107"/>
        <v>0</v>
      </c>
      <c r="S686" s="9">
        <f t="shared" si="108"/>
        <v>101.18548024699068</v>
      </c>
      <c r="T686" s="9">
        <f t="shared" si="109"/>
        <v>1.1854802469906929</v>
      </c>
    </row>
    <row r="687" spans="8:20">
      <c r="H687" s="34">
        <v>683</v>
      </c>
      <c r="I687" s="9">
        <v>-0.89566551480869872</v>
      </c>
      <c r="J687" s="9">
        <f t="shared" ca="1" si="103"/>
        <v>0.33956432432685146</v>
      </c>
      <c r="K687" s="9">
        <f t="shared" si="100"/>
        <v>-0.89566551480869872</v>
      </c>
      <c r="L687" s="9">
        <f t="shared" si="101"/>
        <v>72.132673521459239</v>
      </c>
      <c r="M687" s="9">
        <f t="shared" si="104"/>
        <v>94.054164149061194</v>
      </c>
      <c r="N687" s="9">
        <f t="shared" si="102"/>
        <v>0</v>
      </c>
      <c r="O687" s="9">
        <f t="shared" si="105"/>
        <v>0</v>
      </c>
      <c r="Q687" s="9">
        <f t="shared" si="106"/>
        <v>72.132673521459239</v>
      </c>
      <c r="R687" s="9">
        <f t="shared" si="107"/>
        <v>0</v>
      </c>
      <c r="S687" s="9">
        <f t="shared" si="108"/>
        <v>94.054164149061194</v>
      </c>
      <c r="T687" s="9">
        <f t="shared" si="109"/>
        <v>0</v>
      </c>
    </row>
    <row r="688" spans="8:20">
      <c r="H688" s="34">
        <v>684</v>
      </c>
      <c r="I688" s="9">
        <v>-2.2268693954881091</v>
      </c>
      <c r="J688" s="9">
        <f t="shared" ca="1" si="103"/>
        <v>-5.5373415823814699E-2</v>
      </c>
      <c r="K688" s="9">
        <f t="shared" si="100"/>
        <v>-2.2268693954881091</v>
      </c>
      <c r="L688" s="9">
        <f t="shared" si="101"/>
        <v>46.155226838072338</v>
      </c>
      <c r="M688" s="9">
        <f t="shared" si="104"/>
        <v>82.692251446586567</v>
      </c>
      <c r="N688" s="9">
        <f t="shared" si="102"/>
        <v>0</v>
      </c>
      <c r="O688" s="9">
        <f t="shared" si="105"/>
        <v>0</v>
      </c>
      <c r="Q688" s="9">
        <f t="shared" si="106"/>
        <v>46.155226838072338</v>
      </c>
      <c r="R688" s="9">
        <f t="shared" si="107"/>
        <v>0</v>
      </c>
      <c r="S688" s="9">
        <f t="shared" si="108"/>
        <v>82.692251446586567</v>
      </c>
      <c r="T688" s="9">
        <f t="shared" si="109"/>
        <v>0</v>
      </c>
    </row>
    <row r="689" spans="8:20">
      <c r="H689" s="34">
        <v>685</v>
      </c>
      <c r="I689" s="9">
        <v>-1.7167222374374295E-2</v>
      </c>
      <c r="J689" s="9">
        <f t="shared" ca="1" si="103"/>
        <v>0.30338126382453562</v>
      </c>
      <c r="K689" s="9">
        <f t="shared" si="100"/>
        <v>-1.7167222374374295E-2</v>
      </c>
      <c r="L689" s="9">
        <f t="shared" si="101"/>
        <v>96.84994046445847</v>
      </c>
      <c r="M689" s="9">
        <f t="shared" si="104"/>
        <v>102.39451764318191</v>
      </c>
      <c r="N689" s="9">
        <f t="shared" si="102"/>
        <v>0</v>
      </c>
      <c r="O689" s="9">
        <f t="shared" si="105"/>
        <v>2.3945176431819277</v>
      </c>
      <c r="Q689" s="9">
        <f t="shared" si="106"/>
        <v>96.84994046445847</v>
      </c>
      <c r="R689" s="9">
        <f t="shared" si="107"/>
        <v>0</v>
      </c>
      <c r="S689" s="9">
        <f t="shared" si="108"/>
        <v>102.39451764318191</v>
      </c>
      <c r="T689" s="9">
        <f t="shared" si="109"/>
        <v>2.3945176431819277</v>
      </c>
    </row>
    <row r="690" spans="8:20">
      <c r="H690" s="34">
        <v>686</v>
      </c>
      <c r="I690" s="9">
        <v>-0.51702215667910045</v>
      </c>
      <c r="J690" s="9">
        <f t="shared" ca="1" si="103"/>
        <v>-0.68738125436814346</v>
      </c>
      <c r="K690" s="9">
        <f t="shared" si="100"/>
        <v>-0.51702215667910045</v>
      </c>
      <c r="L690" s="9">
        <f t="shared" si="101"/>
        <v>81.900676890985778</v>
      </c>
      <c r="M690" s="9">
        <f t="shared" si="104"/>
        <v>97.562248906328463</v>
      </c>
      <c r="N690" s="9">
        <f t="shared" si="102"/>
        <v>0</v>
      </c>
      <c r="O690" s="9">
        <f t="shared" si="105"/>
        <v>0</v>
      </c>
      <c r="Q690" s="9">
        <f t="shared" si="106"/>
        <v>81.900676890985778</v>
      </c>
      <c r="R690" s="9">
        <f t="shared" si="107"/>
        <v>0</v>
      </c>
      <c r="S690" s="9">
        <f t="shared" si="108"/>
        <v>97.562248906328463</v>
      </c>
      <c r="T690" s="9">
        <f t="shared" si="109"/>
        <v>0</v>
      </c>
    </row>
    <row r="691" spans="8:20">
      <c r="H691" s="34">
        <v>687</v>
      </c>
      <c r="I691" s="9">
        <v>0.43517788331434054</v>
      </c>
      <c r="J691" s="9">
        <f t="shared" ca="1" si="103"/>
        <v>1.2311028683082532</v>
      </c>
      <c r="K691" s="9">
        <f t="shared" si="100"/>
        <v>0.43517788331434054</v>
      </c>
      <c r="L691" s="9">
        <f t="shared" si="101"/>
        <v>112.71732109595318</v>
      </c>
      <c r="M691" s="9">
        <f t="shared" si="104"/>
        <v>106.9734737686523</v>
      </c>
      <c r="N691" s="9">
        <f t="shared" si="102"/>
        <v>10.900459298697072</v>
      </c>
      <c r="O691" s="9">
        <f t="shared" si="105"/>
        <v>6.9734737686523118</v>
      </c>
      <c r="Q691" s="9">
        <f t="shared" si="106"/>
        <v>112.71732109595318</v>
      </c>
      <c r="R691" s="9">
        <f t="shared" si="107"/>
        <v>10.900459298697072</v>
      </c>
      <c r="S691" s="9">
        <f t="shared" si="108"/>
        <v>106.9734737686523</v>
      </c>
      <c r="T691" s="9">
        <f t="shared" si="109"/>
        <v>6.9734737686523118</v>
      </c>
    </row>
    <row r="692" spans="8:20">
      <c r="H692" s="34">
        <v>688</v>
      </c>
      <c r="I692" s="9">
        <v>-1.4059343122588615</v>
      </c>
      <c r="J692" s="9">
        <f t="shared" ca="1" si="103"/>
        <v>0.24538315031834917</v>
      </c>
      <c r="K692" s="9">
        <f t="shared" si="100"/>
        <v>-1.4059343122588615</v>
      </c>
      <c r="L692" s="9">
        <f t="shared" si="101"/>
        <v>60.7859511108691</v>
      </c>
      <c r="M692" s="9">
        <f t="shared" si="104"/>
        <v>89.525287312689287</v>
      </c>
      <c r="N692" s="9">
        <f t="shared" si="102"/>
        <v>0</v>
      </c>
      <c r="O692" s="9">
        <f t="shared" si="105"/>
        <v>0</v>
      </c>
      <c r="Q692" s="9">
        <f t="shared" si="106"/>
        <v>60.7859511108691</v>
      </c>
      <c r="R692" s="9">
        <f t="shared" si="107"/>
        <v>0</v>
      </c>
      <c r="S692" s="9">
        <f t="shared" si="108"/>
        <v>89.525287312689287</v>
      </c>
      <c r="T692" s="9">
        <f t="shared" si="109"/>
        <v>0</v>
      </c>
    </row>
    <row r="693" spans="8:20">
      <c r="H693" s="34">
        <v>689</v>
      </c>
      <c r="I693" s="9">
        <v>-0.47259462947290104</v>
      </c>
      <c r="J693" s="9">
        <f t="shared" ca="1" si="103"/>
        <v>-0.13407376013433722</v>
      </c>
      <c r="K693" s="9">
        <f t="shared" si="100"/>
        <v>-0.47259462947290104</v>
      </c>
      <c r="L693" s="9">
        <f t="shared" si="101"/>
        <v>83.130247044998782</v>
      </c>
      <c r="M693" s="9">
        <f t="shared" si="104"/>
        <v>97.982349072580632</v>
      </c>
      <c r="N693" s="9">
        <f t="shared" si="102"/>
        <v>0</v>
      </c>
      <c r="O693" s="9">
        <f t="shared" si="105"/>
        <v>0</v>
      </c>
      <c r="Q693" s="9">
        <f t="shared" si="106"/>
        <v>83.130247044998782</v>
      </c>
      <c r="R693" s="9">
        <f t="shared" si="107"/>
        <v>0</v>
      </c>
      <c r="S693" s="9">
        <f t="shared" si="108"/>
        <v>97.982349072580632</v>
      </c>
      <c r="T693" s="9">
        <f t="shared" si="109"/>
        <v>0</v>
      </c>
    </row>
    <row r="694" spans="8:20">
      <c r="H694" s="34">
        <v>690</v>
      </c>
      <c r="I694" s="9">
        <v>-1.3021594786167163</v>
      </c>
      <c r="J694" s="9">
        <f t="shared" ca="1" si="103"/>
        <v>0.66746056325779435</v>
      </c>
      <c r="K694" s="9">
        <f t="shared" si="100"/>
        <v>-1.3021594786167163</v>
      </c>
      <c r="L694" s="9">
        <f t="shared" si="101"/>
        <v>62.93897718613843</v>
      </c>
      <c r="M694" s="9">
        <f t="shared" si="104"/>
        <v>90.42832218084763</v>
      </c>
      <c r="N694" s="9">
        <f t="shared" si="102"/>
        <v>0</v>
      </c>
      <c r="O694" s="9">
        <f t="shared" si="105"/>
        <v>0</v>
      </c>
      <c r="Q694" s="9">
        <f t="shared" si="106"/>
        <v>62.93897718613843</v>
      </c>
      <c r="R694" s="9">
        <f t="shared" si="107"/>
        <v>0</v>
      </c>
      <c r="S694" s="9">
        <f t="shared" si="108"/>
        <v>90.42832218084763</v>
      </c>
      <c r="T694" s="9">
        <f t="shared" si="109"/>
        <v>0</v>
      </c>
    </row>
    <row r="695" spans="8:20">
      <c r="H695" s="34">
        <v>691</v>
      </c>
      <c r="I695" s="9">
        <v>0.47558165770599353</v>
      </c>
      <c r="J695" s="9">
        <f t="shared" ca="1" si="103"/>
        <v>0.22977583601747734</v>
      </c>
      <c r="K695" s="9">
        <f t="shared" si="100"/>
        <v>0.47558165770599353</v>
      </c>
      <c r="L695" s="9">
        <f t="shared" si="101"/>
        <v>114.25523675604143</v>
      </c>
      <c r="M695" s="9">
        <f t="shared" si="104"/>
        <v>107.39229856405836</v>
      </c>
      <c r="N695" s="9">
        <f t="shared" si="102"/>
        <v>10.900459298697072</v>
      </c>
      <c r="O695" s="9">
        <f t="shared" si="105"/>
        <v>7.3922985640583789</v>
      </c>
      <c r="Q695" s="9">
        <f t="shared" si="106"/>
        <v>114.25523675604143</v>
      </c>
      <c r="R695" s="9">
        <f t="shared" si="107"/>
        <v>10.900459298697072</v>
      </c>
      <c r="S695" s="9">
        <f t="shared" si="108"/>
        <v>107.39229856405836</v>
      </c>
      <c r="T695" s="9">
        <f t="shared" si="109"/>
        <v>7.3922985640583789</v>
      </c>
    </row>
    <row r="696" spans="8:20">
      <c r="H696" s="34">
        <v>692</v>
      </c>
      <c r="I696" s="9">
        <v>3.6568151994882954E-2</v>
      </c>
      <c r="J696" s="9">
        <f t="shared" ca="1" si="103"/>
        <v>-0.40020869623625233</v>
      </c>
      <c r="K696" s="9">
        <f t="shared" si="100"/>
        <v>3.6568151994882954E-2</v>
      </c>
      <c r="L696" s="9">
        <f t="shared" si="101"/>
        <v>98.611320605732885</v>
      </c>
      <c r="M696" s="9">
        <f t="shared" si="104"/>
        <v>102.92803864674374</v>
      </c>
      <c r="N696" s="9">
        <f t="shared" si="102"/>
        <v>0</v>
      </c>
      <c r="O696" s="9">
        <f t="shared" si="105"/>
        <v>2.928038646743758</v>
      </c>
      <c r="Q696" s="9">
        <f t="shared" si="106"/>
        <v>98.611320605732885</v>
      </c>
      <c r="R696" s="9">
        <f t="shared" si="107"/>
        <v>0</v>
      </c>
      <c r="S696" s="9">
        <f t="shared" si="108"/>
        <v>102.92803864674374</v>
      </c>
      <c r="T696" s="9">
        <f t="shared" si="109"/>
        <v>2.928038646743758</v>
      </c>
    </row>
    <row r="697" spans="8:20">
      <c r="H697" s="34">
        <v>693</v>
      </c>
      <c r="I697" s="9">
        <v>0.29214871644834545</v>
      </c>
      <c r="J697" s="9">
        <f t="shared" ca="1" si="103"/>
        <v>1.8055263743080172</v>
      </c>
      <c r="K697" s="9">
        <f t="shared" si="100"/>
        <v>0.29214871644834545</v>
      </c>
      <c r="L697" s="9">
        <f t="shared" si="101"/>
        <v>107.43756887793666</v>
      </c>
      <c r="M697" s="9">
        <f t="shared" si="104"/>
        <v>105.50391834995386</v>
      </c>
      <c r="N697" s="9">
        <f t="shared" si="102"/>
        <v>7.4375688779366556</v>
      </c>
      <c r="O697" s="9">
        <f t="shared" si="105"/>
        <v>5.503918349953878</v>
      </c>
      <c r="Q697" s="9">
        <f t="shared" si="106"/>
        <v>107.43756887793666</v>
      </c>
      <c r="R697" s="9">
        <f t="shared" si="107"/>
        <v>7.4375688779366556</v>
      </c>
      <c r="S697" s="9">
        <f t="shared" si="108"/>
        <v>105.50391834995386</v>
      </c>
      <c r="T697" s="9">
        <f t="shared" si="109"/>
        <v>5.503918349953878</v>
      </c>
    </row>
    <row r="698" spans="8:20">
      <c r="H698" s="34">
        <v>694</v>
      </c>
      <c r="I698" s="9">
        <v>-0.7537008307891202</v>
      </c>
      <c r="J698" s="9">
        <f t="shared" ca="1" si="103"/>
        <v>0.954799852898089</v>
      </c>
      <c r="K698" s="9">
        <f t="shared" si="100"/>
        <v>-0.7537008307891202</v>
      </c>
      <c r="L698" s="9">
        <f t="shared" si="101"/>
        <v>75.650439644235732</v>
      </c>
      <c r="M698" s="9">
        <f t="shared" si="104"/>
        <v>95.354419686642331</v>
      </c>
      <c r="N698" s="9">
        <f t="shared" si="102"/>
        <v>0</v>
      </c>
      <c r="O698" s="9">
        <f t="shared" si="105"/>
        <v>0</v>
      </c>
      <c r="Q698" s="9">
        <f t="shared" si="106"/>
        <v>75.650439644235732</v>
      </c>
      <c r="R698" s="9">
        <f t="shared" si="107"/>
        <v>0</v>
      </c>
      <c r="S698" s="9">
        <f t="shared" si="108"/>
        <v>95.354419686642331</v>
      </c>
      <c r="T698" s="9">
        <f t="shared" si="109"/>
        <v>0</v>
      </c>
    </row>
    <row r="699" spans="8:20">
      <c r="H699" s="34">
        <v>695</v>
      </c>
      <c r="I699" s="9">
        <v>-0.10033515317480279</v>
      </c>
      <c r="J699" s="9">
        <f t="shared" ca="1" si="103"/>
        <v>0.22880132395883576</v>
      </c>
      <c r="K699" s="9">
        <f t="shared" si="100"/>
        <v>-0.10033515317480279</v>
      </c>
      <c r="L699" s="9">
        <f t="shared" si="101"/>
        <v>94.185623821270283</v>
      </c>
      <c r="M699" s="9">
        <f t="shared" si="104"/>
        <v>101.57421763614389</v>
      </c>
      <c r="N699" s="9">
        <f t="shared" si="102"/>
        <v>0</v>
      </c>
      <c r="O699" s="9">
        <f t="shared" si="105"/>
        <v>1.5742176361438993</v>
      </c>
      <c r="Q699" s="9">
        <f t="shared" si="106"/>
        <v>94.185623821270283</v>
      </c>
      <c r="R699" s="9">
        <f t="shared" si="107"/>
        <v>0</v>
      </c>
      <c r="S699" s="9">
        <f t="shared" si="108"/>
        <v>101.57421763614389</v>
      </c>
      <c r="T699" s="9">
        <f t="shared" si="109"/>
        <v>1.5742176361438993</v>
      </c>
    </row>
    <row r="700" spans="8:20">
      <c r="H700" s="34">
        <v>696</v>
      </c>
      <c r="I700" s="9">
        <v>1.1272574370463266</v>
      </c>
      <c r="J700" s="9">
        <f t="shared" ca="1" si="103"/>
        <v>-1.1052786530384302</v>
      </c>
      <c r="K700" s="9">
        <f t="shared" si="100"/>
        <v>1.1272574370463266</v>
      </c>
      <c r="L700" s="9">
        <f t="shared" si="101"/>
        <v>142.16841322401302</v>
      </c>
      <c r="M700" s="9">
        <f t="shared" si="104"/>
        <v>114.37861074342197</v>
      </c>
      <c r="N700" s="9">
        <f t="shared" si="102"/>
        <v>10.900459298697072</v>
      </c>
      <c r="O700" s="9">
        <f t="shared" si="105"/>
        <v>9.2193869747110284</v>
      </c>
      <c r="Q700" s="9">
        <f t="shared" si="106"/>
        <v>142.16841322401302</v>
      </c>
      <c r="R700" s="9">
        <f t="shared" si="107"/>
        <v>10.900459298697072</v>
      </c>
      <c r="S700" s="9">
        <f t="shared" si="108"/>
        <v>114.37861074342197</v>
      </c>
      <c r="T700" s="9">
        <f t="shared" si="109"/>
        <v>9.2193869747110284</v>
      </c>
    </row>
    <row r="701" spans="8:20">
      <c r="H701" s="34">
        <v>697</v>
      </c>
      <c r="I701" s="9">
        <v>0.1474590142830394</v>
      </c>
      <c r="J701" s="9">
        <f t="shared" ca="1" si="103"/>
        <v>-0.46720602048178406</v>
      </c>
      <c r="K701" s="9">
        <f t="shared" si="100"/>
        <v>0.1474590142830394</v>
      </c>
      <c r="L701" s="9">
        <f t="shared" si="101"/>
        <v>102.34810425639868</v>
      </c>
      <c r="M701" s="9">
        <f t="shared" si="104"/>
        <v>104.037841687244</v>
      </c>
      <c r="N701" s="9">
        <f t="shared" si="102"/>
        <v>2.3481042563986847</v>
      </c>
      <c r="O701" s="9">
        <f t="shared" si="105"/>
        <v>4.0378416872440113</v>
      </c>
      <c r="Q701" s="9">
        <f t="shared" si="106"/>
        <v>102.34810425639868</v>
      </c>
      <c r="R701" s="9">
        <f t="shared" si="107"/>
        <v>2.3481042563986847</v>
      </c>
      <c r="S701" s="9">
        <f t="shared" si="108"/>
        <v>104.037841687244</v>
      </c>
      <c r="T701" s="9">
        <f t="shared" si="109"/>
        <v>4.0378416872440113</v>
      </c>
    </row>
    <row r="702" spans="8:20">
      <c r="H702" s="34">
        <v>698</v>
      </c>
      <c r="I702" s="9">
        <v>-2.0101558685623844</v>
      </c>
      <c r="J702" s="9">
        <f t="shared" ca="1" si="103"/>
        <v>-0.11612413888344653</v>
      </c>
      <c r="K702" s="9">
        <f t="shared" si="100"/>
        <v>-2.0101558685623844</v>
      </c>
      <c r="L702" s="9">
        <f t="shared" si="101"/>
        <v>49.635074893604184</v>
      </c>
      <c r="M702" s="9">
        <f t="shared" si="104"/>
        <v>84.443692552564443</v>
      </c>
      <c r="N702" s="9">
        <f t="shared" si="102"/>
        <v>0</v>
      </c>
      <c r="O702" s="9">
        <f t="shared" si="105"/>
        <v>0</v>
      </c>
      <c r="Q702" s="9">
        <f t="shared" si="106"/>
        <v>49.635074893604184</v>
      </c>
      <c r="R702" s="9">
        <f t="shared" si="107"/>
        <v>0</v>
      </c>
      <c r="S702" s="9">
        <f t="shared" si="108"/>
        <v>84.443692552564443</v>
      </c>
      <c r="T702" s="9">
        <f t="shared" si="109"/>
        <v>0</v>
      </c>
    </row>
    <row r="703" spans="8:20">
      <c r="H703" s="34">
        <v>699</v>
      </c>
      <c r="I703" s="9">
        <v>2.4407528356062835</v>
      </c>
      <c r="J703" s="9">
        <f t="shared" ca="1" si="103"/>
        <v>0.13997187682386344</v>
      </c>
      <c r="K703" s="9">
        <f t="shared" si="100"/>
        <v>2.4407528356062835</v>
      </c>
      <c r="L703" s="9">
        <f t="shared" si="101"/>
        <v>220.86898323721766</v>
      </c>
      <c r="M703" s="9">
        <f t="shared" si="104"/>
        <v>129.8716138900771</v>
      </c>
      <c r="N703" s="9">
        <f t="shared" si="102"/>
        <v>10.900459298697072</v>
      </c>
      <c r="O703" s="9">
        <f t="shared" si="105"/>
        <v>9.2193869747110284</v>
      </c>
      <c r="Q703" s="9">
        <f t="shared" si="106"/>
        <v>220.86898323721766</v>
      </c>
      <c r="R703" s="9">
        <f t="shared" si="107"/>
        <v>10.900459298697072</v>
      </c>
      <c r="S703" s="9">
        <f t="shared" si="108"/>
        <v>129.8716138900771</v>
      </c>
      <c r="T703" s="9">
        <f t="shared" si="109"/>
        <v>9.2193869747110284</v>
      </c>
    </row>
    <row r="704" spans="8:20">
      <c r="H704" s="34">
        <v>700</v>
      </c>
      <c r="I704" s="9">
        <v>1.1510797727051012</v>
      </c>
      <c r="J704" s="9">
        <f t="shared" ca="1" si="103"/>
        <v>-0.2346228946470823</v>
      </c>
      <c r="K704" s="9">
        <f t="shared" si="100"/>
        <v>1.1510797727051012</v>
      </c>
      <c r="L704" s="9">
        <f t="shared" si="101"/>
        <v>143.30891912116442</v>
      </c>
      <c r="M704" s="9">
        <f t="shared" si="104"/>
        <v>114.64243522811276</v>
      </c>
      <c r="N704" s="9">
        <f t="shared" si="102"/>
        <v>10.900459298697072</v>
      </c>
      <c r="O704" s="9">
        <f t="shared" si="105"/>
        <v>9.2193869747110284</v>
      </c>
      <c r="Q704" s="9">
        <f t="shared" si="106"/>
        <v>143.30891912116442</v>
      </c>
      <c r="R704" s="9">
        <f t="shared" si="107"/>
        <v>10.900459298697072</v>
      </c>
      <c r="S704" s="9">
        <f t="shared" si="108"/>
        <v>114.64243522811276</v>
      </c>
      <c r="T704" s="9">
        <f t="shared" si="109"/>
        <v>9.2193869747110284</v>
      </c>
    </row>
    <row r="705" spans="8:20">
      <c r="H705" s="34">
        <v>701</v>
      </c>
      <c r="I705" s="9">
        <v>1.1578716658742485</v>
      </c>
      <c r="J705" s="9">
        <f t="shared" ca="1" si="103"/>
        <v>-3.1749077983428339E-2</v>
      </c>
      <c r="K705" s="9">
        <f t="shared" si="100"/>
        <v>1.1578716658742485</v>
      </c>
      <c r="L705" s="9">
        <f t="shared" si="101"/>
        <v>143.63575724323931</v>
      </c>
      <c r="M705" s="9">
        <f t="shared" si="104"/>
        <v>114.71776461733599</v>
      </c>
      <c r="N705" s="9">
        <f t="shared" si="102"/>
        <v>10.900459298697072</v>
      </c>
      <c r="O705" s="9">
        <f t="shared" si="105"/>
        <v>9.2193869747110284</v>
      </c>
      <c r="Q705" s="9">
        <f t="shared" si="106"/>
        <v>143.63575724323931</v>
      </c>
      <c r="R705" s="9">
        <f t="shared" si="107"/>
        <v>10.900459298697072</v>
      </c>
      <c r="S705" s="9">
        <f t="shared" si="108"/>
        <v>114.71776461733599</v>
      </c>
      <c r="T705" s="9">
        <f t="shared" si="109"/>
        <v>9.2193869747110284</v>
      </c>
    </row>
    <row r="706" spans="8:20">
      <c r="H706" s="34">
        <v>702</v>
      </c>
      <c r="I706" s="9">
        <v>0.64576214754580508</v>
      </c>
      <c r="J706" s="9">
        <f t="shared" ca="1" si="103"/>
        <v>1.7149902019634518</v>
      </c>
      <c r="K706" s="9">
        <f t="shared" si="100"/>
        <v>0.64576214754580508</v>
      </c>
      <c r="L706" s="9">
        <f t="shared" si="101"/>
        <v>120.96664206836178</v>
      </c>
      <c r="M706" s="9">
        <f t="shared" si="104"/>
        <v>109.17446114834407</v>
      </c>
      <c r="N706" s="9">
        <f t="shared" si="102"/>
        <v>10.900459298697072</v>
      </c>
      <c r="O706" s="9">
        <f t="shared" si="105"/>
        <v>9.1744611483440792</v>
      </c>
      <c r="Q706" s="9">
        <f t="shared" si="106"/>
        <v>120.96664206836178</v>
      </c>
      <c r="R706" s="9">
        <f t="shared" si="107"/>
        <v>10.900459298697072</v>
      </c>
      <c r="S706" s="9">
        <f t="shared" si="108"/>
        <v>109.17446114834407</v>
      </c>
      <c r="T706" s="9">
        <f t="shared" si="109"/>
        <v>9.1744611483440792</v>
      </c>
    </row>
    <row r="707" spans="8:20">
      <c r="H707" s="34">
        <v>703</v>
      </c>
      <c r="I707" s="9">
        <v>-0.91653370989719996</v>
      </c>
      <c r="J707" s="9">
        <f t="shared" ca="1" si="103"/>
        <v>0.79742545049456992</v>
      </c>
      <c r="K707" s="9">
        <f t="shared" si="100"/>
        <v>-0.91653370989719996</v>
      </c>
      <c r="L707" s="9">
        <f t="shared" si="101"/>
        <v>71.629553288754352</v>
      </c>
      <c r="M707" s="9">
        <f t="shared" si="104"/>
        <v>93.864532732139864</v>
      </c>
      <c r="N707" s="9">
        <f t="shared" si="102"/>
        <v>0</v>
      </c>
      <c r="O707" s="9">
        <f t="shared" si="105"/>
        <v>0</v>
      </c>
      <c r="Q707" s="9">
        <f t="shared" si="106"/>
        <v>71.629553288754352</v>
      </c>
      <c r="R707" s="9">
        <f t="shared" si="107"/>
        <v>0</v>
      </c>
      <c r="S707" s="9">
        <f t="shared" si="108"/>
        <v>93.864532732139864</v>
      </c>
      <c r="T707" s="9">
        <f t="shared" si="109"/>
        <v>0</v>
      </c>
    </row>
    <row r="708" spans="8:20">
      <c r="H708" s="34">
        <v>704</v>
      </c>
      <c r="I708" s="9">
        <v>-2.2699220072566202E-2</v>
      </c>
      <c r="J708" s="9">
        <f t="shared" ca="1" si="103"/>
        <v>0.2899790393207598</v>
      </c>
      <c r="K708" s="9">
        <f t="shared" si="100"/>
        <v>-2.2699220072566202E-2</v>
      </c>
      <c r="L708" s="9">
        <f t="shared" si="101"/>
        <v>96.670404122940809</v>
      </c>
      <c r="M708" s="9">
        <f t="shared" si="104"/>
        <v>102.33974949260484</v>
      </c>
      <c r="N708" s="9">
        <f t="shared" si="102"/>
        <v>0</v>
      </c>
      <c r="O708" s="9">
        <f t="shared" si="105"/>
        <v>2.3397494926048523</v>
      </c>
      <c r="Q708" s="9">
        <f t="shared" si="106"/>
        <v>96.670404122940809</v>
      </c>
      <c r="R708" s="9">
        <f t="shared" si="107"/>
        <v>0</v>
      </c>
      <c r="S708" s="9">
        <f t="shared" si="108"/>
        <v>102.33974949260484</v>
      </c>
      <c r="T708" s="9">
        <f t="shared" si="109"/>
        <v>2.3397494926048523</v>
      </c>
    </row>
    <row r="709" spans="8:20">
      <c r="H709" s="34">
        <v>705</v>
      </c>
      <c r="I709" s="9">
        <v>0.67937698338795338</v>
      </c>
      <c r="J709" s="9">
        <f t="shared" ca="1" si="103"/>
        <v>0.69963668996249639</v>
      </c>
      <c r="K709" s="9">
        <f t="shared" ref="K709:K772" si="110">IF($B$7=0,I709,J709)</f>
        <v>0.67937698338795338</v>
      </c>
      <c r="L709" s="9">
        <f t="shared" ref="L709:L772" si="111">$E$7*EXP(($B$5-0.5*$E$9^2)*$B$6+$E$9*SQRT($B$6)*K709)</f>
        <v>122.33822180855589</v>
      </c>
      <c r="M709" s="9">
        <f t="shared" si="104"/>
        <v>109.52996453383402</v>
      </c>
      <c r="N709" s="9">
        <f t="shared" ref="N709:N772" si="112">IF(L709&gt;$E$12,$E$12-$E$11,IF(L709&lt;$E$11,0,L709-$E$11))</f>
        <v>10.900459298697072</v>
      </c>
      <c r="O709" s="9">
        <f t="shared" si="105"/>
        <v>9.2193869747110284</v>
      </c>
      <c r="Q709" s="9">
        <f t="shared" si="106"/>
        <v>122.33822180855589</v>
      </c>
      <c r="R709" s="9">
        <f t="shared" si="107"/>
        <v>10.900459298697072</v>
      </c>
      <c r="S709" s="9">
        <f t="shared" si="108"/>
        <v>109.52996453383402</v>
      </c>
      <c r="T709" s="9">
        <f t="shared" si="109"/>
        <v>9.2193869747110284</v>
      </c>
    </row>
    <row r="710" spans="8:20">
      <c r="H710" s="34">
        <v>706</v>
      </c>
      <c r="I710" s="9">
        <v>1.7383574855276394</v>
      </c>
      <c r="J710" s="9">
        <f t="shared" ref="J710:J773" ca="1" si="113">NORMSINV(RAND())</f>
        <v>0.95790813877322656</v>
      </c>
      <c r="K710" s="9">
        <f t="shared" si="110"/>
        <v>1.7383574855276394</v>
      </c>
      <c r="L710" s="9">
        <f t="shared" si="111"/>
        <v>174.50971671609713</v>
      </c>
      <c r="M710" s="9">
        <f t="shared" ref="M710:M773" si="114">$E$8*EXP(($B$5-0.5*$E$10^2)*$B$6+$E$10*SQRT($B$6)*K710)</f>
        <v>121.34230352419083</v>
      </c>
      <c r="N710" s="9">
        <f t="shared" si="112"/>
        <v>10.900459298697072</v>
      </c>
      <c r="O710" s="9">
        <f t="shared" ref="O710:O773" si="115">IF(M710&gt;$E$14,$E$14-$E$13,IF(M710&lt;$E$13,0,M710-$E$13))</f>
        <v>9.2193869747110284</v>
      </c>
      <c r="Q710" s="9">
        <f t="shared" ref="Q710:Q773" si="116">L710</f>
        <v>174.50971671609713</v>
      </c>
      <c r="R710" s="9">
        <f t="shared" ref="R710:R773" si="117">N710</f>
        <v>10.900459298697072</v>
      </c>
      <c r="S710" s="9">
        <f t="shared" ref="S710:S773" si="118">M710</f>
        <v>121.34230352419083</v>
      </c>
      <c r="T710" s="9">
        <f t="shared" ref="T710:T773" si="119">O710</f>
        <v>9.2193869747110284</v>
      </c>
    </row>
    <row r="711" spans="8:20">
      <c r="H711" s="34">
        <v>707</v>
      </c>
      <c r="I711" s="9">
        <v>-0.14174280377091952</v>
      </c>
      <c r="J711" s="9">
        <f t="shared" ca="1" si="113"/>
        <v>-1.6477254864305306</v>
      </c>
      <c r="K711" s="9">
        <f t="shared" si="110"/>
        <v>-0.14174280377091952</v>
      </c>
      <c r="L711" s="9">
        <f t="shared" si="111"/>
        <v>92.886571247369972</v>
      </c>
      <c r="M711" s="9">
        <f t="shared" si="114"/>
        <v>101.1682603718569</v>
      </c>
      <c r="N711" s="9">
        <f t="shared" si="112"/>
        <v>0</v>
      </c>
      <c r="O711" s="9">
        <f t="shared" si="115"/>
        <v>1.1682603718569169</v>
      </c>
      <c r="Q711" s="9">
        <f t="shared" si="116"/>
        <v>92.886571247369972</v>
      </c>
      <c r="R711" s="9">
        <f t="shared" si="117"/>
        <v>0</v>
      </c>
      <c r="S711" s="9">
        <f t="shared" si="118"/>
        <v>101.1682603718569</v>
      </c>
      <c r="T711" s="9">
        <f t="shared" si="119"/>
        <v>1.1682603718569169</v>
      </c>
    </row>
    <row r="712" spans="8:20">
      <c r="H712" s="34">
        <v>708</v>
      </c>
      <c r="I712" s="9">
        <v>0.67402162629009665</v>
      </c>
      <c r="J712" s="9">
        <f t="shared" ca="1" si="113"/>
        <v>0.50249002880493265</v>
      </c>
      <c r="K712" s="9">
        <f t="shared" si="110"/>
        <v>0.67402162629009665</v>
      </c>
      <c r="L712" s="9">
        <f t="shared" si="111"/>
        <v>122.1186712822643</v>
      </c>
      <c r="M712" s="9">
        <f t="shared" si="114"/>
        <v>109.47324998624629</v>
      </c>
      <c r="N712" s="9">
        <f t="shared" si="112"/>
        <v>10.900459298697072</v>
      </c>
      <c r="O712" s="9">
        <f t="shared" si="115"/>
        <v>9.2193869747110284</v>
      </c>
      <c r="Q712" s="9">
        <f t="shared" si="116"/>
        <v>122.1186712822643</v>
      </c>
      <c r="R712" s="9">
        <f t="shared" si="117"/>
        <v>10.900459298697072</v>
      </c>
      <c r="S712" s="9">
        <f t="shared" si="118"/>
        <v>109.47324998624629</v>
      </c>
      <c r="T712" s="9">
        <f t="shared" si="119"/>
        <v>9.2193869747110284</v>
      </c>
    </row>
    <row r="713" spans="8:20">
      <c r="H713" s="34">
        <v>709</v>
      </c>
      <c r="I713" s="9">
        <v>1.256777046922706</v>
      </c>
      <c r="J713" s="9">
        <f t="shared" ca="1" si="113"/>
        <v>0.60648432685038267</v>
      </c>
      <c r="K713" s="9">
        <f t="shared" si="110"/>
        <v>1.256777046922706</v>
      </c>
      <c r="L713" s="9">
        <f t="shared" si="111"/>
        <v>148.48060182853217</v>
      </c>
      <c r="M713" s="9">
        <f t="shared" si="114"/>
        <v>115.82035681832895</v>
      </c>
      <c r="N713" s="9">
        <f t="shared" si="112"/>
        <v>10.900459298697072</v>
      </c>
      <c r="O713" s="9">
        <f t="shared" si="115"/>
        <v>9.2193869747110284</v>
      </c>
      <c r="Q713" s="9">
        <f t="shared" si="116"/>
        <v>148.48060182853217</v>
      </c>
      <c r="R713" s="9">
        <f t="shared" si="117"/>
        <v>10.900459298697072</v>
      </c>
      <c r="S713" s="9">
        <f t="shared" si="118"/>
        <v>115.82035681832895</v>
      </c>
      <c r="T713" s="9">
        <f t="shared" si="119"/>
        <v>9.2193869747110284</v>
      </c>
    </row>
    <row r="714" spans="8:20">
      <c r="H714" s="34">
        <v>710</v>
      </c>
      <c r="I714" s="9">
        <v>0.7858064298257742</v>
      </c>
      <c r="J714" s="9">
        <f t="shared" ca="1" si="113"/>
        <v>-0.20570539871772509</v>
      </c>
      <c r="K714" s="9">
        <f t="shared" si="110"/>
        <v>0.7858064298257742</v>
      </c>
      <c r="L714" s="9">
        <f t="shared" si="111"/>
        <v>126.78425267716324</v>
      </c>
      <c r="M714" s="9">
        <f t="shared" si="114"/>
        <v>110.66319265929252</v>
      </c>
      <c r="N714" s="9">
        <f t="shared" si="112"/>
        <v>10.900459298697072</v>
      </c>
      <c r="O714" s="9">
        <f t="shared" si="115"/>
        <v>9.2193869747110284</v>
      </c>
      <c r="Q714" s="9">
        <f t="shared" si="116"/>
        <v>126.78425267716324</v>
      </c>
      <c r="R714" s="9">
        <f t="shared" si="117"/>
        <v>10.900459298697072</v>
      </c>
      <c r="S714" s="9">
        <f t="shared" si="118"/>
        <v>110.66319265929252</v>
      </c>
      <c r="T714" s="9">
        <f t="shared" si="119"/>
        <v>9.2193869747110284</v>
      </c>
    </row>
    <row r="715" spans="8:20">
      <c r="H715" s="34">
        <v>711</v>
      </c>
      <c r="I715" s="9">
        <v>-1.598361123296911</v>
      </c>
      <c r="J715" s="9">
        <f t="shared" ca="1" si="113"/>
        <v>-0.50171476543252547</v>
      </c>
      <c r="K715" s="9">
        <f t="shared" si="110"/>
        <v>-1.598361123296911</v>
      </c>
      <c r="L715" s="9">
        <f t="shared" si="111"/>
        <v>56.986656022440151</v>
      </c>
      <c r="M715" s="9">
        <f t="shared" si="114"/>
        <v>87.874610800244568</v>
      </c>
      <c r="N715" s="9">
        <f t="shared" si="112"/>
        <v>0</v>
      </c>
      <c r="O715" s="9">
        <f t="shared" si="115"/>
        <v>0</v>
      </c>
      <c r="Q715" s="9">
        <f t="shared" si="116"/>
        <v>56.986656022440151</v>
      </c>
      <c r="R715" s="9">
        <f t="shared" si="117"/>
        <v>0</v>
      </c>
      <c r="S715" s="9">
        <f t="shared" si="118"/>
        <v>87.874610800244568</v>
      </c>
      <c r="T715" s="9">
        <f t="shared" si="119"/>
        <v>0</v>
      </c>
    </row>
    <row r="716" spans="8:20">
      <c r="H716" s="34">
        <v>712</v>
      </c>
      <c r="I716" s="9">
        <v>-0.72513054818150857</v>
      </c>
      <c r="J716" s="9">
        <f t="shared" ca="1" si="113"/>
        <v>-0.96820154498326727</v>
      </c>
      <c r="K716" s="9">
        <f t="shared" si="110"/>
        <v>-0.72513054818150857</v>
      </c>
      <c r="L716" s="9">
        <f t="shared" si="111"/>
        <v>76.378860523181501</v>
      </c>
      <c r="M716" s="9">
        <f t="shared" si="114"/>
        <v>95.618259942309365</v>
      </c>
      <c r="N716" s="9">
        <f t="shared" si="112"/>
        <v>0</v>
      </c>
      <c r="O716" s="9">
        <f t="shared" si="115"/>
        <v>0</v>
      </c>
      <c r="Q716" s="9">
        <f t="shared" si="116"/>
        <v>76.378860523181501</v>
      </c>
      <c r="R716" s="9">
        <f t="shared" si="117"/>
        <v>0</v>
      </c>
      <c r="S716" s="9">
        <f t="shared" si="118"/>
        <v>95.618259942309365</v>
      </c>
      <c r="T716" s="9">
        <f t="shared" si="119"/>
        <v>0</v>
      </c>
    </row>
    <row r="717" spans="8:20">
      <c r="H717" s="34">
        <v>713</v>
      </c>
      <c r="I717" s="9">
        <v>0.23062679242387654</v>
      </c>
      <c r="J717" s="9">
        <f t="shared" ca="1" si="113"/>
        <v>-0.55710096844053669</v>
      </c>
      <c r="K717" s="9">
        <f t="shared" si="110"/>
        <v>0.23062679242387654</v>
      </c>
      <c r="L717" s="9">
        <f t="shared" si="111"/>
        <v>105.24331521278145</v>
      </c>
      <c r="M717" s="9">
        <f t="shared" si="114"/>
        <v>104.87803604928637</v>
      </c>
      <c r="N717" s="9">
        <f t="shared" si="112"/>
        <v>5.2433152127814537</v>
      </c>
      <c r="O717" s="9">
        <f t="shared" si="115"/>
        <v>4.8780360492863792</v>
      </c>
      <c r="Q717" s="9">
        <f t="shared" si="116"/>
        <v>105.24331521278145</v>
      </c>
      <c r="R717" s="9">
        <f t="shared" si="117"/>
        <v>5.2433152127814537</v>
      </c>
      <c r="S717" s="9">
        <f t="shared" si="118"/>
        <v>104.87803604928637</v>
      </c>
      <c r="T717" s="9">
        <f t="shared" si="119"/>
        <v>4.8780360492863792</v>
      </c>
    </row>
    <row r="718" spans="8:20">
      <c r="H718" s="34">
        <v>714</v>
      </c>
      <c r="I718" s="9">
        <v>-1.1047349398266715</v>
      </c>
      <c r="J718" s="9">
        <f t="shared" ca="1" si="113"/>
        <v>0.10306778288871871</v>
      </c>
      <c r="K718" s="9">
        <f t="shared" si="110"/>
        <v>-1.1047349398266715</v>
      </c>
      <c r="L718" s="9">
        <f t="shared" si="111"/>
        <v>67.247744572971996</v>
      </c>
      <c r="M718" s="9">
        <f t="shared" si="114"/>
        <v>92.171508732146847</v>
      </c>
      <c r="N718" s="9">
        <f t="shared" si="112"/>
        <v>0</v>
      </c>
      <c r="O718" s="9">
        <f t="shared" si="115"/>
        <v>0</v>
      </c>
      <c r="Q718" s="9">
        <f t="shared" si="116"/>
        <v>67.247744572971996</v>
      </c>
      <c r="R718" s="9">
        <f t="shared" si="117"/>
        <v>0</v>
      </c>
      <c r="S718" s="9">
        <f t="shared" si="118"/>
        <v>92.171508732146847</v>
      </c>
      <c r="T718" s="9">
        <f t="shared" si="119"/>
        <v>0</v>
      </c>
    </row>
    <row r="719" spans="8:20">
      <c r="H719" s="34">
        <v>715</v>
      </c>
      <c r="I719" s="9">
        <v>0.46531083361246961</v>
      </c>
      <c r="J719" s="9">
        <f t="shared" ca="1" si="113"/>
        <v>-1.0223925934252773</v>
      </c>
      <c r="K719" s="9">
        <f t="shared" si="110"/>
        <v>0.46531083361246961</v>
      </c>
      <c r="L719" s="9">
        <f t="shared" si="111"/>
        <v>113.86231376837404</v>
      </c>
      <c r="M719" s="9">
        <f t="shared" si="114"/>
        <v>107.28567620129905</v>
      </c>
      <c r="N719" s="9">
        <f t="shared" si="112"/>
        <v>10.900459298697072</v>
      </c>
      <c r="O719" s="9">
        <f t="shared" si="115"/>
        <v>7.2856762012990686</v>
      </c>
      <c r="Q719" s="9">
        <f t="shared" si="116"/>
        <v>113.86231376837404</v>
      </c>
      <c r="R719" s="9">
        <f t="shared" si="117"/>
        <v>10.900459298697072</v>
      </c>
      <c r="S719" s="9">
        <f t="shared" si="118"/>
        <v>107.28567620129905</v>
      </c>
      <c r="T719" s="9">
        <f t="shared" si="119"/>
        <v>7.2856762012990686</v>
      </c>
    </row>
    <row r="720" spans="8:20">
      <c r="H720" s="34">
        <v>716</v>
      </c>
      <c r="I720" s="9">
        <v>-1.0509589459775464</v>
      </c>
      <c r="J720" s="9">
        <f t="shared" ca="1" si="113"/>
        <v>-0.39564552363427552</v>
      </c>
      <c r="K720" s="9">
        <f t="shared" si="110"/>
        <v>-1.0509589459775464</v>
      </c>
      <c r="L720" s="9">
        <f t="shared" si="111"/>
        <v>68.471691523001638</v>
      </c>
      <c r="M720" s="9">
        <f t="shared" si="114"/>
        <v>92.652127287364351</v>
      </c>
      <c r="N720" s="9">
        <f t="shared" si="112"/>
        <v>0</v>
      </c>
      <c r="O720" s="9">
        <f t="shared" si="115"/>
        <v>0</v>
      </c>
      <c r="Q720" s="9">
        <f t="shared" si="116"/>
        <v>68.471691523001638</v>
      </c>
      <c r="R720" s="9">
        <f t="shared" si="117"/>
        <v>0</v>
      </c>
      <c r="S720" s="9">
        <f t="shared" si="118"/>
        <v>92.652127287364351</v>
      </c>
      <c r="T720" s="9">
        <f t="shared" si="119"/>
        <v>0</v>
      </c>
    </row>
    <row r="721" spans="8:20">
      <c r="H721" s="34">
        <v>717</v>
      </c>
      <c r="I721" s="9">
        <v>2.0361069185028629</v>
      </c>
      <c r="J721" s="9">
        <f t="shared" ca="1" si="113"/>
        <v>1.1194216430099999</v>
      </c>
      <c r="K721" s="9">
        <f t="shared" si="110"/>
        <v>2.0361069185028629</v>
      </c>
      <c r="L721" s="9">
        <f t="shared" si="111"/>
        <v>192.83753941403629</v>
      </c>
      <c r="M721" s="9">
        <f t="shared" si="114"/>
        <v>124.88730786034273</v>
      </c>
      <c r="N721" s="9">
        <f t="shared" si="112"/>
        <v>10.900459298697072</v>
      </c>
      <c r="O721" s="9">
        <f t="shared" si="115"/>
        <v>9.2193869747110284</v>
      </c>
      <c r="Q721" s="9">
        <f t="shared" si="116"/>
        <v>192.83753941403629</v>
      </c>
      <c r="R721" s="9">
        <f t="shared" si="117"/>
        <v>10.900459298697072</v>
      </c>
      <c r="S721" s="9">
        <f t="shared" si="118"/>
        <v>124.88730786034273</v>
      </c>
      <c r="T721" s="9">
        <f t="shared" si="119"/>
        <v>9.2193869747110284</v>
      </c>
    </row>
    <row r="722" spans="8:20">
      <c r="H722" s="34">
        <v>718</v>
      </c>
      <c r="I722" s="9">
        <v>1.0637721281462451</v>
      </c>
      <c r="J722" s="9">
        <f t="shared" ca="1" si="113"/>
        <v>-0.15280954495537261</v>
      </c>
      <c r="K722" s="9">
        <f t="shared" si="110"/>
        <v>1.0637721281462451</v>
      </c>
      <c r="L722" s="9">
        <f t="shared" si="111"/>
        <v>139.17315268704272</v>
      </c>
      <c r="M722" s="9">
        <f t="shared" si="114"/>
        <v>113.67849307994922</v>
      </c>
      <c r="N722" s="9">
        <f t="shared" si="112"/>
        <v>10.900459298697072</v>
      </c>
      <c r="O722" s="9">
        <f t="shared" si="115"/>
        <v>9.2193869747110284</v>
      </c>
      <c r="Q722" s="9">
        <f t="shared" si="116"/>
        <v>139.17315268704272</v>
      </c>
      <c r="R722" s="9">
        <f t="shared" si="117"/>
        <v>10.900459298697072</v>
      </c>
      <c r="S722" s="9">
        <f t="shared" si="118"/>
        <v>113.67849307994922</v>
      </c>
      <c r="T722" s="9">
        <f t="shared" si="119"/>
        <v>9.2193869747110284</v>
      </c>
    </row>
    <row r="723" spans="8:20">
      <c r="H723" s="34">
        <v>719</v>
      </c>
      <c r="I723" s="9">
        <v>-0.46725796960697791</v>
      </c>
      <c r="J723" s="9">
        <f t="shared" ca="1" si="113"/>
        <v>1.5454357477642111</v>
      </c>
      <c r="K723" s="9">
        <f t="shared" si="110"/>
        <v>-0.46725796960697791</v>
      </c>
      <c r="L723" s="9">
        <f t="shared" si="111"/>
        <v>83.279180138311901</v>
      </c>
      <c r="M723" s="9">
        <f t="shared" si="114"/>
        <v>98.032933286315853</v>
      </c>
      <c r="N723" s="9">
        <f t="shared" si="112"/>
        <v>0</v>
      </c>
      <c r="O723" s="9">
        <f t="shared" si="115"/>
        <v>0</v>
      </c>
      <c r="Q723" s="9">
        <f t="shared" si="116"/>
        <v>83.279180138311901</v>
      </c>
      <c r="R723" s="9">
        <f t="shared" si="117"/>
        <v>0</v>
      </c>
      <c r="S723" s="9">
        <f t="shared" si="118"/>
        <v>98.032933286315853</v>
      </c>
      <c r="T723" s="9">
        <f t="shared" si="119"/>
        <v>0</v>
      </c>
    </row>
    <row r="724" spans="8:20">
      <c r="H724" s="34">
        <v>720</v>
      </c>
      <c r="I724" s="9">
        <v>1.3536432141564316</v>
      </c>
      <c r="J724" s="9">
        <f t="shared" ca="1" si="113"/>
        <v>-0.6737322699647319</v>
      </c>
      <c r="K724" s="9">
        <f t="shared" si="110"/>
        <v>1.3536432141564316</v>
      </c>
      <c r="L724" s="9">
        <f t="shared" si="111"/>
        <v>153.38391759241247</v>
      </c>
      <c r="M724" s="9">
        <f t="shared" si="114"/>
        <v>116.91048719509578</v>
      </c>
      <c r="N724" s="9">
        <f t="shared" si="112"/>
        <v>10.900459298697072</v>
      </c>
      <c r="O724" s="9">
        <f t="shared" si="115"/>
        <v>9.2193869747110284</v>
      </c>
      <c r="Q724" s="9">
        <f t="shared" si="116"/>
        <v>153.38391759241247</v>
      </c>
      <c r="R724" s="9">
        <f t="shared" si="117"/>
        <v>10.900459298697072</v>
      </c>
      <c r="S724" s="9">
        <f t="shared" si="118"/>
        <v>116.91048719509578</v>
      </c>
      <c r="T724" s="9">
        <f t="shared" si="119"/>
        <v>9.2193869747110284</v>
      </c>
    </row>
    <row r="725" spans="8:20">
      <c r="H725" s="34">
        <v>721</v>
      </c>
      <c r="I725" s="9">
        <v>-1.2215213202358346</v>
      </c>
      <c r="J725" s="9">
        <f t="shared" ca="1" si="113"/>
        <v>0.9122207580850944</v>
      </c>
      <c r="K725" s="9">
        <f t="shared" si="110"/>
        <v>-1.2215213202358346</v>
      </c>
      <c r="L725" s="9">
        <f t="shared" si="111"/>
        <v>64.664499222161353</v>
      </c>
      <c r="M725" s="9">
        <f t="shared" si="114"/>
        <v>91.136309059352669</v>
      </c>
      <c r="N725" s="9">
        <f t="shared" si="112"/>
        <v>0</v>
      </c>
      <c r="O725" s="9">
        <f t="shared" si="115"/>
        <v>0</v>
      </c>
      <c r="Q725" s="9">
        <f t="shared" si="116"/>
        <v>64.664499222161353</v>
      </c>
      <c r="R725" s="9">
        <f t="shared" si="117"/>
        <v>0</v>
      </c>
      <c r="S725" s="9">
        <f t="shared" si="118"/>
        <v>91.136309059352669</v>
      </c>
      <c r="T725" s="9">
        <f t="shared" si="119"/>
        <v>0</v>
      </c>
    </row>
    <row r="726" spans="8:20">
      <c r="H726" s="34">
        <v>722</v>
      </c>
      <c r="I726" s="9">
        <v>-1.3816661166687325</v>
      </c>
      <c r="J726" s="9">
        <f t="shared" ca="1" si="113"/>
        <v>0.2233936747494073</v>
      </c>
      <c r="K726" s="9">
        <f t="shared" si="110"/>
        <v>-1.3816661166687325</v>
      </c>
      <c r="L726" s="9">
        <f t="shared" si="111"/>
        <v>61.282753069449072</v>
      </c>
      <c r="M726" s="9">
        <f t="shared" si="114"/>
        <v>89.735654751142377</v>
      </c>
      <c r="N726" s="9">
        <f t="shared" si="112"/>
        <v>0</v>
      </c>
      <c r="O726" s="9">
        <f t="shared" si="115"/>
        <v>0</v>
      </c>
      <c r="Q726" s="9">
        <f t="shared" si="116"/>
        <v>61.282753069449072</v>
      </c>
      <c r="R726" s="9">
        <f t="shared" si="117"/>
        <v>0</v>
      </c>
      <c r="S726" s="9">
        <f t="shared" si="118"/>
        <v>89.735654751142377</v>
      </c>
      <c r="T726" s="9">
        <f t="shared" si="119"/>
        <v>0</v>
      </c>
    </row>
    <row r="727" spans="8:20">
      <c r="H727" s="34">
        <v>723</v>
      </c>
      <c r="I727" s="9">
        <v>0.28612289318720113</v>
      </c>
      <c r="J727" s="9">
        <f t="shared" ca="1" si="113"/>
        <v>1.3705619860489677</v>
      </c>
      <c r="K727" s="9">
        <f t="shared" si="110"/>
        <v>0.28612289318720113</v>
      </c>
      <c r="L727" s="9">
        <f t="shared" si="111"/>
        <v>107.22064486539868</v>
      </c>
      <c r="M727" s="9">
        <f t="shared" si="114"/>
        <v>105.44245107077874</v>
      </c>
      <c r="N727" s="9">
        <f t="shared" si="112"/>
        <v>7.2206448653986826</v>
      </c>
      <c r="O727" s="9">
        <f t="shared" si="115"/>
        <v>5.442451070778759</v>
      </c>
      <c r="Q727" s="9">
        <f t="shared" si="116"/>
        <v>107.22064486539868</v>
      </c>
      <c r="R727" s="9">
        <f t="shared" si="117"/>
        <v>7.2206448653986826</v>
      </c>
      <c r="S727" s="9">
        <f t="shared" si="118"/>
        <v>105.44245107077874</v>
      </c>
      <c r="T727" s="9">
        <f t="shared" si="119"/>
        <v>5.442451070778759</v>
      </c>
    </row>
    <row r="728" spans="8:20">
      <c r="H728" s="34">
        <v>724</v>
      </c>
      <c r="I728" s="9">
        <v>-1.1371784436532872</v>
      </c>
      <c r="J728" s="9">
        <f t="shared" ca="1" si="113"/>
        <v>-2.0775114546173827</v>
      </c>
      <c r="K728" s="9">
        <f t="shared" si="110"/>
        <v>-1.1371784436532872</v>
      </c>
      <c r="L728" s="9">
        <f t="shared" si="111"/>
        <v>66.519933713773455</v>
      </c>
      <c r="M728" s="9">
        <f t="shared" si="114"/>
        <v>91.882754184652384</v>
      </c>
      <c r="N728" s="9">
        <f t="shared" si="112"/>
        <v>0</v>
      </c>
      <c r="O728" s="9">
        <f t="shared" si="115"/>
        <v>0</v>
      </c>
      <c r="Q728" s="9">
        <f t="shared" si="116"/>
        <v>66.519933713773455</v>
      </c>
      <c r="R728" s="9">
        <f t="shared" si="117"/>
        <v>0</v>
      </c>
      <c r="S728" s="9">
        <f t="shared" si="118"/>
        <v>91.882754184652384</v>
      </c>
      <c r="T728" s="9">
        <f t="shared" si="119"/>
        <v>0</v>
      </c>
    </row>
    <row r="729" spans="8:20">
      <c r="H729" s="34">
        <v>725</v>
      </c>
      <c r="I729" s="9">
        <v>-1.31369508414101</v>
      </c>
      <c r="J729" s="9">
        <f t="shared" ca="1" si="113"/>
        <v>-3.2472070209520085</v>
      </c>
      <c r="K729" s="9">
        <f t="shared" si="110"/>
        <v>-1.31369508414101</v>
      </c>
      <c r="L729" s="9">
        <f t="shared" si="111"/>
        <v>62.695928069217778</v>
      </c>
      <c r="M729" s="9">
        <f t="shared" si="114"/>
        <v>90.327492548063503</v>
      </c>
      <c r="N729" s="9">
        <f t="shared" si="112"/>
        <v>0</v>
      </c>
      <c r="O729" s="9">
        <f t="shared" si="115"/>
        <v>0</v>
      </c>
      <c r="Q729" s="9">
        <f t="shared" si="116"/>
        <v>62.695928069217778</v>
      </c>
      <c r="R729" s="9">
        <f t="shared" si="117"/>
        <v>0</v>
      </c>
      <c r="S729" s="9">
        <f t="shared" si="118"/>
        <v>90.327492548063503</v>
      </c>
      <c r="T729" s="9">
        <f t="shared" si="119"/>
        <v>0</v>
      </c>
    </row>
    <row r="730" spans="8:20">
      <c r="H730" s="34">
        <v>726</v>
      </c>
      <c r="I730" s="9">
        <v>8.1984876016069894E-2</v>
      </c>
      <c r="J730" s="9">
        <f t="shared" ca="1" si="113"/>
        <v>-0.30142993446458932</v>
      </c>
      <c r="K730" s="9">
        <f t="shared" si="110"/>
        <v>8.1984876016069894E-2</v>
      </c>
      <c r="L730" s="9">
        <f t="shared" si="111"/>
        <v>100.12498113702041</v>
      </c>
      <c r="M730" s="9">
        <f t="shared" si="114"/>
        <v>103.38113357425929</v>
      </c>
      <c r="N730" s="9">
        <f t="shared" si="112"/>
        <v>0.1249811370204128</v>
      </c>
      <c r="O730" s="9">
        <f t="shared" si="115"/>
        <v>3.3811335742593087</v>
      </c>
      <c r="Q730" s="9">
        <f t="shared" si="116"/>
        <v>100.12498113702041</v>
      </c>
      <c r="R730" s="9">
        <f t="shared" si="117"/>
        <v>0.1249811370204128</v>
      </c>
      <c r="S730" s="9">
        <f t="shared" si="118"/>
        <v>103.38113357425929</v>
      </c>
      <c r="T730" s="9">
        <f t="shared" si="119"/>
        <v>3.3811335742593087</v>
      </c>
    </row>
    <row r="731" spans="8:20">
      <c r="H731" s="34">
        <v>727</v>
      </c>
      <c r="I731" s="9">
        <v>0.20998720110341523</v>
      </c>
      <c r="J731" s="9">
        <f t="shared" ca="1" si="113"/>
        <v>1.3622307210930062</v>
      </c>
      <c r="K731" s="9">
        <f t="shared" si="110"/>
        <v>0.20998720110341523</v>
      </c>
      <c r="L731" s="9">
        <f t="shared" si="111"/>
        <v>104.51726424326162</v>
      </c>
      <c r="M731" s="9">
        <f t="shared" si="114"/>
        <v>104.66889570777303</v>
      </c>
      <c r="N731" s="9">
        <f t="shared" si="112"/>
        <v>4.5172642432616215</v>
      </c>
      <c r="O731" s="9">
        <f t="shared" si="115"/>
        <v>4.6688957077730464</v>
      </c>
      <c r="Q731" s="9">
        <f t="shared" si="116"/>
        <v>104.51726424326162</v>
      </c>
      <c r="R731" s="9">
        <f t="shared" si="117"/>
        <v>4.5172642432616215</v>
      </c>
      <c r="S731" s="9">
        <f t="shared" si="118"/>
        <v>104.66889570777303</v>
      </c>
      <c r="T731" s="9">
        <f t="shared" si="119"/>
        <v>4.6688957077730464</v>
      </c>
    </row>
    <row r="732" spans="8:20">
      <c r="H732" s="34">
        <v>728</v>
      </c>
      <c r="I732" s="9">
        <v>0.20610865519980301</v>
      </c>
      <c r="J732" s="9">
        <f t="shared" ca="1" si="113"/>
        <v>1.108280753678702</v>
      </c>
      <c r="K732" s="9">
        <f t="shared" si="110"/>
        <v>0.20610865519980301</v>
      </c>
      <c r="L732" s="9">
        <f t="shared" si="111"/>
        <v>104.38138648105758</v>
      </c>
      <c r="M732" s="9">
        <f t="shared" si="114"/>
        <v>104.62964109657914</v>
      </c>
      <c r="N732" s="9">
        <f t="shared" si="112"/>
        <v>4.3813864810575751</v>
      </c>
      <c r="O732" s="9">
        <f t="shared" si="115"/>
        <v>4.6296410965791495</v>
      </c>
      <c r="Q732" s="9">
        <f t="shared" si="116"/>
        <v>104.38138648105758</v>
      </c>
      <c r="R732" s="9">
        <f t="shared" si="117"/>
        <v>4.3813864810575751</v>
      </c>
      <c r="S732" s="9">
        <f t="shared" si="118"/>
        <v>104.62964109657914</v>
      </c>
      <c r="T732" s="9">
        <f t="shared" si="119"/>
        <v>4.6296410965791495</v>
      </c>
    </row>
    <row r="733" spans="8:20">
      <c r="H733" s="34">
        <v>729</v>
      </c>
      <c r="I733" s="9">
        <v>0.63940657942287304</v>
      </c>
      <c r="J733" s="9">
        <f t="shared" ca="1" si="113"/>
        <v>1.1191846115752553</v>
      </c>
      <c r="K733" s="9">
        <f t="shared" si="110"/>
        <v>0.63940657942287304</v>
      </c>
      <c r="L733" s="9">
        <f t="shared" si="111"/>
        <v>120.70905084454253</v>
      </c>
      <c r="M733" s="9">
        <f t="shared" si="114"/>
        <v>109.10737582433946</v>
      </c>
      <c r="N733" s="9">
        <f t="shared" si="112"/>
        <v>10.900459298697072</v>
      </c>
      <c r="O733" s="9">
        <f t="shared" si="115"/>
        <v>9.1073758243394707</v>
      </c>
      <c r="Q733" s="9">
        <f t="shared" si="116"/>
        <v>120.70905084454253</v>
      </c>
      <c r="R733" s="9">
        <f t="shared" si="117"/>
        <v>10.900459298697072</v>
      </c>
      <c r="S733" s="9">
        <f t="shared" si="118"/>
        <v>109.10737582433946</v>
      </c>
      <c r="T733" s="9">
        <f t="shared" si="119"/>
        <v>9.1073758243394707</v>
      </c>
    </row>
    <row r="734" spans="8:20">
      <c r="H734" s="34">
        <v>730</v>
      </c>
      <c r="I734" s="9">
        <v>-1.1203907692709412</v>
      </c>
      <c r="J734" s="9">
        <f t="shared" ca="1" si="113"/>
        <v>-1.3319981834583992</v>
      </c>
      <c r="K734" s="9">
        <f t="shared" si="110"/>
        <v>-1.1203907692709412</v>
      </c>
      <c r="L734" s="9">
        <f t="shared" si="111"/>
        <v>66.89554573843607</v>
      </c>
      <c r="M734" s="9">
        <f t="shared" si="114"/>
        <v>92.032055178980031</v>
      </c>
      <c r="N734" s="9">
        <f t="shared" si="112"/>
        <v>0</v>
      </c>
      <c r="O734" s="9">
        <f t="shared" si="115"/>
        <v>0</v>
      </c>
      <c r="Q734" s="9">
        <f t="shared" si="116"/>
        <v>66.89554573843607</v>
      </c>
      <c r="R734" s="9">
        <f t="shared" si="117"/>
        <v>0</v>
      </c>
      <c r="S734" s="9">
        <f t="shared" si="118"/>
        <v>92.032055178980031</v>
      </c>
      <c r="T734" s="9">
        <f t="shared" si="119"/>
        <v>0</v>
      </c>
    </row>
    <row r="735" spans="8:20">
      <c r="H735" s="34">
        <v>731</v>
      </c>
      <c r="I735" s="9">
        <v>0.46967944119022886</v>
      </c>
      <c r="J735" s="9">
        <f t="shared" ca="1" si="113"/>
        <v>0.35354619426574452</v>
      </c>
      <c r="K735" s="9">
        <f t="shared" si="110"/>
        <v>0.46967944119022886</v>
      </c>
      <c r="L735" s="9">
        <f t="shared" si="111"/>
        <v>114.02927480371498</v>
      </c>
      <c r="M735" s="9">
        <f t="shared" si="114"/>
        <v>107.33101417213878</v>
      </c>
      <c r="N735" s="9">
        <f t="shared" si="112"/>
        <v>10.900459298697072</v>
      </c>
      <c r="O735" s="9">
        <f t="shared" si="115"/>
        <v>7.3310141721387936</v>
      </c>
      <c r="Q735" s="9">
        <f t="shared" si="116"/>
        <v>114.02927480371498</v>
      </c>
      <c r="R735" s="9">
        <f t="shared" si="117"/>
        <v>10.900459298697072</v>
      </c>
      <c r="S735" s="9">
        <f t="shared" si="118"/>
        <v>107.33101417213878</v>
      </c>
      <c r="T735" s="9">
        <f t="shared" si="119"/>
        <v>7.3310141721387936</v>
      </c>
    </row>
    <row r="736" spans="8:20">
      <c r="H736" s="34">
        <v>732</v>
      </c>
      <c r="I736" s="9">
        <v>-0.13051975623645479</v>
      </c>
      <c r="J736" s="9">
        <f t="shared" ca="1" si="113"/>
        <v>-0.50435957288844457</v>
      </c>
      <c r="K736" s="9">
        <f t="shared" si="110"/>
        <v>-0.13051975623645479</v>
      </c>
      <c r="L736" s="9">
        <f t="shared" si="111"/>
        <v>93.236883454254581</v>
      </c>
      <c r="M736" s="9">
        <f t="shared" si="114"/>
        <v>101.27812967093745</v>
      </c>
      <c r="N736" s="9">
        <f t="shared" si="112"/>
        <v>0</v>
      </c>
      <c r="O736" s="9">
        <f t="shared" si="115"/>
        <v>1.2781296709374601</v>
      </c>
      <c r="Q736" s="9">
        <f t="shared" si="116"/>
        <v>93.236883454254581</v>
      </c>
      <c r="R736" s="9">
        <f t="shared" si="117"/>
        <v>0</v>
      </c>
      <c r="S736" s="9">
        <f t="shared" si="118"/>
        <v>101.27812967093745</v>
      </c>
      <c r="T736" s="9">
        <f t="shared" si="119"/>
        <v>1.2781296709374601</v>
      </c>
    </row>
    <row r="737" spans="8:20">
      <c r="H737" s="34">
        <v>733</v>
      </c>
      <c r="I737" s="9">
        <v>1.0240411240831824</v>
      </c>
      <c r="J737" s="9">
        <f t="shared" ca="1" si="113"/>
        <v>0.16653200811823027</v>
      </c>
      <c r="K737" s="9">
        <f t="shared" si="110"/>
        <v>1.0240411240831824</v>
      </c>
      <c r="L737" s="9">
        <f t="shared" si="111"/>
        <v>137.33081870294944</v>
      </c>
      <c r="M737" s="9">
        <f t="shared" si="114"/>
        <v>113.24252039733285</v>
      </c>
      <c r="N737" s="9">
        <f t="shared" si="112"/>
        <v>10.900459298697072</v>
      </c>
      <c r="O737" s="9">
        <f t="shared" si="115"/>
        <v>9.2193869747110284</v>
      </c>
      <c r="Q737" s="9">
        <f t="shared" si="116"/>
        <v>137.33081870294944</v>
      </c>
      <c r="R737" s="9">
        <f t="shared" si="117"/>
        <v>10.900459298697072</v>
      </c>
      <c r="S737" s="9">
        <f t="shared" si="118"/>
        <v>113.24252039733285</v>
      </c>
      <c r="T737" s="9">
        <f t="shared" si="119"/>
        <v>9.2193869747110284</v>
      </c>
    </row>
    <row r="738" spans="8:20">
      <c r="H738" s="34">
        <v>734</v>
      </c>
      <c r="I738" s="9">
        <v>-1.3036251750036807</v>
      </c>
      <c r="J738" s="9">
        <f t="shared" ca="1" si="113"/>
        <v>0.12666021512371359</v>
      </c>
      <c r="K738" s="9">
        <f t="shared" si="110"/>
        <v>-1.3036251750036807</v>
      </c>
      <c r="L738" s="9">
        <f t="shared" si="111"/>
        <v>62.908043560626624</v>
      </c>
      <c r="M738" s="9">
        <f t="shared" si="114"/>
        <v>90.41550468272753</v>
      </c>
      <c r="N738" s="9">
        <f t="shared" si="112"/>
        <v>0</v>
      </c>
      <c r="O738" s="9">
        <f t="shared" si="115"/>
        <v>0</v>
      </c>
      <c r="Q738" s="9">
        <f t="shared" si="116"/>
        <v>62.908043560626624</v>
      </c>
      <c r="R738" s="9">
        <f t="shared" si="117"/>
        <v>0</v>
      </c>
      <c r="S738" s="9">
        <f t="shared" si="118"/>
        <v>90.41550468272753</v>
      </c>
      <c r="T738" s="9">
        <f t="shared" si="119"/>
        <v>0</v>
      </c>
    </row>
    <row r="739" spans="8:20">
      <c r="H739" s="34">
        <v>735</v>
      </c>
      <c r="I739" s="9">
        <v>-0.25080469385683768</v>
      </c>
      <c r="J739" s="9">
        <f t="shared" ca="1" si="113"/>
        <v>-0.69482831432698233</v>
      </c>
      <c r="K739" s="9">
        <f t="shared" si="110"/>
        <v>-0.25080469385683768</v>
      </c>
      <c r="L739" s="9">
        <f t="shared" si="111"/>
        <v>89.550151114712335</v>
      </c>
      <c r="M739" s="9">
        <f t="shared" si="114"/>
        <v>100.1067739089105</v>
      </c>
      <c r="N739" s="9">
        <f t="shared" si="112"/>
        <v>0</v>
      </c>
      <c r="O739" s="9">
        <f t="shared" si="115"/>
        <v>0.10677390891051175</v>
      </c>
      <c r="Q739" s="9">
        <f t="shared" si="116"/>
        <v>89.550151114712335</v>
      </c>
      <c r="R739" s="9">
        <f t="shared" si="117"/>
        <v>0</v>
      </c>
      <c r="S739" s="9">
        <f t="shared" si="118"/>
        <v>100.1067739089105</v>
      </c>
      <c r="T739" s="9">
        <f t="shared" si="119"/>
        <v>0.10677390891051175</v>
      </c>
    </row>
    <row r="740" spans="8:20">
      <c r="H740" s="34">
        <v>736</v>
      </c>
      <c r="I740" s="9">
        <v>1.6779644501444917E-3</v>
      </c>
      <c r="J740" s="9">
        <f t="shared" ca="1" si="113"/>
        <v>1.1551875396755231</v>
      </c>
      <c r="K740" s="9">
        <f t="shared" si="110"/>
        <v>1.6779644501444917E-3</v>
      </c>
      <c r="L740" s="9">
        <f t="shared" si="111"/>
        <v>97.464051570804557</v>
      </c>
      <c r="M740" s="9">
        <f t="shared" si="114"/>
        <v>102.58130975511172</v>
      </c>
      <c r="N740" s="9">
        <f t="shared" si="112"/>
        <v>0</v>
      </c>
      <c r="O740" s="9">
        <f t="shared" si="115"/>
        <v>2.5813097551117323</v>
      </c>
      <c r="Q740" s="9">
        <f t="shared" si="116"/>
        <v>97.464051570804557</v>
      </c>
      <c r="R740" s="9">
        <f t="shared" si="117"/>
        <v>0</v>
      </c>
      <c r="S740" s="9">
        <f t="shared" si="118"/>
        <v>102.58130975511172</v>
      </c>
      <c r="T740" s="9">
        <f t="shared" si="119"/>
        <v>2.5813097551117323</v>
      </c>
    </row>
    <row r="741" spans="8:20">
      <c r="H741" s="34">
        <v>737</v>
      </c>
      <c r="I741" s="9">
        <v>-0.65254896766222603</v>
      </c>
      <c r="J741" s="9">
        <f t="shared" ca="1" si="113"/>
        <v>0.92934812814288625</v>
      </c>
      <c r="K741" s="9">
        <f t="shared" si="110"/>
        <v>-0.65254896766222603</v>
      </c>
      <c r="L741" s="9">
        <f t="shared" si="111"/>
        <v>78.261081141621133</v>
      </c>
      <c r="M741" s="9">
        <f t="shared" si="114"/>
        <v>96.291822577175196</v>
      </c>
      <c r="N741" s="9">
        <f t="shared" si="112"/>
        <v>0</v>
      </c>
      <c r="O741" s="9">
        <f t="shared" si="115"/>
        <v>0</v>
      </c>
      <c r="Q741" s="9">
        <f t="shared" si="116"/>
        <v>78.261081141621133</v>
      </c>
      <c r="R741" s="9">
        <f t="shared" si="117"/>
        <v>0</v>
      </c>
      <c r="S741" s="9">
        <f t="shared" si="118"/>
        <v>96.291822577175196</v>
      </c>
      <c r="T741" s="9">
        <f t="shared" si="119"/>
        <v>0</v>
      </c>
    </row>
    <row r="742" spans="8:20">
      <c r="H742" s="34">
        <v>738</v>
      </c>
      <c r="I742" s="9">
        <v>-0.97009413687493606</v>
      </c>
      <c r="J742" s="9">
        <f t="shared" ca="1" si="113"/>
        <v>-0.32336655629379568</v>
      </c>
      <c r="K742" s="9">
        <f t="shared" si="110"/>
        <v>-0.97009413687493606</v>
      </c>
      <c r="L742" s="9">
        <f t="shared" si="111"/>
        <v>70.35424548059251</v>
      </c>
      <c r="M742" s="9">
        <f t="shared" si="114"/>
        <v>93.379571782765439</v>
      </c>
      <c r="N742" s="9">
        <f t="shared" si="112"/>
        <v>0</v>
      </c>
      <c r="O742" s="9">
        <f t="shared" si="115"/>
        <v>0</v>
      </c>
      <c r="Q742" s="9">
        <f t="shared" si="116"/>
        <v>70.35424548059251</v>
      </c>
      <c r="R742" s="9">
        <f t="shared" si="117"/>
        <v>0</v>
      </c>
      <c r="S742" s="9">
        <f t="shared" si="118"/>
        <v>93.379571782765439</v>
      </c>
      <c r="T742" s="9">
        <f t="shared" si="119"/>
        <v>0</v>
      </c>
    </row>
    <row r="743" spans="8:20">
      <c r="H743" s="34">
        <v>739</v>
      </c>
      <c r="I743" s="9">
        <v>1.2133029440136194</v>
      </c>
      <c r="J743" s="9">
        <f t="shared" ca="1" si="113"/>
        <v>-0.19234925938491537</v>
      </c>
      <c r="K743" s="9">
        <f t="shared" si="110"/>
        <v>1.2133029440136194</v>
      </c>
      <c r="L743" s="9">
        <f t="shared" si="111"/>
        <v>146.33122917755048</v>
      </c>
      <c r="M743" s="9">
        <f t="shared" si="114"/>
        <v>115.33441038264641</v>
      </c>
      <c r="N743" s="9">
        <f t="shared" si="112"/>
        <v>10.900459298697072</v>
      </c>
      <c r="O743" s="9">
        <f t="shared" si="115"/>
        <v>9.2193869747110284</v>
      </c>
      <c r="Q743" s="9">
        <f t="shared" si="116"/>
        <v>146.33122917755048</v>
      </c>
      <c r="R743" s="9">
        <f t="shared" si="117"/>
        <v>10.900459298697072</v>
      </c>
      <c r="S743" s="9">
        <f t="shared" si="118"/>
        <v>115.33441038264641</v>
      </c>
      <c r="T743" s="9">
        <f t="shared" si="119"/>
        <v>9.2193869747110284</v>
      </c>
    </row>
    <row r="744" spans="8:20">
      <c r="H744" s="34">
        <v>740</v>
      </c>
      <c r="I744" s="9">
        <v>-1.2124288571167283</v>
      </c>
      <c r="J744" s="9">
        <f t="shared" ca="1" si="113"/>
        <v>-0.59181845880237138</v>
      </c>
      <c r="K744" s="9">
        <f t="shared" si="110"/>
        <v>-1.2124288571167283</v>
      </c>
      <c r="L744" s="9">
        <f t="shared" si="111"/>
        <v>64.862006788829731</v>
      </c>
      <c r="M744" s="9">
        <f t="shared" si="114"/>
        <v>91.216486003917154</v>
      </c>
      <c r="N744" s="9">
        <f t="shared" si="112"/>
        <v>0</v>
      </c>
      <c r="O744" s="9">
        <f t="shared" si="115"/>
        <v>0</v>
      </c>
      <c r="Q744" s="9">
        <f t="shared" si="116"/>
        <v>64.862006788829731</v>
      </c>
      <c r="R744" s="9">
        <f t="shared" si="117"/>
        <v>0</v>
      </c>
      <c r="S744" s="9">
        <f t="shared" si="118"/>
        <v>91.216486003917154</v>
      </c>
      <c r="T744" s="9">
        <f t="shared" si="119"/>
        <v>0</v>
      </c>
    </row>
    <row r="745" spans="8:20">
      <c r="H745" s="34">
        <v>741</v>
      </c>
      <c r="I745" s="9">
        <v>0.72204856076071788</v>
      </c>
      <c r="J745" s="9">
        <f t="shared" ca="1" si="113"/>
        <v>0.5041805679244904</v>
      </c>
      <c r="K745" s="9">
        <f t="shared" si="110"/>
        <v>0.72204856076071788</v>
      </c>
      <c r="L745" s="9">
        <f t="shared" si="111"/>
        <v>124.10176596602614</v>
      </c>
      <c r="M745" s="9">
        <f t="shared" si="114"/>
        <v>109.98291806606819</v>
      </c>
      <c r="N745" s="9">
        <f t="shared" si="112"/>
        <v>10.900459298697072</v>
      </c>
      <c r="O745" s="9">
        <f t="shared" si="115"/>
        <v>9.2193869747110284</v>
      </c>
      <c r="Q745" s="9">
        <f t="shared" si="116"/>
        <v>124.10176596602614</v>
      </c>
      <c r="R745" s="9">
        <f t="shared" si="117"/>
        <v>10.900459298697072</v>
      </c>
      <c r="S745" s="9">
        <f t="shared" si="118"/>
        <v>109.98291806606819</v>
      </c>
      <c r="T745" s="9">
        <f t="shared" si="119"/>
        <v>9.2193869747110284</v>
      </c>
    </row>
    <row r="746" spans="8:20">
      <c r="H746" s="34">
        <v>742</v>
      </c>
      <c r="I746" s="9">
        <v>0.52504926100801608</v>
      </c>
      <c r="J746" s="9">
        <f t="shared" ca="1" si="113"/>
        <v>1.060384410649777E-5</v>
      </c>
      <c r="K746" s="9">
        <f t="shared" si="110"/>
        <v>0.52504926100801608</v>
      </c>
      <c r="L746" s="9">
        <f t="shared" si="111"/>
        <v>116.16675616178863</v>
      </c>
      <c r="M746" s="9">
        <f t="shared" si="114"/>
        <v>107.90731233666341</v>
      </c>
      <c r="N746" s="9">
        <f t="shared" si="112"/>
        <v>10.900459298697072</v>
      </c>
      <c r="O746" s="9">
        <f t="shared" si="115"/>
        <v>7.9073123366634235</v>
      </c>
      <c r="Q746" s="9">
        <f t="shared" si="116"/>
        <v>116.16675616178863</v>
      </c>
      <c r="R746" s="9">
        <f t="shared" si="117"/>
        <v>10.900459298697072</v>
      </c>
      <c r="S746" s="9">
        <f t="shared" si="118"/>
        <v>107.90731233666341</v>
      </c>
      <c r="T746" s="9">
        <f t="shared" si="119"/>
        <v>7.9073123366634235</v>
      </c>
    </row>
    <row r="747" spans="8:20">
      <c r="H747" s="34">
        <v>743</v>
      </c>
      <c r="I747" s="9">
        <v>-1.0682180109959902</v>
      </c>
      <c r="J747" s="9">
        <f t="shared" ca="1" si="113"/>
        <v>-1.4484100206820714</v>
      </c>
      <c r="K747" s="9">
        <f t="shared" si="110"/>
        <v>-1.0682180109959902</v>
      </c>
      <c r="L747" s="9">
        <f t="shared" si="111"/>
        <v>68.076465283116477</v>
      </c>
      <c r="M747" s="9">
        <f t="shared" si="114"/>
        <v>92.497603335754846</v>
      </c>
      <c r="N747" s="9">
        <f t="shared" si="112"/>
        <v>0</v>
      </c>
      <c r="O747" s="9">
        <f t="shared" si="115"/>
        <v>0</v>
      </c>
      <c r="Q747" s="9">
        <f t="shared" si="116"/>
        <v>68.076465283116477</v>
      </c>
      <c r="R747" s="9">
        <f t="shared" si="117"/>
        <v>0</v>
      </c>
      <c r="S747" s="9">
        <f t="shared" si="118"/>
        <v>92.497603335754846</v>
      </c>
      <c r="T747" s="9">
        <f t="shared" si="119"/>
        <v>0</v>
      </c>
    </row>
    <row r="748" spans="8:20">
      <c r="H748" s="34">
        <v>744</v>
      </c>
      <c r="I748" s="9">
        <v>0.50211947648734612</v>
      </c>
      <c r="J748" s="9">
        <f t="shared" ca="1" si="113"/>
        <v>1.9922889616628106</v>
      </c>
      <c r="K748" s="9">
        <f t="shared" si="110"/>
        <v>0.50211947648734612</v>
      </c>
      <c r="L748" s="9">
        <f t="shared" si="111"/>
        <v>115.27676286999639</v>
      </c>
      <c r="M748" s="9">
        <f t="shared" si="114"/>
        <v>107.66828094347676</v>
      </c>
      <c r="N748" s="9">
        <f t="shared" si="112"/>
        <v>10.900459298697072</v>
      </c>
      <c r="O748" s="9">
        <f t="shared" si="115"/>
        <v>7.6682809434767734</v>
      </c>
      <c r="Q748" s="9">
        <f t="shared" si="116"/>
        <v>115.27676286999639</v>
      </c>
      <c r="R748" s="9">
        <f t="shared" si="117"/>
        <v>10.900459298697072</v>
      </c>
      <c r="S748" s="9">
        <f t="shared" si="118"/>
        <v>107.66828094347676</v>
      </c>
      <c r="T748" s="9">
        <f t="shared" si="119"/>
        <v>7.6682809434767734</v>
      </c>
    </row>
    <row r="749" spans="8:20">
      <c r="H749" s="34">
        <v>745</v>
      </c>
      <c r="I749" s="9">
        <v>-0.56488776745333202</v>
      </c>
      <c r="J749" s="9">
        <f t="shared" ca="1" si="113"/>
        <v>-0.15052406501090396</v>
      </c>
      <c r="K749" s="9">
        <f t="shared" si="110"/>
        <v>-0.56488776745333202</v>
      </c>
      <c r="L749" s="9">
        <f t="shared" si="111"/>
        <v>80.59629897813069</v>
      </c>
      <c r="M749" s="9">
        <f t="shared" si="114"/>
        <v>97.111654160966424</v>
      </c>
      <c r="N749" s="9">
        <f t="shared" si="112"/>
        <v>0</v>
      </c>
      <c r="O749" s="9">
        <f t="shared" si="115"/>
        <v>0</v>
      </c>
      <c r="Q749" s="9">
        <f t="shared" si="116"/>
        <v>80.59629897813069</v>
      </c>
      <c r="R749" s="9">
        <f t="shared" si="117"/>
        <v>0</v>
      </c>
      <c r="S749" s="9">
        <f t="shared" si="118"/>
        <v>97.111654160966424</v>
      </c>
      <c r="T749" s="9">
        <f t="shared" si="119"/>
        <v>0</v>
      </c>
    </row>
    <row r="750" spans="8:20">
      <c r="H750" s="34">
        <v>746</v>
      </c>
      <c r="I750" s="9">
        <v>-1.1293925379380043</v>
      </c>
      <c r="J750" s="9">
        <f t="shared" ca="1" si="113"/>
        <v>0.94833256656241238</v>
      </c>
      <c r="K750" s="9">
        <f t="shared" si="110"/>
        <v>-1.1293925379380043</v>
      </c>
      <c r="L750" s="9">
        <f t="shared" si="111"/>
        <v>66.693874734506707</v>
      </c>
      <c r="M750" s="9">
        <f t="shared" si="114"/>
        <v>91.951967909138844</v>
      </c>
      <c r="N750" s="9">
        <f t="shared" si="112"/>
        <v>0</v>
      </c>
      <c r="O750" s="9">
        <f t="shared" si="115"/>
        <v>0</v>
      </c>
      <c r="Q750" s="9">
        <f t="shared" si="116"/>
        <v>66.693874734506707</v>
      </c>
      <c r="R750" s="9">
        <f t="shared" si="117"/>
        <v>0</v>
      </c>
      <c r="S750" s="9">
        <f t="shared" si="118"/>
        <v>91.951967909138844</v>
      </c>
      <c r="T750" s="9">
        <f t="shared" si="119"/>
        <v>0</v>
      </c>
    </row>
    <row r="751" spans="8:20">
      <c r="H751" s="34">
        <v>747</v>
      </c>
      <c r="I751" s="9">
        <v>0.54549356069023036</v>
      </c>
      <c r="J751" s="9">
        <f t="shared" ca="1" si="113"/>
        <v>0.87743747534533167</v>
      </c>
      <c r="K751" s="9">
        <f t="shared" si="110"/>
        <v>0.54549356069023036</v>
      </c>
      <c r="L751" s="9">
        <f t="shared" si="111"/>
        <v>116.96607094129141</v>
      </c>
      <c r="M751" s="9">
        <f t="shared" si="114"/>
        <v>108.12088127478589</v>
      </c>
      <c r="N751" s="9">
        <f t="shared" si="112"/>
        <v>10.900459298697072</v>
      </c>
      <c r="O751" s="9">
        <f t="shared" si="115"/>
        <v>8.1208812747859014</v>
      </c>
      <c r="Q751" s="9">
        <f t="shared" si="116"/>
        <v>116.96607094129141</v>
      </c>
      <c r="R751" s="9">
        <f t="shared" si="117"/>
        <v>10.900459298697072</v>
      </c>
      <c r="S751" s="9">
        <f t="shared" si="118"/>
        <v>108.12088127478589</v>
      </c>
      <c r="T751" s="9">
        <f t="shared" si="119"/>
        <v>8.1208812747859014</v>
      </c>
    </row>
    <row r="752" spans="8:20">
      <c r="H752" s="34">
        <v>748</v>
      </c>
      <c r="I752" s="9">
        <v>-0.38768631352191041</v>
      </c>
      <c r="J752" s="9">
        <f t="shared" ca="1" si="113"/>
        <v>-1.0088352420266593</v>
      </c>
      <c r="K752" s="9">
        <f t="shared" si="110"/>
        <v>-0.38768631352191041</v>
      </c>
      <c r="L752" s="9">
        <f t="shared" si="111"/>
        <v>85.531743633342501</v>
      </c>
      <c r="M752" s="9">
        <f t="shared" si="114"/>
        <v>98.790268416896339</v>
      </c>
      <c r="N752" s="9">
        <f t="shared" si="112"/>
        <v>0</v>
      </c>
      <c r="O752" s="9">
        <f t="shared" si="115"/>
        <v>0</v>
      </c>
      <c r="Q752" s="9">
        <f t="shared" si="116"/>
        <v>85.531743633342501</v>
      </c>
      <c r="R752" s="9">
        <f t="shared" si="117"/>
        <v>0</v>
      </c>
      <c r="S752" s="9">
        <f t="shared" si="118"/>
        <v>98.790268416896339</v>
      </c>
      <c r="T752" s="9">
        <f t="shared" si="119"/>
        <v>0</v>
      </c>
    </row>
    <row r="753" spans="8:20">
      <c r="H753" s="34">
        <v>749</v>
      </c>
      <c r="I753" s="9">
        <v>-0.58869728677375577</v>
      </c>
      <c r="J753" s="9">
        <f t="shared" ca="1" si="113"/>
        <v>-0.1566022953304938</v>
      </c>
      <c r="K753" s="9">
        <f t="shared" si="110"/>
        <v>-0.58869728677375577</v>
      </c>
      <c r="L753" s="9">
        <f t="shared" si="111"/>
        <v>79.955227235485538</v>
      </c>
      <c r="M753" s="9">
        <f t="shared" si="114"/>
        <v>96.888293027535013</v>
      </c>
      <c r="N753" s="9">
        <f t="shared" si="112"/>
        <v>0</v>
      </c>
      <c r="O753" s="9">
        <f t="shared" si="115"/>
        <v>0</v>
      </c>
      <c r="Q753" s="9">
        <f t="shared" si="116"/>
        <v>79.955227235485538</v>
      </c>
      <c r="R753" s="9">
        <f t="shared" si="117"/>
        <v>0</v>
      </c>
      <c r="S753" s="9">
        <f t="shared" si="118"/>
        <v>96.888293027535013</v>
      </c>
      <c r="T753" s="9">
        <f t="shared" si="119"/>
        <v>0</v>
      </c>
    </row>
    <row r="754" spans="8:20">
      <c r="H754" s="34">
        <v>750</v>
      </c>
      <c r="I754" s="9">
        <v>0.73533687574879802</v>
      </c>
      <c r="J754" s="9">
        <f t="shared" ca="1" si="113"/>
        <v>1.1519140481697621</v>
      </c>
      <c r="K754" s="9">
        <f t="shared" si="110"/>
        <v>0.73533687574879802</v>
      </c>
      <c r="L754" s="9">
        <f t="shared" si="111"/>
        <v>124.65612347551746</v>
      </c>
      <c r="M754" s="9">
        <f t="shared" si="114"/>
        <v>110.12435401315933</v>
      </c>
      <c r="N754" s="9">
        <f t="shared" si="112"/>
        <v>10.900459298697072</v>
      </c>
      <c r="O754" s="9">
        <f t="shared" si="115"/>
        <v>9.2193869747110284</v>
      </c>
      <c r="Q754" s="9">
        <f t="shared" si="116"/>
        <v>124.65612347551746</v>
      </c>
      <c r="R754" s="9">
        <f t="shared" si="117"/>
        <v>10.900459298697072</v>
      </c>
      <c r="S754" s="9">
        <f t="shared" si="118"/>
        <v>110.12435401315933</v>
      </c>
      <c r="T754" s="9">
        <f t="shared" si="119"/>
        <v>9.2193869747110284</v>
      </c>
    </row>
    <row r="755" spans="8:20">
      <c r="H755" s="34">
        <v>751</v>
      </c>
      <c r="I755" s="9">
        <v>-0.67199771456410495</v>
      </c>
      <c r="J755" s="9">
        <f t="shared" ca="1" si="113"/>
        <v>0.82227548430846997</v>
      </c>
      <c r="K755" s="9">
        <f t="shared" si="110"/>
        <v>-0.67199771456410495</v>
      </c>
      <c r="L755" s="9">
        <f t="shared" si="111"/>
        <v>77.752224321927628</v>
      </c>
      <c r="M755" s="9">
        <f t="shared" si="114"/>
        <v>96.110872736331302</v>
      </c>
      <c r="N755" s="9">
        <f t="shared" si="112"/>
        <v>0</v>
      </c>
      <c r="O755" s="9">
        <f t="shared" si="115"/>
        <v>0</v>
      </c>
      <c r="Q755" s="9">
        <f t="shared" si="116"/>
        <v>77.752224321927628</v>
      </c>
      <c r="R755" s="9">
        <f t="shared" si="117"/>
        <v>0</v>
      </c>
      <c r="S755" s="9">
        <f t="shared" si="118"/>
        <v>96.110872736331302</v>
      </c>
      <c r="T755" s="9">
        <f t="shared" si="119"/>
        <v>0</v>
      </c>
    </row>
    <row r="756" spans="8:20">
      <c r="H756" s="34">
        <v>752</v>
      </c>
      <c r="I756" s="9">
        <v>-5.4827960992739795E-2</v>
      </c>
      <c r="J756" s="9">
        <f t="shared" ca="1" si="113"/>
        <v>0.27374980947213257</v>
      </c>
      <c r="K756" s="9">
        <f t="shared" si="110"/>
        <v>-5.4827960992739795E-2</v>
      </c>
      <c r="L756" s="9">
        <f t="shared" si="111"/>
        <v>95.634252810317605</v>
      </c>
      <c r="M756" s="9">
        <f t="shared" si="114"/>
        <v>102.02224560436444</v>
      </c>
      <c r="N756" s="9">
        <f t="shared" si="112"/>
        <v>0</v>
      </c>
      <c r="O756" s="9">
        <f t="shared" si="115"/>
        <v>2.022245604364457</v>
      </c>
      <c r="Q756" s="9">
        <f t="shared" si="116"/>
        <v>95.634252810317605</v>
      </c>
      <c r="R756" s="9">
        <f t="shared" si="117"/>
        <v>0</v>
      </c>
      <c r="S756" s="9">
        <f t="shared" si="118"/>
        <v>102.02224560436444</v>
      </c>
      <c r="T756" s="9">
        <f t="shared" si="119"/>
        <v>2.022245604364457</v>
      </c>
    </row>
    <row r="757" spans="8:20">
      <c r="H757" s="34">
        <v>753</v>
      </c>
      <c r="I757" s="9">
        <v>0.60094238946945477</v>
      </c>
      <c r="J757" s="9">
        <f t="shared" ca="1" si="113"/>
        <v>1.4395698082664483</v>
      </c>
      <c r="K757" s="9">
        <f t="shared" si="110"/>
        <v>0.60094238946945477</v>
      </c>
      <c r="L757" s="9">
        <f t="shared" si="111"/>
        <v>119.16176038642151</v>
      </c>
      <c r="M757" s="9">
        <f t="shared" si="114"/>
        <v>108.7022511281771</v>
      </c>
      <c r="N757" s="9">
        <f t="shared" si="112"/>
        <v>10.900459298697072</v>
      </c>
      <c r="O757" s="9">
        <f t="shared" si="115"/>
        <v>8.7022511281771102</v>
      </c>
      <c r="Q757" s="9">
        <f t="shared" si="116"/>
        <v>119.16176038642151</v>
      </c>
      <c r="R757" s="9">
        <f t="shared" si="117"/>
        <v>10.900459298697072</v>
      </c>
      <c r="S757" s="9">
        <f t="shared" si="118"/>
        <v>108.7022511281771</v>
      </c>
      <c r="T757" s="9">
        <f t="shared" si="119"/>
        <v>8.7022511281771102</v>
      </c>
    </row>
    <row r="758" spans="8:20">
      <c r="H758" s="34">
        <v>754</v>
      </c>
      <c r="I758" s="9">
        <v>1.5551735708637136</v>
      </c>
      <c r="J758" s="9">
        <f t="shared" ca="1" si="113"/>
        <v>4.5338256363478817E-2</v>
      </c>
      <c r="K758" s="9">
        <f t="shared" si="110"/>
        <v>1.5551735708637136</v>
      </c>
      <c r="L758" s="9">
        <f t="shared" si="111"/>
        <v>164.11034032582344</v>
      </c>
      <c r="M758" s="9">
        <f t="shared" si="114"/>
        <v>119.21149827030918</v>
      </c>
      <c r="N758" s="9">
        <f t="shared" si="112"/>
        <v>10.900459298697072</v>
      </c>
      <c r="O758" s="9">
        <f t="shared" si="115"/>
        <v>9.2193869747110284</v>
      </c>
      <c r="Q758" s="9">
        <f t="shared" si="116"/>
        <v>164.11034032582344</v>
      </c>
      <c r="R758" s="9">
        <f t="shared" si="117"/>
        <v>10.900459298697072</v>
      </c>
      <c r="S758" s="9">
        <f t="shared" si="118"/>
        <v>119.21149827030918</v>
      </c>
      <c r="T758" s="9">
        <f t="shared" si="119"/>
        <v>9.2193869747110284</v>
      </c>
    </row>
    <row r="759" spans="8:20">
      <c r="H759" s="34">
        <v>755</v>
      </c>
      <c r="I759" s="9">
        <v>0.13419257212772731</v>
      </c>
      <c r="J759" s="9">
        <f t="shared" ca="1" si="113"/>
        <v>0.16530927089783654</v>
      </c>
      <c r="K759" s="9">
        <f t="shared" si="110"/>
        <v>0.13419257212772731</v>
      </c>
      <c r="L759" s="9">
        <f t="shared" si="111"/>
        <v>101.89370013039347</v>
      </c>
      <c r="M759" s="9">
        <f t="shared" si="114"/>
        <v>103.90444262522006</v>
      </c>
      <c r="N759" s="9">
        <f t="shared" si="112"/>
        <v>1.8937001303934693</v>
      </c>
      <c r="O759" s="9">
        <f t="shared" si="115"/>
        <v>3.9044426252200708</v>
      </c>
      <c r="Q759" s="9">
        <f t="shared" si="116"/>
        <v>101.89370013039347</v>
      </c>
      <c r="R759" s="9">
        <f t="shared" si="117"/>
        <v>1.8937001303934693</v>
      </c>
      <c r="S759" s="9">
        <f t="shared" si="118"/>
        <v>103.90444262522006</v>
      </c>
      <c r="T759" s="9">
        <f t="shared" si="119"/>
        <v>3.9044426252200708</v>
      </c>
    </row>
    <row r="760" spans="8:20">
      <c r="H760" s="34">
        <v>756</v>
      </c>
      <c r="I760" s="9">
        <v>-0.27263968993943383</v>
      </c>
      <c r="J760" s="9">
        <f t="shared" ca="1" si="113"/>
        <v>0.70460998559953725</v>
      </c>
      <c r="K760" s="9">
        <f t="shared" si="110"/>
        <v>-0.27263968993943383</v>
      </c>
      <c r="L760" s="9">
        <f t="shared" si="111"/>
        <v>88.896713733204891</v>
      </c>
      <c r="M760" s="9">
        <f t="shared" si="114"/>
        <v>99.895598345718682</v>
      </c>
      <c r="N760" s="9">
        <f t="shared" si="112"/>
        <v>0</v>
      </c>
      <c r="O760" s="9">
        <f t="shared" si="115"/>
        <v>0</v>
      </c>
      <c r="Q760" s="9">
        <f t="shared" si="116"/>
        <v>88.896713733204891</v>
      </c>
      <c r="R760" s="9">
        <f t="shared" si="117"/>
        <v>0</v>
      </c>
      <c r="S760" s="9">
        <f t="shared" si="118"/>
        <v>99.895598345718682</v>
      </c>
      <c r="T760" s="9">
        <f t="shared" si="119"/>
        <v>0</v>
      </c>
    </row>
    <row r="761" spans="8:20">
      <c r="H761" s="34">
        <v>757</v>
      </c>
      <c r="I761" s="9">
        <v>0.34635450640519072</v>
      </c>
      <c r="J761" s="9">
        <f t="shared" ca="1" si="113"/>
        <v>-0.48900523242746091</v>
      </c>
      <c r="K761" s="9">
        <f t="shared" si="110"/>
        <v>0.34635450640519072</v>
      </c>
      <c r="L761" s="9">
        <f t="shared" si="111"/>
        <v>109.40876426462269</v>
      </c>
      <c r="M761" s="9">
        <f t="shared" si="114"/>
        <v>106.05846577491319</v>
      </c>
      <c r="N761" s="9">
        <f t="shared" si="112"/>
        <v>9.4087642646226897</v>
      </c>
      <c r="O761" s="9">
        <f t="shared" si="115"/>
        <v>6.058465774913202</v>
      </c>
      <c r="Q761" s="9">
        <f t="shared" si="116"/>
        <v>109.40876426462269</v>
      </c>
      <c r="R761" s="9">
        <f t="shared" si="117"/>
        <v>9.4087642646226897</v>
      </c>
      <c r="S761" s="9">
        <f t="shared" si="118"/>
        <v>106.05846577491319</v>
      </c>
      <c r="T761" s="9">
        <f t="shared" si="119"/>
        <v>6.058465774913202</v>
      </c>
    </row>
    <row r="762" spans="8:20">
      <c r="H762" s="34">
        <v>758</v>
      </c>
      <c r="I762" s="9">
        <v>0.59726982357703162</v>
      </c>
      <c r="J762" s="9">
        <f t="shared" ca="1" si="113"/>
        <v>1.0925464614196401</v>
      </c>
      <c r="K762" s="9">
        <f t="shared" si="110"/>
        <v>0.59726982357703162</v>
      </c>
      <c r="L762" s="9">
        <f t="shared" si="111"/>
        <v>119.01506619335889</v>
      </c>
      <c r="M762" s="9">
        <f t="shared" si="114"/>
        <v>108.66364852768451</v>
      </c>
      <c r="N762" s="9">
        <f t="shared" si="112"/>
        <v>10.900459298697072</v>
      </c>
      <c r="O762" s="9">
        <f t="shared" si="115"/>
        <v>8.6636485276845292</v>
      </c>
      <c r="Q762" s="9">
        <f t="shared" si="116"/>
        <v>119.01506619335889</v>
      </c>
      <c r="R762" s="9">
        <f t="shared" si="117"/>
        <v>10.900459298697072</v>
      </c>
      <c r="S762" s="9">
        <f t="shared" si="118"/>
        <v>108.66364852768451</v>
      </c>
      <c r="T762" s="9">
        <f t="shared" si="119"/>
        <v>8.6636485276845292</v>
      </c>
    </row>
    <row r="763" spans="8:20">
      <c r="H763" s="34">
        <v>759</v>
      </c>
      <c r="I763" s="9">
        <v>0.16246542360544763</v>
      </c>
      <c r="J763" s="9">
        <f t="shared" ca="1" si="113"/>
        <v>2.2201491737420715</v>
      </c>
      <c r="K763" s="9">
        <f t="shared" si="110"/>
        <v>0.16246542360544763</v>
      </c>
      <c r="L763" s="9">
        <f t="shared" si="111"/>
        <v>102.86454902600764</v>
      </c>
      <c r="M763" s="9">
        <f t="shared" si="114"/>
        <v>104.18894321757335</v>
      </c>
      <c r="N763" s="9">
        <f t="shared" si="112"/>
        <v>2.8645490260076372</v>
      </c>
      <c r="O763" s="9">
        <f t="shared" si="115"/>
        <v>4.1889432175733674</v>
      </c>
      <c r="Q763" s="9">
        <f t="shared" si="116"/>
        <v>102.86454902600764</v>
      </c>
      <c r="R763" s="9">
        <f t="shared" si="117"/>
        <v>2.8645490260076372</v>
      </c>
      <c r="S763" s="9">
        <f t="shared" si="118"/>
        <v>104.18894321757335</v>
      </c>
      <c r="T763" s="9">
        <f t="shared" si="119"/>
        <v>4.1889432175733674</v>
      </c>
    </row>
    <row r="764" spans="8:20">
      <c r="H764" s="34">
        <v>760</v>
      </c>
      <c r="I764" s="9">
        <v>0.8950334825601981</v>
      </c>
      <c r="J764" s="9">
        <f t="shared" ca="1" si="113"/>
        <v>1.5051320167129685</v>
      </c>
      <c r="K764" s="9">
        <f t="shared" si="110"/>
        <v>0.8950334825601981</v>
      </c>
      <c r="L764" s="9">
        <f t="shared" si="111"/>
        <v>131.51520992199835</v>
      </c>
      <c r="M764" s="9">
        <f t="shared" si="114"/>
        <v>111.83840098574929</v>
      </c>
      <c r="N764" s="9">
        <f t="shared" si="112"/>
        <v>10.900459298697072</v>
      </c>
      <c r="O764" s="9">
        <f t="shared" si="115"/>
        <v>9.2193869747110284</v>
      </c>
      <c r="Q764" s="9">
        <f t="shared" si="116"/>
        <v>131.51520992199835</v>
      </c>
      <c r="R764" s="9">
        <f t="shared" si="117"/>
        <v>10.900459298697072</v>
      </c>
      <c r="S764" s="9">
        <f t="shared" si="118"/>
        <v>111.83840098574929</v>
      </c>
      <c r="T764" s="9">
        <f t="shared" si="119"/>
        <v>9.2193869747110284</v>
      </c>
    </row>
    <row r="765" spans="8:20">
      <c r="H765" s="34">
        <v>761</v>
      </c>
      <c r="I765" s="9">
        <v>-1.3747930628477341</v>
      </c>
      <c r="J765" s="9">
        <f t="shared" ca="1" si="113"/>
        <v>1.4453975016756422</v>
      </c>
      <c r="K765" s="9">
        <f t="shared" si="110"/>
        <v>-1.3747930628477341</v>
      </c>
      <c r="L765" s="9">
        <f t="shared" si="111"/>
        <v>61.424189916180559</v>
      </c>
      <c r="M765" s="9">
        <f t="shared" si="114"/>
        <v>89.795323191003291</v>
      </c>
      <c r="N765" s="9">
        <f t="shared" si="112"/>
        <v>0</v>
      </c>
      <c r="O765" s="9">
        <f t="shared" si="115"/>
        <v>0</v>
      </c>
      <c r="Q765" s="9">
        <f t="shared" si="116"/>
        <v>61.424189916180559</v>
      </c>
      <c r="R765" s="9">
        <f t="shared" si="117"/>
        <v>0</v>
      </c>
      <c r="S765" s="9">
        <f t="shared" si="118"/>
        <v>89.795323191003291</v>
      </c>
      <c r="T765" s="9">
        <f t="shared" si="119"/>
        <v>0</v>
      </c>
    </row>
    <row r="766" spans="8:20">
      <c r="H766" s="34">
        <v>762</v>
      </c>
      <c r="I766" s="9">
        <v>0.74278615947430737</v>
      </c>
      <c r="J766" s="9">
        <f t="shared" ca="1" si="113"/>
        <v>-3.0364749236128481</v>
      </c>
      <c r="K766" s="9">
        <f t="shared" si="110"/>
        <v>0.74278615947430737</v>
      </c>
      <c r="L766" s="9">
        <f t="shared" si="111"/>
        <v>124.96797270236503</v>
      </c>
      <c r="M766" s="9">
        <f t="shared" si="114"/>
        <v>110.20372100030613</v>
      </c>
      <c r="N766" s="9">
        <f t="shared" si="112"/>
        <v>10.900459298697072</v>
      </c>
      <c r="O766" s="9">
        <f t="shared" si="115"/>
        <v>9.2193869747110284</v>
      </c>
      <c r="Q766" s="9">
        <f t="shared" si="116"/>
        <v>124.96797270236503</v>
      </c>
      <c r="R766" s="9">
        <f t="shared" si="117"/>
        <v>10.900459298697072</v>
      </c>
      <c r="S766" s="9">
        <f t="shared" si="118"/>
        <v>110.20372100030613</v>
      </c>
      <c r="T766" s="9">
        <f t="shared" si="119"/>
        <v>9.2193869747110284</v>
      </c>
    </row>
    <row r="767" spans="8:20">
      <c r="H767" s="34">
        <v>763</v>
      </c>
      <c r="I767" s="9">
        <v>0.65887036142823308</v>
      </c>
      <c r="J767" s="9">
        <f t="shared" ca="1" si="113"/>
        <v>-1.5056387954401891</v>
      </c>
      <c r="K767" s="9">
        <f t="shared" si="110"/>
        <v>0.65887036142823308</v>
      </c>
      <c r="L767" s="9">
        <f t="shared" si="111"/>
        <v>121.49965540593011</v>
      </c>
      <c r="M767" s="9">
        <f t="shared" si="114"/>
        <v>109.31295338958152</v>
      </c>
      <c r="N767" s="9">
        <f t="shared" si="112"/>
        <v>10.900459298697072</v>
      </c>
      <c r="O767" s="9">
        <f t="shared" si="115"/>
        <v>9.2193869747110284</v>
      </c>
      <c r="Q767" s="9">
        <f t="shared" si="116"/>
        <v>121.49965540593011</v>
      </c>
      <c r="R767" s="9">
        <f t="shared" si="117"/>
        <v>10.900459298697072</v>
      </c>
      <c r="S767" s="9">
        <f t="shared" si="118"/>
        <v>109.31295338958152</v>
      </c>
      <c r="T767" s="9">
        <f t="shared" si="119"/>
        <v>9.2193869747110284</v>
      </c>
    </row>
    <row r="768" spans="8:20">
      <c r="H768" s="34">
        <v>764</v>
      </c>
      <c r="I768" s="9">
        <v>-0.96121842995809037</v>
      </c>
      <c r="J768" s="9">
        <f t="shared" ca="1" si="113"/>
        <v>-2.0726782825942287</v>
      </c>
      <c r="K768" s="9">
        <f t="shared" si="110"/>
        <v>-0.96121842995809037</v>
      </c>
      <c r="L768" s="9">
        <f t="shared" si="111"/>
        <v>70.564001165211195</v>
      </c>
      <c r="M768" s="9">
        <f t="shared" si="114"/>
        <v>93.459762998192119</v>
      </c>
      <c r="N768" s="9">
        <f t="shared" si="112"/>
        <v>0</v>
      </c>
      <c r="O768" s="9">
        <f t="shared" si="115"/>
        <v>0</v>
      </c>
      <c r="Q768" s="9">
        <f t="shared" si="116"/>
        <v>70.564001165211195</v>
      </c>
      <c r="R768" s="9">
        <f t="shared" si="117"/>
        <v>0</v>
      </c>
      <c r="S768" s="9">
        <f t="shared" si="118"/>
        <v>93.459762998192119</v>
      </c>
      <c r="T768" s="9">
        <f t="shared" si="119"/>
        <v>0</v>
      </c>
    </row>
    <row r="769" spans="8:20">
      <c r="H769" s="34">
        <v>765</v>
      </c>
      <c r="I769" s="9">
        <v>-0.32388121926132041</v>
      </c>
      <c r="J769" s="9">
        <f t="shared" ca="1" si="113"/>
        <v>-1.6800631437682793E-2</v>
      </c>
      <c r="K769" s="9">
        <f t="shared" si="110"/>
        <v>-0.32388121926132041</v>
      </c>
      <c r="L769" s="9">
        <f t="shared" si="111"/>
        <v>87.38191500251024</v>
      </c>
      <c r="M769" s="9">
        <f t="shared" si="114"/>
        <v>99.401767390518287</v>
      </c>
      <c r="N769" s="9">
        <f t="shared" si="112"/>
        <v>0</v>
      </c>
      <c r="O769" s="9">
        <f t="shared" si="115"/>
        <v>0</v>
      </c>
      <c r="Q769" s="9">
        <f t="shared" si="116"/>
        <v>87.38191500251024</v>
      </c>
      <c r="R769" s="9">
        <f t="shared" si="117"/>
        <v>0</v>
      </c>
      <c r="S769" s="9">
        <f t="shared" si="118"/>
        <v>99.401767390518287</v>
      </c>
      <c r="T769" s="9">
        <f t="shared" si="119"/>
        <v>0</v>
      </c>
    </row>
    <row r="770" spans="8:20">
      <c r="H770" s="34">
        <v>766</v>
      </c>
      <c r="I770" s="9">
        <v>1.6743701441483365</v>
      </c>
      <c r="J770" s="9">
        <f t="shared" ca="1" si="113"/>
        <v>8.5631096973790843E-2</v>
      </c>
      <c r="K770" s="9">
        <f t="shared" si="110"/>
        <v>1.6743701441483365</v>
      </c>
      <c r="L770" s="9">
        <f t="shared" si="111"/>
        <v>170.80431330804541</v>
      </c>
      <c r="M770" s="9">
        <f t="shared" si="114"/>
        <v>120.59370537468804</v>
      </c>
      <c r="N770" s="9">
        <f t="shared" si="112"/>
        <v>10.900459298697072</v>
      </c>
      <c r="O770" s="9">
        <f t="shared" si="115"/>
        <v>9.2193869747110284</v>
      </c>
      <c r="Q770" s="9">
        <f t="shared" si="116"/>
        <v>170.80431330804541</v>
      </c>
      <c r="R770" s="9">
        <f t="shared" si="117"/>
        <v>10.900459298697072</v>
      </c>
      <c r="S770" s="9">
        <f t="shared" si="118"/>
        <v>120.59370537468804</v>
      </c>
      <c r="T770" s="9">
        <f t="shared" si="119"/>
        <v>9.2193869747110284</v>
      </c>
    </row>
    <row r="771" spans="8:20">
      <c r="H771" s="34">
        <v>767</v>
      </c>
      <c r="I771" s="9">
        <v>-0.37918411575684113</v>
      </c>
      <c r="J771" s="9">
        <f t="shared" ca="1" si="113"/>
        <v>0.26766395868809029</v>
      </c>
      <c r="K771" s="9">
        <f t="shared" si="110"/>
        <v>-0.37918411575684113</v>
      </c>
      <c r="L771" s="9">
        <f t="shared" si="111"/>
        <v>85.776003315659665</v>
      </c>
      <c r="M771" s="9">
        <f t="shared" si="114"/>
        <v>98.871534529911457</v>
      </c>
      <c r="N771" s="9">
        <f t="shared" si="112"/>
        <v>0</v>
      </c>
      <c r="O771" s="9">
        <f t="shared" si="115"/>
        <v>0</v>
      </c>
      <c r="Q771" s="9">
        <f t="shared" si="116"/>
        <v>85.776003315659665</v>
      </c>
      <c r="R771" s="9">
        <f t="shared" si="117"/>
        <v>0</v>
      </c>
      <c r="S771" s="9">
        <f t="shared" si="118"/>
        <v>98.871534529911457</v>
      </c>
      <c r="T771" s="9">
        <f t="shared" si="119"/>
        <v>0</v>
      </c>
    </row>
    <row r="772" spans="8:20">
      <c r="H772" s="34">
        <v>768</v>
      </c>
      <c r="I772" s="9">
        <v>-1.3752149008869212</v>
      </c>
      <c r="J772" s="9">
        <f t="shared" ca="1" si="113"/>
        <v>-6.0971043199715795E-2</v>
      </c>
      <c r="K772" s="9">
        <f t="shared" si="110"/>
        <v>-1.3752149008869212</v>
      </c>
      <c r="L772" s="9">
        <f t="shared" si="111"/>
        <v>61.415499745110566</v>
      </c>
      <c r="M772" s="9">
        <f t="shared" si="114"/>
        <v>89.791659860084849</v>
      </c>
      <c r="N772" s="9">
        <f t="shared" si="112"/>
        <v>0</v>
      </c>
      <c r="O772" s="9">
        <f t="shared" si="115"/>
        <v>0</v>
      </c>
      <c r="Q772" s="9">
        <f t="shared" si="116"/>
        <v>61.415499745110566</v>
      </c>
      <c r="R772" s="9">
        <f t="shared" si="117"/>
        <v>0</v>
      </c>
      <c r="S772" s="9">
        <f t="shared" si="118"/>
        <v>89.791659860084849</v>
      </c>
      <c r="T772" s="9">
        <f t="shared" si="119"/>
        <v>0</v>
      </c>
    </row>
    <row r="773" spans="8:20">
      <c r="H773" s="34">
        <v>769</v>
      </c>
      <c r="I773" s="9">
        <v>-1.4267165034765659</v>
      </c>
      <c r="J773" s="9">
        <f t="shared" ca="1" si="113"/>
        <v>-0.18823512093116626</v>
      </c>
      <c r="K773" s="9">
        <f t="shared" ref="K773:K836" si="120">IF($B$7=0,I773,J773)</f>
        <v>-1.4267165034765659</v>
      </c>
      <c r="L773" s="9">
        <f t="shared" ref="L773:L836" si="121">$E$7*EXP(($B$5-0.5*$E$9^2)*$B$6+$E$9*SQRT($B$6)*K773)</f>
        <v>60.3637147062311</v>
      </c>
      <c r="M773" s="9">
        <f t="shared" si="114"/>
        <v>89.345530135628337</v>
      </c>
      <c r="N773" s="9">
        <f t="shared" ref="N773:N836" si="122">IF(L773&gt;$E$12,$E$12-$E$11,IF(L773&lt;$E$11,0,L773-$E$11))</f>
        <v>0</v>
      </c>
      <c r="O773" s="9">
        <f t="shared" si="115"/>
        <v>0</v>
      </c>
      <c r="Q773" s="9">
        <f t="shared" si="116"/>
        <v>60.3637147062311</v>
      </c>
      <c r="R773" s="9">
        <f t="shared" si="117"/>
        <v>0</v>
      </c>
      <c r="S773" s="9">
        <f t="shared" si="118"/>
        <v>89.345530135628337</v>
      </c>
      <c r="T773" s="9">
        <f t="shared" si="119"/>
        <v>0</v>
      </c>
    </row>
    <row r="774" spans="8:20">
      <c r="H774" s="34">
        <v>770</v>
      </c>
      <c r="I774" s="9">
        <v>1.5376840484397016</v>
      </c>
      <c r="J774" s="9">
        <f t="shared" ref="J774:J837" ca="1" si="123">NORMSINV(RAND())</f>
        <v>0.15007751655760593</v>
      </c>
      <c r="K774" s="9">
        <f t="shared" si="120"/>
        <v>1.5376840484397016</v>
      </c>
      <c r="L774" s="9">
        <f t="shared" si="121"/>
        <v>163.15046555462317</v>
      </c>
      <c r="M774" s="9">
        <f t="shared" ref="M774:M837" si="124">$E$8*EXP(($B$5-0.5*$E$10^2)*$B$6+$E$10*SQRT($B$6)*K774)</f>
        <v>119.01002640644892</v>
      </c>
      <c r="N774" s="9">
        <f t="shared" si="122"/>
        <v>10.900459298697072</v>
      </c>
      <c r="O774" s="9">
        <f t="shared" ref="O774:O837" si="125">IF(M774&gt;$E$14,$E$14-$E$13,IF(M774&lt;$E$13,0,M774-$E$13))</f>
        <v>9.2193869747110284</v>
      </c>
      <c r="Q774" s="9">
        <f t="shared" ref="Q774:Q837" si="126">L774</f>
        <v>163.15046555462317</v>
      </c>
      <c r="R774" s="9">
        <f t="shared" ref="R774:R837" si="127">N774</f>
        <v>10.900459298697072</v>
      </c>
      <c r="S774" s="9">
        <f t="shared" ref="S774:S837" si="128">M774</f>
        <v>119.01002640644892</v>
      </c>
      <c r="T774" s="9">
        <f t="shared" ref="T774:T837" si="129">O774</f>
        <v>9.2193869747110284</v>
      </c>
    </row>
    <row r="775" spans="8:20">
      <c r="H775" s="34">
        <v>771</v>
      </c>
      <c r="I775" s="9">
        <v>-1.1784849265332065</v>
      </c>
      <c r="J775" s="9">
        <f t="shared" ca="1" si="123"/>
        <v>-0.24341342964945292</v>
      </c>
      <c r="K775" s="9">
        <f t="shared" si="120"/>
        <v>-1.1784849265332065</v>
      </c>
      <c r="L775" s="9">
        <f t="shared" si="121"/>
        <v>65.604685487457189</v>
      </c>
      <c r="M775" s="9">
        <f t="shared" si="124"/>
        <v>91.5164257865666</v>
      </c>
      <c r="N775" s="9">
        <f t="shared" si="122"/>
        <v>0</v>
      </c>
      <c r="O775" s="9">
        <f t="shared" si="125"/>
        <v>0</v>
      </c>
      <c r="Q775" s="9">
        <f t="shared" si="126"/>
        <v>65.604685487457189</v>
      </c>
      <c r="R775" s="9">
        <f t="shared" si="127"/>
        <v>0</v>
      </c>
      <c r="S775" s="9">
        <f t="shared" si="128"/>
        <v>91.5164257865666</v>
      </c>
      <c r="T775" s="9">
        <f t="shared" si="129"/>
        <v>0</v>
      </c>
    </row>
    <row r="776" spans="8:20">
      <c r="H776" s="34">
        <v>772</v>
      </c>
      <c r="I776" s="9">
        <v>-1.0137062407093569</v>
      </c>
      <c r="J776" s="9">
        <f t="shared" ca="1" si="123"/>
        <v>-1.2112125587021916</v>
      </c>
      <c r="K776" s="9">
        <f t="shared" si="120"/>
        <v>-1.0137062407093569</v>
      </c>
      <c r="L776" s="9">
        <f t="shared" si="121"/>
        <v>69.332603592769672</v>
      </c>
      <c r="M776" s="9">
        <f t="shared" si="124"/>
        <v>92.986538894656647</v>
      </c>
      <c r="N776" s="9">
        <f t="shared" si="122"/>
        <v>0</v>
      </c>
      <c r="O776" s="9">
        <f t="shared" si="125"/>
        <v>0</v>
      </c>
      <c r="Q776" s="9">
        <f t="shared" si="126"/>
        <v>69.332603592769672</v>
      </c>
      <c r="R776" s="9">
        <f t="shared" si="127"/>
        <v>0</v>
      </c>
      <c r="S776" s="9">
        <f t="shared" si="128"/>
        <v>92.986538894656647</v>
      </c>
      <c r="T776" s="9">
        <f t="shared" si="129"/>
        <v>0</v>
      </c>
    </row>
    <row r="777" spans="8:20">
      <c r="H777" s="34">
        <v>773</v>
      </c>
      <c r="I777" s="9">
        <v>1.7170536957857043</v>
      </c>
      <c r="J777" s="9">
        <f t="shared" ca="1" si="123"/>
        <v>-1.4990395188429004</v>
      </c>
      <c r="K777" s="9">
        <f t="shared" si="120"/>
        <v>1.7170536957857043</v>
      </c>
      <c r="L777" s="9">
        <f t="shared" si="121"/>
        <v>173.26720738833842</v>
      </c>
      <c r="M777" s="9">
        <f t="shared" si="124"/>
        <v>121.09255246927869</v>
      </c>
      <c r="N777" s="9">
        <f t="shared" si="122"/>
        <v>10.900459298697072</v>
      </c>
      <c r="O777" s="9">
        <f t="shared" si="125"/>
        <v>9.2193869747110284</v>
      </c>
      <c r="Q777" s="9">
        <f t="shared" si="126"/>
        <v>173.26720738833842</v>
      </c>
      <c r="R777" s="9">
        <f t="shared" si="127"/>
        <v>10.900459298697072</v>
      </c>
      <c r="S777" s="9">
        <f t="shared" si="128"/>
        <v>121.09255246927869</v>
      </c>
      <c r="T777" s="9">
        <f t="shared" si="129"/>
        <v>9.2193869747110284</v>
      </c>
    </row>
    <row r="778" spans="8:20">
      <c r="H778" s="34">
        <v>774</v>
      </c>
      <c r="I778" s="9">
        <v>-1.7343084152466031</v>
      </c>
      <c r="J778" s="9">
        <f t="shared" ca="1" si="123"/>
        <v>0.45553708313011426</v>
      </c>
      <c r="K778" s="9">
        <f t="shared" si="120"/>
        <v>-1.7343084152466031</v>
      </c>
      <c r="L778" s="9">
        <f t="shared" si="121"/>
        <v>54.44653867490473</v>
      </c>
      <c r="M778" s="9">
        <f t="shared" si="124"/>
        <v>86.726807079870099</v>
      </c>
      <c r="N778" s="9">
        <f t="shared" si="122"/>
        <v>0</v>
      </c>
      <c r="O778" s="9">
        <f t="shared" si="125"/>
        <v>0</v>
      </c>
      <c r="Q778" s="9">
        <f t="shared" si="126"/>
        <v>54.44653867490473</v>
      </c>
      <c r="R778" s="9">
        <f t="shared" si="127"/>
        <v>0</v>
      </c>
      <c r="S778" s="9">
        <f t="shared" si="128"/>
        <v>86.726807079870099</v>
      </c>
      <c r="T778" s="9">
        <f t="shared" si="129"/>
        <v>0</v>
      </c>
    </row>
    <row r="779" spans="8:20">
      <c r="H779" s="34">
        <v>775</v>
      </c>
      <c r="I779" s="9">
        <v>-0.59022330823814739</v>
      </c>
      <c r="J779" s="9">
        <f t="shared" ca="1" si="123"/>
        <v>-0.55768829022438882</v>
      </c>
      <c r="K779" s="9">
        <f t="shared" si="120"/>
        <v>-0.59022330823814739</v>
      </c>
      <c r="L779" s="9">
        <f t="shared" si="121"/>
        <v>79.91431339607513</v>
      </c>
      <c r="M779" s="9">
        <f t="shared" si="124"/>
        <v>96.873994693058009</v>
      </c>
      <c r="N779" s="9">
        <f t="shared" si="122"/>
        <v>0</v>
      </c>
      <c r="O779" s="9">
        <f t="shared" si="125"/>
        <v>0</v>
      </c>
      <c r="Q779" s="9">
        <f t="shared" si="126"/>
        <v>79.91431339607513</v>
      </c>
      <c r="R779" s="9">
        <f t="shared" si="127"/>
        <v>0</v>
      </c>
      <c r="S779" s="9">
        <f t="shared" si="128"/>
        <v>96.873994693058009</v>
      </c>
      <c r="T779" s="9">
        <f t="shared" si="129"/>
        <v>0</v>
      </c>
    </row>
    <row r="780" spans="8:20">
      <c r="H780" s="34">
        <v>776</v>
      </c>
      <c r="I780" s="9">
        <v>-0.45583222413015212</v>
      </c>
      <c r="J780" s="9">
        <f t="shared" ca="1" si="123"/>
        <v>-1.0787906002258461</v>
      </c>
      <c r="K780" s="9">
        <f t="shared" si="120"/>
        <v>-0.45583222413015212</v>
      </c>
      <c r="L780" s="9">
        <f t="shared" si="121"/>
        <v>83.598942465087006</v>
      </c>
      <c r="M780" s="9">
        <f t="shared" si="124"/>
        <v>98.141321502759482</v>
      </c>
      <c r="N780" s="9">
        <f t="shared" si="122"/>
        <v>0</v>
      </c>
      <c r="O780" s="9">
        <f t="shared" si="125"/>
        <v>0</v>
      </c>
      <c r="Q780" s="9">
        <f t="shared" si="126"/>
        <v>83.598942465087006</v>
      </c>
      <c r="R780" s="9">
        <f t="shared" si="127"/>
        <v>0</v>
      </c>
      <c r="S780" s="9">
        <f t="shared" si="128"/>
        <v>98.141321502759482</v>
      </c>
      <c r="T780" s="9">
        <f t="shared" si="129"/>
        <v>0</v>
      </c>
    </row>
    <row r="781" spans="8:20">
      <c r="H781" s="34">
        <v>777</v>
      </c>
      <c r="I781" s="9">
        <v>3.4568971426510595</v>
      </c>
      <c r="J781" s="9">
        <f t="shared" ca="1" si="123"/>
        <v>-0.40492028767392685</v>
      </c>
      <c r="K781" s="9">
        <f t="shared" si="120"/>
        <v>3.4568971426510595</v>
      </c>
      <c r="L781" s="9">
        <f t="shared" si="121"/>
        <v>310.56492461846148</v>
      </c>
      <c r="M781" s="9">
        <f t="shared" si="124"/>
        <v>143.28288590521981</v>
      </c>
      <c r="N781" s="9">
        <f t="shared" si="122"/>
        <v>10.900459298697072</v>
      </c>
      <c r="O781" s="9">
        <f t="shared" si="125"/>
        <v>9.2193869747110284</v>
      </c>
      <c r="Q781" s="9">
        <f t="shared" si="126"/>
        <v>310.56492461846148</v>
      </c>
      <c r="R781" s="9">
        <f t="shared" si="127"/>
        <v>10.900459298697072</v>
      </c>
      <c r="S781" s="9">
        <f t="shared" si="128"/>
        <v>143.28288590521981</v>
      </c>
      <c r="T781" s="9">
        <f t="shared" si="129"/>
        <v>9.2193869747110284</v>
      </c>
    </row>
    <row r="782" spans="8:20">
      <c r="H782" s="34">
        <v>778</v>
      </c>
      <c r="I782" s="9">
        <v>0.17025966492038533</v>
      </c>
      <c r="J782" s="9">
        <f t="shared" ca="1" si="123"/>
        <v>-0.5900096473423192</v>
      </c>
      <c r="K782" s="9">
        <f t="shared" si="120"/>
        <v>0.17025966492038533</v>
      </c>
      <c r="L782" s="9">
        <f t="shared" si="121"/>
        <v>103.13381485792948</v>
      </c>
      <c r="M782" s="9">
        <f t="shared" si="124"/>
        <v>104.26751104257966</v>
      </c>
      <c r="N782" s="9">
        <f t="shared" si="122"/>
        <v>3.1338148579294796</v>
      </c>
      <c r="O782" s="9">
        <f t="shared" si="125"/>
        <v>4.2675110425796703</v>
      </c>
      <c r="Q782" s="9">
        <f t="shared" si="126"/>
        <v>103.13381485792948</v>
      </c>
      <c r="R782" s="9">
        <f t="shared" si="127"/>
        <v>3.1338148579294796</v>
      </c>
      <c r="S782" s="9">
        <f t="shared" si="128"/>
        <v>104.26751104257966</v>
      </c>
      <c r="T782" s="9">
        <f t="shared" si="129"/>
        <v>4.2675110425796703</v>
      </c>
    </row>
    <row r="783" spans="8:20">
      <c r="H783" s="34">
        <v>779</v>
      </c>
      <c r="I783" s="9">
        <v>0.17677990887554304</v>
      </c>
      <c r="J783" s="9">
        <f t="shared" ca="1" si="123"/>
        <v>6.2263720826154313E-2</v>
      </c>
      <c r="K783" s="9">
        <f t="shared" si="120"/>
        <v>0.17677990887554304</v>
      </c>
      <c r="L783" s="9">
        <f t="shared" si="121"/>
        <v>103.35960957421494</v>
      </c>
      <c r="M783" s="9">
        <f t="shared" si="124"/>
        <v>104.3332821786524</v>
      </c>
      <c r="N783" s="9">
        <f t="shared" si="122"/>
        <v>3.359609574214943</v>
      </c>
      <c r="O783" s="9">
        <f t="shared" si="125"/>
        <v>4.3332821786524107</v>
      </c>
      <c r="Q783" s="9">
        <f t="shared" si="126"/>
        <v>103.35960957421494</v>
      </c>
      <c r="R783" s="9">
        <f t="shared" si="127"/>
        <v>3.359609574214943</v>
      </c>
      <c r="S783" s="9">
        <f t="shared" si="128"/>
        <v>104.3332821786524</v>
      </c>
      <c r="T783" s="9">
        <f t="shared" si="129"/>
        <v>4.3332821786524107</v>
      </c>
    </row>
    <row r="784" spans="8:20">
      <c r="H784" s="34">
        <v>780</v>
      </c>
      <c r="I784" s="9">
        <v>-0.74729484918913736</v>
      </c>
      <c r="J784" s="9">
        <f t="shared" ca="1" si="123"/>
        <v>0.16207986061293486</v>
      </c>
      <c r="K784" s="9">
        <f t="shared" si="120"/>
        <v>-0.74729484918913736</v>
      </c>
      <c r="L784" s="9">
        <f t="shared" si="121"/>
        <v>75.813158419044882</v>
      </c>
      <c r="M784" s="9">
        <f t="shared" si="124"/>
        <v>95.41351412455812</v>
      </c>
      <c r="N784" s="9">
        <f t="shared" si="122"/>
        <v>0</v>
      </c>
      <c r="O784" s="9">
        <f t="shared" si="125"/>
        <v>0</v>
      </c>
      <c r="Q784" s="9">
        <f t="shared" si="126"/>
        <v>75.813158419044882</v>
      </c>
      <c r="R784" s="9">
        <f t="shared" si="127"/>
        <v>0</v>
      </c>
      <c r="S784" s="9">
        <f t="shared" si="128"/>
        <v>95.41351412455812</v>
      </c>
      <c r="T784" s="9">
        <f t="shared" si="129"/>
        <v>0</v>
      </c>
    </row>
    <row r="785" spans="8:20">
      <c r="H785" s="34">
        <v>781</v>
      </c>
      <c r="I785" s="9">
        <v>-2.5951743081033376</v>
      </c>
      <c r="J785" s="9">
        <f t="shared" ca="1" si="123"/>
        <v>-1.0434144378403596</v>
      </c>
      <c r="K785" s="9">
        <f t="shared" si="120"/>
        <v>-2.5951743081033376</v>
      </c>
      <c r="L785" s="9">
        <f t="shared" si="121"/>
        <v>40.791660808627924</v>
      </c>
      <c r="M785" s="9">
        <f t="shared" si="124"/>
        <v>79.798600976410711</v>
      </c>
      <c r="N785" s="9">
        <f t="shared" si="122"/>
        <v>0</v>
      </c>
      <c r="O785" s="9">
        <f t="shared" si="125"/>
        <v>0</v>
      </c>
      <c r="Q785" s="9">
        <f t="shared" si="126"/>
        <v>40.791660808627924</v>
      </c>
      <c r="R785" s="9">
        <f t="shared" si="127"/>
        <v>0</v>
      </c>
      <c r="S785" s="9">
        <f t="shared" si="128"/>
        <v>79.798600976410711</v>
      </c>
      <c r="T785" s="9">
        <f t="shared" si="129"/>
        <v>0</v>
      </c>
    </row>
    <row r="786" spans="8:20">
      <c r="H786" s="34">
        <v>782</v>
      </c>
      <c r="I786" s="9">
        <v>-0.45135352658617156</v>
      </c>
      <c r="J786" s="9">
        <f t="shared" ca="1" si="123"/>
        <v>0.66313889009583848</v>
      </c>
      <c r="K786" s="9">
        <f t="shared" si="120"/>
        <v>-0.45135352658617156</v>
      </c>
      <c r="L786" s="9">
        <f t="shared" si="121"/>
        <v>83.724618545661215</v>
      </c>
      <c r="M786" s="9">
        <f t="shared" si="124"/>
        <v>98.183840523097444</v>
      </c>
      <c r="N786" s="9">
        <f t="shared" si="122"/>
        <v>0</v>
      </c>
      <c r="O786" s="9">
        <f t="shared" si="125"/>
        <v>0</v>
      </c>
      <c r="Q786" s="9">
        <f t="shared" si="126"/>
        <v>83.724618545661215</v>
      </c>
      <c r="R786" s="9">
        <f t="shared" si="127"/>
        <v>0</v>
      </c>
      <c r="S786" s="9">
        <f t="shared" si="128"/>
        <v>98.183840523097444</v>
      </c>
      <c r="T786" s="9">
        <f t="shared" si="129"/>
        <v>0</v>
      </c>
    </row>
    <row r="787" spans="8:20">
      <c r="H787" s="34">
        <v>783</v>
      </c>
      <c r="I787" s="9">
        <v>-1.5275497254546568</v>
      </c>
      <c r="J787" s="9">
        <f t="shared" ca="1" si="123"/>
        <v>-1.1289467081466757</v>
      </c>
      <c r="K787" s="9">
        <f t="shared" si="120"/>
        <v>-1.5275497254546568</v>
      </c>
      <c r="L787" s="9">
        <f t="shared" si="121"/>
        <v>58.356331962566287</v>
      </c>
      <c r="M787" s="9">
        <f t="shared" si="124"/>
        <v>88.478476126815622</v>
      </c>
      <c r="N787" s="9">
        <f t="shared" si="122"/>
        <v>0</v>
      </c>
      <c r="O787" s="9">
        <f t="shared" si="125"/>
        <v>0</v>
      </c>
      <c r="Q787" s="9">
        <f t="shared" si="126"/>
        <v>58.356331962566287</v>
      </c>
      <c r="R787" s="9">
        <f t="shared" si="127"/>
        <v>0</v>
      </c>
      <c r="S787" s="9">
        <f t="shared" si="128"/>
        <v>88.478476126815622</v>
      </c>
      <c r="T787" s="9">
        <f t="shared" si="129"/>
        <v>0</v>
      </c>
    </row>
    <row r="788" spans="8:20">
      <c r="H788" s="34">
        <v>784</v>
      </c>
      <c r="I788" s="9">
        <v>-1.126470863606037</v>
      </c>
      <c r="J788" s="9">
        <f t="shared" ca="1" si="123"/>
        <v>0.73658145947087172</v>
      </c>
      <c r="K788" s="9">
        <f t="shared" si="120"/>
        <v>-1.126470863606037</v>
      </c>
      <c r="L788" s="9">
        <f t="shared" si="121"/>
        <v>66.759263695751201</v>
      </c>
      <c r="M788" s="9">
        <f t="shared" si="124"/>
        <v>91.977953927785535</v>
      </c>
      <c r="N788" s="9">
        <f t="shared" si="122"/>
        <v>0</v>
      </c>
      <c r="O788" s="9">
        <f t="shared" si="125"/>
        <v>0</v>
      </c>
      <c r="Q788" s="9">
        <f t="shared" si="126"/>
        <v>66.759263695751201</v>
      </c>
      <c r="R788" s="9">
        <f t="shared" si="127"/>
        <v>0</v>
      </c>
      <c r="S788" s="9">
        <f t="shared" si="128"/>
        <v>91.977953927785535</v>
      </c>
      <c r="T788" s="9">
        <f t="shared" si="129"/>
        <v>0</v>
      </c>
    </row>
    <row r="789" spans="8:20">
      <c r="H789" s="34">
        <v>785</v>
      </c>
      <c r="I789" s="9">
        <v>1.6866784339963787</v>
      </c>
      <c r="J789" s="9">
        <f t="shared" ca="1" si="123"/>
        <v>0.24223912132908179</v>
      </c>
      <c r="K789" s="9">
        <f t="shared" si="120"/>
        <v>1.6866784339963787</v>
      </c>
      <c r="L789" s="9">
        <f t="shared" si="121"/>
        <v>171.51090280670729</v>
      </c>
      <c r="M789" s="9">
        <f t="shared" si="124"/>
        <v>120.73734240558625</v>
      </c>
      <c r="N789" s="9">
        <f t="shared" si="122"/>
        <v>10.900459298697072</v>
      </c>
      <c r="O789" s="9">
        <f t="shared" si="125"/>
        <v>9.2193869747110284</v>
      </c>
      <c r="Q789" s="9">
        <f t="shared" si="126"/>
        <v>171.51090280670729</v>
      </c>
      <c r="R789" s="9">
        <f t="shared" si="127"/>
        <v>10.900459298697072</v>
      </c>
      <c r="S789" s="9">
        <f t="shared" si="128"/>
        <v>120.73734240558625</v>
      </c>
      <c r="T789" s="9">
        <f t="shared" si="129"/>
        <v>9.2193869747110284</v>
      </c>
    </row>
    <row r="790" spans="8:20">
      <c r="H790" s="34">
        <v>786</v>
      </c>
      <c r="I790" s="9">
        <v>-0.63931317224115758</v>
      </c>
      <c r="J790" s="9">
        <f t="shared" ca="1" si="123"/>
        <v>-0.14471788583132003</v>
      </c>
      <c r="K790" s="9">
        <f t="shared" si="120"/>
        <v>-0.63931317224115758</v>
      </c>
      <c r="L790" s="9">
        <f t="shared" si="121"/>
        <v>78.609285433937742</v>
      </c>
      <c r="M790" s="9">
        <f t="shared" si="124"/>
        <v>96.415162309120177</v>
      </c>
      <c r="N790" s="9">
        <f t="shared" si="122"/>
        <v>0</v>
      </c>
      <c r="O790" s="9">
        <f t="shared" si="125"/>
        <v>0</v>
      </c>
      <c r="Q790" s="9">
        <f t="shared" si="126"/>
        <v>78.609285433937742</v>
      </c>
      <c r="R790" s="9">
        <f t="shared" si="127"/>
        <v>0</v>
      </c>
      <c r="S790" s="9">
        <f t="shared" si="128"/>
        <v>96.415162309120177</v>
      </c>
      <c r="T790" s="9">
        <f t="shared" si="129"/>
        <v>0</v>
      </c>
    </row>
    <row r="791" spans="8:20">
      <c r="H791" s="34">
        <v>787</v>
      </c>
      <c r="I791" s="9">
        <v>0.56375562336309515</v>
      </c>
      <c r="J791" s="9">
        <f t="shared" ca="1" si="123"/>
        <v>-1.6260849777739343</v>
      </c>
      <c r="K791" s="9">
        <f t="shared" si="120"/>
        <v>0.56375562336309515</v>
      </c>
      <c r="L791" s="9">
        <f t="shared" si="121"/>
        <v>117.68471586495106</v>
      </c>
      <c r="M791" s="9">
        <f t="shared" si="124"/>
        <v>108.31201113254971</v>
      </c>
      <c r="N791" s="9">
        <f t="shared" si="122"/>
        <v>10.900459298697072</v>
      </c>
      <c r="O791" s="9">
        <f t="shared" si="125"/>
        <v>8.3120111325497277</v>
      </c>
      <c r="Q791" s="9">
        <f t="shared" si="126"/>
        <v>117.68471586495106</v>
      </c>
      <c r="R791" s="9">
        <f t="shared" si="127"/>
        <v>10.900459298697072</v>
      </c>
      <c r="S791" s="9">
        <f t="shared" si="128"/>
        <v>108.31201113254971</v>
      </c>
      <c r="T791" s="9">
        <f t="shared" si="129"/>
        <v>8.3120111325497277</v>
      </c>
    </row>
    <row r="792" spans="8:20">
      <c r="H792" s="34">
        <v>788</v>
      </c>
      <c r="I792" s="9">
        <v>-0.49593825894960625</v>
      </c>
      <c r="J792" s="9">
        <f t="shared" ca="1" si="123"/>
        <v>1.1702032637036439</v>
      </c>
      <c r="K792" s="9">
        <f t="shared" si="120"/>
        <v>-0.49593825894960625</v>
      </c>
      <c r="L792" s="9">
        <f t="shared" si="121"/>
        <v>82.481907895171787</v>
      </c>
      <c r="M792" s="9">
        <f t="shared" si="124"/>
        <v>97.761390103927752</v>
      </c>
      <c r="N792" s="9">
        <f t="shared" si="122"/>
        <v>0</v>
      </c>
      <c r="O792" s="9">
        <f t="shared" si="125"/>
        <v>0</v>
      </c>
      <c r="Q792" s="9">
        <f t="shared" si="126"/>
        <v>82.481907895171787</v>
      </c>
      <c r="R792" s="9">
        <f t="shared" si="127"/>
        <v>0</v>
      </c>
      <c r="S792" s="9">
        <f t="shared" si="128"/>
        <v>97.761390103927752</v>
      </c>
      <c r="T792" s="9">
        <f t="shared" si="129"/>
        <v>0</v>
      </c>
    </row>
    <row r="793" spans="8:20">
      <c r="H793" s="34">
        <v>789</v>
      </c>
      <c r="I793" s="9">
        <v>-1.0061261243363995</v>
      </c>
      <c r="J793" s="9">
        <f t="shared" ca="1" si="123"/>
        <v>-1.1485503416871912</v>
      </c>
      <c r="K793" s="9">
        <f t="shared" si="120"/>
        <v>-1.0061261243363995</v>
      </c>
      <c r="L793" s="9">
        <f t="shared" si="121"/>
        <v>69.509101456802867</v>
      </c>
      <c r="M793" s="9">
        <f t="shared" si="124"/>
        <v>93.054732037850087</v>
      </c>
      <c r="N793" s="9">
        <f t="shared" si="122"/>
        <v>0</v>
      </c>
      <c r="O793" s="9">
        <f t="shared" si="125"/>
        <v>0</v>
      </c>
      <c r="Q793" s="9">
        <f t="shared" si="126"/>
        <v>69.509101456802867</v>
      </c>
      <c r="R793" s="9">
        <f t="shared" si="127"/>
        <v>0</v>
      </c>
      <c r="S793" s="9">
        <f t="shared" si="128"/>
        <v>93.054732037850087</v>
      </c>
      <c r="T793" s="9">
        <f t="shared" si="129"/>
        <v>0</v>
      </c>
    </row>
    <row r="794" spans="8:20">
      <c r="H794" s="34">
        <v>790</v>
      </c>
      <c r="I794" s="9">
        <v>-0.35663879794565728</v>
      </c>
      <c r="J794" s="9">
        <f t="shared" ca="1" si="123"/>
        <v>2.234092013105891</v>
      </c>
      <c r="K794" s="9">
        <f t="shared" si="120"/>
        <v>-0.35663879794565728</v>
      </c>
      <c r="L794" s="9">
        <f t="shared" si="121"/>
        <v>86.427090456893026</v>
      </c>
      <c r="M794" s="9">
        <f t="shared" si="124"/>
        <v>99.087352075623912</v>
      </c>
      <c r="N794" s="9">
        <f t="shared" si="122"/>
        <v>0</v>
      </c>
      <c r="O794" s="9">
        <f t="shared" si="125"/>
        <v>0</v>
      </c>
      <c r="Q794" s="9">
        <f t="shared" si="126"/>
        <v>86.427090456893026</v>
      </c>
      <c r="R794" s="9">
        <f t="shared" si="127"/>
        <v>0</v>
      </c>
      <c r="S794" s="9">
        <f t="shared" si="128"/>
        <v>99.087352075623912</v>
      </c>
      <c r="T794" s="9">
        <f t="shared" si="129"/>
        <v>0</v>
      </c>
    </row>
    <row r="795" spans="8:20">
      <c r="H795" s="34">
        <v>791</v>
      </c>
      <c r="I795" s="9">
        <v>-1.3413384952278149</v>
      </c>
      <c r="J795" s="9">
        <f t="shared" ca="1" si="123"/>
        <v>-0.92957876790593397</v>
      </c>
      <c r="K795" s="9">
        <f t="shared" si="120"/>
        <v>-1.3413384952278149</v>
      </c>
      <c r="L795" s="9">
        <f t="shared" si="121"/>
        <v>62.117308599645668</v>
      </c>
      <c r="M795" s="9">
        <f t="shared" si="124"/>
        <v>90.086326187288421</v>
      </c>
      <c r="N795" s="9">
        <f t="shared" si="122"/>
        <v>0</v>
      </c>
      <c r="O795" s="9">
        <f t="shared" si="125"/>
        <v>0</v>
      </c>
      <c r="Q795" s="9">
        <f t="shared" si="126"/>
        <v>62.117308599645668</v>
      </c>
      <c r="R795" s="9">
        <f t="shared" si="127"/>
        <v>0</v>
      </c>
      <c r="S795" s="9">
        <f t="shared" si="128"/>
        <v>90.086326187288421</v>
      </c>
      <c r="T795" s="9">
        <f t="shared" si="129"/>
        <v>0</v>
      </c>
    </row>
    <row r="796" spans="8:20">
      <c r="H796" s="34">
        <v>792</v>
      </c>
      <c r="I796" s="9">
        <v>1.2787665924721863</v>
      </c>
      <c r="J796" s="9">
        <f t="shared" ca="1" si="123"/>
        <v>-0.48017576126927747</v>
      </c>
      <c r="K796" s="9">
        <f t="shared" si="120"/>
        <v>1.2787665924721863</v>
      </c>
      <c r="L796" s="9">
        <f t="shared" si="121"/>
        <v>149.57976557101065</v>
      </c>
      <c r="M796" s="9">
        <f t="shared" si="124"/>
        <v>116.06693156162949</v>
      </c>
      <c r="N796" s="9">
        <f t="shared" si="122"/>
        <v>10.900459298697072</v>
      </c>
      <c r="O796" s="9">
        <f t="shared" si="125"/>
        <v>9.2193869747110284</v>
      </c>
      <c r="Q796" s="9">
        <f t="shared" si="126"/>
        <v>149.57976557101065</v>
      </c>
      <c r="R796" s="9">
        <f t="shared" si="127"/>
        <v>10.900459298697072</v>
      </c>
      <c r="S796" s="9">
        <f t="shared" si="128"/>
        <v>116.06693156162949</v>
      </c>
      <c r="T796" s="9">
        <f t="shared" si="129"/>
        <v>9.2193869747110284</v>
      </c>
    </row>
    <row r="797" spans="8:20">
      <c r="H797" s="34">
        <v>793</v>
      </c>
      <c r="I797" s="9">
        <v>2.891474863891601</v>
      </c>
      <c r="J797" s="9">
        <f t="shared" ca="1" si="123"/>
        <v>-0.94981956542294521</v>
      </c>
      <c r="K797" s="9">
        <f t="shared" si="120"/>
        <v>2.891474863891601</v>
      </c>
      <c r="L797" s="9">
        <f t="shared" si="121"/>
        <v>256.91508510426149</v>
      </c>
      <c r="M797" s="9">
        <f t="shared" si="124"/>
        <v>135.65801545084443</v>
      </c>
      <c r="N797" s="9">
        <f t="shared" si="122"/>
        <v>10.900459298697072</v>
      </c>
      <c r="O797" s="9">
        <f t="shared" si="125"/>
        <v>9.2193869747110284</v>
      </c>
      <c r="Q797" s="9">
        <f t="shared" si="126"/>
        <v>256.91508510426149</v>
      </c>
      <c r="R797" s="9">
        <f t="shared" si="127"/>
        <v>10.900459298697072</v>
      </c>
      <c r="S797" s="9">
        <f t="shared" si="128"/>
        <v>135.65801545084443</v>
      </c>
      <c r="T797" s="9">
        <f t="shared" si="129"/>
        <v>9.2193869747110284</v>
      </c>
    </row>
    <row r="798" spans="8:20">
      <c r="H798" s="34">
        <v>794</v>
      </c>
      <c r="I798" s="9">
        <v>-1.2394796862324933</v>
      </c>
      <c r="J798" s="9">
        <f t="shared" ca="1" si="123"/>
        <v>0.1276346378981546</v>
      </c>
      <c r="K798" s="9">
        <f t="shared" si="120"/>
        <v>-1.2394796862324933</v>
      </c>
      <c r="L798" s="9">
        <f t="shared" si="121"/>
        <v>64.276170687579693</v>
      </c>
      <c r="M798" s="9">
        <f t="shared" si="124"/>
        <v>90.978159961691759</v>
      </c>
      <c r="N798" s="9">
        <f t="shared" si="122"/>
        <v>0</v>
      </c>
      <c r="O798" s="9">
        <f t="shared" si="125"/>
        <v>0</v>
      </c>
      <c r="Q798" s="9">
        <f t="shared" si="126"/>
        <v>64.276170687579693</v>
      </c>
      <c r="R798" s="9">
        <f t="shared" si="127"/>
        <v>0</v>
      </c>
      <c r="S798" s="9">
        <f t="shared" si="128"/>
        <v>90.978159961691759</v>
      </c>
      <c r="T798" s="9">
        <f t="shared" si="129"/>
        <v>0</v>
      </c>
    </row>
    <row r="799" spans="8:20">
      <c r="H799" s="34">
        <v>795</v>
      </c>
      <c r="I799" s="9">
        <v>-0.4091338829734017</v>
      </c>
      <c r="J799" s="9">
        <f t="shared" ca="1" si="123"/>
        <v>1.9727457460960811</v>
      </c>
      <c r="K799" s="9">
        <f t="shared" si="120"/>
        <v>-0.4091338829734017</v>
      </c>
      <c r="L799" s="9">
        <f t="shared" si="121"/>
        <v>84.918662253686676</v>
      </c>
      <c r="M799" s="9">
        <f t="shared" si="124"/>
        <v>98.585563884426534</v>
      </c>
      <c r="N799" s="9">
        <f t="shared" si="122"/>
        <v>0</v>
      </c>
      <c r="O799" s="9">
        <f t="shared" si="125"/>
        <v>0</v>
      </c>
      <c r="Q799" s="9">
        <f t="shared" si="126"/>
        <v>84.918662253686676</v>
      </c>
      <c r="R799" s="9">
        <f t="shared" si="127"/>
        <v>0</v>
      </c>
      <c r="S799" s="9">
        <f t="shared" si="128"/>
        <v>98.585563884426534</v>
      </c>
      <c r="T799" s="9">
        <f t="shared" si="129"/>
        <v>0</v>
      </c>
    </row>
    <row r="800" spans="8:20">
      <c r="H800" s="34">
        <v>796</v>
      </c>
      <c r="I800" s="9">
        <v>0.46603998066517704</v>
      </c>
      <c r="J800" s="9">
        <f t="shared" ca="1" si="123"/>
        <v>0.19888845993391741</v>
      </c>
      <c r="K800" s="9">
        <f t="shared" si="120"/>
        <v>0.46603998066517704</v>
      </c>
      <c r="L800" s="9">
        <f t="shared" si="121"/>
        <v>113.89016357015649</v>
      </c>
      <c r="M800" s="9">
        <f t="shared" si="124"/>
        <v>107.29324205141285</v>
      </c>
      <c r="N800" s="9">
        <f t="shared" si="122"/>
        <v>10.900459298697072</v>
      </c>
      <c r="O800" s="9">
        <f t="shared" si="125"/>
        <v>7.2932420514128609</v>
      </c>
      <c r="Q800" s="9">
        <f t="shared" si="126"/>
        <v>113.89016357015649</v>
      </c>
      <c r="R800" s="9">
        <f t="shared" si="127"/>
        <v>10.900459298697072</v>
      </c>
      <c r="S800" s="9">
        <f t="shared" si="128"/>
        <v>107.29324205141285</v>
      </c>
      <c r="T800" s="9">
        <f t="shared" si="129"/>
        <v>7.2932420514128609</v>
      </c>
    </row>
    <row r="801" spans="8:20">
      <c r="H801" s="34">
        <v>797</v>
      </c>
      <c r="I801" s="9">
        <v>-0.24820913663506722</v>
      </c>
      <c r="J801" s="9">
        <f t="shared" ca="1" si="123"/>
        <v>0.38215889690123706</v>
      </c>
      <c r="K801" s="9">
        <f t="shared" si="120"/>
        <v>-0.24820913663506722</v>
      </c>
      <c r="L801" s="9">
        <f t="shared" si="121"/>
        <v>89.628144874899832</v>
      </c>
      <c r="M801" s="9">
        <f t="shared" si="124"/>
        <v>100.13190631896312</v>
      </c>
      <c r="N801" s="9">
        <f t="shared" si="122"/>
        <v>0</v>
      </c>
      <c r="O801" s="9">
        <f t="shared" si="125"/>
        <v>0.13190631896313221</v>
      </c>
      <c r="Q801" s="9">
        <f t="shared" si="126"/>
        <v>89.628144874899832</v>
      </c>
      <c r="R801" s="9">
        <f t="shared" si="127"/>
        <v>0</v>
      </c>
      <c r="S801" s="9">
        <f t="shared" si="128"/>
        <v>100.13190631896312</v>
      </c>
      <c r="T801" s="9">
        <f t="shared" si="129"/>
        <v>0.13190631896313221</v>
      </c>
    </row>
    <row r="802" spans="8:20">
      <c r="H802" s="34">
        <v>798</v>
      </c>
      <c r="I802" s="9">
        <v>-0.48411016394075612</v>
      </c>
      <c r="J802" s="9">
        <f t="shared" ca="1" si="123"/>
        <v>1.1910299846358612</v>
      </c>
      <c r="K802" s="9">
        <f t="shared" si="120"/>
        <v>-0.48411016394075612</v>
      </c>
      <c r="L802" s="9">
        <f t="shared" si="121"/>
        <v>82.809783522737163</v>
      </c>
      <c r="M802" s="9">
        <f t="shared" si="124"/>
        <v>97.873286513363709</v>
      </c>
      <c r="N802" s="9">
        <f t="shared" si="122"/>
        <v>0</v>
      </c>
      <c r="O802" s="9">
        <f t="shared" si="125"/>
        <v>0</v>
      </c>
      <c r="Q802" s="9">
        <f t="shared" si="126"/>
        <v>82.809783522737163</v>
      </c>
      <c r="R802" s="9">
        <f t="shared" si="127"/>
        <v>0</v>
      </c>
      <c r="S802" s="9">
        <f t="shared" si="128"/>
        <v>97.873286513363709</v>
      </c>
      <c r="T802" s="9">
        <f t="shared" si="129"/>
        <v>0</v>
      </c>
    </row>
    <row r="803" spans="8:20">
      <c r="H803" s="34">
        <v>799</v>
      </c>
      <c r="I803" s="9">
        <v>-0.99576428688836582</v>
      </c>
      <c r="J803" s="9">
        <f t="shared" ca="1" si="123"/>
        <v>0.14969128708639398</v>
      </c>
      <c r="K803" s="9">
        <f t="shared" si="120"/>
        <v>-0.99576428688836582</v>
      </c>
      <c r="L803" s="9">
        <f t="shared" si="121"/>
        <v>69.751096919746459</v>
      </c>
      <c r="M803" s="9">
        <f t="shared" si="124"/>
        <v>93.148031344817966</v>
      </c>
      <c r="N803" s="9">
        <f t="shared" si="122"/>
        <v>0</v>
      </c>
      <c r="O803" s="9">
        <f t="shared" si="125"/>
        <v>0</v>
      </c>
      <c r="Q803" s="9">
        <f t="shared" si="126"/>
        <v>69.751096919746459</v>
      </c>
      <c r="R803" s="9">
        <f t="shared" si="127"/>
        <v>0</v>
      </c>
      <c r="S803" s="9">
        <f t="shared" si="128"/>
        <v>93.148031344817966</v>
      </c>
      <c r="T803" s="9">
        <f t="shared" si="129"/>
        <v>0</v>
      </c>
    </row>
    <row r="804" spans="8:20">
      <c r="H804" s="34">
        <v>800</v>
      </c>
      <c r="I804" s="9">
        <v>2.0010331821796212</v>
      </c>
      <c r="J804" s="9">
        <f t="shared" ca="1" si="123"/>
        <v>1.6639176130032394</v>
      </c>
      <c r="K804" s="9">
        <f t="shared" si="120"/>
        <v>2.0010331821796212</v>
      </c>
      <c r="L804" s="9">
        <f t="shared" si="121"/>
        <v>190.58228539755964</v>
      </c>
      <c r="M804" s="9">
        <f t="shared" si="124"/>
        <v>124.46439634140712</v>
      </c>
      <c r="N804" s="9">
        <f t="shared" si="122"/>
        <v>10.900459298697072</v>
      </c>
      <c r="O804" s="9">
        <f t="shared" si="125"/>
        <v>9.2193869747110284</v>
      </c>
      <c r="Q804" s="9">
        <f t="shared" si="126"/>
        <v>190.58228539755964</v>
      </c>
      <c r="R804" s="9">
        <f t="shared" si="127"/>
        <v>10.900459298697072</v>
      </c>
      <c r="S804" s="9">
        <f t="shared" si="128"/>
        <v>124.46439634140712</v>
      </c>
      <c r="T804" s="9">
        <f t="shared" si="129"/>
        <v>9.2193869747110284</v>
      </c>
    </row>
    <row r="805" spans="8:20">
      <c r="H805" s="34">
        <v>801</v>
      </c>
      <c r="I805" s="9">
        <v>-0.72813926639472482</v>
      </c>
      <c r="J805" s="9">
        <f t="shared" ca="1" si="123"/>
        <v>-0.60243568695652394</v>
      </c>
      <c r="K805" s="9">
        <f t="shared" si="120"/>
        <v>-0.72813926639472482</v>
      </c>
      <c r="L805" s="9">
        <f t="shared" si="121"/>
        <v>76.301821734337992</v>
      </c>
      <c r="M805" s="9">
        <f t="shared" si="124"/>
        <v>95.590440737008407</v>
      </c>
      <c r="N805" s="9">
        <f t="shared" si="122"/>
        <v>0</v>
      </c>
      <c r="O805" s="9">
        <f t="shared" si="125"/>
        <v>0</v>
      </c>
      <c r="Q805" s="9">
        <f t="shared" si="126"/>
        <v>76.301821734337992</v>
      </c>
      <c r="R805" s="9">
        <f t="shared" si="127"/>
        <v>0</v>
      </c>
      <c r="S805" s="9">
        <f t="shared" si="128"/>
        <v>95.590440737008407</v>
      </c>
      <c r="T805" s="9">
        <f t="shared" si="129"/>
        <v>0</v>
      </c>
    </row>
    <row r="806" spans="8:20">
      <c r="H806" s="34">
        <v>802</v>
      </c>
      <c r="I806" s="9">
        <v>1.1776526403115903</v>
      </c>
      <c r="J806" s="9">
        <f t="shared" ca="1" si="123"/>
        <v>2.4637543630242931</v>
      </c>
      <c r="K806" s="9">
        <f t="shared" si="120"/>
        <v>1.1776526403115903</v>
      </c>
      <c r="L806" s="9">
        <f t="shared" si="121"/>
        <v>144.59190635578113</v>
      </c>
      <c r="M806" s="9">
        <f t="shared" si="124"/>
        <v>114.93743899096658</v>
      </c>
      <c r="N806" s="9">
        <f t="shared" si="122"/>
        <v>10.900459298697072</v>
      </c>
      <c r="O806" s="9">
        <f t="shared" si="125"/>
        <v>9.2193869747110284</v>
      </c>
      <c r="Q806" s="9">
        <f t="shared" si="126"/>
        <v>144.59190635578113</v>
      </c>
      <c r="R806" s="9">
        <f t="shared" si="127"/>
        <v>10.900459298697072</v>
      </c>
      <c r="S806" s="9">
        <f t="shared" si="128"/>
        <v>114.93743899096658</v>
      </c>
      <c r="T806" s="9">
        <f t="shared" si="129"/>
        <v>9.2193869747110284</v>
      </c>
    </row>
    <row r="807" spans="8:20">
      <c r="H807" s="34">
        <v>803</v>
      </c>
      <c r="I807" s="9">
        <v>0.21286441905479006</v>
      </c>
      <c r="J807" s="9">
        <f t="shared" ca="1" si="123"/>
        <v>-0.91470571284536129</v>
      </c>
      <c r="K807" s="9">
        <f t="shared" si="120"/>
        <v>0.21286441905479006</v>
      </c>
      <c r="L807" s="9">
        <f t="shared" si="121"/>
        <v>104.61817657468875</v>
      </c>
      <c r="M807" s="9">
        <f t="shared" si="124"/>
        <v>104.6980254326088</v>
      </c>
      <c r="N807" s="9">
        <f t="shared" si="122"/>
        <v>4.6181765746887464</v>
      </c>
      <c r="O807" s="9">
        <f t="shared" si="125"/>
        <v>4.6980254326088158</v>
      </c>
      <c r="Q807" s="9">
        <f t="shared" si="126"/>
        <v>104.61817657468875</v>
      </c>
      <c r="R807" s="9">
        <f t="shared" si="127"/>
        <v>4.6181765746887464</v>
      </c>
      <c r="S807" s="9">
        <f t="shared" si="128"/>
        <v>104.6980254326088</v>
      </c>
      <c r="T807" s="9">
        <f t="shared" si="129"/>
        <v>4.6980254326088158</v>
      </c>
    </row>
    <row r="808" spans="8:20">
      <c r="H808" s="34">
        <v>804</v>
      </c>
      <c r="I808" s="9">
        <v>1.3612913455117308</v>
      </c>
      <c r="J808" s="9">
        <f t="shared" ca="1" si="123"/>
        <v>-5.6190795787208855E-2</v>
      </c>
      <c r="K808" s="9">
        <f t="shared" si="120"/>
        <v>1.3612913455117308</v>
      </c>
      <c r="L808" s="9">
        <f t="shared" si="121"/>
        <v>153.77789034939218</v>
      </c>
      <c r="M808" s="9">
        <f t="shared" si="124"/>
        <v>116.99699493976711</v>
      </c>
      <c r="N808" s="9">
        <f t="shared" si="122"/>
        <v>10.900459298697072</v>
      </c>
      <c r="O808" s="9">
        <f t="shared" si="125"/>
        <v>9.2193869747110284</v>
      </c>
      <c r="Q808" s="9">
        <f t="shared" si="126"/>
        <v>153.77789034939218</v>
      </c>
      <c r="R808" s="9">
        <f t="shared" si="127"/>
        <v>10.900459298697072</v>
      </c>
      <c r="S808" s="9">
        <f t="shared" si="128"/>
        <v>116.99699493976711</v>
      </c>
      <c r="T808" s="9">
        <f t="shared" si="129"/>
        <v>9.2193869747110284</v>
      </c>
    </row>
    <row r="809" spans="8:20">
      <c r="H809" s="34">
        <v>805</v>
      </c>
      <c r="I809" s="9">
        <v>-3.7093361789335921E-2</v>
      </c>
      <c r="J809" s="9">
        <f t="shared" ca="1" si="123"/>
        <v>-8.7057133893104044E-2</v>
      </c>
      <c r="K809" s="9">
        <f t="shared" si="120"/>
        <v>-3.7093361789335921E-2</v>
      </c>
      <c r="L809" s="9">
        <f t="shared" si="121"/>
        <v>96.204812418667345</v>
      </c>
      <c r="M809" s="9">
        <f t="shared" si="124"/>
        <v>102.19738115287106</v>
      </c>
      <c r="N809" s="9">
        <f t="shared" si="122"/>
        <v>0</v>
      </c>
      <c r="O809" s="9">
        <f t="shared" si="125"/>
        <v>2.1973811528710741</v>
      </c>
      <c r="Q809" s="9">
        <f t="shared" si="126"/>
        <v>96.204812418667345</v>
      </c>
      <c r="R809" s="9">
        <f t="shared" si="127"/>
        <v>0</v>
      </c>
      <c r="S809" s="9">
        <f t="shared" si="128"/>
        <v>102.19738115287106</v>
      </c>
      <c r="T809" s="9">
        <f t="shared" si="129"/>
        <v>2.1973811528710741</v>
      </c>
    </row>
    <row r="810" spans="8:20">
      <c r="H810" s="34">
        <v>806</v>
      </c>
      <c r="I810" s="9">
        <v>0.6013840451229755</v>
      </c>
      <c r="J810" s="9">
        <f t="shared" ca="1" si="123"/>
        <v>-0.81000221665530403</v>
      </c>
      <c r="K810" s="9">
        <f t="shared" si="120"/>
        <v>0.6013840451229755</v>
      </c>
      <c r="L810" s="9">
        <f t="shared" si="121"/>
        <v>119.17941372066369</v>
      </c>
      <c r="M810" s="9">
        <f t="shared" si="124"/>
        <v>108.70689432571284</v>
      </c>
      <c r="N810" s="9">
        <f t="shared" si="122"/>
        <v>10.900459298697072</v>
      </c>
      <c r="O810" s="9">
        <f t="shared" si="125"/>
        <v>8.7068943257128524</v>
      </c>
      <c r="Q810" s="9">
        <f t="shared" si="126"/>
        <v>119.17941372066369</v>
      </c>
      <c r="R810" s="9">
        <f t="shared" si="127"/>
        <v>10.900459298697072</v>
      </c>
      <c r="S810" s="9">
        <f t="shared" si="128"/>
        <v>108.70689432571284</v>
      </c>
      <c r="T810" s="9">
        <f t="shared" si="129"/>
        <v>8.7068943257128524</v>
      </c>
    </row>
    <row r="811" spans="8:20">
      <c r="H811" s="34">
        <v>807</v>
      </c>
      <c r="I811" s="9">
        <v>-1.313710803872427</v>
      </c>
      <c r="J811" s="9">
        <f t="shared" ca="1" si="123"/>
        <v>2.1967726164375265</v>
      </c>
      <c r="K811" s="9">
        <f t="shared" si="120"/>
        <v>-1.313710803872427</v>
      </c>
      <c r="L811" s="9">
        <f t="shared" si="121"/>
        <v>62.695597503977815</v>
      </c>
      <c r="M811" s="9">
        <f t="shared" si="124"/>
        <v>90.327355222844957</v>
      </c>
      <c r="N811" s="9">
        <f t="shared" si="122"/>
        <v>0</v>
      </c>
      <c r="O811" s="9">
        <f t="shared" si="125"/>
        <v>0</v>
      </c>
      <c r="Q811" s="9">
        <f t="shared" si="126"/>
        <v>62.695597503977815</v>
      </c>
      <c r="R811" s="9">
        <f t="shared" si="127"/>
        <v>0</v>
      </c>
      <c r="S811" s="9">
        <f t="shared" si="128"/>
        <v>90.327355222844957</v>
      </c>
      <c r="T811" s="9">
        <f t="shared" si="129"/>
        <v>0</v>
      </c>
    </row>
    <row r="812" spans="8:20">
      <c r="H812" s="34">
        <v>808</v>
      </c>
      <c r="I812" s="9">
        <v>0.40172105774259137</v>
      </c>
      <c r="J812" s="9">
        <f t="shared" ca="1" si="123"/>
        <v>-1.3054653957757902</v>
      </c>
      <c r="K812" s="9">
        <f t="shared" si="120"/>
        <v>0.40172105774259137</v>
      </c>
      <c r="L812" s="9">
        <f t="shared" si="121"/>
        <v>111.45951185679968</v>
      </c>
      <c r="M812" s="9">
        <f t="shared" si="124"/>
        <v>106.62789747153099</v>
      </c>
      <c r="N812" s="9">
        <f t="shared" si="122"/>
        <v>10.900459298697072</v>
      </c>
      <c r="O812" s="9">
        <f t="shared" si="125"/>
        <v>6.627897471531</v>
      </c>
      <c r="Q812" s="9">
        <f t="shared" si="126"/>
        <v>111.45951185679968</v>
      </c>
      <c r="R812" s="9">
        <f t="shared" si="127"/>
        <v>10.900459298697072</v>
      </c>
      <c r="S812" s="9">
        <f t="shared" si="128"/>
        <v>106.62789747153099</v>
      </c>
      <c r="T812" s="9">
        <f t="shared" si="129"/>
        <v>6.627897471531</v>
      </c>
    </row>
    <row r="813" spans="8:20">
      <c r="H813" s="34">
        <v>809</v>
      </c>
      <c r="I813" s="9">
        <v>-1.0823587613673954E-3</v>
      </c>
      <c r="J813" s="9">
        <f t="shared" ca="1" si="123"/>
        <v>9.0051575183034374E-2</v>
      </c>
      <c r="K813" s="9">
        <f t="shared" si="120"/>
        <v>-1.0823587613673954E-3</v>
      </c>
      <c r="L813" s="9">
        <f t="shared" si="121"/>
        <v>97.373857654810209</v>
      </c>
      <c r="M813" s="9">
        <f t="shared" si="124"/>
        <v>102.55392834803696</v>
      </c>
      <c r="N813" s="9">
        <f t="shared" si="122"/>
        <v>0</v>
      </c>
      <c r="O813" s="9">
        <f t="shared" si="125"/>
        <v>2.5539283480369761</v>
      </c>
      <c r="Q813" s="9">
        <f t="shared" si="126"/>
        <v>97.373857654810209</v>
      </c>
      <c r="R813" s="9">
        <f t="shared" si="127"/>
        <v>0</v>
      </c>
      <c r="S813" s="9">
        <f t="shared" si="128"/>
        <v>102.55392834803696</v>
      </c>
      <c r="T813" s="9">
        <f t="shared" si="129"/>
        <v>2.5539283480369761</v>
      </c>
    </row>
    <row r="814" spans="8:20">
      <c r="H814" s="34">
        <v>810</v>
      </c>
      <c r="I814" s="9">
        <v>1.3177769669111457</v>
      </c>
      <c r="J814" s="9">
        <f t="shared" ca="1" si="123"/>
        <v>-0.3059042021782637</v>
      </c>
      <c r="K814" s="9">
        <f t="shared" si="120"/>
        <v>1.3177769669111457</v>
      </c>
      <c r="L814" s="9">
        <f t="shared" si="121"/>
        <v>151.54978804063614</v>
      </c>
      <c r="M814" s="9">
        <f t="shared" si="124"/>
        <v>116.50565788157211</v>
      </c>
      <c r="N814" s="9">
        <f t="shared" si="122"/>
        <v>10.900459298697072</v>
      </c>
      <c r="O814" s="9">
        <f t="shared" si="125"/>
        <v>9.2193869747110284</v>
      </c>
      <c r="Q814" s="9">
        <f t="shared" si="126"/>
        <v>151.54978804063614</v>
      </c>
      <c r="R814" s="9">
        <f t="shared" si="127"/>
        <v>10.900459298697072</v>
      </c>
      <c r="S814" s="9">
        <f t="shared" si="128"/>
        <v>116.50565788157211</v>
      </c>
      <c r="T814" s="9">
        <f t="shared" si="129"/>
        <v>9.2193869747110284</v>
      </c>
    </row>
    <row r="815" spans="8:20">
      <c r="H815" s="34">
        <v>811</v>
      </c>
      <c r="I815" s="9">
        <v>3.1163211071423415E-2</v>
      </c>
      <c r="J815" s="9">
        <f t="shared" ca="1" si="123"/>
        <v>-1.5643187292432961</v>
      </c>
      <c r="K815" s="9">
        <f t="shared" si="120"/>
        <v>3.1163211071423415E-2</v>
      </c>
      <c r="L815" s="9">
        <f t="shared" si="121"/>
        <v>98.432713801513202</v>
      </c>
      <c r="M815" s="9">
        <f t="shared" si="124"/>
        <v>102.87424924707446</v>
      </c>
      <c r="N815" s="9">
        <f t="shared" si="122"/>
        <v>0</v>
      </c>
      <c r="O815" s="9">
        <f t="shared" si="125"/>
        <v>2.8742492470744736</v>
      </c>
      <c r="Q815" s="9">
        <f t="shared" si="126"/>
        <v>98.432713801513202</v>
      </c>
      <c r="R815" s="9">
        <f t="shared" si="127"/>
        <v>0</v>
      </c>
      <c r="S815" s="9">
        <f t="shared" si="128"/>
        <v>102.87424924707446</v>
      </c>
      <c r="T815" s="9">
        <f t="shared" si="129"/>
        <v>2.8742492470744736</v>
      </c>
    </row>
    <row r="816" spans="8:20">
      <c r="H816" s="34">
        <v>812</v>
      </c>
      <c r="I816" s="9">
        <v>-0.40182203982298392</v>
      </c>
      <c r="J816" s="9">
        <f t="shared" ca="1" si="123"/>
        <v>-1.1447369241559013</v>
      </c>
      <c r="K816" s="9">
        <f t="shared" si="120"/>
        <v>-0.40182203982298392</v>
      </c>
      <c r="L816" s="9">
        <f t="shared" si="121"/>
        <v>85.127176885184866</v>
      </c>
      <c r="M816" s="9">
        <f t="shared" si="124"/>
        <v>98.655303461501617</v>
      </c>
      <c r="N816" s="9">
        <f t="shared" si="122"/>
        <v>0</v>
      </c>
      <c r="O816" s="9">
        <f t="shared" si="125"/>
        <v>0</v>
      </c>
      <c r="Q816" s="9">
        <f t="shared" si="126"/>
        <v>85.127176885184866</v>
      </c>
      <c r="R816" s="9">
        <f t="shared" si="127"/>
        <v>0</v>
      </c>
      <c r="S816" s="9">
        <f t="shared" si="128"/>
        <v>98.655303461501617</v>
      </c>
      <c r="T816" s="9">
        <f t="shared" si="129"/>
        <v>0</v>
      </c>
    </row>
    <row r="817" spans="8:20">
      <c r="H817" s="34">
        <v>813</v>
      </c>
      <c r="I817" s="9">
        <v>-0.26409002654759622</v>
      </c>
      <c r="J817" s="9">
        <f t="shared" ca="1" si="123"/>
        <v>1.6956841808220942</v>
      </c>
      <c r="K817" s="9">
        <f t="shared" si="120"/>
        <v>-0.26409002654759622</v>
      </c>
      <c r="L817" s="9">
        <f t="shared" si="121"/>
        <v>89.152002344872443</v>
      </c>
      <c r="M817" s="9">
        <f t="shared" si="124"/>
        <v>99.978232671063452</v>
      </c>
      <c r="N817" s="9">
        <f t="shared" si="122"/>
        <v>0</v>
      </c>
      <c r="O817" s="9">
        <f t="shared" si="125"/>
        <v>0</v>
      </c>
      <c r="Q817" s="9">
        <f t="shared" si="126"/>
        <v>89.152002344872443</v>
      </c>
      <c r="R817" s="9">
        <f t="shared" si="127"/>
        <v>0</v>
      </c>
      <c r="S817" s="9">
        <f t="shared" si="128"/>
        <v>99.978232671063452</v>
      </c>
      <c r="T817" s="9">
        <f t="shared" si="129"/>
        <v>0</v>
      </c>
    </row>
    <row r="818" spans="8:20">
      <c r="H818" s="34">
        <v>814</v>
      </c>
      <c r="I818" s="9">
        <v>1.3976283814254233</v>
      </c>
      <c r="J818" s="9">
        <f t="shared" ca="1" si="123"/>
        <v>0.58930420300337261</v>
      </c>
      <c r="K818" s="9">
        <f t="shared" si="120"/>
        <v>1.3976283814254233</v>
      </c>
      <c r="L818" s="9">
        <f t="shared" si="121"/>
        <v>155.66356382385828</v>
      </c>
      <c r="M818" s="9">
        <f t="shared" si="124"/>
        <v>117.40887720774667</v>
      </c>
      <c r="N818" s="9">
        <f t="shared" si="122"/>
        <v>10.900459298697072</v>
      </c>
      <c r="O818" s="9">
        <f t="shared" si="125"/>
        <v>9.2193869747110284</v>
      </c>
      <c r="Q818" s="9">
        <f t="shared" si="126"/>
        <v>155.66356382385828</v>
      </c>
      <c r="R818" s="9">
        <f t="shared" si="127"/>
        <v>10.900459298697072</v>
      </c>
      <c r="S818" s="9">
        <f t="shared" si="128"/>
        <v>117.40887720774667</v>
      </c>
      <c r="T818" s="9">
        <f t="shared" si="129"/>
        <v>9.2193869747110284</v>
      </c>
    </row>
    <row r="819" spans="8:20">
      <c r="H819" s="34">
        <v>815</v>
      </c>
      <c r="I819" s="9">
        <v>1.1085793582722328</v>
      </c>
      <c r="J819" s="9">
        <f t="shared" ca="1" si="123"/>
        <v>0.69058272972400003</v>
      </c>
      <c r="K819" s="9">
        <f t="shared" si="120"/>
        <v>1.1085793582722328</v>
      </c>
      <c r="L819" s="9">
        <f t="shared" si="121"/>
        <v>141.2805429405885</v>
      </c>
      <c r="M819" s="9">
        <f t="shared" si="124"/>
        <v>114.17218190269581</v>
      </c>
      <c r="N819" s="9">
        <f t="shared" si="122"/>
        <v>10.900459298697072</v>
      </c>
      <c r="O819" s="9">
        <f t="shared" si="125"/>
        <v>9.2193869747110284</v>
      </c>
      <c r="Q819" s="9">
        <f t="shared" si="126"/>
        <v>141.2805429405885</v>
      </c>
      <c r="R819" s="9">
        <f t="shared" si="127"/>
        <v>10.900459298697072</v>
      </c>
      <c r="S819" s="9">
        <f t="shared" si="128"/>
        <v>114.17218190269581</v>
      </c>
      <c r="T819" s="9">
        <f t="shared" si="129"/>
        <v>9.2193869747110284</v>
      </c>
    </row>
    <row r="820" spans="8:20">
      <c r="H820" s="34">
        <v>816</v>
      </c>
      <c r="I820" s="9">
        <v>1.1184576934134871</v>
      </c>
      <c r="J820" s="9">
        <f t="shared" ca="1" si="123"/>
        <v>0.65062945181628051</v>
      </c>
      <c r="K820" s="9">
        <f t="shared" si="120"/>
        <v>1.1184576934134871</v>
      </c>
      <c r="L820" s="9">
        <f t="shared" si="121"/>
        <v>141.74942071937048</v>
      </c>
      <c r="M820" s="9">
        <f t="shared" si="124"/>
        <v>114.28131012519346</v>
      </c>
      <c r="N820" s="9">
        <f t="shared" si="122"/>
        <v>10.900459298697072</v>
      </c>
      <c r="O820" s="9">
        <f t="shared" si="125"/>
        <v>9.2193869747110284</v>
      </c>
      <c r="Q820" s="9">
        <f t="shared" si="126"/>
        <v>141.74942071937048</v>
      </c>
      <c r="R820" s="9">
        <f t="shared" si="127"/>
        <v>10.900459298697072</v>
      </c>
      <c r="S820" s="9">
        <f t="shared" si="128"/>
        <v>114.28131012519346</v>
      </c>
      <c r="T820" s="9">
        <f t="shared" si="129"/>
        <v>9.2193869747110284</v>
      </c>
    </row>
    <row r="821" spans="8:20">
      <c r="H821" s="34">
        <v>817</v>
      </c>
      <c r="I821" s="9">
        <v>-1.4943220180340628</v>
      </c>
      <c r="J821" s="9">
        <f t="shared" ca="1" si="123"/>
        <v>-0.30320166284511174</v>
      </c>
      <c r="K821" s="9">
        <f t="shared" si="120"/>
        <v>-1.4943220180340628</v>
      </c>
      <c r="L821" s="9">
        <f t="shared" si="121"/>
        <v>59.010342215800357</v>
      </c>
      <c r="M821" s="9">
        <f t="shared" si="124"/>
        <v>88.763264048697408</v>
      </c>
      <c r="N821" s="9">
        <f t="shared" si="122"/>
        <v>0</v>
      </c>
      <c r="O821" s="9">
        <f t="shared" si="125"/>
        <v>0</v>
      </c>
      <c r="Q821" s="9">
        <f t="shared" si="126"/>
        <v>59.010342215800357</v>
      </c>
      <c r="R821" s="9">
        <f t="shared" si="127"/>
        <v>0</v>
      </c>
      <c r="S821" s="9">
        <f t="shared" si="128"/>
        <v>88.763264048697408</v>
      </c>
      <c r="T821" s="9">
        <f t="shared" si="129"/>
        <v>0</v>
      </c>
    </row>
    <row r="822" spans="8:20">
      <c r="H822" s="34">
        <v>818</v>
      </c>
      <c r="I822" s="9">
        <v>7.736855342322016E-2</v>
      </c>
      <c r="J822" s="9">
        <f t="shared" ca="1" si="123"/>
        <v>1.4311102086088625</v>
      </c>
      <c r="K822" s="9">
        <f t="shared" si="120"/>
        <v>7.736855342322016E-2</v>
      </c>
      <c r="L822" s="9">
        <f t="shared" si="121"/>
        <v>99.97007226480487</v>
      </c>
      <c r="M822" s="9">
        <f t="shared" si="124"/>
        <v>103.33498842563199</v>
      </c>
      <c r="N822" s="9">
        <f t="shared" si="122"/>
        <v>0</v>
      </c>
      <c r="O822" s="9">
        <f t="shared" si="125"/>
        <v>3.3349884256320053</v>
      </c>
      <c r="Q822" s="9">
        <f t="shared" si="126"/>
        <v>99.97007226480487</v>
      </c>
      <c r="R822" s="9">
        <f t="shared" si="127"/>
        <v>0</v>
      </c>
      <c r="S822" s="9">
        <f t="shared" si="128"/>
        <v>103.33498842563199</v>
      </c>
      <c r="T822" s="9">
        <f t="shared" si="129"/>
        <v>3.3349884256320053</v>
      </c>
    </row>
    <row r="823" spans="8:20">
      <c r="H823" s="34">
        <v>819</v>
      </c>
      <c r="I823" s="9">
        <v>2.0602066277699489</v>
      </c>
      <c r="J823" s="9">
        <f t="shared" ca="1" si="123"/>
        <v>-0.20097992460643968</v>
      </c>
      <c r="K823" s="9">
        <f t="shared" si="120"/>
        <v>2.0602066277699489</v>
      </c>
      <c r="L823" s="9">
        <f t="shared" si="121"/>
        <v>194.40260914864137</v>
      </c>
      <c r="M823" s="9">
        <f t="shared" si="124"/>
        <v>125.17872955293097</v>
      </c>
      <c r="N823" s="9">
        <f t="shared" si="122"/>
        <v>10.900459298697072</v>
      </c>
      <c r="O823" s="9">
        <f t="shared" si="125"/>
        <v>9.2193869747110284</v>
      </c>
      <c r="Q823" s="9">
        <f t="shared" si="126"/>
        <v>194.40260914864137</v>
      </c>
      <c r="R823" s="9">
        <f t="shared" si="127"/>
        <v>10.900459298697072</v>
      </c>
      <c r="S823" s="9">
        <f t="shared" si="128"/>
        <v>125.17872955293097</v>
      </c>
      <c r="T823" s="9">
        <f t="shared" si="129"/>
        <v>9.2193869747110284</v>
      </c>
    </row>
    <row r="824" spans="8:20">
      <c r="H824" s="34">
        <v>820</v>
      </c>
      <c r="I824" s="9">
        <v>1.3300649551452353</v>
      </c>
      <c r="J824" s="9">
        <f t="shared" ca="1" si="123"/>
        <v>0.77999269819870876</v>
      </c>
      <c r="K824" s="9">
        <f t="shared" si="120"/>
        <v>1.3300649551452353</v>
      </c>
      <c r="L824" s="9">
        <f t="shared" si="121"/>
        <v>152.17568850038128</v>
      </c>
      <c r="M824" s="9">
        <f t="shared" si="124"/>
        <v>116.64419668805348</v>
      </c>
      <c r="N824" s="9">
        <f t="shared" si="122"/>
        <v>10.900459298697072</v>
      </c>
      <c r="O824" s="9">
        <f t="shared" si="125"/>
        <v>9.2193869747110284</v>
      </c>
      <c r="Q824" s="9">
        <f t="shared" si="126"/>
        <v>152.17568850038128</v>
      </c>
      <c r="R824" s="9">
        <f t="shared" si="127"/>
        <v>10.900459298697072</v>
      </c>
      <c r="S824" s="9">
        <f t="shared" si="128"/>
        <v>116.64419668805348</v>
      </c>
      <c r="T824" s="9">
        <f t="shared" si="129"/>
        <v>9.2193869747110284</v>
      </c>
    </row>
    <row r="825" spans="8:20">
      <c r="H825" s="34">
        <v>821</v>
      </c>
      <c r="I825" s="9">
        <v>0.17702063512658164</v>
      </c>
      <c r="J825" s="9">
        <f t="shared" ca="1" si="123"/>
        <v>-0.24411250416908953</v>
      </c>
      <c r="K825" s="9">
        <f t="shared" si="120"/>
        <v>0.17702063512658164</v>
      </c>
      <c r="L825" s="9">
        <f t="shared" si="121"/>
        <v>103.3679553308712</v>
      </c>
      <c r="M825" s="9">
        <f t="shared" si="124"/>
        <v>104.33571123131567</v>
      </c>
      <c r="N825" s="9">
        <f t="shared" si="122"/>
        <v>3.3679553308711974</v>
      </c>
      <c r="O825" s="9">
        <f t="shared" si="125"/>
        <v>4.3357112313156847</v>
      </c>
      <c r="Q825" s="9">
        <f t="shared" si="126"/>
        <v>103.3679553308712</v>
      </c>
      <c r="R825" s="9">
        <f t="shared" si="127"/>
        <v>3.3679553308711974</v>
      </c>
      <c r="S825" s="9">
        <f t="shared" si="128"/>
        <v>104.33571123131567</v>
      </c>
      <c r="T825" s="9">
        <f t="shared" si="129"/>
        <v>4.3357112313156847</v>
      </c>
    </row>
    <row r="826" spans="8:20">
      <c r="H826" s="34">
        <v>822</v>
      </c>
      <c r="I826" s="9">
        <v>-0.95792766233963411</v>
      </c>
      <c r="J826" s="9">
        <f t="shared" ca="1" si="123"/>
        <v>-2.2948992912263106</v>
      </c>
      <c r="K826" s="9">
        <f t="shared" si="120"/>
        <v>-0.95792766233963411</v>
      </c>
      <c r="L826" s="9">
        <f t="shared" si="121"/>
        <v>70.64192924663935</v>
      </c>
      <c r="M826" s="9">
        <f t="shared" si="124"/>
        <v>93.489512284723943</v>
      </c>
      <c r="N826" s="9">
        <f t="shared" si="122"/>
        <v>0</v>
      </c>
      <c r="O826" s="9">
        <f t="shared" si="125"/>
        <v>0</v>
      </c>
      <c r="Q826" s="9">
        <f t="shared" si="126"/>
        <v>70.64192924663935</v>
      </c>
      <c r="R826" s="9">
        <f t="shared" si="127"/>
        <v>0</v>
      </c>
      <c r="S826" s="9">
        <f t="shared" si="128"/>
        <v>93.489512284723943</v>
      </c>
      <c r="T826" s="9">
        <f t="shared" si="129"/>
        <v>0</v>
      </c>
    </row>
    <row r="827" spans="8:20">
      <c r="H827" s="34">
        <v>823</v>
      </c>
      <c r="I827" s="9">
        <v>-2.164130085844667</v>
      </c>
      <c r="J827" s="9">
        <f t="shared" ca="1" si="123"/>
        <v>1.0599203019544807</v>
      </c>
      <c r="K827" s="9">
        <f t="shared" si="120"/>
        <v>-2.164130085844667</v>
      </c>
      <c r="L827" s="9">
        <f t="shared" si="121"/>
        <v>47.136775877590161</v>
      </c>
      <c r="M827" s="9">
        <f t="shared" si="124"/>
        <v>83.195529925027287</v>
      </c>
      <c r="N827" s="9">
        <f t="shared" si="122"/>
        <v>0</v>
      </c>
      <c r="O827" s="9">
        <f t="shared" si="125"/>
        <v>0</v>
      </c>
      <c r="Q827" s="9">
        <f t="shared" si="126"/>
        <v>47.136775877590161</v>
      </c>
      <c r="R827" s="9">
        <f t="shared" si="127"/>
        <v>0</v>
      </c>
      <c r="S827" s="9">
        <f t="shared" si="128"/>
        <v>83.195529925027287</v>
      </c>
      <c r="T827" s="9">
        <f t="shared" si="129"/>
        <v>0</v>
      </c>
    </row>
    <row r="828" spans="8:20">
      <c r="H828" s="34">
        <v>824</v>
      </c>
      <c r="I828" s="9">
        <v>0.6655102735678734</v>
      </c>
      <c r="J828" s="9">
        <f t="shared" ca="1" si="123"/>
        <v>1.3661151220671275</v>
      </c>
      <c r="K828" s="9">
        <f t="shared" si="120"/>
        <v>0.6655102735678734</v>
      </c>
      <c r="L828" s="9">
        <f t="shared" si="121"/>
        <v>121.770546636106</v>
      </c>
      <c r="M828" s="9">
        <f t="shared" si="124"/>
        <v>109.38317308898137</v>
      </c>
      <c r="N828" s="9">
        <f t="shared" si="122"/>
        <v>10.900459298697072</v>
      </c>
      <c r="O828" s="9">
        <f t="shared" si="125"/>
        <v>9.2193869747110284</v>
      </c>
      <c r="Q828" s="9">
        <f t="shared" si="126"/>
        <v>121.770546636106</v>
      </c>
      <c r="R828" s="9">
        <f t="shared" si="127"/>
        <v>10.900459298697072</v>
      </c>
      <c r="S828" s="9">
        <f t="shared" si="128"/>
        <v>109.38317308898137</v>
      </c>
      <c r="T828" s="9">
        <f t="shared" si="129"/>
        <v>9.2193869747110284</v>
      </c>
    </row>
    <row r="829" spans="8:20">
      <c r="H829" s="34">
        <v>825</v>
      </c>
      <c r="I829" s="9">
        <v>0.88536652942954019</v>
      </c>
      <c r="J829" s="9">
        <f t="shared" ca="1" si="123"/>
        <v>1.5419306210819632</v>
      </c>
      <c r="K829" s="9">
        <f t="shared" si="120"/>
        <v>0.88536652942954019</v>
      </c>
      <c r="L829" s="9">
        <f t="shared" si="121"/>
        <v>131.08947861845212</v>
      </c>
      <c r="M829" s="9">
        <f t="shared" si="124"/>
        <v>111.73388971817889</v>
      </c>
      <c r="N829" s="9">
        <f t="shared" si="122"/>
        <v>10.900459298697072</v>
      </c>
      <c r="O829" s="9">
        <f t="shared" si="125"/>
        <v>9.2193869747110284</v>
      </c>
      <c r="Q829" s="9">
        <f t="shared" si="126"/>
        <v>131.08947861845212</v>
      </c>
      <c r="R829" s="9">
        <f t="shared" si="127"/>
        <v>10.900459298697072</v>
      </c>
      <c r="S829" s="9">
        <f t="shared" si="128"/>
        <v>111.73388971817889</v>
      </c>
      <c r="T829" s="9">
        <f t="shared" si="129"/>
        <v>9.2193869747110284</v>
      </c>
    </row>
    <row r="830" spans="8:20">
      <c r="H830" s="34">
        <v>826</v>
      </c>
      <c r="I830" s="9">
        <v>-1.5088771250668795</v>
      </c>
      <c r="J830" s="9">
        <f t="shared" ca="1" si="123"/>
        <v>-1.2520789236294685</v>
      </c>
      <c r="K830" s="9">
        <f t="shared" si="120"/>
        <v>-1.5088771250668795</v>
      </c>
      <c r="L830" s="9">
        <f t="shared" si="121"/>
        <v>58.722961416836064</v>
      </c>
      <c r="M830" s="9">
        <f t="shared" si="124"/>
        <v>88.638402538215971</v>
      </c>
      <c r="N830" s="9">
        <f t="shared" si="122"/>
        <v>0</v>
      </c>
      <c r="O830" s="9">
        <f t="shared" si="125"/>
        <v>0</v>
      </c>
      <c r="Q830" s="9">
        <f t="shared" si="126"/>
        <v>58.722961416836064</v>
      </c>
      <c r="R830" s="9">
        <f t="shared" si="127"/>
        <v>0</v>
      </c>
      <c r="S830" s="9">
        <f t="shared" si="128"/>
        <v>88.638402538215971</v>
      </c>
      <c r="T830" s="9">
        <f t="shared" si="129"/>
        <v>0</v>
      </c>
    </row>
    <row r="831" spans="8:20">
      <c r="H831" s="34">
        <v>827</v>
      </c>
      <c r="I831" s="9">
        <v>0.58929623876554471</v>
      </c>
      <c r="J831" s="9">
        <f t="shared" ca="1" si="123"/>
        <v>0.55565131455275463</v>
      </c>
      <c r="K831" s="9">
        <f t="shared" si="120"/>
        <v>0.58929623876554471</v>
      </c>
      <c r="L831" s="9">
        <f t="shared" si="121"/>
        <v>118.69719672040881</v>
      </c>
      <c r="M831" s="9">
        <f t="shared" si="124"/>
        <v>108.57988479707835</v>
      </c>
      <c r="N831" s="9">
        <f t="shared" si="122"/>
        <v>10.900459298697072</v>
      </c>
      <c r="O831" s="9">
        <f t="shared" si="125"/>
        <v>8.579884797078364</v>
      </c>
      <c r="Q831" s="9">
        <f t="shared" si="126"/>
        <v>118.69719672040881</v>
      </c>
      <c r="R831" s="9">
        <f t="shared" si="127"/>
        <v>10.900459298697072</v>
      </c>
      <c r="S831" s="9">
        <f t="shared" si="128"/>
        <v>108.57988479707835</v>
      </c>
      <c r="T831" s="9">
        <f t="shared" si="129"/>
        <v>8.579884797078364</v>
      </c>
    </row>
    <row r="832" spans="8:20">
      <c r="H832" s="34">
        <v>828</v>
      </c>
      <c r="I832" s="9">
        <v>-2.510789257238585</v>
      </c>
      <c r="J832" s="9">
        <f t="shared" ca="1" si="123"/>
        <v>-0.13658111142301957</v>
      </c>
      <c r="K832" s="9">
        <f t="shared" si="120"/>
        <v>-2.510789257238585</v>
      </c>
      <c r="L832" s="9">
        <f t="shared" si="121"/>
        <v>41.962699618700945</v>
      </c>
      <c r="M832" s="9">
        <f t="shared" si="124"/>
        <v>80.452513601030745</v>
      </c>
      <c r="N832" s="9">
        <f t="shared" si="122"/>
        <v>0</v>
      </c>
      <c r="O832" s="9">
        <f t="shared" si="125"/>
        <v>0</v>
      </c>
      <c r="Q832" s="9">
        <f t="shared" si="126"/>
        <v>41.962699618700945</v>
      </c>
      <c r="R832" s="9">
        <f t="shared" si="127"/>
        <v>0</v>
      </c>
      <c r="S832" s="9">
        <f t="shared" si="128"/>
        <v>80.452513601030745</v>
      </c>
      <c r="T832" s="9">
        <f t="shared" si="129"/>
        <v>0</v>
      </c>
    </row>
    <row r="833" spans="8:20">
      <c r="H833" s="34">
        <v>829</v>
      </c>
      <c r="I833" s="9">
        <v>0.81210797391612355</v>
      </c>
      <c r="J833" s="9">
        <f t="shared" ca="1" si="123"/>
        <v>-1.624245885955778</v>
      </c>
      <c r="K833" s="9">
        <f t="shared" si="120"/>
        <v>0.81210797391612355</v>
      </c>
      <c r="L833" s="9">
        <f t="shared" si="121"/>
        <v>127.90766054485839</v>
      </c>
      <c r="M833" s="9">
        <f t="shared" si="124"/>
        <v>110.94504553457989</v>
      </c>
      <c r="N833" s="9">
        <f t="shared" si="122"/>
        <v>10.900459298697072</v>
      </c>
      <c r="O833" s="9">
        <f t="shared" si="125"/>
        <v>9.2193869747110284</v>
      </c>
      <c r="Q833" s="9">
        <f t="shared" si="126"/>
        <v>127.90766054485839</v>
      </c>
      <c r="R833" s="9">
        <f t="shared" si="127"/>
        <v>10.900459298697072</v>
      </c>
      <c r="S833" s="9">
        <f t="shared" si="128"/>
        <v>110.94504553457989</v>
      </c>
      <c r="T833" s="9">
        <f t="shared" si="129"/>
        <v>9.2193869747110284</v>
      </c>
    </row>
    <row r="834" spans="8:20">
      <c r="H834" s="34">
        <v>830</v>
      </c>
      <c r="I834" s="9">
        <v>0.25652578744591659</v>
      </c>
      <c r="J834" s="9">
        <f t="shared" ca="1" si="123"/>
        <v>0.58850917460983021</v>
      </c>
      <c r="K834" s="9">
        <f t="shared" si="120"/>
        <v>0.25652578744591659</v>
      </c>
      <c r="L834" s="9">
        <f t="shared" si="121"/>
        <v>106.16151877057696</v>
      </c>
      <c r="M834" s="9">
        <f t="shared" si="124"/>
        <v>105.14106104934849</v>
      </c>
      <c r="N834" s="9">
        <f t="shared" si="122"/>
        <v>6.1615187705769614</v>
      </c>
      <c r="O834" s="9">
        <f t="shared" si="125"/>
        <v>5.141061049348508</v>
      </c>
      <c r="Q834" s="9">
        <f t="shared" si="126"/>
        <v>106.16151877057696</v>
      </c>
      <c r="R834" s="9">
        <f t="shared" si="127"/>
        <v>6.1615187705769614</v>
      </c>
      <c r="S834" s="9">
        <f t="shared" si="128"/>
        <v>105.14106104934849</v>
      </c>
      <c r="T834" s="9">
        <f t="shared" si="129"/>
        <v>5.141061049348508</v>
      </c>
    </row>
    <row r="835" spans="8:20">
      <c r="H835" s="34">
        <v>831</v>
      </c>
      <c r="I835" s="9">
        <v>0.51728200960335902</v>
      </c>
      <c r="J835" s="9">
        <f t="shared" ca="1" si="123"/>
        <v>-0.45565606657530955</v>
      </c>
      <c r="K835" s="9">
        <f t="shared" si="120"/>
        <v>0.51728200960335902</v>
      </c>
      <c r="L835" s="9">
        <f t="shared" si="121"/>
        <v>115.86451228775212</v>
      </c>
      <c r="M835" s="9">
        <f t="shared" si="124"/>
        <v>107.82628329900588</v>
      </c>
      <c r="N835" s="9">
        <f t="shared" si="122"/>
        <v>10.900459298697072</v>
      </c>
      <c r="O835" s="9">
        <f t="shared" si="125"/>
        <v>7.8262832990058939</v>
      </c>
      <c r="Q835" s="9">
        <f t="shared" si="126"/>
        <v>115.86451228775212</v>
      </c>
      <c r="R835" s="9">
        <f t="shared" si="127"/>
        <v>10.900459298697072</v>
      </c>
      <c r="S835" s="9">
        <f t="shared" si="128"/>
        <v>107.82628329900588</v>
      </c>
      <c r="T835" s="9">
        <f t="shared" si="129"/>
        <v>7.8262832990058939</v>
      </c>
    </row>
    <row r="836" spans="8:20">
      <c r="H836" s="34">
        <v>832</v>
      </c>
      <c r="I836" s="9">
        <v>-0.85196764146501625</v>
      </c>
      <c r="J836" s="9">
        <f t="shared" ca="1" si="123"/>
        <v>-0.39516538469556794</v>
      </c>
      <c r="K836" s="9">
        <f t="shared" si="120"/>
        <v>-0.85196764146501625</v>
      </c>
      <c r="L836" s="9">
        <f t="shared" si="121"/>
        <v>73.197681195338731</v>
      </c>
      <c r="M836" s="9">
        <f t="shared" si="124"/>
        <v>94.452493129524413</v>
      </c>
      <c r="N836" s="9">
        <f t="shared" si="122"/>
        <v>0</v>
      </c>
      <c r="O836" s="9">
        <f t="shared" si="125"/>
        <v>0</v>
      </c>
      <c r="Q836" s="9">
        <f t="shared" si="126"/>
        <v>73.197681195338731</v>
      </c>
      <c r="R836" s="9">
        <f t="shared" si="127"/>
        <v>0</v>
      </c>
      <c r="S836" s="9">
        <f t="shared" si="128"/>
        <v>94.452493129524413</v>
      </c>
      <c r="T836" s="9">
        <f t="shared" si="129"/>
        <v>0</v>
      </c>
    </row>
    <row r="837" spans="8:20">
      <c r="H837" s="34">
        <v>833</v>
      </c>
      <c r="I837" s="9">
        <v>1.111511633641266</v>
      </c>
      <c r="J837" s="9">
        <f t="shared" ca="1" si="123"/>
        <v>0.25688950877964717</v>
      </c>
      <c r="K837" s="9">
        <f t="shared" ref="K837:K900" si="130">IF($B$7=0,I837,J837)</f>
        <v>1.111511633641266</v>
      </c>
      <c r="L837" s="9">
        <f t="shared" ref="L837:L900" si="131">$E$7*EXP(($B$5-0.5*$E$9^2)*$B$6+$E$9*SQRT($B$6)*K837)</f>
        <v>141.41956206968484</v>
      </c>
      <c r="M837" s="9">
        <f t="shared" si="124"/>
        <v>114.20456453795123</v>
      </c>
      <c r="N837" s="9">
        <f t="shared" ref="N837:N900" si="132">IF(L837&gt;$E$12,$E$12-$E$11,IF(L837&lt;$E$11,0,L837-$E$11))</f>
        <v>10.900459298697072</v>
      </c>
      <c r="O837" s="9">
        <f t="shared" si="125"/>
        <v>9.2193869747110284</v>
      </c>
      <c r="Q837" s="9">
        <f t="shared" si="126"/>
        <v>141.41956206968484</v>
      </c>
      <c r="R837" s="9">
        <f t="shared" si="127"/>
        <v>10.900459298697072</v>
      </c>
      <c r="S837" s="9">
        <f t="shared" si="128"/>
        <v>114.20456453795123</v>
      </c>
      <c r="T837" s="9">
        <f t="shared" si="129"/>
        <v>9.2193869747110284</v>
      </c>
    </row>
    <row r="838" spans="8:20">
      <c r="H838" s="34">
        <v>834</v>
      </c>
      <c r="I838" s="9">
        <v>0.67222940628292327</v>
      </c>
      <c r="J838" s="9">
        <f t="shared" ref="J838:J901" ca="1" si="133">NORMSINV(RAND())</f>
        <v>-1.505730198447865</v>
      </c>
      <c r="K838" s="9">
        <f t="shared" si="130"/>
        <v>0.67222940628292327</v>
      </c>
      <c r="L838" s="9">
        <f t="shared" si="131"/>
        <v>122.04528468733891</v>
      </c>
      <c r="M838" s="9">
        <f t="shared" ref="M838:M901" si="134">$E$8*EXP(($B$5-0.5*$E$10^2)*$B$6+$E$10*SQRT($B$6)*K838)</f>
        <v>109.45427649515945</v>
      </c>
      <c r="N838" s="9">
        <f t="shared" si="132"/>
        <v>10.900459298697072</v>
      </c>
      <c r="O838" s="9">
        <f t="shared" ref="O838:O901" si="135">IF(M838&gt;$E$14,$E$14-$E$13,IF(M838&lt;$E$13,0,M838-$E$13))</f>
        <v>9.2193869747110284</v>
      </c>
      <c r="Q838" s="9">
        <f t="shared" ref="Q838:Q901" si="136">L838</f>
        <v>122.04528468733891</v>
      </c>
      <c r="R838" s="9">
        <f t="shared" ref="R838:R901" si="137">N838</f>
        <v>10.900459298697072</v>
      </c>
      <c r="S838" s="9">
        <f t="shared" ref="S838:S901" si="138">M838</f>
        <v>109.45427649515945</v>
      </c>
      <c r="T838" s="9">
        <f t="shared" ref="T838:T901" si="139">O838</f>
        <v>9.2193869747110284</v>
      </c>
    </row>
    <row r="839" spans="8:20">
      <c r="H839" s="34">
        <v>835</v>
      </c>
      <c r="I839" s="9">
        <v>-2.2064103587279322</v>
      </c>
      <c r="J839" s="9">
        <f t="shared" ca="1" si="133"/>
        <v>-0.64441783232641237</v>
      </c>
      <c r="K839" s="9">
        <f t="shared" si="130"/>
        <v>-2.2064103587279322</v>
      </c>
      <c r="L839" s="9">
        <f t="shared" si="131"/>
        <v>46.47303927578956</v>
      </c>
      <c r="M839" s="9">
        <f t="shared" si="134"/>
        <v>82.856033112058029</v>
      </c>
      <c r="N839" s="9">
        <f t="shared" si="132"/>
        <v>0</v>
      </c>
      <c r="O839" s="9">
        <f t="shared" si="135"/>
        <v>0</v>
      </c>
      <c r="Q839" s="9">
        <f t="shared" si="136"/>
        <v>46.47303927578956</v>
      </c>
      <c r="R839" s="9">
        <f t="shared" si="137"/>
        <v>0</v>
      </c>
      <c r="S839" s="9">
        <f t="shared" si="138"/>
        <v>82.856033112058029</v>
      </c>
      <c r="T839" s="9">
        <f t="shared" si="139"/>
        <v>0</v>
      </c>
    </row>
    <row r="840" spans="8:20">
      <c r="H840" s="34">
        <v>836</v>
      </c>
      <c r="I840" s="9">
        <v>0.80105569344284433</v>
      </c>
      <c r="J840" s="9">
        <f t="shared" ca="1" si="133"/>
        <v>-0.73440055580759711</v>
      </c>
      <c r="K840" s="9">
        <f t="shared" si="130"/>
        <v>0.80105569344284433</v>
      </c>
      <c r="L840" s="9">
        <f t="shared" si="131"/>
        <v>127.43438114338095</v>
      </c>
      <c r="M840" s="9">
        <f t="shared" si="134"/>
        <v>110.82651963098962</v>
      </c>
      <c r="N840" s="9">
        <f t="shared" si="132"/>
        <v>10.900459298697072</v>
      </c>
      <c r="O840" s="9">
        <f t="shared" si="135"/>
        <v>9.2193869747110284</v>
      </c>
      <c r="Q840" s="9">
        <f t="shared" si="136"/>
        <v>127.43438114338095</v>
      </c>
      <c r="R840" s="9">
        <f t="shared" si="137"/>
        <v>10.900459298697072</v>
      </c>
      <c r="S840" s="9">
        <f t="shared" si="138"/>
        <v>110.82651963098962</v>
      </c>
      <c r="T840" s="9">
        <f t="shared" si="139"/>
        <v>9.2193869747110284</v>
      </c>
    </row>
    <row r="841" spans="8:20">
      <c r="H841" s="34">
        <v>837</v>
      </c>
      <c r="I841" s="9">
        <v>0.20683138632080744</v>
      </c>
      <c r="J841" s="9">
        <f t="shared" ca="1" si="133"/>
        <v>0.60664176977295725</v>
      </c>
      <c r="K841" s="9">
        <f t="shared" si="130"/>
        <v>0.20683138632080744</v>
      </c>
      <c r="L841" s="9">
        <f t="shared" si="131"/>
        <v>104.40669264568187</v>
      </c>
      <c r="M841" s="9">
        <f t="shared" si="134"/>
        <v>104.63695471373356</v>
      </c>
      <c r="N841" s="9">
        <f t="shared" si="132"/>
        <v>4.406692645681872</v>
      </c>
      <c r="O841" s="9">
        <f t="shared" si="135"/>
        <v>4.6369547137335729</v>
      </c>
      <c r="Q841" s="9">
        <f t="shared" si="136"/>
        <v>104.40669264568187</v>
      </c>
      <c r="R841" s="9">
        <f t="shared" si="137"/>
        <v>4.406692645681872</v>
      </c>
      <c r="S841" s="9">
        <f t="shared" si="138"/>
        <v>104.63695471373356</v>
      </c>
      <c r="T841" s="9">
        <f t="shared" si="139"/>
        <v>4.6369547137335729</v>
      </c>
    </row>
    <row r="842" spans="8:20">
      <c r="H842" s="34">
        <v>838</v>
      </c>
      <c r="I842" s="9">
        <v>-0.96253899725743153</v>
      </c>
      <c r="J842" s="9">
        <f t="shared" ca="1" si="133"/>
        <v>0.38555209815534691</v>
      </c>
      <c r="K842" s="9">
        <f t="shared" si="130"/>
        <v>-0.96253899725743153</v>
      </c>
      <c r="L842" s="9">
        <f t="shared" si="131"/>
        <v>70.532753222338755</v>
      </c>
      <c r="M842" s="9">
        <f t="shared" si="134"/>
        <v>93.447827431765887</v>
      </c>
      <c r="N842" s="9">
        <f t="shared" si="132"/>
        <v>0</v>
      </c>
      <c r="O842" s="9">
        <f t="shared" si="135"/>
        <v>0</v>
      </c>
      <c r="Q842" s="9">
        <f t="shared" si="136"/>
        <v>70.532753222338755</v>
      </c>
      <c r="R842" s="9">
        <f t="shared" si="137"/>
        <v>0</v>
      </c>
      <c r="S842" s="9">
        <f t="shared" si="138"/>
        <v>93.447827431765887</v>
      </c>
      <c r="T842" s="9">
        <f t="shared" si="139"/>
        <v>0</v>
      </c>
    </row>
    <row r="843" spans="8:20">
      <c r="H843" s="34">
        <v>839</v>
      </c>
      <c r="I843" s="9">
        <v>0.42805341622853943</v>
      </c>
      <c r="J843" s="9">
        <f t="shared" ca="1" si="133"/>
        <v>-0.57327078338478021</v>
      </c>
      <c r="K843" s="9">
        <f t="shared" si="130"/>
        <v>0.42805341622853943</v>
      </c>
      <c r="L843" s="9">
        <f t="shared" si="131"/>
        <v>112.44829270013497</v>
      </c>
      <c r="M843" s="9">
        <f t="shared" si="134"/>
        <v>106.8997912565749</v>
      </c>
      <c r="N843" s="9">
        <f t="shared" si="132"/>
        <v>10.900459298697072</v>
      </c>
      <c r="O843" s="9">
        <f t="shared" si="135"/>
        <v>6.8997912565749147</v>
      </c>
      <c r="Q843" s="9">
        <f t="shared" si="136"/>
        <v>112.44829270013497</v>
      </c>
      <c r="R843" s="9">
        <f t="shared" si="137"/>
        <v>10.900459298697072</v>
      </c>
      <c r="S843" s="9">
        <f t="shared" si="138"/>
        <v>106.8997912565749</v>
      </c>
      <c r="T843" s="9">
        <f t="shared" si="139"/>
        <v>6.8997912565749147</v>
      </c>
    </row>
    <row r="844" spans="8:20">
      <c r="H844" s="34">
        <v>840</v>
      </c>
      <c r="I844" s="9">
        <v>0.24734648530336878</v>
      </c>
      <c r="J844" s="9">
        <f t="shared" ca="1" si="133"/>
        <v>-1.3126679345766474</v>
      </c>
      <c r="K844" s="9">
        <f t="shared" si="130"/>
        <v>0.24734648530336878</v>
      </c>
      <c r="L844" s="9">
        <f t="shared" si="131"/>
        <v>105.83516977857015</v>
      </c>
      <c r="M844" s="9">
        <f t="shared" si="134"/>
        <v>105.0477625167287</v>
      </c>
      <c r="N844" s="9">
        <f t="shared" si="132"/>
        <v>5.8351697785701475</v>
      </c>
      <c r="O844" s="9">
        <f t="shared" si="135"/>
        <v>5.0477625167287101</v>
      </c>
      <c r="Q844" s="9">
        <f t="shared" si="136"/>
        <v>105.83516977857015</v>
      </c>
      <c r="R844" s="9">
        <f t="shared" si="137"/>
        <v>5.8351697785701475</v>
      </c>
      <c r="S844" s="9">
        <f t="shared" si="138"/>
        <v>105.0477625167287</v>
      </c>
      <c r="T844" s="9">
        <f t="shared" si="139"/>
        <v>5.0477625167287101</v>
      </c>
    </row>
    <row r="845" spans="8:20">
      <c r="H845" s="34">
        <v>841</v>
      </c>
      <c r="I845" s="9">
        <v>0.40760735305159956</v>
      </c>
      <c r="J845" s="9">
        <f t="shared" ca="1" si="133"/>
        <v>0.46698967629763755</v>
      </c>
      <c r="K845" s="9">
        <f t="shared" si="130"/>
        <v>0.40760735305159956</v>
      </c>
      <c r="L845" s="9">
        <f t="shared" si="131"/>
        <v>111.67978514868328</v>
      </c>
      <c r="M845" s="9">
        <f t="shared" si="134"/>
        <v>106.6886161162026</v>
      </c>
      <c r="N845" s="9">
        <f t="shared" si="132"/>
        <v>10.900459298697072</v>
      </c>
      <c r="O845" s="9">
        <f t="shared" si="135"/>
        <v>6.6886161162026099</v>
      </c>
      <c r="Q845" s="9">
        <f t="shared" si="136"/>
        <v>111.67978514868328</v>
      </c>
      <c r="R845" s="9">
        <f t="shared" si="137"/>
        <v>10.900459298697072</v>
      </c>
      <c r="S845" s="9">
        <f t="shared" si="138"/>
        <v>106.6886161162026</v>
      </c>
      <c r="T845" s="9">
        <f t="shared" si="139"/>
        <v>6.6886161162026099</v>
      </c>
    </row>
    <row r="846" spans="8:20">
      <c r="H846" s="34">
        <v>842</v>
      </c>
      <c r="I846" s="9">
        <v>-1.5470990026595968</v>
      </c>
      <c r="J846" s="9">
        <f t="shared" ca="1" si="133"/>
        <v>-0.89506963852356125</v>
      </c>
      <c r="K846" s="9">
        <f t="shared" si="130"/>
        <v>-1.5470990026595968</v>
      </c>
      <c r="L846" s="9">
        <f t="shared" si="131"/>
        <v>57.974941780934031</v>
      </c>
      <c r="M846" s="9">
        <f t="shared" si="134"/>
        <v>88.31135036409006</v>
      </c>
      <c r="N846" s="9">
        <f t="shared" si="132"/>
        <v>0</v>
      </c>
      <c r="O846" s="9">
        <f t="shared" si="135"/>
        <v>0</v>
      </c>
      <c r="Q846" s="9">
        <f t="shared" si="136"/>
        <v>57.974941780934031</v>
      </c>
      <c r="R846" s="9">
        <f t="shared" si="137"/>
        <v>0</v>
      </c>
      <c r="S846" s="9">
        <f t="shared" si="138"/>
        <v>88.31135036409006</v>
      </c>
      <c r="T846" s="9">
        <f t="shared" si="139"/>
        <v>0</v>
      </c>
    </row>
    <row r="847" spans="8:20">
      <c r="H847" s="34">
        <v>843</v>
      </c>
      <c r="I847" s="9">
        <v>-0.88409284493287565</v>
      </c>
      <c r="J847" s="9">
        <f t="shared" ca="1" si="133"/>
        <v>0.26761215205134997</v>
      </c>
      <c r="K847" s="9">
        <f t="shared" si="130"/>
        <v>-0.88409284493287565</v>
      </c>
      <c r="L847" s="9">
        <f t="shared" si="131"/>
        <v>72.413205652349063</v>
      </c>
      <c r="M847" s="9">
        <f t="shared" si="134"/>
        <v>94.159491268247692</v>
      </c>
      <c r="N847" s="9">
        <f t="shared" si="132"/>
        <v>0</v>
      </c>
      <c r="O847" s="9">
        <f t="shared" si="135"/>
        <v>0</v>
      </c>
      <c r="Q847" s="9">
        <f t="shared" si="136"/>
        <v>72.413205652349063</v>
      </c>
      <c r="R847" s="9">
        <f t="shared" si="137"/>
        <v>0</v>
      </c>
      <c r="S847" s="9">
        <f t="shared" si="138"/>
        <v>94.159491268247692</v>
      </c>
      <c r="T847" s="9">
        <f t="shared" si="139"/>
        <v>0</v>
      </c>
    </row>
    <row r="848" spans="8:20">
      <c r="H848" s="34">
        <v>844</v>
      </c>
      <c r="I848" s="9">
        <v>-0.25877357210178581</v>
      </c>
      <c r="J848" s="9">
        <f t="shared" ca="1" si="133"/>
        <v>-0.67701388282251174</v>
      </c>
      <c r="K848" s="9">
        <f t="shared" si="130"/>
        <v>-0.25877357210178581</v>
      </c>
      <c r="L848" s="9">
        <f t="shared" si="131"/>
        <v>89.311118524064128</v>
      </c>
      <c r="M848" s="9">
        <f t="shared" si="134"/>
        <v>100.02965180540444</v>
      </c>
      <c r="N848" s="9">
        <f t="shared" si="132"/>
        <v>0</v>
      </c>
      <c r="O848" s="9">
        <f t="shared" si="135"/>
        <v>2.9651805404455445E-2</v>
      </c>
      <c r="Q848" s="9">
        <f t="shared" si="136"/>
        <v>89.311118524064128</v>
      </c>
      <c r="R848" s="9">
        <f t="shared" si="137"/>
        <v>0</v>
      </c>
      <c r="S848" s="9">
        <f t="shared" si="138"/>
        <v>100.02965180540444</v>
      </c>
      <c r="T848" s="9">
        <f t="shared" si="139"/>
        <v>2.9651805404455445E-2</v>
      </c>
    </row>
    <row r="849" spans="8:20">
      <c r="H849" s="34">
        <v>845</v>
      </c>
      <c r="I849" s="9">
        <v>0.10433941359996532</v>
      </c>
      <c r="J849" s="9">
        <f t="shared" ca="1" si="133"/>
        <v>0.26591796004819085</v>
      </c>
      <c r="K849" s="9">
        <f t="shared" si="130"/>
        <v>0.10433941359996532</v>
      </c>
      <c r="L849" s="9">
        <f t="shared" si="131"/>
        <v>100.87852957729868</v>
      </c>
      <c r="M849" s="9">
        <f t="shared" si="134"/>
        <v>103.60488308047867</v>
      </c>
      <c r="N849" s="9">
        <f t="shared" si="132"/>
        <v>0.87852957729867853</v>
      </c>
      <c r="O849" s="9">
        <f t="shared" si="135"/>
        <v>3.604883080478686</v>
      </c>
      <c r="Q849" s="9">
        <f t="shared" si="136"/>
        <v>100.87852957729868</v>
      </c>
      <c r="R849" s="9">
        <f t="shared" si="137"/>
        <v>0.87852957729867853</v>
      </c>
      <c r="S849" s="9">
        <f t="shared" si="138"/>
        <v>103.60488308047867</v>
      </c>
      <c r="T849" s="9">
        <f t="shared" si="139"/>
        <v>3.604883080478686</v>
      </c>
    </row>
    <row r="850" spans="8:20">
      <c r="H850" s="34">
        <v>846</v>
      </c>
      <c r="I850" s="9">
        <v>0.55760978708902165</v>
      </c>
      <c r="J850" s="9">
        <f t="shared" ca="1" si="133"/>
        <v>2.1782917361867562</v>
      </c>
      <c r="K850" s="9">
        <f t="shared" si="130"/>
        <v>0.55760978708902165</v>
      </c>
      <c r="L850" s="9">
        <f t="shared" si="131"/>
        <v>117.44237459536477</v>
      </c>
      <c r="M850" s="9">
        <f t="shared" si="134"/>
        <v>108.24765141983029</v>
      </c>
      <c r="N850" s="9">
        <f t="shared" si="132"/>
        <v>10.900459298697072</v>
      </c>
      <c r="O850" s="9">
        <f t="shared" si="135"/>
        <v>8.247651419830305</v>
      </c>
      <c r="Q850" s="9">
        <f t="shared" si="136"/>
        <v>117.44237459536477</v>
      </c>
      <c r="R850" s="9">
        <f t="shared" si="137"/>
        <v>10.900459298697072</v>
      </c>
      <c r="S850" s="9">
        <f t="shared" si="138"/>
        <v>108.24765141983029</v>
      </c>
      <c r="T850" s="9">
        <f t="shared" si="139"/>
        <v>8.247651419830305</v>
      </c>
    </row>
    <row r="851" spans="8:20">
      <c r="H851" s="34">
        <v>847</v>
      </c>
      <c r="I851" s="9">
        <v>0.36536796513665454</v>
      </c>
      <c r="J851" s="9">
        <f t="shared" ca="1" si="133"/>
        <v>-0.15641647365201672</v>
      </c>
      <c r="K851" s="9">
        <f t="shared" si="130"/>
        <v>0.36536796513665454</v>
      </c>
      <c r="L851" s="9">
        <f t="shared" si="131"/>
        <v>110.10872334905851</v>
      </c>
      <c r="M851" s="9">
        <f t="shared" si="134"/>
        <v>106.2536709748798</v>
      </c>
      <c r="N851" s="9">
        <f t="shared" si="132"/>
        <v>10.108723349058508</v>
      </c>
      <c r="O851" s="9">
        <f t="shared" si="135"/>
        <v>6.2536709748798103</v>
      </c>
      <c r="Q851" s="9">
        <f t="shared" si="136"/>
        <v>110.10872334905851</v>
      </c>
      <c r="R851" s="9">
        <f t="shared" si="137"/>
        <v>10.108723349058508</v>
      </c>
      <c r="S851" s="9">
        <f t="shared" si="138"/>
        <v>106.2536709748798</v>
      </c>
      <c r="T851" s="9">
        <f t="shared" si="139"/>
        <v>6.2536709748798103</v>
      </c>
    </row>
    <row r="852" spans="8:20">
      <c r="H852" s="34">
        <v>848</v>
      </c>
      <c r="I852" s="9">
        <v>-1.1972788419696319</v>
      </c>
      <c r="J852" s="9">
        <f t="shared" ca="1" si="133"/>
        <v>-1.2786397785835155</v>
      </c>
      <c r="K852" s="9">
        <f t="shared" si="130"/>
        <v>-1.1972788419696319</v>
      </c>
      <c r="L852" s="9">
        <f t="shared" si="131"/>
        <v>65.192438111399426</v>
      </c>
      <c r="M852" s="9">
        <f t="shared" si="134"/>
        <v>91.350234886320905</v>
      </c>
      <c r="N852" s="9">
        <f t="shared" si="132"/>
        <v>0</v>
      </c>
      <c r="O852" s="9">
        <f t="shared" si="135"/>
        <v>0</v>
      </c>
      <c r="Q852" s="9">
        <f t="shared" si="136"/>
        <v>65.192438111399426</v>
      </c>
      <c r="R852" s="9">
        <f t="shared" si="137"/>
        <v>0</v>
      </c>
      <c r="S852" s="9">
        <f t="shared" si="138"/>
        <v>91.350234886320905</v>
      </c>
      <c r="T852" s="9">
        <f t="shared" si="139"/>
        <v>0</v>
      </c>
    </row>
    <row r="853" spans="8:20">
      <c r="H853" s="34">
        <v>849</v>
      </c>
      <c r="I853" s="9">
        <v>1.8114180182572976</v>
      </c>
      <c r="J853" s="9">
        <f t="shared" ca="1" si="133"/>
        <v>1.5038354251570254</v>
      </c>
      <c r="K853" s="9">
        <f t="shared" si="130"/>
        <v>1.8114180182572976</v>
      </c>
      <c r="L853" s="9">
        <f t="shared" si="131"/>
        <v>178.83892423585257</v>
      </c>
      <c r="M853" s="9">
        <f t="shared" si="134"/>
        <v>122.20273416966945</v>
      </c>
      <c r="N853" s="9">
        <f t="shared" si="132"/>
        <v>10.900459298697072</v>
      </c>
      <c r="O853" s="9">
        <f t="shared" si="135"/>
        <v>9.2193869747110284</v>
      </c>
      <c r="Q853" s="9">
        <f t="shared" si="136"/>
        <v>178.83892423585257</v>
      </c>
      <c r="R853" s="9">
        <f t="shared" si="137"/>
        <v>10.900459298697072</v>
      </c>
      <c r="S853" s="9">
        <f t="shared" si="138"/>
        <v>122.20273416966945</v>
      </c>
      <c r="T853" s="9">
        <f t="shared" si="139"/>
        <v>9.2193869747110284</v>
      </c>
    </row>
    <row r="854" spans="8:20">
      <c r="H854" s="34">
        <v>850</v>
      </c>
      <c r="I854" s="9">
        <v>-6.2713670983343796E-3</v>
      </c>
      <c r="J854" s="9">
        <f t="shared" ca="1" si="133"/>
        <v>1.4048032169646962</v>
      </c>
      <c r="K854" s="9">
        <f t="shared" si="130"/>
        <v>-6.2713670983343796E-3</v>
      </c>
      <c r="L854" s="9">
        <f t="shared" si="131"/>
        <v>97.204532009261584</v>
      </c>
      <c r="M854" s="9">
        <f t="shared" si="134"/>
        <v>102.50247504584571</v>
      </c>
      <c r="N854" s="9">
        <f t="shared" si="132"/>
        <v>0</v>
      </c>
      <c r="O854" s="9">
        <f t="shared" si="135"/>
        <v>2.5024750458457277</v>
      </c>
      <c r="Q854" s="9">
        <f t="shared" si="136"/>
        <v>97.204532009261584</v>
      </c>
      <c r="R854" s="9">
        <f t="shared" si="137"/>
        <v>0</v>
      </c>
      <c r="S854" s="9">
        <f t="shared" si="138"/>
        <v>102.50247504584571</v>
      </c>
      <c r="T854" s="9">
        <f t="shared" si="139"/>
        <v>2.5024750458457277</v>
      </c>
    </row>
    <row r="855" spans="8:20">
      <c r="H855" s="34">
        <v>851</v>
      </c>
      <c r="I855" s="9">
        <v>0.22128277121741227</v>
      </c>
      <c r="J855" s="9">
        <f t="shared" ca="1" si="133"/>
        <v>-0.42652152482658418</v>
      </c>
      <c r="K855" s="9">
        <f t="shared" si="130"/>
        <v>0.22128277121741227</v>
      </c>
      <c r="L855" s="9">
        <f t="shared" si="131"/>
        <v>104.9139923878095</v>
      </c>
      <c r="M855" s="9">
        <f t="shared" si="134"/>
        <v>104.78330165220592</v>
      </c>
      <c r="N855" s="9">
        <f t="shared" si="132"/>
        <v>4.9139923878095004</v>
      </c>
      <c r="O855" s="9">
        <f t="shared" si="135"/>
        <v>4.7833016522059353</v>
      </c>
      <c r="Q855" s="9">
        <f t="shared" si="136"/>
        <v>104.9139923878095</v>
      </c>
      <c r="R855" s="9">
        <f t="shared" si="137"/>
        <v>4.9139923878095004</v>
      </c>
      <c r="S855" s="9">
        <f t="shared" si="138"/>
        <v>104.78330165220592</v>
      </c>
      <c r="T855" s="9">
        <f t="shared" si="139"/>
        <v>4.7833016522059353</v>
      </c>
    </row>
    <row r="856" spans="8:20">
      <c r="H856" s="34">
        <v>852</v>
      </c>
      <c r="I856" s="9">
        <v>-5.9656214113343396E-2</v>
      </c>
      <c r="J856" s="9">
        <f t="shared" ca="1" si="133"/>
        <v>-1.4768645230132773</v>
      </c>
      <c r="K856" s="9">
        <f t="shared" si="130"/>
        <v>-5.9656214113343396E-2</v>
      </c>
      <c r="L856" s="9">
        <f t="shared" si="131"/>
        <v>95.479504554675373</v>
      </c>
      <c r="M856" s="9">
        <f t="shared" si="134"/>
        <v>101.97461686715783</v>
      </c>
      <c r="N856" s="9">
        <f t="shared" si="132"/>
        <v>0</v>
      </c>
      <c r="O856" s="9">
        <f t="shared" si="135"/>
        <v>1.9746168671578488</v>
      </c>
      <c r="Q856" s="9">
        <f t="shared" si="136"/>
        <v>95.479504554675373</v>
      </c>
      <c r="R856" s="9">
        <f t="shared" si="137"/>
        <v>0</v>
      </c>
      <c r="S856" s="9">
        <f t="shared" si="138"/>
        <v>101.97461686715783</v>
      </c>
      <c r="T856" s="9">
        <f t="shared" si="139"/>
        <v>1.9746168671578488</v>
      </c>
    </row>
    <row r="857" spans="8:20">
      <c r="H857" s="34">
        <v>853</v>
      </c>
      <c r="I857" s="9">
        <v>-0.2602272824415291</v>
      </c>
      <c r="J857" s="9">
        <f t="shared" ca="1" si="133"/>
        <v>-0.34316520178767607</v>
      </c>
      <c r="K857" s="9">
        <f t="shared" si="130"/>
        <v>-0.2602272824415291</v>
      </c>
      <c r="L857" s="9">
        <f t="shared" si="131"/>
        <v>89.267582235186751</v>
      </c>
      <c r="M857" s="9">
        <f t="shared" si="134"/>
        <v>100.0155893337393</v>
      </c>
      <c r="N857" s="9">
        <f t="shared" si="132"/>
        <v>0</v>
      </c>
      <c r="O857" s="9">
        <f t="shared" si="135"/>
        <v>1.5589333739313815E-2</v>
      </c>
      <c r="Q857" s="9">
        <f t="shared" si="136"/>
        <v>89.267582235186751</v>
      </c>
      <c r="R857" s="9">
        <f t="shared" si="137"/>
        <v>0</v>
      </c>
      <c r="S857" s="9">
        <f t="shared" si="138"/>
        <v>100.0155893337393</v>
      </c>
      <c r="T857" s="9">
        <f t="shared" si="139"/>
        <v>1.5589333739313815E-2</v>
      </c>
    </row>
    <row r="858" spans="8:20">
      <c r="H858" s="34">
        <v>854</v>
      </c>
      <c r="I858" s="9">
        <v>0.8012742765435148</v>
      </c>
      <c r="J858" s="9">
        <f t="shared" ca="1" si="133"/>
        <v>1.3657652062039107</v>
      </c>
      <c r="K858" s="9">
        <f t="shared" si="130"/>
        <v>0.8012742765435148</v>
      </c>
      <c r="L858" s="9">
        <f t="shared" si="131"/>
        <v>127.44372428622508</v>
      </c>
      <c r="M858" s="9">
        <f t="shared" si="134"/>
        <v>110.82886251301572</v>
      </c>
      <c r="N858" s="9">
        <f t="shared" si="132"/>
        <v>10.900459298697072</v>
      </c>
      <c r="O858" s="9">
        <f t="shared" si="135"/>
        <v>9.2193869747110284</v>
      </c>
      <c r="Q858" s="9">
        <f t="shared" si="136"/>
        <v>127.44372428622508</v>
      </c>
      <c r="R858" s="9">
        <f t="shared" si="137"/>
        <v>10.900459298697072</v>
      </c>
      <c r="S858" s="9">
        <f t="shared" si="138"/>
        <v>110.82886251301572</v>
      </c>
      <c r="T858" s="9">
        <f t="shared" si="139"/>
        <v>9.2193869747110284</v>
      </c>
    </row>
    <row r="859" spans="8:20">
      <c r="H859" s="34">
        <v>855</v>
      </c>
      <c r="I859" s="9">
        <v>0.28637676243355031</v>
      </c>
      <c r="J859" s="9">
        <f t="shared" ca="1" si="133"/>
        <v>-0.51314067729391699</v>
      </c>
      <c r="K859" s="9">
        <f t="shared" si="130"/>
        <v>0.28637676243355031</v>
      </c>
      <c r="L859" s="9">
        <f t="shared" si="131"/>
        <v>107.22977507758897</v>
      </c>
      <c r="M859" s="9">
        <f t="shared" si="134"/>
        <v>105.44503997790494</v>
      </c>
      <c r="N859" s="9">
        <f t="shared" si="132"/>
        <v>7.2297750775889682</v>
      </c>
      <c r="O859" s="9">
        <f t="shared" si="135"/>
        <v>5.4450399779049548</v>
      </c>
      <c r="Q859" s="9">
        <f t="shared" si="136"/>
        <v>107.22977507758897</v>
      </c>
      <c r="R859" s="9">
        <f t="shared" si="137"/>
        <v>7.2297750775889682</v>
      </c>
      <c r="S859" s="9">
        <f t="shared" si="138"/>
        <v>105.44503997790494</v>
      </c>
      <c r="T859" s="9">
        <f t="shared" si="139"/>
        <v>5.4450399779049548</v>
      </c>
    </row>
    <row r="860" spans="8:20">
      <c r="H860" s="34">
        <v>856</v>
      </c>
      <c r="I860" s="9">
        <v>0.10431178094308359</v>
      </c>
      <c r="J860" s="9">
        <f t="shared" ca="1" si="133"/>
        <v>-0.43681017400839756</v>
      </c>
      <c r="K860" s="9">
        <f t="shared" si="130"/>
        <v>0.10431178094308359</v>
      </c>
      <c r="L860" s="9">
        <f t="shared" si="131"/>
        <v>100.87759461683359</v>
      </c>
      <c r="M860" s="9">
        <f t="shared" si="134"/>
        <v>103.60460620286585</v>
      </c>
      <c r="N860" s="9">
        <f t="shared" si="132"/>
        <v>0.87759461683359063</v>
      </c>
      <c r="O860" s="9">
        <f t="shared" si="135"/>
        <v>3.6046062028658667</v>
      </c>
      <c r="Q860" s="9">
        <f t="shared" si="136"/>
        <v>100.87759461683359</v>
      </c>
      <c r="R860" s="9">
        <f t="shared" si="137"/>
        <v>0.87759461683359063</v>
      </c>
      <c r="S860" s="9">
        <f t="shared" si="138"/>
        <v>103.60460620286585</v>
      </c>
      <c r="T860" s="9">
        <f t="shared" si="139"/>
        <v>3.6046062028658667</v>
      </c>
    </row>
    <row r="861" spans="8:20">
      <c r="H861" s="34">
        <v>857</v>
      </c>
      <c r="I861" s="9">
        <v>0.51904498437113389</v>
      </c>
      <c r="J861" s="9">
        <f t="shared" ca="1" si="133"/>
        <v>-0.20938140563795815</v>
      </c>
      <c r="K861" s="9">
        <f t="shared" si="130"/>
        <v>0.51904498437113389</v>
      </c>
      <c r="L861" s="9">
        <f t="shared" si="131"/>
        <v>115.93304514135463</v>
      </c>
      <c r="M861" s="9">
        <f t="shared" si="134"/>
        <v>107.84466955530874</v>
      </c>
      <c r="N861" s="9">
        <f t="shared" si="132"/>
        <v>10.900459298697072</v>
      </c>
      <c r="O861" s="9">
        <f t="shared" si="135"/>
        <v>7.8446695553087551</v>
      </c>
      <c r="Q861" s="9">
        <f t="shared" si="136"/>
        <v>115.93304514135463</v>
      </c>
      <c r="R861" s="9">
        <f t="shared" si="137"/>
        <v>10.900459298697072</v>
      </c>
      <c r="S861" s="9">
        <f t="shared" si="138"/>
        <v>107.84466955530874</v>
      </c>
      <c r="T861" s="9">
        <f t="shared" si="139"/>
        <v>7.8446695553087551</v>
      </c>
    </row>
    <row r="862" spans="8:20">
      <c r="H862" s="34">
        <v>858</v>
      </c>
      <c r="I862" s="9">
        <v>-1.0683298185241639</v>
      </c>
      <c r="J862" s="9">
        <f t="shared" ca="1" si="133"/>
        <v>-2.3102799840159585</v>
      </c>
      <c r="K862" s="9">
        <f t="shared" si="130"/>
        <v>-1.0683298185241639</v>
      </c>
      <c r="L862" s="9">
        <f t="shared" si="131"/>
        <v>68.073912383295266</v>
      </c>
      <c r="M862" s="9">
        <f t="shared" si="134"/>
        <v>92.496603140635131</v>
      </c>
      <c r="N862" s="9">
        <f t="shared" si="132"/>
        <v>0</v>
      </c>
      <c r="O862" s="9">
        <f t="shared" si="135"/>
        <v>0</v>
      </c>
      <c r="Q862" s="9">
        <f t="shared" si="136"/>
        <v>68.073912383295266</v>
      </c>
      <c r="R862" s="9">
        <f t="shared" si="137"/>
        <v>0</v>
      </c>
      <c r="S862" s="9">
        <f t="shared" si="138"/>
        <v>92.496603140635131</v>
      </c>
      <c r="T862" s="9">
        <f t="shared" si="139"/>
        <v>0</v>
      </c>
    </row>
    <row r="863" spans="8:20">
      <c r="H863" s="34">
        <v>859</v>
      </c>
      <c r="I863" s="9">
        <v>1.1488006845200009</v>
      </c>
      <c r="J863" s="9">
        <f t="shared" ca="1" si="133"/>
        <v>-2.846390773538225</v>
      </c>
      <c r="K863" s="9">
        <f t="shared" si="130"/>
        <v>1.1488006845200009</v>
      </c>
      <c r="L863" s="9">
        <f t="shared" si="131"/>
        <v>143.19941203076516</v>
      </c>
      <c r="M863" s="9">
        <f t="shared" si="134"/>
        <v>114.61716877832308</v>
      </c>
      <c r="N863" s="9">
        <f t="shared" si="132"/>
        <v>10.900459298697072</v>
      </c>
      <c r="O863" s="9">
        <f t="shared" si="135"/>
        <v>9.2193869747110284</v>
      </c>
      <c r="Q863" s="9">
        <f t="shared" si="136"/>
        <v>143.19941203076516</v>
      </c>
      <c r="R863" s="9">
        <f t="shared" si="137"/>
        <v>10.900459298697072</v>
      </c>
      <c r="S863" s="9">
        <f t="shared" si="138"/>
        <v>114.61716877832308</v>
      </c>
      <c r="T863" s="9">
        <f t="shared" si="139"/>
        <v>9.2193869747110284</v>
      </c>
    </row>
    <row r="864" spans="8:20">
      <c r="H864" s="34">
        <v>860</v>
      </c>
      <c r="I864" s="9">
        <v>-9.8668101356241919E-2</v>
      </c>
      <c r="J864" s="9">
        <f t="shared" ca="1" si="133"/>
        <v>-0.63724281843868291</v>
      </c>
      <c r="K864" s="9">
        <f t="shared" si="130"/>
        <v>-9.8668101356241919E-2</v>
      </c>
      <c r="L864" s="9">
        <f t="shared" si="131"/>
        <v>94.238301789043788</v>
      </c>
      <c r="M864" s="9">
        <f t="shared" si="134"/>
        <v>101.59059534508204</v>
      </c>
      <c r="N864" s="9">
        <f t="shared" si="132"/>
        <v>0</v>
      </c>
      <c r="O864" s="9">
        <f t="shared" si="135"/>
        <v>1.5905953450820505</v>
      </c>
      <c r="Q864" s="9">
        <f t="shared" si="136"/>
        <v>94.238301789043788</v>
      </c>
      <c r="R864" s="9">
        <f t="shared" si="137"/>
        <v>0</v>
      </c>
      <c r="S864" s="9">
        <f t="shared" si="138"/>
        <v>101.59059534508204</v>
      </c>
      <c r="T864" s="9">
        <f t="shared" si="139"/>
        <v>1.5905953450820505</v>
      </c>
    </row>
    <row r="865" spans="8:20">
      <c r="H865" s="34">
        <v>861</v>
      </c>
      <c r="I865" s="9">
        <v>-1.1746165647870945</v>
      </c>
      <c r="J865" s="9">
        <f t="shared" ca="1" si="133"/>
        <v>-1.3773426497723236</v>
      </c>
      <c r="K865" s="9">
        <f t="shared" si="130"/>
        <v>-1.1746165647870945</v>
      </c>
      <c r="L865" s="9">
        <f t="shared" si="131"/>
        <v>65.689861554833357</v>
      </c>
      <c r="M865" s="9">
        <f t="shared" si="134"/>
        <v>91.550670451800428</v>
      </c>
      <c r="N865" s="9">
        <f t="shared" si="132"/>
        <v>0</v>
      </c>
      <c r="O865" s="9">
        <f t="shared" si="135"/>
        <v>0</v>
      </c>
      <c r="Q865" s="9">
        <f t="shared" si="136"/>
        <v>65.689861554833357</v>
      </c>
      <c r="R865" s="9">
        <f t="shared" si="137"/>
        <v>0</v>
      </c>
      <c r="S865" s="9">
        <f t="shared" si="138"/>
        <v>91.550670451800428</v>
      </c>
      <c r="T865" s="9">
        <f t="shared" si="139"/>
        <v>0</v>
      </c>
    </row>
    <row r="866" spans="8:20">
      <c r="H866" s="34">
        <v>862</v>
      </c>
      <c r="I866" s="9">
        <v>-0.70184845683332875</v>
      </c>
      <c r="J866" s="9">
        <f t="shared" ca="1" si="133"/>
        <v>-0.59162165583607995</v>
      </c>
      <c r="K866" s="9">
        <f t="shared" si="130"/>
        <v>-0.70184845683332875</v>
      </c>
      <c r="L866" s="9">
        <f t="shared" si="131"/>
        <v>76.977638534898901</v>
      </c>
      <c r="M866" s="9">
        <f t="shared" si="134"/>
        <v>95.83380467617306</v>
      </c>
      <c r="N866" s="9">
        <f t="shared" si="132"/>
        <v>0</v>
      </c>
      <c r="O866" s="9">
        <f t="shared" si="135"/>
        <v>0</v>
      </c>
      <c r="Q866" s="9">
        <f t="shared" si="136"/>
        <v>76.977638534898901</v>
      </c>
      <c r="R866" s="9">
        <f t="shared" si="137"/>
        <v>0</v>
      </c>
      <c r="S866" s="9">
        <f t="shared" si="138"/>
        <v>95.83380467617306</v>
      </c>
      <c r="T866" s="9">
        <f t="shared" si="139"/>
        <v>0</v>
      </c>
    </row>
    <row r="867" spans="8:20">
      <c r="H867" s="34">
        <v>863</v>
      </c>
      <c r="I867" s="9">
        <v>1.1242473542392775</v>
      </c>
      <c r="J867" s="9">
        <f t="shared" ca="1" si="133"/>
        <v>1.3967130464601067</v>
      </c>
      <c r="K867" s="9">
        <f t="shared" si="130"/>
        <v>1.1242473542392775</v>
      </c>
      <c r="L867" s="9">
        <f t="shared" si="131"/>
        <v>142.02495144355188</v>
      </c>
      <c r="M867" s="9">
        <f t="shared" si="134"/>
        <v>114.34531830538744</v>
      </c>
      <c r="N867" s="9">
        <f t="shared" si="132"/>
        <v>10.900459298697072</v>
      </c>
      <c r="O867" s="9">
        <f t="shared" si="135"/>
        <v>9.2193869747110284</v>
      </c>
      <c r="Q867" s="9">
        <f t="shared" si="136"/>
        <v>142.02495144355188</v>
      </c>
      <c r="R867" s="9">
        <f t="shared" si="137"/>
        <v>10.900459298697072</v>
      </c>
      <c r="S867" s="9">
        <f t="shared" si="138"/>
        <v>114.34531830538744</v>
      </c>
      <c r="T867" s="9">
        <f t="shared" si="139"/>
        <v>9.2193869747110284</v>
      </c>
    </row>
    <row r="868" spans="8:20">
      <c r="H868" s="34">
        <v>864</v>
      </c>
      <c r="I868" s="9">
        <v>-0.61239169741381394</v>
      </c>
      <c r="J868" s="9">
        <f t="shared" ca="1" si="133"/>
        <v>-1.0975307215264076</v>
      </c>
      <c r="K868" s="9">
        <f t="shared" si="130"/>
        <v>-0.61239169741381394</v>
      </c>
      <c r="L868" s="9">
        <f t="shared" si="131"/>
        <v>79.322317096960475</v>
      </c>
      <c r="M868" s="9">
        <f t="shared" si="134"/>
        <v>96.666521771020626</v>
      </c>
      <c r="N868" s="9">
        <f t="shared" si="132"/>
        <v>0</v>
      </c>
      <c r="O868" s="9">
        <f t="shared" si="135"/>
        <v>0</v>
      </c>
      <c r="Q868" s="9">
        <f t="shared" si="136"/>
        <v>79.322317096960475</v>
      </c>
      <c r="R868" s="9">
        <f t="shared" si="137"/>
        <v>0</v>
      </c>
      <c r="S868" s="9">
        <f t="shared" si="138"/>
        <v>96.666521771020626</v>
      </c>
      <c r="T868" s="9">
        <f t="shared" si="139"/>
        <v>0</v>
      </c>
    </row>
    <row r="869" spans="8:20">
      <c r="H869" s="34">
        <v>865</v>
      </c>
      <c r="I869" s="9">
        <v>9.7838213415375533E-2</v>
      </c>
      <c r="J869" s="9">
        <f t="shared" ca="1" si="133"/>
        <v>-0.50791273823552541</v>
      </c>
      <c r="K869" s="9">
        <f t="shared" si="130"/>
        <v>9.7838213415375533E-2</v>
      </c>
      <c r="L869" s="9">
        <f t="shared" si="131"/>
        <v>100.65879786581844</v>
      </c>
      <c r="M869" s="9">
        <f t="shared" si="134"/>
        <v>103.53976182086505</v>
      </c>
      <c r="N869" s="9">
        <f t="shared" si="132"/>
        <v>0.65879786581844257</v>
      </c>
      <c r="O869" s="9">
        <f t="shared" si="135"/>
        <v>3.539761820865067</v>
      </c>
      <c r="Q869" s="9">
        <f t="shared" si="136"/>
        <v>100.65879786581844</v>
      </c>
      <c r="R869" s="9">
        <f t="shared" si="137"/>
        <v>0.65879786581844257</v>
      </c>
      <c r="S869" s="9">
        <f t="shared" si="138"/>
        <v>103.53976182086505</v>
      </c>
      <c r="T869" s="9">
        <f t="shared" si="139"/>
        <v>3.539761820865067</v>
      </c>
    </row>
    <row r="870" spans="8:20">
      <c r="H870" s="34">
        <v>866</v>
      </c>
      <c r="I870" s="9">
        <v>-0.75414908263822256</v>
      </c>
      <c r="J870" s="9">
        <f t="shared" ca="1" si="133"/>
        <v>-0.84953303352512999</v>
      </c>
      <c r="K870" s="9">
        <f t="shared" si="130"/>
        <v>-0.75414908263822256</v>
      </c>
      <c r="L870" s="9">
        <f t="shared" si="131"/>
        <v>75.639066651259441</v>
      </c>
      <c r="M870" s="9">
        <f t="shared" si="134"/>
        <v>95.350285985675924</v>
      </c>
      <c r="N870" s="9">
        <f t="shared" si="132"/>
        <v>0</v>
      </c>
      <c r="O870" s="9">
        <f t="shared" si="135"/>
        <v>0</v>
      </c>
      <c r="Q870" s="9">
        <f t="shared" si="136"/>
        <v>75.639066651259441</v>
      </c>
      <c r="R870" s="9">
        <f t="shared" si="137"/>
        <v>0</v>
      </c>
      <c r="S870" s="9">
        <f t="shared" si="138"/>
        <v>95.350285985675924</v>
      </c>
      <c r="T870" s="9">
        <f t="shared" si="139"/>
        <v>0</v>
      </c>
    </row>
    <row r="871" spans="8:20">
      <c r="H871" s="34">
        <v>867</v>
      </c>
      <c r="I871" s="9">
        <v>0.38304929228830542</v>
      </c>
      <c r="J871" s="9">
        <f t="shared" ca="1" si="133"/>
        <v>1.1265851446519006</v>
      </c>
      <c r="K871" s="9">
        <f t="shared" si="130"/>
        <v>0.38304929228830542</v>
      </c>
      <c r="L871" s="9">
        <f t="shared" si="131"/>
        <v>110.76365937402406</v>
      </c>
      <c r="M871" s="9">
        <f t="shared" si="134"/>
        <v>106.43552199204593</v>
      </c>
      <c r="N871" s="9">
        <f t="shared" si="132"/>
        <v>10.763659374024058</v>
      </c>
      <c r="O871" s="9">
        <f t="shared" si="135"/>
        <v>6.435521992045949</v>
      </c>
      <c r="Q871" s="9">
        <f t="shared" si="136"/>
        <v>110.76365937402406</v>
      </c>
      <c r="R871" s="9">
        <f t="shared" si="137"/>
        <v>10.763659374024058</v>
      </c>
      <c r="S871" s="9">
        <f t="shared" si="138"/>
        <v>106.43552199204593</v>
      </c>
      <c r="T871" s="9">
        <f t="shared" si="139"/>
        <v>6.435521992045949</v>
      </c>
    </row>
    <row r="872" spans="8:20">
      <c r="H872" s="34">
        <v>868</v>
      </c>
      <c r="I872" s="9">
        <v>0.27423499912159804</v>
      </c>
      <c r="J872" s="9">
        <f t="shared" ca="1" si="133"/>
        <v>0.21209221138057707</v>
      </c>
      <c r="K872" s="9">
        <f t="shared" si="130"/>
        <v>0.27423499912159804</v>
      </c>
      <c r="L872" s="9">
        <f t="shared" si="131"/>
        <v>106.79397529552203</v>
      </c>
      <c r="M872" s="9">
        <f t="shared" si="134"/>
        <v>105.32129188715214</v>
      </c>
      <c r="N872" s="9">
        <f t="shared" si="132"/>
        <v>6.7939752955220314</v>
      </c>
      <c r="O872" s="9">
        <f t="shared" si="135"/>
        <v>5.3212918871521566</v>
      </c>
      <c r="Q872" s="9">
        <f t="shared" si="136"/>
        <v>106.79397529552203</v>
      </c>
      <c r="R872" s="9">
        <f t="shared" si="137"/>
        <v>6.7939752955220314</v>
      </c>
      <c r="S872" s="9">
        <f t="shared" si="138"/>
        <v>105.32129188715214</v>
      </c>
      <c r="T872" s="9">
        <f t="shared" si="139"/>
        <v>5.3212918871521566</v>
      </c>
    </row>
    <row r="873" spans="8:20">
      <c r="H873" s="34">
        <v>869</v>
      </c>
      <c r="I873" s="9">
        <v>-1.8445487007048305</v>
      </c>
      <c r="J873" s="9">
        <f t="shared" ca="1" si="133"/>
        <v>0.9999035896750581</v>
      </c>
      <c r="K873" s="9">
        <f t="shared" si="130"/>
        <v>-1.8445487007048305</v>
      </c>
      <c r="L873" s="9">
        <f t="shared" si="131"/>
        <v>52.470114824552979</v>
      </c>
      <c r="M873" s="9">
        <f t="shared" si="134"/>
        <v>85.807064821307719</v>
      </c>
      <c r="N873" s="9">
        <f t="shared" si="132"/>
        <v>0</v>
      </c>
      <c r="O873" s="9">
        <f t="shared" si="135"/>
        <v>0</v>
      </c>
      <c r="Q873" s="9">
        <f t="shared" si="136"/>
        <v>52.470114824552979</v>
      </c>
      <c r="R873" s="9">
        <f t="shared" si="137"/>
        <v>0</v>
      </c>
      <c r="S873" s="9">
        <f t="shared" si="138"/>
        <v>85.807064821307719</v>
      </c>
      <c r="T873" s="9">
        <f t="shared" si="139"/>
        <v>0</v>
      </c>
    </row>
    <row r="874" spans="8:20">
      <c r="H874" s="34">
        <v>870</v>
      </c>
      <c r="I874" s="9">
        <v>-1.323815929854486</v>
      </c>
      <c r="J874" s="9">
        <f t="shared" ca="1" si="133"/>
        <v>0.23680435813113526</v>
      </c>
      <c r="K874" s="9">
        <f t="shared" si="130"/>
        <v>-1.323815929854486</v>
      </c>
      <c r="L874" s="9">
        <f t="shared" si="131"/>
        <v>62.483460284962923</v>
      </c>
      <c r="M874" s="9">
        <f t="shared" si="134"/>
        <v>90.239121545654385</v>
      </c>
      <c r="N874" s="9">
        <f t="shared" si="132"/>
        <v>0</v>
      </c>
      <c r="O874" s="9">
        <f t="shared" si="135"/>
        <v>0</v>
      </c>
      <c r="Q874" s="9">
        <f t="shared" si="136"/>
        <v>62.483460284962923</v>
      </c>
      <c r="R874" s="9">
        <f t="shared" si="137"/>
        <v>0</v>
      </c>
      <c r="S874" s="9">
        <f t="shared" si="138"/>
        <v>90.239121545654385</v>
      </c>
      <c r="T874" s="9">
        <f t="shared" si="139"/>
        <v>0</v>
      </c>
    </row>
    <row r="875" spans="8:20">
      <c r="H875" s="34">
        <v>871</v>
      </c>
      <c r="I875" s="9">
        <v>-2.9256334794488092E-2</v>
      </c>
      <c r="J875" s="9">
        <f t="shared" ca="1" si="133"/>
        <v>1.2614469440142284</v>
      </c>
      <c r="K875" s="9">
        <f t="shared" si="130"/>
        <v>-2.9256334794488092E-2</v>
      </c>
      <c r="L875" s="9">
        <f t="shared" si="131"/>
        <v>96.458029460590424</v>
      </c>
      <c r="M875" s="9">
        <f t="shared" si="134"/>
        <v>102.27487036733834</v>
      </c>
      <c r="N875" s="9">
        <f t="shared" si="132"/>
        <v>0</v>
      </c>
      <c r="O875" s="9">
        <f t="shared" si="135"/>
        <v>2.2748703673383517</v>
      </c>
      <c r="Q875" s="9">
        <f t="shared" si="136"/>
        <v>96.458029460590424</v>
      </c>
      <c r="R875" s="9">
        <f t="shared" si="137"/>
        <v>0</v>
      </c>
      <c r="S875" s="9">
        <f t="shared" si="138"/>
        <v>102.27487036733834</v>
      </c>
      <c r="T875" s="9">
        <f t="shared" si="139"/>
        <v>2.2748703673383517</v>
      </c>
    </row>
    <row r="876" spans="8:20">
      <c r="H876" s="34">
        <v>872</v>
      </c>
      <c r="I876" s="9">
        <v>-0.8694112144404913</v>
      </c>
      <c r="J876" s="9">
        <f t="shared" ca="1" si="133"/>
        <v>-0.76518794010432778</v>
      </c>
      <c r="K876" s="9">
        <f t="shared" si="130"/>
        <v>-0.8694112144404913</v>
      </c>
      <c r="L876" s="9">
        <f t="shared" si="131"/>
        <v>72.770672426485646</v>
      </c>
      <c r="M876" s="9">
        <f t="shared" si="134"/>
        <v>94.293283935304828</v>
      </c>
      <c r="N876" s="9">
        <f t="shared" si="132"/>
        <v>0</v>
      </c>
      <c r="O876" s="9">
        <f t="shared" si="135"/>
        <v>0</v>
      </c>
      <c r="Q876" s="9">
        <f t="shared" si="136"/>
        <v>72.770672426485646</v>
      </c>
      <c r="R876" s="9">
        <f t="shared" si="137"/>
        <v>0</v>
      </c>
      <c r="S876" s="9">
        <f t="shared" si="138"/>
        <v>94.293283935304828</v>
      </c>
      <c r="T876" s="9">
        <f t="shared" si="139"/>
        <v>0</v>
      </c>
    </row>
    <row r="877" spans="8:20">
      <c r="H877" s="34">
        <v>873</v>
      </c>
      <c r="I877" s="9">
        <v>-0.11915086994909033</v>
      </c>
      <c r="J877" s="9">
        <f t="shared" ca="1" si="133"/>
        <v>0.97112099927412621</v>
      </c>
      <c r="K877" s="9">
        <f t="shared" si="130"/>
        <v>-0.11915086994909033</v>
      </c>
      <c r="L877" s="9">
        <f t="shared" si="131"/>
        <v>93.593094872214294</v>
      </c>
      <c r="M877" s="9">
        <f t="shared" si="134"/>
        <v>101.38954833012637</v>
      </c>
      <c r="N877" s="9">
        <f t="shared" si="132"/>
        <v>0</v>
      </c>
      <c r="O877" s="9">
        <f t="shared" si="135"/>
        <v>1.389548330126388</v>
      </c>
      <c r="Q877" s="9">
        <f t="shared" si="136"/>
        <v>93.593094872214294</v>
      </c>
      <c r="R877" s="9">
        <f t="shared" si="137"/>
        <v>0</v>
      </c>
      <c r="S877" s="9">
        <f t="shared" si="138"/>
        <v>101.38954833012637</v>
      </c>
      <c r="T877" s="9">
        <f t="shared" si="139"/>
        <v>1.389548330126388</v>
      </c>
    </row>
    <row r="878" spans="8:20">
      <c r="H878" s="34">
        <v>874</v>
      </c>
      <c r="I878" s="9">
        <v>0.46578949269522646</v>
      </c>
      <c r="J878" s="9">
        <f t="shared" ca="1" si="133"/>
        <v>-0.22328780455083599</v>
      </c>
      <c r="K878" s="9">
        <f t="shared" si="130"/>
        <v>0.46578949269522646</v>
      </c>
      <c r="L878" s="9">
        <f t="shared" si="131"/>
        <v>113.88059540378754</v>
      </c>
      <c r="M878" s="9">
        <f t="shared" si="134"/>
        <v>107.29064285239679</v>
      </c>
      <c r="N878" s="9">
        <f t="shared" si="132"/>
        <v>10.900459298697072</v>
      </c>
      <c r="O878" s="9">
        <f t="shared" si="135"/>
        <v>7.2906428523968003</v>
      </c>
      <c r="Q878" s="9">
        <f t="shared" si="136"/>
        <v>113.88059540378754</v>
      </c>
      <c r="R878" s="9">
        <f t="shared" si="137"/>
        <v>10.900459298697072</v>
      </c>
      <c r="S878" s="9">
        <f t="shared" si="138"/>
        <v>107.29064285239679</v>
      </c>
      <c r="T878" s="9">
        <f t="shared" si="139"/>
        <v>7.2906428523968003</v>
      </c>
    </row>
    <row r="879" spans="8:20">
      <c r="H879" s="34">
        <v>875</v>
      </c>
      <c r="I879" s="9">
        <v>-0.86421080952754137</v>
      </c>
      <c r="J879" s="9">
        <f t="shared" ca="1" si="133"/>
        <v>-0.87425206280265355</v>
      </c>
      <c r="K879" s="9">
        <f t="shared" si="130"/>
        <v>-0.86421080952754137</v>
      </c>
      <c r="L879" s="9">
        <f t="shared" si="131"/>
        <v>72.897714108764717</v>
      </c>
      <c r="M879" s="9">
        <f t="shared" si="134"/>
        <v>94.340720441212909</v>
      </c>
      <c r="N879" s="9">
        <f t="shared" si="132"/>
        <v>0</v>
      </c>
      <c r="O879" s="9">
        <f t="shared" si="135"/>
        <v>0</v>
      </c>
      <c r="Q879" s="9">
        <f t="shared" si="136"/>
        <v>72.897714108764717</v>
      </c>
      <c r="R879" s="9">
        <f t="shared" si="137"/>
        <v>0</v>
      </c>
      <c r="S879" s="9">
        <f t="shared" si="138"/>
        <v>94.340720441212909</v>
      </c>
      <c r="T879" s="9">
        <f t="shared" si="139"/>
        <v>0</v>
      </c>
    </row>
    <row r="880" spans="8:20">
      <c r="H880" s="34">
        <v>876</v>
      </c>
      <c r="I880" s="9">
        <v>0.48959281034341545</v>
      </c>
      <c r="J880" s="9">
        <f t="shared" ca="1" si="133"/>
        <v>-0.24231336232496006</v>
      </c>
      <c r="K880" s="9">
        <f t="shared" si="130"/>
        <v>0.48959281034341545</v>
      </c>
      <c r="L880" s="9">
        <f t="shared" si="131"/>
        <v>114.79343803415125</v>
      </c>
      <c r="M880" s="9">
        <f t="shared" si="134"/>
        <v>107.53792051208281</v>
      </c>
      <c r="N880" s="9">
        <f t="shared" si="132"/>
        <v>10.900459298697072</v>
      </c>
      <c r="O880" s="9">
        <f t="shared" si="135"/>
        <v>7.5379205120828203</v>
      </c>
      <c r="Q880" s="9">
        <f t="shared" si="136"/>
        <v>114.79343803415125</v>
      </c>
      <c r="R880" s="9">
        <f t="shared" si="137"/>
        <v>10.900459298697072</v>
      </c>
      <c r="S880" s="9">
        <f t="shared" si="138"/>
        <v>107.53792051208281</v>
      </c>
      <c r="T880" s="9">
        <f t="shared" si="139"/>
        <v>7.5379205120828203</v>
      </c>
    </row>
    <row r="881" spans="8:20">
      <c r="H881" s="34">
        <v>877</v>
      </c>
      <c r="I881" s="9">
        <v>0.22287015938757682</v>
      </c>
      <c r="J881" s="9">
        <f t="shared" ca="1" si="133"/>
        <v>-0.28074352839027056</v>
      </c>
      <c r="K881" s="9">
        <f t="shared" si="130"/>
        <v>0.22287015938757682</v>
      </c>
      <c r="L881" s="9">
        <f t="shared" si="131"/>
        <v>104.96986590938529</v>
      </c>
      <c r="M881" s="9">
        <f t="shared" si="134"/>
        <v>104.79938935772979</v>
      </c>
      <c r="N881" s="9">
        <f t="shared" si="132"/>
        <v>4.969865909385291</v>
      </c>
      <c r="O881" s="9">
        <f t="shared" si="135"/>
        <v>4.7993893577298081</v>
      </c>
      <c r="Q881" s="9">
        <f t="shared" si="136"/>
        <v>104.96986590938529</v>
      </c>
      <c r="R881" s="9">
        <f t="shared" si="137"/>
        <v>4.969865909385291</v>
      </c>
      <c r="S881" s="9">
        <f t="shared" si="138"/>
        <v>104.79938935772979</v>
      </c>
      <c r="T881" s="9">
        <f t="shared" si="139"/>
        <v>4.7993893577298081</v>
      </c>
    </row>
    <row r="882" spans="8:20">
      <c r="H882" s="34">
        <v>878</v>
      </c>
      <c r="I882" s="9">
        <v>-2.0309064549591531E-3</v>
      </c>
      <c r="J882" s="9">
        <f t="shared" ca="1" si="133"/>
        <v>1.7328102428867265</v>
      </c>
      <c r="K882" s="9">
        <f t="shared" si="130"/>
        <v>-2.0309064549591531E-3</v>
      </c>
      <c r="L882" s="9">
        <f t="shared" si="131"/>
        <v>97.34288300989688</v>
      </c>
      <c r="M882" s="9">
        <f t="shared" si="134"/>
        <v>102.54452078567871</v>
      </c>
      <c r="N882" s="9">
        <f t="shared" si="132"/>
        <v>0</v>
      </c>
      <c r="O882" s="9">
        <f t="shared" si="135"/>
        <v>2.5445207856787277</v>
      </c>
      <c r="Q882" s="9">
        <f t="shared" si="136"/>
        <v>97.34288300989688</v>
      </c>
      <c r="R882" s="9">
        <f t="shared" si="137"/>
        <v>0</v>
      </c>
      <c r="S882" s="9">
        <f t="shared" si="138"/>
        <v>102.54452078567871</v>
      </c>
      <c r="T882" s="9">
        <f t="shared" si="139"/>
        <v>2.5445207856787277</v>
      </c>
    </row>
    <row r="883" spans="8:20">
      <c r="H883" s="34">
        <v>879</v>
      </c>
      <c r="I883" s="9">
        <v>4.3781421118701716E-2</v>
      </c>
      <c r="J883" s="9">
        <f t="shared" ca="1" si="133"/>
        <v>5.0867846960256209E-2</v>
      </c>
      <c r="K883" s="9">
        <f t="shared" si="130"/>
        <v>4.3781421118701716E-2</v>
      </c>
      <c r="L883" s="9">
        <f t="shared" si="131"/>
        <v>98.850188759405555</v>
      </c>
      <c r="M883" s="9">
        <f t="shared" si="134"/>
        <v>102.99986815288266</v>
      </c>
      <c r="N883" s="9">
        <f t="shared" si="132"/>
        <v>0</v>
      </c>
      <c r="O883" s="9">
        <f t="shared" si="135"/>
        <v>2.9998681528826694</v>
      </c>
      <c r="Q883" s="9">
        <f t="shared" si="136"/>
        <v>98.850188759405555</v>
      </c>
      <c r="R883" s="9">
        <f t="shared" si="137"/>
        <v>0</v>
      </c>
      <c r="S883" s="9">
        <f t="shared" si="138"/>
        <v>102.99986815288266</v>
      </c>
      <c r="T883" s="9">
        <f t="shared" si="139"/>
        <v>2.9998681528826694</v>
      </c>
    </row>
    <row r="884" spans="8:20">
      <c r="H884" s="34">
        <v>880</v>
      </c>
      <c r="I884" s="9">
        <v>5.7379205596746379E-3</v>
      </c>
      <c r="J884" s="9">
        <f t="shared" ca="1" si="133"/>
        <v>-1.8102973149586894</v>
      </c>
      <c r="K884" s="9">
        <f t="shared" si="130"/>
        <v>5.7379205596746379E-3</v>
      </c>
      <c r="L884" s="9">
        <f t="shared" si="131"/>
        <v>97.596862985860184</v>
      </c>
      <c r="M884" s="9">
        <f t="shared" si="134"/>
        <v>102.6215963347714</v>
      </c>
      <c r="N884" s="9">
        <f t="shared" si="132"/>
        <v>0</v>
      </c>
      <c r="O884" s="9">
        <f t="shared" si="135"/>
        <v>2.6215963347714109</v>
      </c>
      <c r="Q884" s="9">
        <f t="shared" si="136"/>
        <v>97.596862985860184</v>
      </c>
      <c r="R884" s="9">
        <f t="shared" si="137"/>
        <v>0</v>
      </c>
      <c r="S884" s="9">
        <f t="shared" si="138"/>
        <v>102.6215963347714</v>
      </c>
      <c r="T884" s="9">
        <f t="shared" si="139"/>
        <v>2.6215963347714109</v>
      </c>
    </row>
    <row r="885" spans="8:20">
      <c r="H885" s="34">
        <v>881</v>
      </c>
      <c r="I885" s="9">
        <v>-3.0739074115726104</v>
      </c>
      <c r="J885" s="9">
        <f t="shared" ca="1" si="133"/>
        <v>-0.56326332563709791</v>
      </c>
      <c r="K885" s="9">
        <f t="shared" si="130"/>
        <v>-3.0739074115726104</v>
      </c>
      <c r="L885" s="9">
        <f t="shared" si="131"/>
        <v>34.740515085411751</v>
      </c>
      <c r="M885" s="9">
        <f t="shared" si="134"/>
        <v>76.188168656069237</v>
      </c>
      <c r="N885" s="9">
        <f t="shared" si="132"/>
        <v>0</v>
      </c>
      <c r="O885" s="9">
        <f t="shared" si="135"/>
        <v>0</v>
      </c>
      <c r="Q885" s="9">
        <f t="shared" si="136"/>
        <v>34.740515085411751</v>
      </c>
      <c r="R885" s="9">
        <f t="shared" si="137"/>
        <v>0</v>
      </c>
      <c r="S885" s="9">
        <f t="shared" si="138"/>
        <v>76.188168656069237</v>
      </c>
      <c r="T885" s="9">
        <f t="shared" si="139"/>
        <v>0</v>
      </c>
    </row>
    <row r="886" spans="8:20">
      <c r="H886" s="34">
        <v>882</v>
      </c>
      <c r="I886" s="9">
        <v>1.2346382469735684</v>
      </c>
      <c r="J886" s="9">
        <f t="shared" ca="1" si="133"/>
        <v>-0.22184110644973651</v>
      </c>
      <c r="K886" s="9">
        <f t="shared" si="130"/>
        <v>1.2346382469735684</v>
      </c>
      <c r="L886" s="9">
        <f t="shared" si="131"/>
        <v>147.38213681339045</v>
      </c>
      <c r="M886" s="9">
        <f t="shared" si="134"/>
        <v>115.57263761564833</v>
      </c>
      <c r="N886" s="9">
        <f t="shared" si="132"/>
        <v>10.900459298697072</v>
      </c>
      <c r="O886" s="9">
        <f t="shared" si="135"/>
        <v>9.2193869747110284</v>
      </c>
      <c r="Q886" s="9">
        <f t="shared" si="136"/>
        <v>147.38213681339045</v>
      </c>
      <c r="R886" s="9">
        <f t="shared" si="137"/>
        <v>10.900459298697072</v>
      </c>
      <c r="S886" s="9">
        <f t="shared" si="138"/>
        <v>115.57263761564833</v>
      </c>
      <c r="T886" s="9">
        <f t="shared" si="139"/>
        <v>9.2193869747110284</v>
      </c>
    </row>
    <row r="887" spans="8:20">
      <c r="H887" s="34">
        <v>883</v>
      </c>
      <c r="I887" s="9">
        <v>-0.59284535018707518</v>
      </c>
      <c r="J887" s="9">
        <f t="shared" ca="1" si="133"/>
        <v>-1.4502927876312304</v>
      </c>
      <c r="K887" s="9">
        <f t="shared" si="130"/>
        <v>-0.59284535018707518</v>
      </c>
      <c r="L887" s="9">
        <f t="shared" si="131"/>
        <v>79.844063267606103</v>
      </c>
      <c r="M887" s="9">
        <f t="shared" si="134"/>
        <v>96.849431923561042</v>
      </c>
      <c r="N887" s="9">
        <f t="shared" si="132"/>
        <v>0</v>
      </c>
      <c r="O887" s="9">
        <f t="shared" si="135"/>
        <v>0</v>
      </c>
      <c r="Q887" s="9">
        <f t="shared" si="136"/>
        <v>79.844063267606103</v>
      </c>
      <c r="R887" s="9">
        <f t="shared" si="137"/>
        <v>0</v>
      </c>
      <c r="S887" s="9">
        <f t="shared" si="138"/>
        <v>96.849431923561042</v>
      </c>
      <c r="T887" s="9">
        <f t="shared" si="139"/>
        <v>0</v>
      </c>
    </row>
    <row r="888" spans="8:20">
      <c r="H888" s="34">
        <v>884</v>
      </c>
      <c r="I888" s="9">
        <v>-0.84330853943412387</v>
      </c>
      <c r="J888" s="9">
        <f t="shared" ca="1" si="133"/>
        <v>0.37332256786305562</v>
      </c>
      <c r="K888" s="9">
        <f t="shared" si="130"/>
        <v>-0.84330853943412387</v>
      </c>
      <c r="L888" s="9">
        <f t="shared" si="131"/>
        <v>73.410580809035778</v>
      </c>
      <c r="M888" s="9">
        <f t="shared" si="134"/>
        <v>94.531625413019384</v>
      </c>
      <c r="N888" s="9">
        <f t="shared" si="132"/>
        <v>0</v>
      </c>
      <c r="O888" s="9">
        <f t="shared" si="135"/>
        <v>0</v>
      </c>
      <c r="Q888" s="9">
        <f t="shared" si="136"/>
        <v>73.410580809035778</v>
      </c>
      <c r="R888" s="9">
        <f t="shared" si="137"/>
        <v>0</v>
      </c>
      <c r="S888" s="9">
        <f t="shared" si="138"/>
        <v>94.531625413019384</v>
      </c>
      <c r="T888" s="9">
        <f t="shared" si="139"/>
        <v>0</v>
      </c>
    </row>
    <row r="889" spans="8:20">
      <c r="H889" s="34">
        <v>885</v>
      </c>
      <c r="I889" s="9">
        <v>-0.93685069725489334</v>
      </c>
      <c r="J889" s="9">
        <f t="shared" ca="1" si="133"/>
        <v>-1.16834052139138</v>
      </c>
      <c r="K889" s="9">
        <f t="shared" si="130"/>
        <v>-0.93685069725489334</v>
      </c>
      <c r="L889" s="9">
        <f t="shared" si="131"/>
        <v>71.143093980052569</v>
      </c>
      <c r="M889" s="9">
        <f t="shared" si="134"/>
        <v>93.680277521343754</v>
      </c>
      <c r="N889" s="9">
        <f t="shared" si="132"/>
        <v>0</v>
      </c>
      <c r="O889" s="9">
        <f t="shared" si="135"/>
        <v>0</v>
      </c>
      <c r="Q889" s="9">
        <f t="shared" si="136"/>
        <v>71.143093980052569</v>
      </c>
      <c r="R889" s="9">
        <f t="shared" si="137"/>
        <v>0</v>
      </c>
      <c r="S889" s="9">
        <f t="shared" si="138"/>
        <v>93.680277521343754</v>
      </c>
      <c r="T889" s="9">
        <f t="shared" si="139"/>
        <v>0</v>
      </c>
    </row>
    <row r="890" spans="8:20">
      <c r="H890" s="34">
        <v>886</v>
      </c>
      <c r="I890" s="9">
        <v>9.7418026233770924E-2</v>
      </c>
      <c r="J890" s="9">
        <f t="shared" ca="1" si="133"/>
        <v>0.98886357396974001</v>
      </c>
      <c r="K890" s="9">
        <f t="shared" si="130"/>
        <v>9.7418026233770924E-2</v>
      </c>
      <c r="L890" s="9">
        <f t="shared" si="131"/>
        <v>100.64461258924172</v>
      </c>
      <c r="M890" s="9">
        <f t="shared" si="134"/>
        <v>103.53555429601447</v>
      </c>
      <c r="N890" s="9">
        <f t="shared" si="132"/>
        <v>0.64461258924171716</v>
      </c>
      <c r="O890" s="9">
        <f t="shared" si="135"/>
        <v>3.5355542960144817</v>
      </c>
      <c r="Q890" s="9">
        <f t="shared" si="136"/>
        <v>100.64461258924172</v>
      </c>
      <c r="R890" s="9">
        <f t="shared" si="137"/>
        <v>0.64461258924171716</v>
      </c>
      <c r="S890" s="9">
        <f t="shared" si="138"/>
        <v>103.53555429601447</v>
      </c>
      <c r="T890" s="9">
        <f t="shared" si="139"/>
        <v>3.5355542960144817</v>
      </c>
    </row>
    <row r="891" spans="8:20">
      <c r="H891" s="34">
        <v>887</v>
      </c>
      <c r="I891" s="9">
        <v>-0.85866391815189946</v>
      </c>
      <c r="J891" s="9">
        <f t="shared" ca="1" si="133"/>
        <v>-1.8916326260943843</v>
      </c>
      <c r="K891" s="9">
        <f t="shared" si="130"/>
        <v>-0.85866391815189946</v>
      </c>
      <c r="L891" s="9">
        <f t="shared" si="131"/>
        <v>73.033464629034015</v>
      </c>
      <c r="M891" s="9">
        <f t="shared" si="134"/>
        <v>94.391343793168829</v>
      </c>
      <c r="N891" s="9">
        <f t="shared" si="132"/>
        <v>0</v>
      </c>
      <c r="O891" s="9">
        <f t="shared" si="135"/>
        <v>0</v>
      </c>
      <c r="Q891" s="9">
        <f t="shared" si="136"/>
        <v>73.033464629034015</v>
      </c>
      <c r="R891" s="9">
        <f t="shared" si="137"/>
        <v>0</v>
      </c>
      <c r="S891" s="9">
        <f t="shared" si="138"/>
        <v>94.391343793168829</v>
      </c>
      <c r="T891" s="9">
        <f t="shared" si="139"/>
        <v>0</v>
      </c>
    </row>
    <row r="892" spans="8:20">
      <c r="H892" s="34">
        <v>888</v>
      </c>
      <c r="I892" s="9">
        <v>0.52021973580729108</v>
      </c>
      <c r="J892" s="9">
        <f t="shared" ca="1" si="133"/>
        <v>1.4702501528649372</v>
      </c>
      <c r="K892" s="9">
        <f t="shared" si="130"/>
        <v>0.52021973580729108</v>
      </c>
      <c r="L892" s="9">
        <f t="shared" si="131"/>
        <v>115.97873424769006</v>
      </c>
      <c r="M892" s="9">
        <f t="shared" si="134"/>
        <v>107.856922906834</v>
      </c>
      <c r="N892" s="9">
        <f t="shared" si="132"/>
        <v>10.900459298697072</v>
      </c>
      <c r="O892" s="9">
        <f t="shared" si="135"/>
        <v>7.856922906834015</v>
      </c>
      <c r="Q892" s="9">
        <f t="shared" si="136"/>
        <v>115.97873424769006</v>
      </c>
      <c r="R892" s="9">
        <f t="shared" si="137"/>
        <v>10.900459298697072</v>
      </c>
      <c r="S892" s="9">
        <f t="shared" si="138"/>
        <v>107.856922906834</v>
      </c>
      <c r="T892" s="9">
        <f t="shared" si="139"/>
        <v>7.856922906834015</v>
      </c>
    </row>
    <row r="893" spans="8:20">
      <c r="H893" s="34">
        <v>889</v>
      </c>
      <c r="I893" s="9">
        <v>-0.52381480640883549</v>
      </c>
      <c r="J893" s="9">
        <f t="shared" ca="1" si="133"/>
        <v>0.27502630305920228</v>
      </c>
      <c r="K893" s="9">
        <f t="shared" si="130"/>
        <v>-0.52381480640883549</v>
      </c>
      <c r="L893" s="9">
        <f t="shared" si="131"/>
        <v>81.714294040971723</v>
      </c>
      <c r="M893" s="9">
        <f t="shared" si="134"/>
        <v>97.498177547994317</v>
      </c>
      <c r="N893" s="9">
        <f t="shared" si="132"/>
        <v>0</v>
      </c>
      <c r="O893" s="9">
        <f t="shared" si="135"/>
        <v>0</v>
      </c>
      <c r="Q893" s="9">
        <f t="shared" si="136"/>
        <v>81.714294040971723</v>
      </c>
      <c r="R893" s="9">
        <f t="shared" si="137"/>
        <v>0</v>
      </c>
      <c r="S893" s="9">
        <f t="shared" si="138"/>
        <v>97.498177547994317</v>
      </c>
      <c r="T893" s="9">
        <f t="shared" si="139"/>
        <v>0</v>
      </c>
    </row>
    <row r="894" spans="8:20">
      <c r="H894" s="34">
        <v>890</v>
      </c>
      <c r="I894" s="9">
        <v>-0.89076130579582957</v>
      </c>
      <c r="J894" s="9">
        <f t="shared" ca="1" si="133"/>
        <v>1.3497262460335648</v>
      </c>
      <c r="K894" s="9">
        <f t="shared" si="130"/>
        <v>-0.89076130579582957</v>
      </c>
      <c r="L894" s="9">
        <f t="shared" si="131"/>
        <v>72.251423108908767</v>
      </c>
      <c r="M894" s="9">
        <f t="shared" si="134"/>
        <v>94.098784763834416</v>
      </c>
      <c r="N894" s="9">
        <f t="shared" si="132"/>
        <v>0</v>
      </c>
      <c r="O894" s="9">
        <f t="shared" si="135"/>
        <v>0</v>
      </c>
      <c r="Q894" s="9">
        <f t="shared" si="136"/>
        <v>72.251423108908767</v>
      </c>
      <c r="R894" s="9">
        <f t="shared" si="137"/>
        <v>0</v>
      </c>
      <c r="S894" s="9">
        <f t="shared" si="138"/>
        <v>94.098784763834416</v>
      </c>
      <c r="T894" s="9">
        <f t="shared" si="139"/>
        <v>0</v>
      </c>
    </row>
    <row r="895" spans="8:20">
      <c r="H895" s="34">
        <v>891</v>
      </c>
      <c r="I895" s="9">
        <v>-0.38055225704365947</v>
      </c>
      <c r="J895" s="9">
        <f t="shared" ca="1" si="133"/>
        <v>-1.175823623869293</v>
      </c>
      <c r="K895" s="9">
        <f t="shared" si="130"/>
        <v>-0.38055225704365947</v>
      </c>
      <c r="L895" s="9">
        <f t="shared" si="131"/>
        <v>85.736650937261544</v>
      </c>
      <c r="M895" s="9">
        <f t="shared" si="134"/>
        <v>98.858452984762238</v>
      </c>
      <c r="N895" s="9">
        <f t="shared" si="132"/>
        <v>0</v>
      </c>
      <c r="O895" s="9">
        <f t="shared" si="135"/>
        <v>0</v>
      </c>
      <c r="Q895" s="9">
        <f t="shared" si="136"/>
        <v>85.736650937261544</v>
      </c>
      <c r="R895" s="9">
        <f t="shared" si="137"/>
        <v>0</v>
      </c>
      <c r="S895" s="9">
        <f t="shared" si="138"/>
        <v>98.858452984762238</v>
      </c>
      <c r="T895" s="9">
        <f t="shared" si="139"/>
        <v>0</v>
      </c>
    </row>
    <row r="896" spans="8:20">
      <c r="H896" s="34">
        <v>892</v>
      </c>
      <c r="I896" s="9">
        <v>-1.0512890499324143</v>
      </c>
      <c r="J896" s="9">
        <f t="shared" ca="1" si="133"/>
        <v>1.1502435439016376</v>
      </c>
      <c r="K896" s="9">
        <f t="shared" si="130"/>
        <v>-1.0512890499324143</v>
      </c>
      <c r="L896" s="9">
        <f t="shared" si="131"/>
        <v>68.464110782785738</v>
      </c>
      <c r="M896" s="9">
        <f t="shared" si="134"/>
        <v>92.64916937881226</v>
      </c>
      <c r="N896" s="9">
        <f t="shared" si="132"/>
        <v>0</v>
      </c>
      <c r="O896" s="9">
        <f t="shared" si="135"/>
        <v>0</v>
      </c>
      <c r="Q896" s="9">
        <f t="shared" si="136"/>
        <v>68.464110782785738</v>
      </c>
      <c r="R896" s="9">
        <f t="shared" si="137"/>
        <v>0</v>
      </c>
      <c r="S896" s="9">
        <f t="shared" si="138"/>
        <v>92.64916937881226</v>
      </c>
      <c r="T896" s="9">
        <f t="shared" si="139"/>
        <v>0</v>
      </c>
    </row>
    <row r="897" spans="8:20">
      <c r="H897" s="34">
        <v>893</v>
      </c>
      <c r="I897" s="9">
        <v>-0.54018322278896969</v>
      </c>
      <c r="J897" s="9">
        <f t="shared" ca="1" si="133"/>
        <v>-0.74267469611874859</v>
      </c>
      <c r="K897" s="9">
        <f t="shared" si="130"/>
        <v>-0.54018322278896969</v>
      </c>
      <c r="L897" s="9">
        <f t="shared" si="131"/>
        <v>81.266903339281853</v>
      </c>
      <c r="M897" s="9">
        <f t="shared" si="134"/>
        <v>97.343956018057298</v>
      </c>
      <c r="N897" s="9">
        <f t="shared" si="132"/>
        <v>0</v>
      </c>
      <c r="O897" s="9">
        <f t="shared" si="135"/>
        <v>0</v>
      </c>
      <c r="Q897" s="9">
        <f t="shared" si="136"/>
        <v>81.266903339281853</v>
      </c>
      <c r="R897" s="9">
        <f t="shared" si="137"/>
        <v>0</v>
      </c>
      <c r="S897" s="9">
        <f t="shared" si="138"/>
        <v>97.343956018057298</v>
      </c>
      <c r="T897" s="9">
        <f t="shared" si="139"/>
        <v>0</v>
      </c>
    </row>
    <row r="898" spans="8:20">
      <c r="H898" s="34">
        <v>894</v>
      </c>
      <c r="I898" s="9">
        <v>-5.2662170650674273E-2</v>
      </c>
      <c r="J898" s="9">
        <f t="shared" ca="1" si="133"/>
        <v>0.27485347660099735</v>
      </c>
      <c r="K898" s="9">
        <f t="shared" si="130"/>
        <v>-5.2662170650674273E-2</v>
      </c>
      <c r="L898" s="9">
        <f t="shared" si="131"/>
        <v>95.703749081690745</v>
      </c>
      <c r="M898" s="9">
        <f t="shared" si="134"/>
        <v>102.04361746476235</v>
      </c>
      <c r="N898" s="9">
        <f t="shared" si="132"/>
        <v>0</v>
      </c>
      <c r="O898" s="9">
        <f t="shared" si="135"/>
        <v>2.0436174647623631</v>
      </c>
      <c r="Q898" s="9">
        <f t="shared" si="136"/>
        <v>95.703749081690745</v>
      </c>
      <c r="R898" s="9">
        <f t="shared" si="137"/>
        <v>0</v>
      </c>
      <c r="S898" s="9">
        <f t="shared" si="138"/>
        <v>102.04361746476235</v>
      </c>
      <c r="T898" s="9">
        <f t="shared" si="139"/>
        <v>2.0436174647623631</v>
      </c>
    </row>
    <row r="899" spans="8:20">
      <c r="H899" s="34">
        <v>895</v>
      </c>
      <c r="I899" s="9">
        <v>0.86272497553612681</v>
      </c>
      <c r="J899" s="9">
        <f t="shared" ca="1" si="133"/>
        <v>1.7666809248769462</v>
      </c>
      <c r="K899" s="9">
        <f t="shared" si="130"/>
        <v>0.86272497553612681</v>
      </c>
      <c r="L899" s="9">
        <f t="shared" si="131"/>
        <v>130.09773382594148</v>
      </c>
      <c r="M899" s="9">
        <f t="shared" si="134"/>
        <v>111.48948966753011</v>
      </c>
      <c r="N899" s="9">
        <f t="shared" si="132"/>
        <v>10.900459298697072</v>
      </c>
      <c r="O899" s="9">
        <f t="shared" si="135"/>
        <v>9.2193869747110284</v>
      </c>
      <c r="Q899" s="9">
        <f t="shared" si="136"/>
        <v>130.09773382594148</v>
      </c>
      <c r="R899" s="9">
        <f t="shared" si="137"/>
        <v>10.900459298697072</v>
      </c>
      <c r="S899" s="9">
        <f t="shared" si="138"/>
        <v>111.48948966753011</v>
      </c>
      <c r="T899" s="9">
        <f t="shared" si="139"/>
        <v>9.2193869747110284</v>
      </c>
    </row>
    <row r="900" spans="8:20">
      <c r="H900" s="34">
        <v>896</v>
      </c>
      <c r="I900" s="9">
        <v>-0.77386450083945835</v>
      </c>
      <c r="J900" s="9">
        <f t="shared" ca="1" si="133"/>
        <v>0.76089420180488043</v>
      </c>
      <c r="K900" s="9">
        <f t="shared" si="130"/>
        <v>-0.77386450083945835</v>
      </c>
      <c r="L900" s="9">
        <f t="shared" si="131"/>
        <v>75.140537125025602</v>
      </c>
      <c r="M900" s="9">
        <f t="shared" si="134"/>
        <v>95.16865097283052</v>
      </c>
      <c r="N900" s="9">
        <f t="shared" si="132"/>
        <v>0</v>
      </c>
      <c r="O900" s="9">
        <f t="shared" si="135"/>
        <v>0</v>
      </c>
      <c r="Q900" s="9">
        <f t="shared" si="136"/>
        <v>75.140537125025602</v>
      </c>
      <c r="R900" s="9">
        <f t="shared" si="137"/>
        <v>0</v>
      </c>
      <c r="S900" s="9">
        <f t="shared" si="138"/>
        <v>95.16865097283052</v>
      </c>
      <c r="T900" s="9">
        <f t="shared" si="139"/>
        <v>0</v>
      </c>
    </row>
    <row r="901" spans="8:20">
      <c r="H901" s="34">
        <v>897</v>
      </c>
      <c r="I901" s="9">
        <v>-0.84724686214882261</v>
      </c>
      <c r="J901" s="9">
        <f t="shared" ca="1" si="133"/>
        <v>-0.9585979104061062</v>
      </c>
      <c r="K901" s="9">
        <f t="shared" ref="K901:K964" si="140">IF($B$7=0,I901,J901)</f>
        <v>-0.84724686214882261</v>
      </c>
      <c r="L901" s="9">
        <f t="shared" ref="L901:L964" si="141">$E$7*EXP(($B$5-0.5*$E$9^2)*$B$6+$E$9*SQRT($B$6)*K901)</f>
        <v>73.313673390641142</v>
      </c>
      <c r="M901" s="9">
        <f t="shared" si="134"/>
        <v>94.495626343753429</v>
      </c>
      <c r="N901" s="9">
        <f t="shared" ref="N901:N964" si="142">IF(L901&gt;$E$12,$E$12-$E$11,IF(L901&lt;$E$11,0,L901-$E$11))</f>
        <v>0</v>
      </c>
      <c r="O901" s="9">
        <f t="shared" si="135"/>
        <v>0</v>
      </c>
      <c r="Q901" s="9">
        <f t="shared" si="136"/>
        <v>73.313673390641142</v>
      </c>
      <c r="R901" s="9">
        <f t="shared" si="137"/>
        <v>0</v>
      </c>
      <c r="S901" s="9">
        <f t="shared" si="138"/>
        <v>94.495626343753429</v>
      </c>
      <c r="T901" s="9">
        <f t="shared" si="139"/>
        <v>0</v>
      </c>
    </row>
    <row r="902" spans="8:20">
      <c r="H902" s="34">
        <v>898</v>
      </c>
      <c r="I902" s="9">
        <v>-0.59987001171277055</v>
      </c>
      <c r="J902" s="9">
        <f t="shared" ref="J902:J965" ca="1" si="143">NORMSINV(RAND())</f>
        <v>-1.992251994702257</v>
      </c>
      <c r="K902" s="9">
        <f t="shared" si="140"/>
        <v>-0.59987001171277055</v>
      </c>
      <c r="L902" s="9">
        <f t="shared" si="141"/>
        <v>79.656161710701596</v>
      </c>
      <c r="M902" s="9">
        <f t="shared" ref="M902:M965" si="144">$E$8*EXP(($B$5-0.5*$E$10^2)*$B$6+$E$10*SQRT($B$6)*K902)</f>
        <v>96.783656974988077</v>
      </c>
      <c r="N902" s="9">
        <f t="shared" si="142"/>
        <v>0</v>
      </c>
      <c r="O902" s="9">
        <f t="shared" ref="O902:O965" si="145">IF(M902&gt;$E$14,$E$14-$E$13,IF(M902&lt;$E$13,0,M902-$E$13))</f>
        <v>0</v>
      </c>
      <c r="Q902" s="9">
        <f t="shared" ref="Q902:Q965" si="146">L902</f>
        <v>79.656161710701596</v>
      </c>
      <c r="R902" s="9">
        <f t="shared" ref="R902:R965" si="147">N902</f>
        <v>0</v>
      </c>
      <c r="S902" s="9">
        <f t="shared" ref="S902:S965" si="148">M902</f>
        <v>96.783656974988077</v>
      </c>
      <c r="T902" s="9">
        <f t="shared" ref="T902:T965" si="149">O902</f>
        <v>0</v>
      </c>
    </row>
    <row r="903" spans="8:20">
      <c r="H903" s="34">
        <v>899</v>
      </c>
      <c r="I903" s="9">
        <v>0.9236785745293975</v>
      </c>
      <c r="J903" s="9">
        <f t="shared" ca="1" si="143"/>
        <v>0.60635929155784896</v>
      </c>
      <c r="K903" s="9">
        <f t="shared" si="140"/>
        <v>0.9236785745293975</v>
      </c>
      <c r="L903" s="9">
        <f t="shared" si="141"/>
        <v>132.78487172353454</v>
      </c>
      <c r="M903" s="9">
        <f t="shared" si="144"/>
        <v>112.14866287827068</v>
      </c>
      <c r="N903" s="9">
        <f t="shared" si="142"/>
        <v>10.900459298697072</v>
      </c>
      <c r="O903" s="9">
        <f t="shared" si="145"/>
        <v>9.2193869747110284</v>
      </c>
      <c r="Q903" s="9">
        <f t="shared" si="146"/>
        <v>132.78487172353454</v>
      </c>
      <c r="R903" s="9">
        <f t="shared" si="147"/>
        <v>10.900459298697072</v>
      </c>
      <c r="S903" s="9">
        <f t="shared" si="148"/>
        <v>112.14866287827068</v>
      </c>
      <c r="T903" s="9">
        <f t="shared" si="149"/>
        <v>9.2193869747110284</v>
      </c>
    </row>
    <row r="904" spans="8:20">
      <c r="H904" s="34">
        <v>900</v>
      </c>
      <c r="I904" s="9">
        <v>-1.7655914153099608</v>
      </c>
      <c r="J904" s="9">
        <f t="shared" ca="1" si="143"/>
        <v>-0.45049292058408957</v>
      </c>
      <c r="K904" s="9">
        <f t="shared" si="140"/>
        <v>-1.7655914153099608</v>
      </c>
      <c r="L904" s="9">
        <f t="shared" si="141"/>
        <v>53.878240710157918</v>
      </c>
      <c r="M904" s="9">
        <f t="shared" si="144"/>
        <v>86.46481359131927</v>
      </c>
      <c r="N904" s="9">
        <f t="shared" si="142"/>
        <v>0</v>
      </c>
      <c r="O904" s="9">
        <f t="shared" si="145"/>
        <v>0</v>
      </c>
      <c r="Q904" s="9">
        <f t="shared" si="146"/>
        <v>53.878240710157918</v>
      </c>
      <c r="R904" s="9">
        <f t="shared" si="147"/>
        <v>0</v>
      </c>
      <c r="S904" s="9">
        <f t="shared" si="148"/>
        <v>86.46481359131927</v>
      </c>
      <c r="T904" s="9">
        <f t="shared" si="149"/>
        <v>0</v>
      </c>
    </row>
    <row r="905" spans="8:20">
      <c r="H905" s="34">
        <v>901</v>
      </c>
      <c r="I905" s="9">
        <v>0.12160048313990722</v>
      </c>
      <c r="J905" s="9">
        <f t="shared" ca="1" si="143"/>
        <v>-0.79398109930188188</v>
      </c>
      <c r="K905" s="9">
        <f t="shared" si="140"/>
        <v>0.12160048313990722</v>
      </c>
      <c r="L905" s="9">
        <f t="shared" si="141"/>
        <v>101.46426042846753</v>
      </c>
      <c r="M905" s="9">
        <f t="shared" si="144"/>
        <v>103.77798266685002</v>
      </c>
      <c r="N905" s="9">
        <f t="shared" si="142"/>
        <v>1.4642604284675258</v>
      </c>
      <c r="O905" s="9">
        <f t="shared" si="145"/>
        <v>3.7779826668500363</v>
      </c>
      <c r="Q905" s="9">
        <f t="shared" si="146"/>
        <v>101.46426042846753</v>
      </c>
      <c r="R905" s="9">
        <f t="shared" si="147"/>
        <v>1.4642604284675258</v>
      </c>
      <c r="S905" s="9">
        <f t="shared" si="148"/>
        <v>103.77798266685002</v>
      </c>
      <c r="T905" s="9">
        <f t="shared" si="149"/>
        <v>3.7779826668500363</v>
      </c>
    </row>
    <row r="906" spans="8:20">
      <c r="H906" s="34">
        <v>902</v>
      </c>
      <c r="I906" s="9">
        <v>-2.0873719698551882</v>
      </c>
      <c r="J906" s="9">
        <f t="shared" ca="1" si="143"/>
        <v>-0.15671726272490066</v>
      </c>
      <c r="K906" s="9">
        <f t="shared" si="140"/>
        <v>-2.0873719698551882</v>
      </c>
      <c r="L906" s="9">
        <f t="shared" si="141"/>
        <v>48.366083487560104</v>
      </c>
      <c r="M906" s="9">
        <f t="shared" si="144"/>
        <v>83.815431651404552</v>
      </c>
      <c r="N906" s="9">
        <f t="shared" si="142"/>
        <v>0</v>
      </c>
      <c r="O906" s="9">
        <f t="shared" si="145"/>
        <v>0</v>
      </c>
      <c r="Q906" s="9">
        <f t="shared" si="146"/>
        <v>48.366083487560104</v>
      </c>
      <c r="R906" s="9">
        <f t="shared" si="147"/>
        <v>0</v>
      </c>
      <c r="S906" s="9">
        <f t="shared" si="148"/>
        <v>83.815431651404552</v>
      </c>
      <c r="T906" s="9">
        <f t="shared" si="149"/>
        <v>0</v>
      </c>
    </row>
    <row r="907" spans="8:20">
      <c r="H907" s="34">
        <v>903</v>
      </c>
      <c r="I907" s="9">
        <v>-0.98563928012632407</v>
      </c>
      <c r="J907" s="9">
        <f t="shared" ca="1" si="143"/>
        <v>0.94251409213865522</v>
      </c>
      <c r="K907" s="9">
        <f t="shared" si="140"/>
        <v>-0.98563928012632407</v>
      </c>
      <c r="L907" s="9">
        <f t="shared" si="141"/>
        <v>69.988375141552353</v>
      </c>
      <c r="M907" s="9">
        <f t="shared" si="144"/>
        <v>93.239288559240848</v>
      </c>
      <c r="N907" s="9">
        <f t="shared" si="142"/>
        <v>0</v>
      </c>
      <c r="O907" s="9">
        <f t="shared" si="145"/>
        <v>0</v>
      </c>
      <c r="Q907" s="9">
        <f t="shared" si="146"/>
        <v>69.988375141552353</v>
      </c>
      <c r="R907" s="9">
        <f t="shared" si="147"/>
        <v>0</v>
      </c>
      <c r="S907" s="9">
        <f t="shared" si="148"/>
        <v>93.239288559240848</v>
      </c>
      <c r="T907" s="9">
        <f t="shared" si="149"/>
        <v>0</v>
      </c>
    </row>
    <row r="908" spans="8:20">
      <c r="H908" s="34">
        <v>904</v>
      </c>
      <c r="I908" s="9">
        <v>-2.7131322833758229E-3</v>
      </c>
      <c r="J908" s="9">
        <f t="shared" ca="1" si="143"/>
        <v>0.55176918279387932</v>
      </c>
      <c r="K908" s="9">
        <f t="shared" si="140"/>
        <v>-2.7131322833758229E-3</v>
      </c>
      <c r="L908" s="9">
        <f t="shared" si="141"/>
        <v>97.320611146901868</v>
      </c>
      <c r="M908" s="9">
        <f t="shared" si="144"/>
        <v>102.53775509960479</v>
      </c>
      <c r="N908" s="9">
        <f t="shared" si="142"/>
        <v>0</v>
      </c>
      <c r="O908" s="9">
        <f t="shared" si="145"/>
        <v>2.5377550996048086</v>
      </c>
      <c r="Q908" s="9">
        <f t="shared" si="146"/>
        <v>97.320611146901868</v>
      </c>
      <c r="R908" s="9">
        <f t="shared" si="147"/>
        <v>0</v>
      </c>
      <c r="S908" s="9">
        <f t="shared" si="148"/>
        <v>102.53775509960479</v>
      </c>
      <c r="T908" s="9">
        <f t="shared" si="149"/>
        <v>2.5377550996048086</v>
      </c>
    </row>
    <row r="909" spans="8:20">
      <c r="H909" s="34">
        <v>905</v>
      </c>
      <c r="I909" s="9">
        <v>6.3254480649076197E-2</v>
      </c>
      <c r="J909" s="9">
        <f t="shared" ca="1" si="143"/>
        <v>0.27997427173284195</v>
      </c>
      <c r="K909" s="9">
        <f t="shared" si="140"/>
        <v>6.3254480649076197E-2</v>
      </c>
      <c r="L909" s="9">
        <f t="shared" si="141"/>
        <v>99.497934580364699</v>
      </c>
      <c r="M909" s="9">
        <f t="shared" si="144"/>
        <v>103.19403068674177</v>
      </c>
      <c r="N909" s="9">
        <f t="shared" si="142"/>
        <v>0</v>
      </c>
      <c r="O909" s="9">
        <f t="shared" si="145"/>
        <v>3.1940306867417831</v>
      </c>
      <c r="Q909" s="9">
        <f t="shared" si="146"/>
        <v>99.497934580364699</v>
      </c>
      <c r="R909" s="9">
        <f t="shared" si="147"/>
        <v>0</v>
      </c>
      <c r="S909" s="9">
        <f t="shared" si="148"/>
        <v>103.19403068674177</v>
      </c>
      <c r="T909" s="9">
        <f t="shared" si="149"/>
        <v>3.1940306867417831</v>
      </c>
    </row>
    <row r="910" spans="8:20">
      <c r="H910" s="34">
        <v>906</v>
      </c>
      <c r="I910" s="9">
        <v>-0.79500009669261262</v>
      </c>
      <c r="J910" s="9">
        <f t="shared" ca="1" si="143"/>
        <v>0.20948386553912443</v>
      </c>
      <c r="K910" s="9">
        <f t="shared" si="140"/>
        <v>-0.79500009669261262</v>
      </c>
      <c r="L910" s="9">
        <f t="shared" si="141"/>
        <v>74.609745326589518</v>
      </c>
      <c r="M910" s="9">
        <f t="shared" si="144"/>
        <v>94.974316355690362</v>
      </c>
      <c r="N910" s="9">
        <f t="shared" si="142"/>
        <v>0</v>
      </c>
      <c r="O910" s="9">
        <f t="shared" si="145"/>
        <v>0</v>
      </c>
      <c r="Q910" s="9">
        <f t="shared" si="146"/>
        <v>74.609745326589518</v>
      </c>
      <c r="R910" s="9">
        <f t="shared" si="147"/>
        <v>0</v>
      </c>
      <c r="S910" s="9">
        <f t="shared" si="148"/>
        <v>94.974316355690362</v>
      </c>
      <c r="T910" s="9">
        <f t="shared" si="149"/>
        <v>0</v>
      </c>
    </row>
    <row r="911" spans="8:20">
      <c r="H911" s="34">
        <v>907</v>
      </c>
      <c r="I911" s="9">
        <v>-1.1702369613788428</v>
      </c>
      <c r="J911" s="9">
        <f t="shared" ca="1" si="143"/>
        <v>-0.85609293083116889</v>
      </c>
      <c r="K911" s="9">
        <f t="shared" si="140"/>
        <v>-1.1702369613788428</v>
      </c>
      <c r="L911" s="9">
        <f t="shared" si="141"/>
        <v>65.786427950642562</v>
      </c>
      <c r="M911" s="9">
        <f t="shared" si="144"/>
        <v>91.589456349384093</v>
      </c>
      <c r="N911" s="9">
        <f t="shared" si="142"/>
        <v>0</v>
      </c>
      <c r="O911" s="9">
        <f t="shared" si="145"/>
        <v>0</v>
      </c>
      <c r="Q911" s="9">
        <f t="shared" si="146"/>
        <v>65.786427950642562</v>
      </c>
      <c r="R911" s="9">
        <f t="shared" si="147"/>
        <v>0</v>
      </c>
      <c r="S911" s="9">
        <f t="shared" si="148"/>
        <v>91.589456349384093</v>
      </c>
      <c r="T911" s="9">
        <f t="shared" si="149"/>
        <v>0</v>
      </c>
    </row>
    <row r="912" spans="8:20">
      <c r="H912" s="34">
        <v>908</v>
      </c>
      <c r="I912" s="9">
        <v>0.7877050363414404</v>
      </c>
      <c r="J912" s="9">
        <f t="shared" ca="1" si="143"/>
        <v>1.1175655443126986</v>
      </c>
      <c r="K912" s="9">
        <f t="shared" si="140"/>
        <v>0.7877050363414404</v>
      </c>
      <c r="L912" s="9">
        <f t="shared" si="141"/>
        <v>126.86501567712905</v>
      </c>
      <c r="M912" s="9">
        <f t="shared" si="144"/>
        <v>110.68351452553998</v>
      </c>
      <c r="N912" s="9">
        <f t="shared" si="142"/>
        <v>10.900459298697072</v>
      </c>
      <c r="O912" s="9">
        <f t="shared" si="145"/>
        <v>9.2193869747110284</v>
      </c>
      <c r="Q912" s="9">
        <f t="shared" si="146"/>
        <v>126.86501567712905</v>
      </c>
      <c r="R912" s="9">
        <f t="shared" si="147"/>
        <v>10.900459298697072</v>
      </c>
      <c r="S912" s="9">
        <f t="shared" si="148"/>
        <v>110.68351452553998</v>
      </c>
      <c r="T912" s="9">
        <f t="shared" si="149"/>
        <v>9.2193869747110284</v>
      </c>
    </row>
    <row r="913" spans="8:20">
      <c r="H913" s="34">
        <v>909</v>
      </c>
      <c r="I913" s="9">
        <v>0.69941117738522862</v>
      </c>
      <c r="J913" s="9">
        <f t="shared" ca="1" si="143"/>
        <v>-1.541581248720262</v>
      </c>
      <c r="K913" s="9">
        <f t="shared" si="140"/>
        <v>0.69941117738522862</v>
      </c>
      <c r="L913" s="9">
        <f t="shared" si="141"/>
        <v>123.16305832248948</v>
      </c>
      <c r="M913" s="9">
        <f t="shared" si="144"/>
        <v>109.7423922503682</v>
      </c>
      <c r="N913" s="9">
        <f t="shared" si="142"/>
        <v>10.900459298697072</v>
      </c>
      <c r="O913" s="9">
        <f t="shared" si="145"/>
        <v>9.2193869747110284</v>
      </c>
      <c r="Q913" s="9">
        <f t="shared" si="146"/>
        <v>123.16305832248948</v>
      </c>
      <c r="R913" s="9">
        <f t="shared" si="147"/>
        <v>10.900459298697072</v>
      </c>
      <c r="S913" s="9">
        <f t="shared" si="148"/>
        <v>109.7423922503682</v>
      </c>
      <c r="T913" s="9">
        <f t="shared" si="149"/>
        <v>9.2193869747110284</v>
      </c>
    </row>
    <row r="914" spans="8:20">
      <c r="H914" s="34">
        <v>910</v>
      </c>
      <c r="I914" s="9">
        <v>-2.0721727688176839</v>
      </c>
      <c r="J914" s="9">
        <f t="shared" ca="1" si="143"/>
        <v>-1.2892421407122636</v>
      </c>
      <c r="K914" s="9">
        <f t="shared" si="140"/>
        <v>-2.0721727688176839</v>
      </c>
      <c r="L914" s="9">
        <f t="shared" si="141"/>
        <v>48.6132803910467</v>
      </c>
      <c r="M914" s="9">
        <f t="shared" si="144"/>
        <v>83.938727807084973</v>
      </c>
      <c r="N914" s="9">
        <f t="shared" si="142"/>
        <v>0</v>
      </c>
      <c r="O914" s="9">
        <f t="shared" si="145"/>
        <v>0</v>
      </c>
      <c r="Q914" s="9">
        <f t="shared" si="146"/>
        <v>48.6132803910467</v>
      </c>
      <c r="R914" s="9">
        <f t="shared" si="147"/>
        <v>0</v>
      </c>
      <c r="S914" s="9">
        <f t="shared" si="148"/>
        <v>83.938727807084973</v>
      </c>
      <c r="T914" s="9">
        <f t="shared" si="149"/>
        <v>0</v>
      </c>
    </row>
    <row r="915" spans="8:20">
      <c r="H915" s="34">
        <v>911</v>
      </c>
      <c r="I915" s="9">
        <v>1.0379597922687747</v>
      </c>
      <c r="J915" s="9">
        <f t="shared" ca="1" si="143"/>
        <v>-0.64783916192726976</v>
      </c>
      <c r="K915" s="9">
        <f t="shared" si="140"/>
        <v>1.0379597922687747</v>
      </c>
      <c r="L915" s="9">
        <f t="shared" si="141"/>
        <v>137.97343790043334</v>
      </c>
      <c r="M915" s="9">
        <f t="shared" si="144"/>
        <v>113.39506087425124</v>
      </c>
      <c r="N915" s="9">
        <f t="shared" si="142"/>
        <v>10.900459298697072</v>
      </c>
      <c r="O915" s="9">
        <f t="shared" si="145"/>
        <v>9.2193869747110284</v>
      </c>
      <c r="Q915" s="9">
        <f t="shared" si="146"/>
        <v>137.97343790043334</v>
      </c>
      <c r="R915" s="9">
        <f t="shared" si="147"/>
        <v>10.900459298697072</v>
      </c>
      <c r="S915" s="9">
        <f t="shared" si="148"/>
        <v>113.39506087425124</v>
      </c>
      <c r="T915" s="9">
        <f t="shared" si="149"/>
        <v>9.2193869747110284</v>
      </c>
    </row>
    <row r="916" spans="8:20">
      <c r="H916" s="34">
        <v>912</v>
      </c>
      <c r="I916" s="9">
        <v>-2.9520436687874865</v>
      </c>
      <c r="J916" s="9">
        <f t="shared" ca="1" si="143"/>
        <v>1.8659949487326069</v>
      </c>
      <c r="K916" s="9">
        <f t="shared" si="140"/>
        <v>-2.9520436687874865</v>
      </c>
      <c r="L916" s="9">
        <f t="shared" si="141"/>
        <v>36.189922809008429</v>
      </c>
      <c r="M916" s="9">
        <f t="shared" si="144"/>
        <v>77.091421574040069</v>
      </c>
      <c r="N916" s="9">
        <f t="shared" si="142"/>
        <v>0</v>
      </c>
      <c r="O916" s="9">
        <f t="shared" si="145"/>
        <v>0</v>
      </c>
      <c r="Q916" s="9">
        <f t="shared" si="146"/>
        <v>36.189922809008429</v>
      </c>
      <c r="R916" s="9">
        <f t="shared" si="147"/>
        <v>0</v>
      </c>
      <c r="S916" s="9">
        <f t="shared" si="148"/>
        <v>77.091421574040069</v>
      </c>
      <c r="T916" s="9">
        <f t="shared" si="149"/>
        <v>0</v>
      </c>
    </row>
    <row r="917" spans="8:20">
      <c r="H917" s="34">
        <v>913</v>
      </c>
      <c r="I917" s="9">
        <v>1.0321334799418944</v>
      </c>
      <c r="J917" s="9">
        <f t="shared" ca="1" si="143"/>
        <v>0.85631754641293123</v>
      </c>
      <c r="K917" s="9">
        <f t="shared" si="140"/>
        <v>1.0321334799418944</v>
      </c>
      <c r="L917" s="9">
        <f t="shared" si="141"/>
        <v>137.70407434183647</v>
      </c>
      <c r="M917" s="9">
        <f t="shared" si="144"/>
        <v>113.33118290505998</v>
      </c>
      <c r="N917" s="9">
        <f t="shared" si="142"/>
        <v>10.900459298697072</v>
      </c>
      <c r="O917" s="9">
        <f t="shared" si="145"/>
        <v>9.2193869747110284</v>
      </c>
      <c r="Q917" s="9">
        <f t="shared" si="146"/>
        <v>137.70407434183647</v>
      </c>
      <c r="R917" s="9">
        <f t="shared" si="147"/>
        <v>10.900459298697072</v>
      </c>
      <c r="S917" s="9">
        <f t="shared" si="148"/>
        <v>113.33118290505998</v>
      </c>
      <c r="T917" s="9">
        <f t="shared" si="149"/>
        <v>9.2193869747110284</v>
      </c>
    </row>
    <row r="918" spans="8:20">
      <c r="H918" s="34">
        <v>914</v>
      </c>
      <c r="I918" s="9">
        <v>0.12058134715647473</v>
      </c>
      <c r="J918" s="9">
        <f t="shared" ca="1" si="143"/>
        <v>0.60810684701190609</v>
      </c>
      <c r="K918" s="9">
        <f t="shared" si="140"/>
        <v>0.12058134715647473</v>
      </c>
      <c r="L918" s="9">
        <f t="shared" si="141"/>
        <v>101.42958316026696</v>
      </c>
      <c r="M918" s="9">
        <f t="shared" si="144"/>
        <v>103.76775441271221</v>
      </c>
      <c r="N918" s="9">
        <f t="shared" si="142"/>
        <v>1.429583160266958</v>
      </c>
      <c r="O918" s="9">
        <f t="shared" si="145"/>
        <v>3.7677544127122218</v>
      </c>
      <c r="Q918" s="9">
        <f t="shared" si="146"/>
        <v>101.42958316026696</v>
      </c>
      <c r="R918" s="9">
        <f t="shared" si="147"/>
        <v>1.429583160266958</v>
      </c>
      <c r="S918" s="9">
        <f t="shared" si="148"/>
        <v>103.76775441271221</v>
      </c>
      <c r="T918" s="9">
        <f t="shared" si="149"/>
        <v>3.7677544127122218</v>
      </c>
    </row>
    <row r="919" spans="8:20">
      <c r="H919" s="34">
        <v>915</v>
      </c>
      <c r="I919" s="9">
        <v>-0.21678554864106014</v>
      </c>
      <c r="J919" s="9">
        <f t="shared" ca="1" si="143"/>
        <v>1.3417534779298175</v>
      </c>
      <c r="K919" s="9">
        <f t="shared" si="140"/>
        <v>-0.21678554864106014</v>
      </c>
      <c r="L919" s="9">
        <f t="shared" si="141"/>
        <v>90.577797418318568</v>
      </c>
      <c r="M919" s="9">
        <f t="shared" si="144"/>
        <v>100.43667750347301</v>
      </c>
      <c r="N919" s="9">
        <f t="shared" si="142"/>
        <v>0</v>
      </c>
      <c r="O919" s="9">
        <f t="shared" si="145"/>
        <v>0.43667750347302103</v>
      </c>
      <c r="Q919" s="9">
        <f t="shared" si="146"/>
        <v>90.577797418318568</v>
      </c>
      <c r="R919" s="9">
        <f t="shared" si="147"/>
        <v>0</v>
      </c>
      <c r="S919" s="9">
        <f t="shared" si="148"/>
        <v>100.43667750347301</v>
      </c>
      <c r="T919" s="9">
        <f t="shared" si="149"/>
        <v>0.43667750347302103</v>
      </c>
    </row>
    <row r="920" spans="8:20">
      <c r="H920" s="34">
        <v>916</v>
      </c>
      <c r="I920" s="9">
        <v>-1.3123295169933105</v>
      </c>
      <c r="J920" s="9">
        <f t="shared" ca="1" si="143"/>
        <v>2.2240376515855869</v>
      </c>
      <c r="K920" s="9">
        <f t="shared" si="140"/>
        <v>-1.3123295169933105</v>
      </c>
      <c r="L920" s="9">
        <f t="shared" si="141"/>
        <v>62.724650800144431</v>
      </c>
      <c r="M920" s="9">
        <f t="shared" si="144"/>
        <v>90.339422734928945</v>
      </c>
      <c r="N920" s="9">
        <f t="shared" si="142"/>
        <v>0</v>
      </c>
      <c r="O920" s="9">
        <f t="shared" si="145"/>
        <v>0</v>
      </c>
      <c r="Q920" s="9">
        <f t="shared" si="146"/>
        <v>62.724650800144431</v>
      </c>
      <c r="R920" s="9">
        <f t="shared" si="147"/>
        <v>0</v>
      </c>
      <c r="S920" s="9">
        <f t="shared" si="148"/>
        <v>90.339422734928945</v>
      </c>
      <c r="T920" s="9">
        <f t="shared" si="149"/>
        <v>0</v>
      </c>
    </row>
    <row r="921" spans="8:20">
      <c r="H921" s="34">
        <v>917</v>
      </c>
      <c r="I921" s="9">
        <v>-3.6753176611601254E-2</v>
      </c>
      <c r="J921" s="9">
        <f t="shared" ca="1" si="143"/>
        <v>-0.65765306388622036</v>
      </c>
      <c r="K921" s="9">
        <f t="shared" si="140"/>
        <v>-3.6753176611601254E-2</v>
      </c>
      <c r="L921" s="9">
        <f t="shared" si="141"/>
        <v>96.215790105394547</v>
      </c>
      <c r="M921" s="9">
        <f t="shared" si="144"/>
        <v>102.20074354105714</v>
      </c>
      <c r="N921" s="9">
        <f t="shared" si="142"/>
        <v>0</v>
      </c>
      <c r="O921" s="9">
        <f t="shared" si="145"/>
        <v>2.2007435410571503</v>
      </c>
      <c r="Q921" s="9">
        <f t="shared" si="146"/>
        <v>96.215790105394547</v>
      </c>
      <c r="R921" s="9">
        <f t="shared" si="147"/>
        <v>0</v>
      </c>
      <c r="S921" s="9">
        <f t="shared" si="148"/>
        <v>102.20074354105714</v>
      </c>
      <c r="T921" s="9">
        <f t="shared" si="149"/>
        <v>2.2007435410571503</v>
      </c>
    </row>
    <row r="922" spans="8:20">
      <c r="H922" s="34">
        <v>918</v>
      </c>
      <c r="I922" s="9">
        <v>-0.69402931220961683</v>
      </c>
      <c r="J922" s="9">
        <f t="shared" ca="1" si="143"/>
        <v>-1.8961038231472005</v>
      </c>
      <c r="K922" s="9">
        <f t="shared" si="140"/>
        <v>-0.69402931220961683</v>
      </c>
      <c r="L922" s="9">
        <f t="shared" si="141"/>
        <v>77.179785543125661</v>
      </c>
      <c r="M922" s="9">
        <f t="shared" si="144"/>
        <v>95.906302963875817</v>
      </c>
      <c r="N922" s="9">
        <f t="shared" si="142"/>
        <v>0</v>
      </c>
      <c r="O922" s="9">
        <f t="shared" si="145"/>
        <v>0</v>
      </c>
      <c r="Q922" s="9">
        <f t="shared" si="146"/>
        <v>77.179785543125661</v>
      </c>
      <c r="R922" s="9">
        <f t="shared" si="147"/>
        <v>0</v>
      </c>
      <c r="S922" s="9">
        <f t="shared" si="148"/>
        <v>95.906302963875817</v>
      </c>
      <c r="T922" s="9">
        <f t="shared" si="149"/>
        <v>0</v>
      </c>
    </row>
    <row r="923" spans="8:20">
      <c r="H923" s="34">
        <v>919</v>
      </c>
      <c r="I923" s="9">
        <v>1.201647574531074</v>
      </c>
      <c r="J923" s="9">
        <f t="shared" ca="1" si="143"/>
        <v>-0.10080211229390938</v>
      </c>
      <c r="K923" s="9">
        <f t="shared" si="140"/>
        <v>1.201647574531074</v>
      </c>
      <c r="L923" s="9">
        <f t="shared" si="141"/>
        <v>145.76029200597469</v>
      </c>
      <c r="M923" s="9">
        <f t="shared" si="144"/>
        <v>115.20447550351905</v>
      </c>
      <c r="N923" s="9">
        <f t="shared" si="142"/>
        <v>10.900459298697072</v>
      </c>
      <c r="O923" s="9">
        <f t="shared" si="145"/>
        <v>9.2193869747110284</v>
      </c>
      <c r="Q923" s="9">
        <f t="shared" si="146"/>
        <v>145.76029200597469</v>
      </c>
      <c r="R923" s="9">
        <f t="shared" si="147"/>
        <v>10.900459298697072</v>
      </c>
      <c r="S923" s="9">
        <f t="shared" si="148"/>
        <v>115.20447550351905</v>
      </c>
      <c r="T923" s="9">
        <f t="shared" si="149"/>
        <v>9.2193869747110284</v>
      </c>
    </row>
    <row r="924" spans="8:20">
      <c r="H924" s="34">
        <v>920</v>
      </c>
      <c r="I924" s="9">
        <v>0.87366253578825848</v>
      </c>
      <c r="J924" s="9">
        <f t="shared" ca="1" si="143"/>
        <v>0.70442866565922346</v>
      </c>
      <c r="K924" s="9">
        <f t="shared" si="140"/>
        <v>0.87366253578825848</v>
      </c>
      <c r="L924" s="9">
        <f t="shared" si="141"/>
        <v>130.57588025969488</v>
      </c>
      <c r="M924" s="9">
        <f t="shared" si="144"/>
        <v>111.60748631241439</v>
      </c>
      <c r="N924" s="9">
        <f t="shared" si="142"/>
        <v>10.900459298697072</v>
      </c>
      <c r="O924" s="9">
        <f t="shared" si="145"/>
        <v>9.2193869747110284</v>
      </c>
      <c r="Q924" s="9">
        <f t="shared" si="146"/>
        <v>130.57588025969488</v>
      </c>
      <c r="R924" s="9">
        <f t="shared" si="147"/>
        <v>10.900459298697072</v>
      </c>
      <c r="S924" s="9">
        <f t="shared" si="148"/>
        <v>111.60748631241439</v>
      </c>
      <c r="T924" s="9">
        <f t="shared" si="149"/>
        <v>9.2193869747110284</v>
      </c>
    </row>
    <row r="925" spans="8:20">
      <c r="H925" s="34">
        <v>921</v>
      </c>
      <c r="I925" s="9">
        <v>-1.9487684403564132</v>
      </c>
      <c r="J925" s="9">
        <f t="shared" ca="1" si="143"/>
        <v>0.56269639771577107</v>
      </c>
      <c r="K925" s="9">
        <f t="shared" si="140"/>
        <v>-1.9487684403564132</v>
      </c>
      <c r="L925" s="9">
        <f t="shared" si="141"/>
        <v>50.667647726800446</v>
      </c>
      <c r="M925" s="9">
        <f t="shared" si="144"/>
        <v>84.946523550683708</v>
      </c>
      <c r="N925" s="9">
        <f t="shared" si="142"/>
        <v>0</v>
      </c>
      <c r="O925" s="9">
        <f t="shared" si="145"/>
        <v>0</v>
      </c>
      <c r="Q925" s="9">
        <f t="shared" si="146"/>
        <v>50.667647726800446</v>
      </c>
      <c r="R925" s="9">
        <f t="shared" si="147"/>
        <v>0</v>
      </c>
      <c r="S925" s="9">
        <f t="shared" si="148"/>
        <v>84.946523550683708</v>
      </c>
      <c r="T925" s="9">
        <f t="shared" si="149"/>
        <v>0</v>
      </c>
    </row>
    <row r="926" spans="8:20">
      <c r="H926" s="34">
        <v>922</v>
      </c>
      <c r="I926" s="9">
        <v>-0.50605232672321621</v>
      </c>
      <c r="J926" s="9">
        <f t="shared" ca="1" si="143"/>
        <v>0.81030034266632556</v>
      </c>
      <c r="K926" s="9">
        <f t="shared" si="140"/>
        <v>-0.50605232672321621</v>
      </c>
      <c r="L926" s="9">
        <f t="shared" si="141"/>
        <v>82.202575053211945</v>
      </c>
      <c r="M926" s="9">
        <f t="shared" si="144"/>
        <v>97.665810243383703</v>
      </c>
      <c r="N926" s="9">
        <f t="shared" si="142"/>
        <v>0</v>
      </c>
      <c r="O926" s="9">
        <f t="shared" si="145"/>
        <v>0</v>
      </c>
      <c r="Q926" s="9">
        <f t="shared" si="146"/>
        <v>82.202575053211945</v>
      </c>
      <c r="R926" s="9">
        <f t="shared" si="147"/>
        <v>0</v>
      </c>
      <c r="S926" s="9">
        <f t="shared" si="148"/>
        <v>97.665810243383703</v>
      </c>
      <c r="T926" s="9">
        <f t="shared" si="149"/>
        <v>0</v>
      </c>
    </row>
    <row r="927" spans="8:20">
      <c r="H927" s="34">
        <v>923</v>
      </c>
      <c r="I927" s="9">
        <v>-1.3913406950569074</v>
      </c>
      <c r="J927" s="9">
        <f t="shared" ca="1" si="143"/>
        <v>1.4431742103633309</v>
      </c>
      <c r="K927" s="9">
        <f t="shared" si="140"/>
        <v>-1.3913406950569074</v>
      </c>
      <c r="L927" s="9">
        <f t="shared" si="141"/>
        <v>61.084216849347108</v>
      </c>
      <c r="M927" s="9">
        <f t="shared" si="144"/>
        <v>89.651732045534075</v>
      </c>
      <c r="N927" s="9">
        <f t="shared" si="142"/>
        <v>0</v>
      </c>
      <c r="O927" s="9">
        <f t="shared" si="145"/>
        <v>0</v>
      </c>
      <c r="Q927" s="9">
        <f t="shared" si="146"/>
        <v>61.084216849347108</v>
      </c>
      <c r="R927" s="9">
        <f t="shared" si="147"/>
        <v>0</v>
      </c>
      <c r="S927" s="9">
        <f t="shared" si="148"/>
        <v>89.651732045534075</v>
      </c>
      <c r="T927" s="9">
        <f t="shared" si="149"/>
        <v>0</v>
      </c>
    </row>
    <row r="928" spans="8:20">
      <c r="H928" s="34">
        <v>924</v>
      </c>
      <c r="I928" s="9">
        <v>-1.0873198580389842</v>
      </c>
      <c r="J928" s="9">
        <f t="shared" ca="1" si="143"/>
        <v>0.79329242178242432</v>
      </c>
      <c r="K928" s="9">
        <f t="shared" si="140"/>
        <v>-1.0873198580389842</v>
      </c>
      <c r="L928" s="9">
        <f t="shared" si="141"/>
        <v>67.641699125488628</v>
      </c>
      <c r="M928" s="9">
        <f t="shared" si="144"/>
        <v>92.326881017250656</v>
      </c>
      <c r="N928" s="9">
        <f t="shared" si="142"/>
        <v>0</v>
      </c>
      <c r="O928" s="9">
        <f t="shared" si="145"/>
        <v>0</v>
      </c>
      <c r="Q928" s="9">
        <f t="shared" si="146"/>
        <v>67.641699125488628</v>
      </c>
      <c r="R928" s="9">
        <f t="shared" si="147"/>
        <v>0</v>
      </c>
      <c r="S928" s="9">
        <f t="shared" si="148"/>
        <v>92.326881017250656</v>
      </c>
      <c r="T928" s="9">
        <f t="shared" si="149"/>
        <v>0</v>
      </c>
    </row>
    <row r="929" spans="8:20">
      <c r="H929" s="34">
        <v>925</v>
      </c>
      <c r="I929" s="9">
        <v>8.1441410477171308E-2</v>
      </c>
      <c r="J929" s="9">
        <f t="shared" ca="1" si="143"/>
        <v>0.54443639007445455</v>
      </c>
      <c r="K929" s="9">
        <f t="shared" si="140"/>
        <v>8.1441410477171308E-2</v>
      </c>
      <c r="L929" s="9">
        <f t="shared" si="141"/>
        <v>100.10673173038123</v>
      </c>
      <c r="M929" s="9">
        <f t="shared" si="144"/>
        <v>103.3756999770617</v>
      </c>
      <c r="N929" s="9">
        <f t="shared" si="142"/>
        <v>0.10673173038122741</v>
      </c>
      <c r="O929" s="9">
        <f t="shared" si="145"/>
        <v>3.3756999770617142</v>
      </c>
      <c r="Q929" s="9">
        <f t="shared" si="146"/>
        <v>100.10673173038123</v>
      </c>
      <c r="R929" s="9">
        <f t="shared" si="147"/>
        <v>0.10673173038122741</v>
      </c>
      <c r="S929" s="9">
        <f t="shared" si="148"/>
        <v>103.3756999770617</v>
      </c>
      <c r="T929" s="9">
        <f t="shared" si="149"/>
        <v>3.3756999770617142</v>
      </c>
    </row>
    <row r="930" spans="8:20">
      <c r="H930" s="34">
        <v>926</v>
      </c>
      <c r="I930" s="9">
        <v>-2.1140677844445381</v>
      </c>
      <c r="J930" s="9">
        <f t="shared" ca="1" si="143"/>
        <v>1.4395674044946785</v>
      </c>
      <c r="K930" s="9">
        <f t="shared" si="140"/>
        <v>-2.1140677844445381</v>
      </c>
      <c r="L930" s="9">
        <f t="shared" si="141"/>
        <v>47.934946696317475</v>
      </c>
      <c r="M930" s="9">
        <f t="shared" si="144"/>
        <v>83.599313025215835</v>
      </c>
      <c r="N930" s="9">
        <f t="shared" si="142"/>
        <v>0</v>
      </c>
      <c r="O930" s="9">
        <f t="shared" si="145"/>
        <v>0</v>
      </c>
      <c r="Q930" s="9">
        <f t="shared" si="146"/>
        <v>47.934946696317475</v>
      </c>
      <c r="R930" s="9">
        <f t="shared" si="147"/>
        <v>0</v>
      </c>
      <c r="S930" s="9">
        <f t="shared" si="148"/>
        <v>83.599313025215835</v>
      </c>
      <c r="T930" s="9">
        <f t="shared" si="149"/>
        <v>0</v>
      </c>
    </row>
    <row r="931" spans="8:20">
      <c r="H931" s="34">
        <v>927</v>
      </c>
      <c r="I931" s="9">
        <v>-1.724056314891961</v>
      </c>
      <c r="J931" s="9">
        <f t="shared" ca="1" si="143"/>
        <v>0.25443749760213236</v>
      </c>
      <c r="K931" s="9">
        <f t="shared" si="140"/>
        <v>-1.724056314891961</v>
      </c>
      <c r="L931" s="9">
        <f t="shared" si="141"/>
        <v>54.634082988826982</v>
      </c>
      <c r="M931" s="9">
        <f t="shared" si="144"/>
        <v>86.812840478900355</v>
      </c>
      <c r="N931" s="9">
        <f t="shared" si="142"/>
        <v>0</v>
      </c>
      <c r="O931" s="9">
        <f t="shared" si="145"/>
        <v>0</v>
      </c>
      <c r="Q931" s="9">
        <f t="shared" si="146"/>
        <v>54.634082988826982</v>
      </c>
      <c r="R931" s="9">
        <f t="shared" si="147"/>
        <v>0</v>
      </c>
      <c r="S931" s="9">
        <f t="shared" si="148"/>
        <v>86.812840478900355</v>
      </c>
      <c r="T931" s="9">
        <f t="shared" si="149"/>
        <v>0</v>
      </c>
    </row>
    <row r="932" spans="8:20">
      <c r="H932" s="34">
        <v>928</v>
      </c>
      <c r="I932" s="9">
        <v>1.4657934980259364</v>
      </c>
      <c r="J932" s="9">
        <f t="shared" ca="1" si="143"/>
        <v>-1.0735431286947781</v>
      </c>
      <c r="K932" s="9">
        <f t="shared" si="140"/>
        <v>1.4657934980259364</v>
      </c>
      <c r="L932" s="9">
        <f t="shared" si="141"/>
        <v>159.26351948529646</v>
      </c>
      <c r="M932" s="9">
        <f t="shared" si="144"/>
        <v>118.18544789130827</v>
      </c>
      <c r="N932" s="9">
        <f t="shared" si="142"/>
        <v>10.900459298697072</v>
      </c>
      <c r="O932" s="9">
        <f t="shared" si="145"/>
        <v>9.2193869747110284</v>
      </c>
      <c r="Q932" s="9">
        <f t="shared" si="146"/>
        <v>159.26351948529646</v>
      </c>
      <c r="R932" s="9">
        <f t="shared" si="147"/>
        <v>10.900459298697072</v>
      </c>
      <c r="S932" s="9">
        <f t="shared" si="148"/>
        <v>118.18544789130827</v>
      </c>
      <c r="T932" s="9">
        <f t="shared" si="149"/>
        <v>9.2193869747110284</v>
      </c>
    </row>
    <row r="933" spans="8:20">
      <c r="H933" s="34">
        <v>929</v>
      </c>
      <c r="I933" s="9">
        <v>-1.0669997551657817</v>
      </c>
      <c r="J933" s="9">
        <f t="shared" ca="1" si="143"/>
        <v>0.67844097030823303</v>
      </c>
      <c r="K933" s="9">
        <f t="shared" si="140"/>
        <v>-1.0669997551657817</v>
      </c>
      <c r="L933" s="9">
        <f t="shared" si="141"/>
        <v>68.104287908011017</v>
      </c>
      <c r="M933" s="9">
        <f t="shared" si="144"/>
        <v>92.508502171721332</v>
      </c>
      <c r="N933" s="9">
        <f t="shared" si="142"/>
        <v>0</v>
      </c>
      <c r="O933" s="9">
        <f t="shared" si="145"/>
        <v>0</v>
      </c>
      <c r="Q933" s="9">
        <f t="shared" si="146"/>
        <v>68.104287908011017</v>
      </c>
      <c r="R933" s="9">
        <f t="shared" si="147"/>
        <v>0</v>
      </c>
      <c r="S933" s="9">
        <f t="shared" si="148"/>
        <v>92.508502171721332</v>
      </c>
      <c r="T933" s="9">
        <f t="shared" si="149"/>
        <v>0</v>
      </c>
    </row>
    <row r="934" spans="8:20">
      <c r="H934" s="34">
        <v>930</v>
      </c>
      <c r="I934" s="9">
        <v>0.43443952882391118</v>
      </c>
      <c r="J934" s="9">
        <f t="shared" ca="1" si="143"/>
        <v>1.0807298279238307</v>
      </c>
      <c r="K934" s="9">
        <f t="shared" si="140"/>
        <v>0.43443952882391118</v>
      </c>
      <c r="L934" s="9">
        <f t="shared" si="141"/>
        <v>112.68941007803545</v>
      </c>
      <c r="M934" s="9">
        <f t="shared" si="144"/>
        <v>106.96583521618177</v>
      </c>
      <c r="N934" s="9">
        <f t="shared" si="142"/>
        <v>10.900459298697072</v>
      </c>
      <c r="O934" s="9">
        <f t="shared" si="145"/>
        <v>6.9658352161817874</v>
      </c>
      <c r="Q934" s="9">
        <f t="shared" si="146"/>
        <v>112.68941007803545</v>
      </c>
      <c r="R934" s="9">
        <f t="shared" si="147"/>
        <v>10.900459298697072</v>
      </c>
      <c r="S934" s="9">
        <f t="shared" si="148"/>
        <v>106.96583521618177</v>
      </c>
      <c r="T934" s="9">
        <f t="shared" si="149"/>
        <v>6.9658352161817874</v>
      </c>
    </row>
    <row r="935" spans="8:20">
      <c r="H935" s="34">
        <v>931</v>
      </c>
      <c r="I935" s="9">
        <v>0.7668455419865553</v>
      </c>
      <c r="J935" s="9">
        <f t="shared" ca="1" si="143"/>
        <v>-1.485928981919749</v>
      </c>
      <c r="K935" s="9">
        <f t="shared" si="140"/>
        <v>0.7668455419865553</v>
      </c>
      <c r="L935" s="9">
        <f t="shared" si="141"/>
        <v>125.98050892525481</v>
      </c>
      <c r="M935" s="9">
        <f t="shared" si="144"/>
        <v>110.46044806621023</v>
      </c>
      <c r="N935" s="9">
        <f t="shared" si="142"/>
        <v>10.900459298697072</v>
      </c>
      <c r="O935" s="9">
        <f t="shared" si="145"/>
        <v>9.2193869747110284</v>
      </c>
      <c r="Q935" s="9">
        <f t="shared" si="146"/>
        <v>125.98050892525481</v>
      </c>
      <c r="R935" s="9">
        <f t="shared" si="147"/>
        <v>10.900459298697072</v>
      </c>
      <c r="S935" s="9">
        <f t="shared" si="148"/>
        <v>110.46044806621023</v>
      </c>
      <c r="T935" s="9">
        <f t="shared" si="149"/>
        <v>9.2193869747110284</v>
      </c>
    </row>
    <row r="936" spans="8:20">
      <c r="H936" s="34">
        <v>932</v>
      </c>
      <c r="I936" s="9">
        <v>1.9111295804103809</v>
      </c>
      <c r="J936" s="9">
        <f t="shared" ca="1" si="143"/>
        <v>-0.7618621256241952</v>
      </c>
      <c r="K936" s="9">
        <f t="shared" si="140"/>
        <v>1.9111295804103809</v>
      </c>
      <c r="L936" s="9">
        <f t="shared" si="141"/>
        <v>184.92117011719716</v>
      </c>
      <c r="M936" s="9">
        <f t="shared" si="144"/>
        <v>123.38688690064683</v>
      </c>
      <c r="N936" s="9">
        <f t="shared" si="142"/>
        <v>10.900459298697072</v>
      </c>
      <c r="O936" s="9">
        <f t="shared" si="145"/>
        <v>9.2193869747110284</v>
      </c>
      <c r="Q936" s="9">
        <f t="shared" si="146"/>
        <v>184.92117011719716</v>
      </c>
      <c r="R936" s="9">
        <f t="shared" si="147"/>
        <v>10.900459298697072</v>
      </c>
      <c r="S936" s="9">
        <f t="shared" si="148"/>
        <v>123.38688690064683</v>
      </c>
      <c r="T936" s="9">
        <f t="shared" si="149"/>
        <v>9.2193869747110284</v>
      </c>
    </row>
    <row r="937" spans="8:20">
      <c r="H937" s="34">
        <v>933</v>
      </c>
      <c r="I937" s="9">
        <v>-1.810842276108227</v>
      </c>
      <c r="J937" s="9">
        <f t="shared" ca="1" si="143"/>
        <v>-0.1437444873289617</v>
      </c>
      <c r="K937" s="9">
        <f t="shared" si="140"/>
        <v>-1.810842276108227</v>
      </c>
      <c r="L937" s="9">
        <f t="shared" si="141"/>
        <v>53.066677155025509</v>
      </c>
      <c r="M937" s="9">
        <f t="shared" si="144"/>
        <v>86.087239799831451</v>
      </c>
      <c r="N937" s="9">
        <f t="shared" si="142"/>
        <v>0</v>
      </c>
      <c r="O937" s="9">
        <f t="shared" si="145"/>
        <v>0</v>
      </c>
      <c r="Q937" s="9">
        <f t="shared" si="146"/>
        <v>53.066677155025509</v>
      </c>
      <c r="R937" s="9">
        <f t="shared" si="147"/>
        <v>0</v>
      </c>
      <c r="S937" s="9">
        <f t="shared" si="148"/>
        <v>86.087239799831451</v>
      </c>
      <c r="T937" s="9">
        <f t="shared" si="149"/>
        <v>0</v>
      </c>
    </row>
    <row r="938" spans="8:20">
      <c r="H938" s="34">
        <v>934</v>
      </c>
      <c r="I938" s="9">
        <v>-8.4580154157601853E-2</v>
      </c>
      <c r="J938" s="9">
        <f t="shared" ca="1" si="143"/>
        <v>1.1679960032292516</v>
      </c>
      <c r="K938" s="9">
        <f t="shared" si="140"/>
        <v>-8.4580154157601853E-2</v>
      </c>
      <c r="L938" s="9">
        <f t="shared" si="141"/>
        <v>94.684651759193414</v>
      </c>
      <c r="M938" s="9">
        <f t="shared" si="144"/>
        <v>101.72910583583852</v>
      </c>
      <c r="N938" s="9">
        <f t="shared" si="142"/>
        <v>0</v>
      </c>
      <c r="O938" s="9">
        <f t="shared" si="145"/>
        <v>1.7291058358385385</v>
      </c>
      <c r="Q938" s="9">
        <f t="shared" si="146"/>
        <v>94.684651759193414</v>
      </c>
      <c r="R938" s="9">
        <f t="shared" si="147"/>
        <v>0</v>
      </c>
      <c r="S938" s="9">
        <f t="shared" si="148"/>
        <v>101.72910583583852</v>
      </c>
      <c r="T938" s="9">
        <f t="shared" si="149"/>
        <v>1.7291058358385385</v>
      </c>
    </row>
    <row r="939" spans="8:20">
      <c r="H939" s="34">
        <v>935</v>
      </c>
      <c r="I939" s="9">
        <v>0.14487999184389436</v>
      </c>
      <c r="J939" s="9">
        <f t="shared" ca="1" si="143"/>
        <v>-1.4905887428123317</v>
      </c>
      <c r="K939" s="9">
        <f t="shared" si="140"/>
        <v>0.14487999184389436</v>
      </c>
      <c r="L939" s="9">
        <f t="shared" si="141"/>
        <v>102.25960880043476</v>
      </c>
      <c r="M939" s="9">
        <f t="shared" si="144"/>
        <v>104.01189524317155</v>
      </c>
      <c r="N939" s="9">
        <f t="shared" si="142"/>
        <v>2.2596088004347621</v>
      </c>
      <c r="O939" s="9">
        <f t="shared" si="145"/>
        <v>4.0118952431715655</v>
      </c>
      <c r="Q939" s="9">
        <f t="shared" si="146"/>
        <v>102.25960880043476</v>
      </c>
      <c r="R939" s="9">
        <f t="shared" si="147"/>
        <v>2.2596088004347621</v>
      </c>
      <c r="S939" s="9">
        <f t="shared" si="148"/>
        <v>104.01189524317155</v>
      </c>
      <c r="T939" s="9">
        <f t="shared" si="149"/>
        <v>4.0118952431715655</v>
      </c>
    </row>
    <row r="940" spans="8:20">
      <c r="H940" s="34">
        <v>936</v>
      </c>
      <c r="I940" s="9">
        <v>1.3453731054282205</v>
      </c>
      <c r="J940" s="9">
        <f t="shared" ca="1" si="143"/>
        <v>-0.57831682312249555</v>
      </c>
      <c r="K940" s="9">
        <f t="shared" si="140"/>
        <v>1.3453731054282205</v>
      </c>
      <c r="L940" s="9">
        <f t="shared" si="141"/>
        <v>152.95904108377138</v>
      </c>
      <c r="M940" s="9">
        <f t="shared" si="144"/>
        <v>116.81701626298141</v>
      </c>
      <c r="N940" s="9">
        <f t="shared" si="142"/>
        <v>10.900459298697072</v>
      </c>
      <c r="O940" s="9">
        <f t="shared" si="145"/>
        <v>9.2193869747110284</v>
      </c>
      <c r="Q940" s="9">
        <f t="shared" si="146"/>
        <v>152.95904108377138</v>
      </c>
      <c r="R940" s="9">
        <f t="shared" si="147"/>
        <v>10.900459298697072</v>
      </c>
      <c r="S940" s="9">
        <f t="shared" si="148"/>
        <v>116.81701626298141</v>
      </c>
      <c r="T940" s="9">
        <f t="shared" si="149"/>
        <v>9.2193869747110284</v>
      </c>
    </row>
    <row r="941" spans="8:20">
      <c r="H941" s="34">
        <v>937</v>
      </c>
      <c r="I941" s="9">
        <v>-0.22388149408546501</v>
      </c>
      <c r="J941" s="9">
        <f t="shared" ca="1" si="143"/>
        <v>-0.755796015635818</v>
      </c>
      <c r="K941" s="9">
        <f t="shared" si="140"/>
        <v>-0.22388149408546501</v>
      </c>
      <c r="L941" s="9">
        <f t="shared" si="141"/>
        <v>90.362475034544957</v>
      </c>
      <c r="M941" s="9">
        <f t="shared" si="144"/>
        <v>100.36777434264712</v>
      </c>
      <c r="N941" s="9">
        <f t="shared" si="142"/>
        <v>0</v>
      </c>
      <c r="O941" s="9">
        <f t="shared" si="145"/>
        <v>0.36777434264713804</v>
      </c>
      <c r="Q941" s="9">
        <f t="shared" si="146"/>
        <v>90.362475034544957</v>
      </c>
      <c r="R941" s="9">
        <f t="shared" si="147"/>
        <v>0</v>
      </c>
      <c r="S941" s="9">
        <f t="shared" si="148"/>
        <v>100.36777434264712</v>
      </c>
      <c r="T941" s="9">
        <f t="shared" si="149"/>
        <v>0.36777434264713804</v>
      </c>
    </row>
    <row r="942" spans="8:20">
      <c r="H942" s="34">
        <v>938</v>
      </c>
      <c r="I942" s="9">
        <v>-1.6406480153310694</v>
      </c>
      <c r="J942" s="9">
        <f t="shared" ca="1" si="143"/>
        <v>-0.39418583270464713</v>
      </c>
      <c r="K942" s="9">
        <f t="shared" si="140"/>
        <v>-1.6406480153310694</v>
      </c>
      <c r="L942" s="9">
        <f t="shared" si="141"/>
        <v>56.184097757880068</v>
      </c>
      <c r="M942" s="9">
        <f t="shared" si="144"/>
        <v>87.515963992019408</v>
      </c>
      <c r="N942" s="9">
        <f t="shared" si="142"/>
        <v>0</v>
      </c>
      <c r="O942" s="9">
        <f t="shared" si="145"/>
        <v>0</v>
      </c>
      <c r="Q942" s="9">
        <f t="shared" si="146"/>
        <v>56.184097757880068</v>
      </c>
      <c r="R942" s="9">
        <f t="shared" si="147"/>
        <v>0</v>
      </c>
      <c r="S942" s="9">
        <f t="shared" si="148"/>
        <v>87.515963992019408</v>
      </c>
      <c r="T942" s="9">
        <f t="shared" si="149"/>
        <v>0</v>
      </c>
    </row>
    <row r="943" spans="8:20">
      <c r="H943" s="34">
        <v>939</v>
      </c>
      <c r="I943" s="9">
        <v>-1.2129506130269396</v>
      </c>
      <c r="J943" s="9">
        <f t="shared" ca="1" si="143"/>
        <v>0.11939875670456118</v>
      </c>
      <c r="K943" s="9">
        <f t="shared" si="140"/>
        <v>-1.2129506130269396</v>
      </c>
      <c r="L943" s="9">
        <f t="shared" si="141"/>
        <v>64.850656847146311</v>
      </c>
      <c r="M943" s="9">
        <f t="shared" si="144"/>
        <v>91.211883275922006</v>
      </c>
      <c r="N943" s="9">
        <f t="shared" si="142"/>
        <v>0</v>
      </c>
      <c r="O943" s="9">
        <f t="shared" si="145"/>
        <v>0</v>
      </c>
      <c r="Q943" s="9">
        <f t="shared" si="146"/>
        <v>64.850656847146311</v>
      </c>
      <c r="R943" s="9">
        <f t="shared" si="147"/>
        <v>0</v>
      </c>
      <c r="S943" s="9">
        <f t="shared" si="148"/>
        <v>91.211883275922006</v>
      </c>
      <c r="T943" s="9">
        <f t="shared" si="149"/>
        <v>0</v>
      </c>
    </row>
    <row r="944" spans="8:20">
      <c r="H944" s="34">
        <v>940</v>
      </c>
      <c r="I944" s="9">
        <v>-1.3560372555459073</v>
      </c>
      <c r="J944" s="9">
        <f t="shared" ca="1" si="143"/>
        <v>-1.670905074798593</v>
      </c>
      <c r="K944" s="9">
        <f t="shared" si="140"/>
        <v>-1.3560372555459073</v>
      </c>
      <c r="L944" s="9">
        <f t="shared" si="141"/>
        <v>61.81181853121339</v>
      </c>
      <c r="M944" s="9">
        <f t="shared" si="144"/>
        <v>89.958353737016353</v>
      </c>
      <c r="N944" s="9">
        <f t="shared" si="142"/>
        <v>0</v>
      </c>
      <c r="O944" s="9">
        <f t="shared" si="145"/>
        <v>0</v>
      </c>
      <c r="Q944" s="9">
        <f t="shared" si="146"/>
        <v>61.81181853121339</v>
      </c>
      <c r="R944" s="9">
        <f t="shared" si="147"/>
        <v>0</v>
      </c>
      <c r="S944" s="9">
        <f t="shared" si="148"/>
        <v>89.958353737016353</v>
      </c>
      <c r="T944" s="9">
        <f t="shared" si="149"/>
        <v>0</v>
      </c>
    </row>
    <row r="945" spans="8:20">
      <c r="H945" s="34">
        <v>941</v>
      </c>
      <c r="I945" s="9">
        <v>-2.2347513586311107</v>
      </c>
      <c r="J945" s="9">
        <f t="shared" ca="1" si="143"/>
        <v>1.0652641681513031</v>
      </c>
      <c r="K945" s="9">
        <f t="shared" si="140"/>
        <v>-2.2347513586311107</v>
      </c>
      <c r="L945" s="9">
        <f t="shared" si="141"/>
        <v>46.033368508393977</v>
      </c>
      <c r="M945" s="9">
        <f t="shared" si="144"/>
        <v>82.629240028938213</v>
      </c>
      <c r="N945" s="9">
        <f t="shared" si="142"/>
        <v>0</v>
      </c>
      <c r="O945" s="9">
        <f t="shared" si="145"/>
        <v>0</v>
      </c>
      <c r="Q945" s="9">
        <f t="shared" si="146"/>
        <v>46.033368508393977</v>
      </c>
      <c r="R945" s="9">
        <f t="shared" si="147"/>
        <v>0</v>
      </c>
      <c r="S945" s="9">
        <f t="shared" si="148"/>
        <v>82.629240028938213</v>
      </c>
      <c r="T945" s="9">
        <f t="shared" si="149"/>
        <v>0</v>
      </c>
    </row>
    <row r="946" spans="8:20">
      <c r="H946" s="34">
        <v>942</v>
      </c>
      <c r="I946" s="9">
        <v>1.0379111856758925</v>
      </c>
      <c r="J946" s="9">
        <f t="shared" ca="1" si="143"/>
        <v>1.2374261396910793</v>
      </c>
      <c r="K946" s="9">
        <f t="shared" si="140"/>
        <v>1.0379111856758925</v>
      </c>
      <c r="L946" s="9">
        <f t="shared" si="141"/>
        <v>137.97118852992085</v>
      </c>
      <c r="M946" s="9">
        <f t="shared" si="144"/>
        <v>113.39452781700611</v>
      </c>
      <c r="N946" s="9">
        <f t="shared" si="142"/>
        <v>10.900459298697072</v>
      </c>
      <c r="O946" s="9">
        <f t="shared" si="145"/>
        <v>9.2193869747110284</v>
      </c>
      <c r="Q946" s="9">
        <f t="shared" si="146"/>
        <v>137.97118852992085</v>
      </c>
      <c r="R946" s="9">
        <f t="shared" si="147"/>
        <v>10.900459298697072</v>
      </c>
      <c r="S946" s="9">
        <f t="shared" si="148"/>
        <v>113.39452781700611</v>
      </c>
      <c r="T946" s="9">
        <f t="shared" si="149"/>
        <v>9.2193869747110284</v>
      </c>
    </row>
    <row r="947" spans="8:20">
      <c r="H947" s="34">
        <v>943</v>
      </c>
      <c r="I947" s="9">
        <v>-7.102928667853739E-2</v>
      </c>
      <c r="J947" s="9">
        <f t="shared" ca="1" si="143"/>
        <v>-8.6849803216265703E-2</v>
      </c>
      <c r="K947" s="9">
        <f t="shared" si="140"/>
        <v>-7.102928667853739E-2</v>
      </c>
      <c r="L947" s="9">
        <f t="shared" si="141"/>
        <v>95.115979986458541</v>
      </c>
      <c r="M947" s="9">
        <f t="shared" si="144"/>
        <v>101.86251402553819</v>
      </c>
      <c r="N947" s="9">
        <f t="shared" si="142"/>
        <v>0</v>
      </c>
      <c r="O947" s="9">
        <f t="shared" si="145"/>
        <v>1.8625140255382036</v>
      </c>
      <c r="Q947" s="9">
        <f t="shared" si="146"/>
        <v>95.115979986458541</v>
      </c>
      <c r="R947" s="9">
        <f t="shared" si="147"/>
        <v>0</v>
      </c>
      <c r="S947" s="9">
        <f t="shared" si="148"/>
        <v>101.86251402553819</v>
      </c>
      <c r="T947" s="9">
        <f t="shared" si="149"/>
        <v>1.8625140255382036</v>
      </c>
    </row>
    <row r="948" spans="8:20">
      <c r="H948" s="34">
        <v>944</v>
      </c>
      <c r="I948" s="9">
        <v>-1.2862184304681135</v>
      </c>
      <c r="J948" s="9">
        <f t="shared" ca="1" si="143"/>
        <v>0.46948222466687356</v>
      </c>
      <c r="K948" s="9">
        <f t="shared" si="140"/>
        <v>-1.2862184304681135</v>
      </c>
      <c r="L948" s="9">
        <f t="shared" si="141"/>
        <v>63.276398085108596</v>
      </c>
      <c r="M948" s="9">
        <f t="shared" si="144"/>
        <v>90.567843868313773</v>
      </c>
      <c r="N948" s="9">
        <f t="shared" si="142"/>
        <v>0</v>
      </c>
      <c r="O948" s="9">
        <f t="shared" si="145"/>
        <v>0</v>
      </c>
      <c r="Q948" s="9">
        <f t="shared" si="146"/>
        <v>63.276398085108596</v>
      </c>
      <c r="R948" s="9">
        <f t="shared" si="147"/>
        <v>0</v>
      </c>
      <c r="S948" s="9">
        <f t="shared" si="148"/>
        <v>90.567843868313773</v>
      </c>
      <c r="T948" s="9">
        <f t="shared" si="149"/>
        <v>0</v>
      </c>
    </row>
    <row r="949" spans="8:20">
      <c r="H949" s="34">
        <v>945</v>
      </c>
      <c r="I949" s="9">
        <v>-7.4924626661529353E-2</v>
      </c>
      <c r="J949" s="9">
        <f t="shared" ca="1" si="143"/>
        <v>-0.18514512126663782</v>
      </c>
      <c r="K949" s="9">
        <f t="shared" si="140"/>
        <v>-7.4924626661529353E-2</v>
      </c>
      <c r="L949" s="9">
        <f t="shared" si="141"/>
        <v>94.991789293869516</v>
      </c>
      <c r="M949" s="9">
        <f t="shared" si="144"/>
        <v>101.82414652492926</v>
      </c>
      <c r="N949" s="9">
        <f t="shared" si="142"/>
        <v>0</v>
      </c>
      <c r="O949" s="9">
        <f t="shared" si="145"/>
        <v>1.8241465249292759</v>
      </c>
      <c r="Q949" s="9">
        <f t="shared" si="146"/>
        <v>94.991789293869516</v>
      </c>
      <c r="R949" s="9">
        <f t="shared" si="147"/>
        <v>0</v>
      </c>
      <c r="S949" s="9">
        <f t="shared" si="148"/>
        <v>101.82414652492926</v>
      </c>
      <c r="T949" s="9">
        <f t="shared" si="149"/>
        <v>1.8241465249292759</v>
      </c>
    </row>
    <row r="950" spans="8:20">
      <c r="H950" s="34">
        <v>946</v>
      </c>
      <c r="I950" s="9">
        <v>-0.17845535677287552</v>
      </c>
      <c r="J950" s="9">
        <f t="shared" ca="1" si="143"/>
        <v>1.0442604260035544</v>
      </c>
      <c r="K950" s="9">
        <f t="shared" si="140"/>
        <v>-0.17845535677287552</v>
      </c>
      <c r="L950" s="9">
        <f t="shared" si="141"/>
        <v>91.749807411236816</v>
      </c>
      <c r="M950" s="9">
        <f t="shared" si="144"/>
        <v>100.80969062088096</v>
      </c>
      <c r="N950" s="9">
        <f t="shared" si="142"/>
        <v>0</v>
      </c>
      <c r="O950" s="9">
        <f t="shared" si="145"/>
        <v>0.80969062088097132</v>
      </c>
      <c r="Q950" s="9">
        <f t="shared" si="146"/>
        <v>91.749807411236816</v>
      </c>
      <c r="R950" s="9">
        <f t="shared" si="147"/>
        <v>0</v>
      </c>
      <c r="S950" s="9">
        <f t="shared" si="148"/>
        <v>100.80969062088096</v>
      </c>
      <c r="T950" s="9">
        <f t="shared" si="149"/>
        <v>0.80969062088097132</v>
      </c>
    </row>
    <row r="951" spans="8:20">
      <c r="H951" s="34">
        <v>947</v>
      </c>
      <c r="I951" s="9">
        <v>-0.24945869626965561</v>
      </c>
      <c r="J951" s="9">
        <f t="shared" ca="1" si="143"/>
        <v>-0.40391797040204469</v>
      </c>
      <c r="K951" s="9">
        <f t="shared" si="140"/>
        <v>-0.24945869626965561</v>
      </c>
      <c r="L951" s="9">
        <f t="shared" si="141"/>
        <v>89.590588448524301</v>
      </c>
      <c r="M951" s="9">
        <f t="shared" si="144"/>
        <v>100.11980622388187</v>
      </c>
      <c r="N951" s="9">
        <f t="shared" si="142"/>
        <v>0</v>
      </c>
      <c r="O951" s="9">
        <f t="shared" si="145"/>
        <v>0.11980622388188067</v>
      </c>
      <c r="Q951" s="9">
        <f t="shared" si="146"/>
        <v>89.590588448524301</v>
      </c>
      <c r="R951" s="9">
        <f t="shared" si="147"/>
        <v>0</v>
      </c>
      <c r="S951" s="9">
        <f t="shared" si="148"/>
        <v>100.11980622388187</v>
      </c>
      <c r="T951" s="9">
        <f t="shared" si="149"/>
        <v>0.11980622388188067</v>
      </c>
    </row>
    <row r="952" spans="8:20">
      <c r="H952" s="34">
        <v>948</v>
      </c>
      <c r="I952" s="9">
        <v>-0.45091775025183234</v>
      </c>
      <c r="J952" s="9">
        <f t="shared" ca="1" si="143"/>
        <v>0.11627163802398956</v>
      </c>
      <c r="K952" s="9">
        <f t="shared" si="140"/>
        <v>-0.45091775025183234</v>
      </c>
      <c r="L952" s="9">
        <f t="shared" si="141"/>
        <v>83.736856883288553</v>
      </c>
      <c r="M952" s="9">
        <f t="shared" si="144"/>
        <v>98.187978598136567</v>
      </c>
      <c r="N952" s="9">
        <f t="shared" si="142"/>
        <v>0</v>
      </c>
      <c r="O952" s="9">
        <f t="shared" si="145"/>
        <v>0</v>
      </c>
      <c r="Q952" s="9">
        <f t="shared" si="146"/>
        <v>83.736856883288553</v>
      </c>
      <c r="R952" s="9">
        <f t="shared" si="147"/>
        <v>0</v>
      </c>
      <c r="S952" s="9">
        <f t="shared" si="148"/>
        <v>98.187978598136567</v>
      </c>
      <c r="T952" s="9">
        <f t="shared" si="149"/>
        <v>0</v>
      </c>
    </row>
    <row r="953" spans="8:20">
      <c r="H953" s="34">
        <v>949</v>
      </c>
      <c r="I953" s="9">
        <v>-1.8830457578061697</v>
      </c>
      <c r="J953" s="9">
        <f t="shared" ca="1" si="143"/>
        <v>0.33956191911966038</v>
      </c>
      <c r="K953" s="9">
        <f t="shared" si="140"/>
        <v>-1.8830457578061697</v>
      </c>
      <c r="L953" s="9">
        <f t="shared" si="141"/>
        <v>51.796963695185347</v>
      </c>
      <c r="M953" s="9">
        <f t="shared" si="144"/>
        <v>85.488184363471206</v>
      </c>
      <c r="N953" s="9">
        <f t="shared" si="142"/>
        <v>0</v>
      </c>
      <c r="O953" s="9">
        <f t="shared" si="145"/>
        <v>0</v>
      </c>
      <c r="Q953" s="9">
        <f t="shared" si="146"/>
        <v>51.796963695185347</v>
      </c>
      <c r="R953" s="9">
        <f t="shared" si="147"/>
        <v>0</v>
      </c>
      <c r="S953" s="9">
        <f t="shared" si="148"/>
        <v>85.488184363471206</v>
      </c>
      <c r="T953" s="9">
        <f t="shared" si="149"/>
        <v>0</v>
      </c>
    </row>
    <row r="954" spans="8:20">
      <c r="H954" s="34">
        <v>950</v>
      </c>
      <c r="I954" s="9">
        <v>0.25475518940331382</v>
      </c>
      <c r="J954" s="9">
        <f t="shared" ca="1" si="143"/>
        <v>0.20053887696339565</v>
      </c>
      <c r="K954" s="9">
        <f t="shared" si="140"/>
        <v>0.25475518940331382</v>
      </c>
      <c r="L954" s="9">
        <f t="shared" si="141"/>
        <v>106.09849098872164</v>
      </c>
      <c r="M954" s="9">
        <f t="shared" si="144"/>
        <v>105.12305822250505</v>
      </c>
      <c r="N954" s="9">
        <f t="shared" si="142"/>
        <v>6.0984909887216361</v>
      </c>
      <c r="O954" s="9">
        <f t="shared" si="145"/>
        <v>5.1230582225050654</v>
      </c>
      <c r="Q954" s="9">
        <f t="shared" si="146"/>
        <v>106.09849098872164</v>
      </c>
      <c r="R954" s="9">
        <f t="shared" si="147"/>
        <v>6.0984909887216361</v>
      </c>
      <c r="S954" s="9">
        <f t="shared" si="148"/>
        <v>105.12305822250505</v>
      </c>
      <c r="T954" s="9">
        <f t="shared" si="149"/>
        <v>5.1230582225050654</v>
      </c>
    </row>
    <row r="955" spans="8:20">
      <c r="H955" s="34">
        <v>951</v>
      </c>
      <c r="I955" s="9">
        <v>7.8343124602886074E-2</v>
      </c>
      <c r="J955" s="9">
        <f t="shared" ca="1" si="143"/>
        <v>-4.0500837461606098E-2</v>
      </c>
      <c r="K955" s="9">
        <f t="shared" si="140"/>
        <v>7.8343124602886074E-2</v>
      </c>
      <c r="L955" s="9">
        <f t="shared" si="141"/>
        <v>100.00275575480551</v>
      </c>
      <c r="M955" s="9">
        <f t="shared" si="144"/>
        <v>103.34472860555427</v>
      </c>
      <c r="N955" s="9">
        <f t="shared" si="142"/>
        <v>2.7557548055057168E-3</v>
      </c>
      <c r="O955" s="9">
        <f t="shared" si="145"/>
        <v>3.3447286055542804</v>
      </c>
      <c r="Q955" s="9">
        <f t="shared" si="146"/>
        <v>100.00275575480551</v>
      </c>
      <c r="R955" s="9">
        <f t="shared" si="147"/>
        <v>2.7557548055057168E-3</v>
      </c>
      <c r="S955" s="9">
        <f t="shared" si="148"/>
        <v>103.34472860555427</v>
      </c>
      <c r="T955" s="9">
        <f t="shared" si="149"/>
        <v>3.3447286055542804</v>
      </c>
    </row>
    <row r="956" spans="8:20">
      <c r="H956" s="34">
        <v>952</v>
      </c>
      <c r="I956" s="9">
        <v>1.2005110465722266</v>
      </c>
      <c r="J956" s="9">
        <f t="shared" ca="1" si="143"/>
        <v>0.90057324571910702</v>
      </c>
      <c r="K956" s="9">
        <f t="shared" si="140"/>
        <v>1.2005110465722266</v>
      </c>
      <c r="L956" s="9">
        <f t="shared" si="141"/>
        <v>145.70473863059127</v>
      </c>
      <c r="M956" s="9">
        <f t="shared" si="144"/>
        <v>115.19181324547199</v>
      </c>
      <c r="N956" s="9">
        <f t="shared" si="142"/>
        <v>10.900459298697072</v>
      </c>
      <c r="O956" s="9">
        <f t="shared" si="145"/>
        <v>9.2193869747110284</v>
      </c>
      <c r="Q956" s="9">
        <f t="shared" si="146"/>
        <v>145.70473863059127</v>
      </c>
      <c r="R956" s="9">
        <f t="shared" si="147"/>
        <v>10.900459298697072</v>
      </c>
      <c r="S956" s="9">
        <f t="shared" si="148"/>
        <v>115.19181324547199</v>
      </c>
      <c r="T956" s="9">
        <f t="shared" si="149"/>
        <v>9.2193869747110284</v>
      </c>
    </row>
    <row r="957" spans="8:20">
      <c r="H957" s="34">
        <v>953</v>
      </c>
      <c r="I957" s="9">
        <v>-0.10112763193911276</v>
      </c>
      <c r="J957" s="9">
        <f t="shared" ca="1" si="143"/>
        <v>-1.4714347370969247</v>
      </c>
      <c r="K957" s="9">
        <f t="shared" si="140"/>
        <v>-0.10112763193911276</v>
      </c>
      <c r="L957" s="9">
        <f t="shared" si="141"/>
        <v>94.160592233000699</v>
      </c>
      <c r="M957" s="9">
        <f t="shared" si="144"/>
        <v>101.56643296932731</v>
      </c>
      <c r="N957" s="9">
        <f t="shared" si="142"/>
        <v>0</v>
      </c>
      <c r="O957" s="9">
        <f t="shared" si="145"/>
        <v>1.5664329693273231</v>
      </c>
      <c r="Q957" s="9">
        <f t="shared" si="146"/>
        <v>94.160592233000699</v>
      </c>
      <c r="R957" s="9">
        <f t="shared" si="147"/>
        <v>0</v>
      </c>
      <c r="S957" s="9">
        <f t="shared" si="148"/>
        <v>101.56643296932731</v>
      </c>
      <c r="T957" s="9">
        <f t="shared" si="149"/>
        <v>1.5664329693273231</v>
      </c>
    </row>
    <row r="958" spans="8:20">
      <c r="H958" s="34">
        <v>954</v>
      </c>
      <c r="I958" s="9">
        <v>0.96610798817354582</v>
      </c>
      <c r="J958" s="9">
        <f t="shared" ca="1" si="143"/>
        <v>1.2588471487504402</v>
      </c>
      <c r="K958" s="9">
        <f t="shared" si="140"/>
        <v>0.96610798817354582</v>
      </c>
      <c r="L958" s="9">
        <f t="shared" si="141"/>
        <v>134.6880673308799</v>
      </c>
      <c r="M958" s="9">
        <f t="shared" si="144"/>
        <v>112.60980845523605</v>
      </c>
      <c r="N958" s="9">
        <f t="shared" si="142"/>
        <v>10.900459298697072</v>
      </c>
      <c r="O958" s="9">
        <f t="shared" si="145"/>
        <v>9.2193869747110284</v>
      </c>
      <c r="Q958" s="9">
        <f t="shared" si="146"/>
        <v>134.6880673308799</v>
      </c>
      <c r="R958" s="9">
        <f t="shared" si="147"/>
        <v>10.900459298697072</v>
      </c>
      <c r="S958" s="9">
        <f t="shared" si="148"/>
        <v>112.60980845523605</v>
      </c>
      <c r="T958" s="9">
        <f t="shared" si="149"/>
        <v>9.2193869747110284</v>
      </c>
    </row>
    <row r="959" spans="8:20">
      <c r="H959" s="34">
        <v>955</v>
      </c>
      <c r="I959" s="9">
        <v>0.82418031731683461</v>
      </c>
      <c r="J959" s="9">
        <f t="shared" ca="1" si="143"/>
        <v>-1.0588453593116764</v>
      </c>
      <c r="K959" s="9">
        <f t="shared" si="140"/>
        <v>0.82418031731683461</v>
      </c>
      <c r="L959" s="9">
        <f t="shared" si="141"/>
        <v>128.42662972809927</v>
      </c>
      <c r="M959" s="9">
        <f t="shared" si="144"/>
        <v>111.07465556187333</v>
      </c>
      <c r="N959" s="9">
        <f t="shared" si="142"/>
        <v>10.900459298697072</v>
      </c>
      <c r="O959" s="9">
        <f t="shared" si="145"/>
        <v>9.2193869747110284</v>
      </c>
      <c r="Q959" s="9">
        <f t="shared" si="146"/>
        <v>128.42662972809927</v>
      </c>
      <c r="R959" s="9">
        <f t="shared" si="147"/>
        <v>10.900459298697072</v>
      </c>
      <c r="S959" s="9">
        <f t="shared" si="148"/>
        <v>111.07465556187333</v>
      </c>
      <c r="T959" s="9">
        <f t="shared" si="149"/>
        <v>9.2193869747110284</v>
      </c>
    </row>
    <row r="960" spans="8:20">
      <c r="H960" s="34">
        <v>956</v>
      </c>
      <c r="I960" s="9">
        <v>-7.3681400013101667E-2</v>
      </c>
      <c r="J960" s="9">
        <f t="shared" ca="1" si="143"/>
        <v>-0.48741236737123689</v>
      </c>
      <c r="K960" s="9">
        <f t="shared" si="140"/>
        <v>-7.3681400013101667E-2</v>
      </c>
      <c r="L960" s="9">
        <f t="shared" si="141"/>
        <v>95.031408046864243</v>
      </c>
      <c r="M960" s="9">
        <f t="shared" si="144"/>
        <v>101.83639022694607</v>
      </c>
      <c r="N960" s="9">
        <f t="shared" si="142"/>
        <v>0</v>
      </c>
      <c r="O960" s="9">
        <f t="shared" si="145"/>
        <v>1.8363902269460795</v>
      </c>
      <c r="Q960" s="9">
        <f t="shared" si="146"/>
        <v>95.031408046864243</v>
      </c>
      <c r="R960" s="9">
        <f t="shared" si="147"/>
        <v>0</v>
      </c>
      <c r="S960" s="9">
        <f t="shared" si="148"/>
        <v>101.83639022694607</v>
      </c>
      <c r="T960" s="9">
        <f t="shared" si="149"/>
        <v>1.8363902269460795</v>
      </c>
    </row>
    <row r="961" spans="8:20">
      <c r="H961" s="34">
        <v>957</v>
      </c>
      <c r="I961" s="9">
        <v>-4.7171160452972302E-2</v>
      </c>
      <c r="J961" s="9">
        <f t="shared" ca="1" si="143"/>
        <v>1.1701578772554468</v>
      </c>
      <c r="K961" s="9">
        <f t="shared" si="140"/>
        <v>-4.7171160452972302E-2</v>
      </c>
      <c r="L961" s="9">
        <f t="shared" si="141"/>
        <v>95.880172024279702</v>
      </c>
      <c r="M961" s="9">
        <f t="shared" si="144"/>
        <v>102.09782241760919</v>
      </c>
      <c r="N961" s="9">
        <f t="shared" si="142"/>
        <v>0</v>
      </c>
      <c r="O961" s="9">
        <f t="shared" si="145"/>
        <v>2.0978224176092084</v>
      </c>
      <c r="Q961" s="9">
        <f t="shared" si="146"/>
        <v>95.880172024279702</v>
      </c>
      <c r="R961" s="9">
        <f t="shared" si="147"/>
        <v>0</v>
      </c>
      <c r="S961" s="9">
        <f t="shared" si="148"/>
        <v>102.09782241760919</v>
      </c>
      <c r="T961" s="9">
        <f t="shared" si="149"/>
        <v>2.0978224176092084</v>
      </c>
    </row>
    <row r="962" spans="8:20">
      <c r="H962" s="34">
        <v>958</v>
      </c>
      <c r="I962" s="9">
        <v>0.59271378191722834</v>
      </c>
      <c r="J962" s="9">
        <f t="shared" ca="1" si="143"/>
        <v>-0.39474925196856897</v>
      </c>
      <c r="K962" s="9">
        <f t="shared" si="140"/>
        <v>0.59271378191722834</v>
      </c>
      <c r="L962" s="9">
        <f t="shared" si="141"/>
        <v>118.83333406488687</v>
      </c>
      <c r="M962" s="9">
        <f t="shared" si="144"/>
        <v>108.61577870216706</v>
      </c>
      <c r="N962" s="9">
        <f t="shared" si="142"/>
        <v>10.900459298697072</v>
      </c>
      <c r="O962" s="9">
        <f t="shared" si="145"/>
        <v>8.6157787021670771</v>
      </c>
      <c r="Q962" s="9">
        <f t="shared" si="146"/>
        <v>118.83333406488687</v>
      </c>
      <c r="R962" s="9">
        <f t="shared" si="147"/>
        <v>10.900459298697072</v>
      </c>
      <c r="S962" s="9">
        <f t="shared" si="148"/>
        <v>108.61577870216706</v>
      </c>
      <c r="T962" s="9">
        <f t="shared" si="149"/>
        <v>8.6157787021670771</v>
      </c>
    </row>
    <row r="963" spans="8:20">
      <c r="H963" s="34">
        <v>959</v>
      </c>
      <c r="I963" s="9">
        <v>1.0367710036420403</v>
      </c>
      <c r="J963" s="9">
        <f t="shared" ca="1" si="143"/>
        <v>1.7254209523056947</v>
      </c>
      <c r="K963" s="9">
        <f t="shared" si="140"/>
        <v>1.0367710036420403</v>
      </c>
      <c r="L963" s="9">
        <f t="shared" si="141"/>
        <v>137.91843476852824</v>
      </c>
      <c r="M963" s="9">
        <f t="shared" si="144"/>
        <v>113.38202442352839</v>
      </c>
      <c r="N963" s="9">
        <f t="shared" si="142"/>
        <v>10.900459298697072</v>
      </c>
      <c r="O963" s="9">
        <f t="shared" si="145"/>
        <v>9.2193869747110284</v>
      </c>
      <c r="Q963" s="9">
        <f t="shared" si="146"/>
        <v>137.91843476852824</v>
      </c>
      <c r="R963" s="9">
        <f t="shared" si="147"/>
        <v>10.900459298697072</v>
      </c>
      <c r="S963" s="9">
        <f t="shared" si="148"/>
        <v>113.38202442352839</v>
      </c>
      <c r="T963" s="9">
        <f t="shared" si="149"/>
        <v>9.2193869747110284</v>
      </c>
    </row>
    <row r="964" spans="8:20">
      <c r="H964" s="34">
        <v>960</v>
      </c>
      <c r="I964" s="9">
        <v>-0.56145509837397245</v>
      </c>
      <c r="J964" s="9">
        <f t="shared" ca="1" si="143"/>
        <v>-1.5328869750560465</v>
      </c>
      <c r="K964" s="9">
        <f t="shared" si="140"/>
        <v>-0.56145509837397245</v>
      </c>
      <c r="L964" s="9">
        <f t="shared" si="141"/>
        <v>80.689146634275858</v>
      </c>
      <c r="M964" s="9">
        <f t="shared" si="144"/>
        <v>97.143899053522375</v>
      </c>
      <c r="N964" s="9">
        <f t="shared" si="142"/>
        <v>0</v>
      </c>
      <c r="O964" s="9">
        <f t="shared" si="145"/>
        <v>0</v>
      </c>
      <c r="Q964" s="9">
        <f t="shared" si="146"/>
        <v>80.689146634275858</v>
      </c>
      <c r="R964" s="9">
        <f t="shared" si="147"/>
        <v>0</v>
      </c>
      <c r="S964" s="9">
        <f t="shared" si="148"/>
        <v>97.143899053522375</v>
      </c>
      <c r="T964" s="9">
        <f t="shared" si="149"/>
        <v>0</v>
      </c>
    </row>
    <row r="965" spans="8:20">
      <c r="H965" s="34">
        <v>961</v>
      </c>
      <c r="I965" s="9">
        <v>0.70501289332049044</v>
      </c>
      <c r="J965" s="9">
        <f t="shared" ca="1" si="143"/>
        <v>-8.8089546761128415E-2</v>
      </c>
      <c r="K965" s="9">
        <f t="shared" ref="K965:K1004" si="150">IF($B$7=0,I965,J965)</f>
        <v>0.70501289332049044</v>
      </c>
      <c r="L965" s="9">
        <f t="shared" ref="L965:L1004" si="151">$E$7*EXP(($B$5-0.5*$E$9^2)*$B$6+$E$9*SQRT($B$6)*K965)</f>
        <v>123.39468227699939</v>
      </c>
      <c r="M965" s="9">
        <f t="shared" si="144"/>
        <v>109.80186235528764</v>
      </c>
      <c r="N965" s="9">
        <f t="shared" ref="N965:N1004" si="152">IF(L965&gt;$E$12,$E$12-$E$11,IF(L965&lt;$E$11,0,L965-$E$11))</f>
        <v>10.900459298697072</v>
      </c>
      <c r="O965" s="9">
        <f t="shared" si="145"/>
        <v>9.2193869747110284</v>
      </c>
      <c r="Q965" s="9">
        <f t="shared" si="146"/>
        <v>123.39468227699939</v>
      </c>
      <c r="R965" s="9">
        <f t="shared" si="147"/>
        <v>10.900459298697072</v>
      </c>
      <c r="S965" s="9">
        <f t="shared" si="148"/>
        <v>109.80186235528764</v>
      </c>
      <c r="T965" s="9">
        <f t="shared" si="149"/>
        <v>9.2193869747110284</v>
      </c>
    </row>
    <row r="966" spans="8:20">
      <c r="H966" s="34">
        <v>962</v>
      </c>
      <c r="I966" s="9">
        <v>2.0646024606937736</v>
      </c>
      <c r="J966" s="9">
        <f t="shared" ref="J966:J1004" ca="1" si="153">NORMSINV(RAND())</f>
        <v>1.1309481614671055</v>
      </c>
      <c r="K966" s="9">
        <f t="shared" si="150"/>
        <v>2.0646024606937736</v>
      </c>
      <c r="L966" s="9">
        <f t="shared" si="151"/>
        <v>194.68944758076518</v>
      </c>
      <c r="M966" s="9">
        <f t="shared" ref="M966:M1004" si="154">$E$8*EXP(($B$5-0.5*$E$10^2)*$B$6+$E$10*SQRT($B$6)*K966)</f>
        <v>125.23195871015383</v>
      </c>
      <c r="N966" s="9">
        <f t="shared" si="152"/>
        <v>10.900459298697072</v>
      </c>
      <c r="O966" s="9">
        <f t="shared" ref="O966:O1004" si="155">IF(M966&gt;$E$14,$E$14-$E$13,IF(M966&lt;$E$13,0,M966-$E$13))</f>
        <v>9.2193869747110284</v>
      </c>
      <c r="Q966" s="9">
        <f t="shared" ref="Q966:Q1004" si="156">L966</f>
        <v>194.68944758076518</v>
      </c>
      <c r="R966" s="9">
        <f t="shared" ref="R966:R1004" si="157">N966</f>
        <v>10.900459298697072</v>
      </c>
      <c r="S966" s="9">
        <f t="shared" ref="S966:S1004" si="158">M966</f>
        <v>125.23195871015383</v>
      </c>
      <c r="T966" s="9">
        <f t="shared" ref="T966:T1004" si="159">O966</f>
        <v>9.2193869747110284</v>
      </c>
    </row>
    <row r="967" spans="8:20">
      <c r="H967" s="34">
        <v>963</v>
      </c>
      <c r="I967" s="9">
        <v>-1.7549742756429758</v>
      </c>
      <c r="J967" s="9">
        <f t="shared" ca="1" si="153"/>
        <v>-1.9764695429365424</v>
      </c>
      <c r="K967" s="9">
        <f t="shared" si="150"/>
        <v>-1.7549742756429758</v>
      </c>
      <c r="L967" s="9">
        <f t="shared" si="151"/>
        <v>54.070447318963552</v>
      </c>
      <c r="M967" s="9">
        <f t="shared" si="154"/>
        <v>86.553642736424194</v>
      </c>
      <c r="N967" s="9">
        <f t="shared" si="152"/>
        <v>0</v>
      </c>
      <c r="O967" s="9">
        <f t="shared" si="155"/>
        <v>0</v>
      </c>
      <c r="Q967" s="9">
        <f t="shared" si="156"/>
        <v>54.070447318963552</v>
      </c>
      <c r="R967" s="9">
        <f t="shared" si="157"/>
        <v>0</v>
      </c>
      <c r="S967" s="9">
        <f t="shared" si="158"/>
        <v>86.553642736424194</v>
      </c>
      <c r="T967" s="9">
        <f t="shared" si="159"/>
        <v>0</v>
      </c>
    </row>
    <row r="968" spans="8:20">
      <c r="H968" s="34">
        <v>964</v>
      </c>
      <c r="I968" s="9">
        <v>-6.7537380412894935E-2</v>
      </c>
      <c r="J968" s="9">
        <f t="shared" ca="1" si="153"/>
        <v>-0.56216892323283707</v>
      </c>
      <c r="K968" s="9">
        <f t="shared" si="150"/>
        <v>-6.7537380412894935E-2</v>
      </c>
      <c r="L968" s="9">
        <f t="shared" si="151"/>
        <v>95.227446466507516</v>
      </c>
      <c r="M968" s="9">
        <f t="shared" si="154"/>
        <v>101.89692015794721</v>
      </c>
      <c r="N968" s="9">
        <f t="shared" si="152"/>
        <v>0</v>
      </c>
      <c r="O968" s="9">
        <f t="shared" si="155"/>
        <v>1.8969201579472212</v>
      </c>
      <c r="Q968" s="9">
        <f t="shared" si="156"/>
        <v>95.227446466507516</v>
      </c>
      <c r="R968" s="9">
        <f t="shared" si="157"/>
        <v>0</v>
      </c>
      <c r="S968" s="9">
        <f t="shared" si="158"/>
        <v>101.89692015794721</v>
      </c>
      <c r="T968" s="9">
        <f t="shared" si="159"/>
        <v>1.8969201579472212</v>
      </c>
    </row>
    <row r="969" spans="8:20">
      <c r="H969" s="34">
        <v>965</v>
      </c>
      <c r="I969" s="9">
        <v>-9.3484978085962012E-2</v>
      </c>
      <c r="J969" s="9">
        <f t="shared" ca="1" si="153"/>
        <v>-1.3996613269850207</v>
      </c>
      <c r="K969" s="9">
        <f t="shared" si="150"/>
        <v>-9.3484978085962012E-2</v>
      </c>
      <c r="L969" s="9">
        <f t="shared" si="151"/>
        <v>94.40227406253976</v>
      </c>
      <c r="M969" s="9">
        <f t="shared" si="154"/>
        <v>101.64153305916693</v>
      </c>
      <c r="N969" s="9">
        <f t="shared" si="152"/>
        <v>0</v>
      </c>
      <c r="O969" s="9">
        <f t="shared" si="155"/>
        <v>1.6415330591669459</v>
      </c>
      <c r="Q969" s="9">
        <f t="shared" si="156"/>
        <v>94.40227406253976</v>
      </c>
      <c r="R969" s="9">
        <f t="shared" si="157"/>
        <v>0</v>
      </c>
      <c r="S969" s="9">
        <f t="shared" si="158"/>
        <v>101.64153305916693</v>
      </c>
      <c r="T969" s="9">
        <f t="shared" si="159"/>
        <v>1.6415330591669459</v>
      </c>
    </row>
    <row r="970" spans="8:20">
      <c r="H970" s="34">
        <v>966</v>
      </c>
      <c r="I970" s="9">
        <v>0.36470777845417379</v>
      </c>
      <c r="J970" s="9">
        <f t="shared" ca="1" si="153"/>
        <v>0.33875308692959594</v>
      </c>
      <c r="K970" s="9">
        <f t="shared" si="150"/>
        <v>0.36470777845417379</v>
      </c>
      <c r="L970" s="9">
        <f t="shared" si="151"/>
        <v>110.08434443950495</v>
      </c>
      <c r="M970" s="9">
        <f t="shared" si="154"/>
        <v>106.2468870287404</v>
      </c>
      <c r="N970" s="9">
        <f t="shared" si="152"/>
        <v>10.084344439504946</v>
      </c>
      <c r="O970" s="9">
        <f t="shared" si="155"/>
        <v>6.2468870287404172</v>
      </c>
      <c r="Q970" s="9">
        <f t="shared" si="156"/>
        <v>110.08434443950495</v>
      </c>
      <c r="R970" s="9">
        <f t="shared" si="157"/>
        <v>10.084344439504946</v>
      </c>
      <c r="S970" s="9">
        <f t="shared" si="158"/>
        <v>106.2468870287404</v>
      </c>
      <c r="T970" s="9">
        <f t="shared" si="159"/>
        <v>6.2468870287404172</v>
      </c>
    </row>
    <row r="971" spans="8:20">
      <c r="H971" s="34">
        <v>967</v>
      </c>
      <c r="I971" s="9">
        <v>-0.47623847321160462</v>
      </c>
      <c r="J971" s="9">
        <f t="shared" ca="1" si="153"/>
        <v>-1.1717507329599208</v>
      </c>
      <c r="K971" s="9">
        <f t="shared" si="150"/>
        <v>-0.47623847321160462</v>
      </c>
      <c r="L971" s="9">
        <f t="shared" si="151"/>
        <v>83.028709344765034</v>
      </c>
      <c r="M971" s="9">
        <f t="shared" si="154"/>
        <v>97.947825429140096</v>
      </c>
      <c r="N971" s="9">
        <f t="shared" si="152"/>
        <v>0</v>
      </c>
      <c r="O971" s="9">
        <f t="shared" si="155"/>
        <v>0</v>
      </c>
      <c r="Q971" s="9">
        <f t="shared" si="156"/>
        <v>83.028709344765034</v>
      </c>
      <c r="R971" s="9">
        <f t="shared" si="157"/>
        <v>0</v>
      </c>
      <c r="S971" s="9">
        <f t="shared" si="158"/>
        <v>97.947825429140096</v>
      </c>
      <c r="T971" s="9">
        <f t="shared" si="159"/>
        <v>0</v>
      </c>
    </row>
    <row r="972" spans="8:20">
      <c r="H972" s="34">
        <v>968</v>
      </c>
      <c r="I972" s="9">
        <v>-0.99767262089770081</v>
      </c>
      <c r="J972" s="9">
        <f t="shared" ca="1" si="153"/>
        <v>1.0533918011167591</v>
      </c>
      <c r="K972" s="9">
        <f t="shared" si="150"/>
        <v>-0.99767262089770081</v>
      </c>
      <c r="L972" s="9">
        <f t="shared" si="151"/>
        <v>69.706465539103021</v>
      </c>
      <c r="M972" s="9">
        <f t="shared" si="154"/>
        <v>93.130841437015235</v>
      </c>
      <c r="N972" s="9">
        <f t="shared" si="152"/>
        <v>0</v>
      </c>
      <c r="O972" s="9">
        <f t="shared" si="155"/>
        <v>0</v>
      </c>
      <c r="Q972" s="9">
        <f t="shared" si="156"/>
        <v>69.706465539103021</v>
      </c>
      <c r="R972" s="9">
        <f t="shared" si="157"/>
        <v>0</v>
      </c>
      <c r="S972" s="9">
        <f t="shared" si="158"/>
        <v>93.130841437015235</v>
      </c>
      <c r="T972" s="9">
        <f t="shared" si="159"/>
        <v>0</v>
      </c>
    </row>
    <row r="973" spans="8:20">
      <c r="H973" s="34">
        <v>969</v>
      </c>
      <c r="I973" s="9">
        <v>1.0000931249684317</v>
      </c>
      <c r="J973" s="9">
        <f t="shared" ca="1" si="153"/>
        <v>0.93523297744600631</v>
      </c>
      <c r="K973" s="9">
        <f t="shared" si="150"/>
        <v>1.0000931249684317</v>
      </c>
      <c r="L973" s="9">
        <f t="shared" si="151"/>
        <v>136.23214664991684</v>
      </c>
      <c r="M973" s="9">
        <f t="shared" si="154"/>
        <v>112.98054441452</v>
      </c>
      <c r="N973" s="9">
        <f t="shared" si="152"/>
        <v>10.900459298697072</v>
      </c>
      <c r="O973" s="9">
        <f t="shared" si="155"/>
        <v>9.2193869747110284</v>
      </c>
      <c r="Q973" s="9">
        <f t="shared" si="156"/>
        <v>136.23214664991684</v>
      </c>
      <c r="R973" s="9">
        <f t="shared" si="157"/>
        <v>10.900459298697072</v>
      </c>
      <c r="S973" s="9">
        <f t="shared" si="158"/>
        <v>112.98054441452</v>
      </c>
      <c r="T973" s="9">
        <f t="shared" si="159"/>
        <v>9.2193869747110284</v>
      </c>
    </row>
    <row r="974" spans="8:20">
      <c r="H974" s="34">
        <v>970</v>
      </c>
      <c r="I974" s="9">
        <v>1.8335841305436849</v>
      </c>
      <c r="J974" s="9">
        <f t="shared" ca="1" si="153"/>
        <v>0.12667314197669202</v>
      </c>
      <c r="K974" s="9">
        <f t="shared" si="150"/>
        <v>1.8335841305436849</v>
      </c>
      <c r="L974" s="9">
        <f t="shared" si="151"/>
        <v>180.1734927494806</v>
      </c>
      <c r="M974" s="9">
        <f t="shared" si="154"/>
        <v>122.46498785406443</v>
      </c>
      <c r="N974" s="9">
        <f t="shared" si="152"/>
        <v>10.900459298697072</v>
      </c>
      <c r="O974" s="9">
        <f t="shared" si="155"/>
        <v>9.2193869747110284</v>
      </c>
      <c r="Q974" s="9">
        <f t="shared" si="156"/>
        <v>180.1734927494806</v>
      </c>
      <c r="R974" s="9">
        <f t="shared" si="157"/>
        <v>10.900459298697072</v>
      </c>
      <c r="S974" s="9">
        <f t="shared" si="158"/>
        <v>122.46498785406443</v>
      </c>
      <c r="T974" s="9">
        <f t="shared" si="159"/>
        <v>9.2193869747110284</v>
      </c>
    </row>
    <row r="975" spans="8:20">
      <c r="H975" s="34">
        <v>971</v>
      </c>
      <c r="I975" s="9">
        <v>-1.175757000523955</v>
      </c>
      <c r="J975" s="9">
        <f t="shared" ca="1" si="153"/>
        <v>-0.23356709057630448</v>
      </c>
      <c r="K975" s="9">
        <f t="shared" si="150"/>
        <v>-1.175757000523955</v>
      </c>
      <c r="L975" s="9">
        <f t="shared" si="151"/>
        <v>65.664739221261229</v>
      </c>
      <c r="M975" s="9">
        <f t="shared" si="154"/>
        <v>91.540573414749474</v>
      </c>
      <c r="N975" s="9">
        <f t="shared" si="152"/>
        <v>0</v>
      </c>
      <c r="O975" s="9">
        <f t="shared" si="155"/>
        <v>0</v>
      </c>
      <c r="Q975" s="9">
        <f t="shared" si="156"/>
        <v>65.664739221261229</v>
      </c>
      <c r="R975" s="9">
        <f t="shared" si="157"/>
        <v>0</v>
      </c>
      <c r="S975" s="9">
        <f t="shared" si="158"/>
        <v>91.540573414749474</v>
      </c>
      <c r="T975" s="9">
        <f t="shared" si="159"/>
        <v>0</v>
      </c>
    </row>
    <row r="976" spans="8:20">
      <c r="H976" s="34">
        <v>972</v>
      </c>
      <c r="I976" s="9">
        <v>0.79346453736473699</v>
      </c>
      <c r="J976" s="9">
        <f t="shared" ca="1" si="153"/>
        <v>1.7498971385533884</v>
      </c>
      <c r="K976" s="9">
        <f t="shared" si="150"/>
        <v>0.79346453736473699</v>
      </c>
      <c r="L976" s="9">
        <f t="shared" si="151"/>
        <v>127.11032844830569</v>
      </c>
      <c r="M976" s="9">
        <f t="shared" si="154"/>
        <v>110.74518457749946</v>
      </c>
      <c r="N976" s="9">
        <f t="shared" si="152"/>
        <v>10.900459298697072</v>
      </c>
      <c r="O976" s="9">
        <f t="shared" si="155"/>
        <v>9.2193869747110284</v>
      </c>
      <c r="Q976" s="9">
        <f t="shared" si="156"/>
        <v>127.11032844830569</v>
      </c>
      <c r="R976" s="9">
        <f t="shared" si="157"/>
        <v>10.900459298697072</v>
      </c>
      <c r="S976" s="9">
        <f t="shared" si="158"/>
        <v>110.74518457749946</v>
      </c>
      <c r="T976" s="9">
        <f t="shared" si="159"/>
        <v>9.2193869747110284</v>
      </c>
    </row>
    <row r="977" spans="8:20">
      <c r="H977" s="34">
        <v>973</v>
      </c>
      <c r="I977" s="9">
        <v>0.19457605257337079</v>
      </c>
      <c r="J977" s="9">
        <f t="shared" ca="1" si="153"/>
        <v>1.5174306843525553</v>
      </c>
      <c r="K977" s="9">
        <f t="shared" si="150"/>
        <v>0.19457605257337079</v>
      </c>
      <c r="L977" s="9">
        <f t="shared" si="151"/>
        <v>103.97840547388981</v>
      </c>
      <c r="M977" s="9">
        <f t="shared" si="154"/>
        <v>104.51300702333835</v>
      </c>
      <c r="N977" s="9">
        <f t="shared" si="152"/>
        <v>3.9784054738898078</v>
      </c>
      <c r="O977" s="9">
        <f t="shared" si="155"/>
        <v>4.5130070233383606</v>
      </c>
      <c r="Q977" s="9">
        <f t="shared" si="156"/>
        <v>103.97840547388981</v>
      </c>
      <c r="R977" s="9">
        <f t="shared" si="157"/>
        <v>3.9784054738898078</v>
      </c>
      <c r="S977" s="9">
        <f t="shared" si="158"/>
        <v>104.51300702333835</v>
      </c>
      <c r="T977" s="9">
        <f t="shared" si="159"/>
        <v>4.5130070233383606</v>
      </c>
    </row>
    <row r="978" spans="8:20">
      <c r="H978" s="34">
        <v>974</v>
      </c>
      <c r="I978" s="9">
        <v>7.5039955488298463E-2</v>
      </c>
      <c r="J978" s="9">
        <f t="shared" ca="1" si="153"/>
        <v>-0.70453732371750544</v>
      </c>
      <c r="K978" s="9">
        <f t="shared" si="150"/>
        <v>7.5039955488298463E-2</v>
      </c>
      <c r="L978" s="9">
        <f t="shared" si="151"/>
        <v>99.892023003275185</v>
      </c>
      <c r="M978" s="9">
        <f t="shared" si="154"/>
        <v>103.31171938092228</v>
      </c>
      <c r="N978" s="9">
        <f t="shared" si="152"/>
        <v>0</v>
      </c>
      <c r="O978" s="9">
        <f t="shared" si="155"/>
        <v>3.3117193809222982</v>
      </c>
      <c r="Q978" s="9">
        <f t="shared" si="156"/>
        <v>99.892023003275185</v>
      </c>
      <c r="R978" s="9">
        <f t="shared" si="157"/>
        <v>0</v>
      </c>
      <c r="S978" s="9">
        <f t="shared" si="158"/>
        <v>103.31171938092228</v>
      </c>
      <c r="T978" s="9">
        <f t="shared" si="159"/>
        <v>3.3117193809222982</v>
      </c>
    </row>
    <row r="979" spans="8:20">
      <c r="H979" s="34">
        <v>975</v>
      </c>
      <c r="I979" s="9">
        <v>1.0388664991682663</v>
      </c>
      <c r="J979" s="9">
        <f t="shared" ca="1" si="153"/>
        <v>-0.77273099268146295</v>
      </c>
      <c r="K979" s="9">
        <f t="shared" si="150"/>
        <v>1.0388664991682663</v>
      </c>
      <c r="L979" s="9">
        <f t="shared" si="151"/>
        <v>138.01540435863987</v>
      </c>
      <c r="M979" s="9">
        <f t="shared" si="154"/>
        <v>113.40500497816006</v>
      </c>
      <c r="N979" s="9">
        <f t="shared" si="152"/>
        <v>10.900459298697072</v>
      </c>
      <c r="O979" s="9">
        <f t="shared" si="155"/>
        <v>9.2193869747110284</v>
      </c>
      <c r="Q979" s="9">
        <f t="shared" si="156"/>
        <v>138.01540435863987</v>
      </c>
      <c r="R979" s="9">
        <f t="shared" si="157"/>
        <v>10.900459298697072</v>
      </c>
      <c r="S979" s="9">
        <f t="shared" si="158"/>
        <v>113.40500497816006</v>
      </c>
      <c r="T979" s="9">
        <f t="shared" si="159"/>
        <v>9.2193869747110284</v>
      </c>
    </row>
    <row r="980" spans="8:20">
      <c r="H980" s="34">
        <v>976</v>
      </c>
      <c r="I980" s="9">
        <v>-1.1635937169140353</v>
      </c>
      <c r="J980" s="9">
        <f t="shared" ca="1" si="153"/>
        <v>2.7991091374619641</v>
      </c>
      <c r="K980" s="9">
        <f t="shared" si="150"/>
        <v>-1.1635937169140353</v>
      </c>
      <c r="L980" s="9">
        <f t="shared" si="151"/>
        <v>65.933176679974579</v>
      </c>
      <c r="M980" s="9">
        <f t="shared" si="154"/>
        <v>91.64832048765129</v>
      </c>
      <c r="N980" s="9">
        <f t="shared" si="152"/>
        <v>0</v>
      </c>
      <c r="O980" s="9">
        <f t="shared" si="155"/>
        <v>0</v>
      </c>
      <c r="Q980" s="9">
        <f t="shared" si="156"/>
        <v>65.933176679974579</v>
      </c>
      <c r="R980" s="9">
        <f t="shared" si="157"/>
        <v>0</v>
      </c>
      <c r="S980" s="9">
        <f t="shared" si="158"/>
        <v>91.64832048765129</v>
      </c>
      <c r="T980" s="9">
        <f t="shared" si="159"/>
        <v>0</v>
      </c>
    </row>
    <row r="981" spans="8:20">
      <c r="H981" s="34">
        <v>977</v>
      </c>
      <c r="I981" s="9">
        <v>-0.53483758004068682</v>
      </c>
      <c r="J981" s="9">
        <f t="shared" ca="1" si="153"/>
        <v>0.29553298888120572</v>
      </c>
      <c r="K981" s="9">
        <f t="shared" si="150"/>
        <v>-0.53483758004068682</v>
      </c>
      <c r="L981" s="9">
        <f t="shared" si="151"/>
        <v>81.41274342537416</v>
      </c>
      <c r="M981" s="9">
        <f t="shared" si="154"/>
        <v>97.394295268509637</v>
      </c>
      <c r="N981" s="9">
        <f t="shared" si="152"/>
        <v>0</v>
      </c>
      <c r="O981" s="9">
        <f t="shared" si="155"/>
        <v>0</v>
      </c>
      <c r="Q981" s="9">
        <f t="shared" si="156"/>
        <v>81.41274342537416</v>
      </c>
      <c r="R981" s="9">
        <f t="shared" si="157"/>
        <v>0</v>
      </c>
      <c r="S981" s="9">
        <f t="shared" si="158"/>
        <v>97.394295268509637</v>
      </c>
      <c r="T981" s="9">
        <f t="shared" si="159"/>
        <v>0</v>
      </c>
    </row>
    <row r="982" spans="8:20">
      <c r="H982" s="34">
        <v>978</v>
      </c>
      <c r="I982" s="9">
        <v>-0.22037150996519178</v>
      </c>
      <c r="J982" s="9">
        <f t="shared" ca="1" si="153"/>
        <v>-0.54163341282126953</v>
      </c>
      <c r="K982" s="9">
        <f t="shared" si="150"/>
        <v>-0.22037150996519178</v>
      </c>
      <c r="L982" s="9">
        <f t="shared" si="151"/>
        <v>90.468919432307601</v>
      </c>
      <c r="M982" s="9">
        <f t="shared" si="154"/>
        <v>100.40185113544381</v>
      </c>
      <c r="N982" s="9">
        <f t="shared" si="152"/>
        <v>0</v>
      </c>
      <c r="O982" s="9">
        <f t="shared" si="155"/>
        <v>0.40185113544382034</v>
      </c>
      <c r="Q982" s="9">
        <f t="shared" si="156"/>
        <v>90.468919432307601</v>
      </c>
      <c r="R982" s="9">
        <f t="shared" si="157"/>
        <v>0</v>
      </c>
      <c r="S982" s="9">
        <f t="shared" si="158"/>
        <v>100.40185113544381</v>
      </c>
      <c r="T982" s="9">
        <f t="shared" si="159"/>
        <v>0.40185113544382034</v>
      </c>
    </row>
    <row r="983" spans="8:20">
      <c r="H983" s="34">
        <v>979</v>
      </c>
      <c r="I983" s="9">
        <v>0.5289924820767562</v>
      </c>
      <c r="J983" s="9">
        <f t="shared" ca="1" si="153"/>
        <v>-1.1135218014703399</v>
      </c>
      <c r="K983" s="9">
        <f t="shared" si="150"/>
        <v>0.5289924820767562</v>
      </c>
      <c r="L983" s="9">
        <f t="shared" si="151"/>
        <v>116.32049871465502</v>
      </c>
      <c r="M983" s="9">
        <f t="shared" si="154"/>
        <v>107.94847186300557</v>
      </c>
      <c r="N983" s="9">
        <f t="shared" si="152"/>
        <v>10.900459298697072</v>
      </c>
      <c r="O983" s="9">
        <f t="shared" si="155"/>
        <v>7.9484718630055795</v>
      </c>
      <c r="Q983" s="9">
        <f t="shared" si="156"/>
        <v>116.32049871465502</v>
      </c>
      <c r="R983" s="9">
        <f t="shared" si="157"/>
        <v>10.900459298697072</v>
      </c>
      <c r="S983" s="9">
        <f t="shared" si="158"/>
        <v>107.94847186300557</v>
      </c>
      <c r="T983" s="9">
        <f t="shared" si="159"/>
        <v>7.9484718630055795</v>
      </c>
    </row>
    <row r="984" spans="8:20">
      <c r="H984" s="34">
        <v>980</v>
      </c>
      <c r="I984" s="9">
        <v>-0.77257813105421402</v>
      </c>
      <c r="J984" s="9">
        <f t="shared" ca="1" si="153"/>
        <v>0.92253935916464891</v>
      </c>
      <c r="K984" s="9">
        <f t="shared" si="150"/>
        <v>-0.77257813105421402</v>
      </c>
      <c r="L984" s="9">
        <f t="shared" si="151"/>
        <v>75.17296419370517</v>
      </c>
      <c r="M984" s="9">
        <f t="shared" si="154"/>
        <v>95.180491534716651</v>
      </c>
      <c r="N984" s="9">
        <f t="shared" si="152"/>
        <v>0</v>
      </c>
      <c r="O984" s="9">
        <f t="shared" si="155"/>
        <v>0</v>
      </c>
      <c r="Q984" s="9">
        <f t="shared" si="156"/>
        <v>75.17296419370517</v>
      </c>
      <c r="R984" s="9">
        <f t="shared" si="157"/>
        <v>0</v>
      </c>
      <c r="S984" s="9">
        <f t="shared" si="158"/>
        <v>95.180491534716651</v>
      </c>
      <c r="T984" s="9">
        <f t="shared" si="159"/>
        <v>0</v>
      </c>
    </row>
    <row r="985" spans="8:20">
      <c r="H985" s="34">
        <v>981</v>
      </c>
      <c r="I985" s="9">
        <v>-1.177316853865092</v>
      </c>
      <c r="J985" s="9">
        <f t="shared" ca="1" si="153"/>
        <v>0.45208749998741282</v>
      </c>
      <c r="K985" s="9">
        <f t="shared" si="150"/>
        <v>-1.177316853865092</v>
      </c>
      <c r="L985" s="9">
        <f t="shared" si="151"/>
        <v>65.630393213831638</v>
      </c>
      <c r="M985" s="9">
        <f t="shared" si="154"/>
        <v>91.526764797532792</v>
      </c>
      <c r="N985" s="9">
        <f t="shared" si="152"/>
        <v>0</v>
      </c>
      <c r="O985" s="9">
        <f t="shared" si="155"/>
        <v>0</v>
      </c>
      <c r="Q985" s="9">
        <f t="shared" si="156"/>
        <v>65.630393213831638</v>
      </c>
      <c r="R985" s="9">
        <f t="shared" si="157"/>
        <v>0</v>
      </c>
      <c r="S985" s="9">
        <f t="shared" si="158"/>
        <v>91.526764797532792</v>
      </c>
      <c r="T985" s="9">
        <f t="shared" si="159"/>
        <v>0</v>
      </c>
    </row>
    <row r="986" spans="8:20">
      <c r="H986" s="34">
        <v>982</v>
      </c>
      <c r="I986" s="9">
        <v>1.3932028699646768</v>
      </c>
      <c r="J986" s="9">
        <f t="shared" ca="1" si="153"/>
        <v>-0.19490550687601843</v>
      </c>
      <c r="K986" s="9">
        <f t="shared" si="150"/>
        <v>1.3932028699646768</v>
      </c>
      <c r="L986" s="9">
        <f t="shared" si="151"/>
        <v>155.43267546993485</v>
      </c>
      <c r="M986" s="9">
        <f t="shared" si="154"/>
        <v>117.3586363528526</v>
      </c>
      <c r="N986" s="9">
        <f t="shared" si="152"/>
        <v>10.900459298697072</v>
      </c>
      <c r="O986" s="9">
        <f t="shared" si="155"/>
        <v>9.2193869747110284</v>
      </c>
      <c r="Q986" s="9">
        <f t="shared" si="156"/>
        <v>155.43267546993485</v>
      </c>
      <c r="R986" s="9">
        <f t="shared" si="157"/>
        <v>10.900459298697072</v>
      </c>
      <c r="S986" s="9">
        <f t="shared" si="158"/>
        <v>117.3586363528526</v>
      </c>
      <c r="T986" s="9">
        <f t="shared" si="159"/>
        <v>9.2193869747110284</v>
      </c>
    </row>
    <row r="987" spans="8:20">
      <c r="H987" s="34">
        <v>983</v>
      </c>
      <c r="I987" s="9">
        <v>-6.3095779926524001E-2</v>
      </c>
      <c r="J987" s="9">
        <f t="shared" ca="1" si="153"/>
        <v>0.468978370989801</v>
      </c>
      <c r="K987" s="9">
        <f t="shared" si="150"/>
        <v>-6.3095779926524001E-2</v>
      </c>
      <c r="L987" s="9">
        <f t="shared" si="151"/>
        <v>95.369417269288732</v>
      </c>
      <c r="M987" s="9">
        <f t="shared" si="154"/>
        <v>101.94070052354014</v>
      </c>
      <c r="N987" s="9">
        <f t="shared" si="152"/>
        <v>0</v>
      </c>
      <c r="O987" s="9">
        <f t="shared" si="155"/>
        <v>1.9407005235401584</v>
      </c>
      <c r="Q987" s="9">
        <f t="shared" si="156"/>
        <v>95.369417269288732</v>
      </c>
      <c r="R987" s="9">
        <f t="shared" si="157"/>
        <v>0</v>
      </c>
      <c r="S987" s="9">
        <f t="shared" si="158"/>
        <v>101.94070052354014</v>
      </c>
      <c r="T987" s="9">
        <f t="shared" si="159"/>
        <v>1.9407005235401584</v>
      </c>
    </row>
    <row r="988" spans="8:20">
      <c r="H988" s="34">
        <v>984</v>
      </c>
      <c r="I988" s="9">
        <v>-0.34905811091659705</v>
      </c>
      <c r="J988" s="9">
        <f t="shared" ca="1" si="153"/>
        <v>-1.3771015979597656</v>
      </c>
      <c r="K988" s="9">
        <f t="shared" si="150"/>
        <v>-0.34905811091659705</v>
      </c>
      <c r="L988" s="9">
        <f t="shared" si="151"/>
        <v>86.647121811788622</v>
      </c>
      <c r="M988" s="9">
        <f t="shared" si="154"/>
        <v>99.160024818911751</v>
      </c>
      <c r="N988" s="9">
        <f t="shared" si="152"/>
        <v>0</v>
      </c>
      <c r="O988" s="9">
        <f t="shared" si="155"/>
        <v>0</v>
      </c>
      <c r="Q988" s="9">
        <f t="shared" si="156"/>
        <v>86.647121811788622</v>
      </c>
      <c r="R988" s="9">
        <f t="shared" si="157"/>
        <v>0</v>
      </c>
      <c r="S988" s="9">
        <f t="shared" si="158"/>
        <v>99.160024818911751</v>
      </c>
      <c r="T988" s="9">
        <f t="shared" si="159"/>
        <v>0</v>
      </c>
    </row>
    <row r="989" spans="8:20">
      <c r="H989" s="34">
        <v>985</v>
      </c>
      <c r="I989" s="9">
        <v>-0.3471885481070025</v>
      </c>
      <c r="J989" s="9">
        <f t="shared" ca="1" si="153"/>
        <v>0.79155742394743323</v>
      </c>
      <c r="K989" s="9">
        <f t="shared" si="150"/>
        <v>-0.3471885481070025</v>
      </c>
      <c r="L989" s="9">
        <f t="shared" si="151"/>
        <v>86.701472399722874</v>
      </c>
      <c r="M989" s="9">
        <f t="shared" si="154"/>
        <v>99.177955694745279</v>
      </c>
      <c r="N989" s="9">
        <f t="shared" si="152"/>
        <v>0</v>
      </c>
      <c r="O989" s="9">
        <f t="shared" si="155"/>
        <v>0</v>
      </c>
      <c r="Q989" s="9">
        <f t="shared" si="156"/>
        <v>86.701472399722874</v>
      </c>
      <c r="R989" s="9">
        <f t="shared" si="157"/>
        <v>0</v>
      </c>
      <c r="S989" s="9">
        <f t="shared" si="158"/>
        <v>99.177955694745279</v>
      </c>
      <c r="T989" s="9">
        <f t="shared" si="159"/>
        <v>0</v>
      </c>
    </row>
    <row r="990" spans="8:20">
      <c r="H990" s="34">
        <v>986</v>
      </c>
      <c r="I990" s="9">
        <v>-1.3819769837134972</v>
      </c>
      <c r="J990" s="9">
        <f t="shared" ca="1" si="153"/>
        <v>-0.50809268396902774</v>
      </c>
      <c r="K990" s="9">
        <f t="shared" si="150"/>
        <v>-1.3819769837134972</v>
      </c>
      <c r="L990" s="9">
        <f t="shared" si="151"/>
        <v>61.276363609050222</v>
      </c>
      <c r="M990" s="9">
        <f t="shared" si="154"/>
        <v>89.73295689526789</v>
      </c>
      <c r="N990" s="9">
        <f t="shared" si="152"/>
        <v>0</v>
      </c>
      <c r="O990" s="9">
        <f t="shared" si="155"/>
        <v>0</v>
      </c>
      <c r="Q990" s="9">
        <f t="shared" si="156"/>
        <v>61.276363609050222</v>
      </c>
      <c r="R990" s="9">
        <f t="shared" si="157"/>
        <v>0</v>
      </c>
      <c r="S990" s="9">
        <f t="shared" si="158"/>
        <v>89.73295689526789</v>
      </c>
      <c r="T990" s="9">
        <f t="shared" si="159"/>
        <v>0</v>
      </c>
    </row>
    <row r="991" spans="8:20">
      <c r="H991" s="34">
        <v>987</v>
      </c>
      <c r="I991" s="9">
        <v>-1.5377677191507144</v>
      </c>
      <c r="J991" s="9">
        <f t="shared" ca="1" si="153"/>
        <v>0.19488066772233276</v>
      </c>
      <c r="K991" s="9">
        <f t="shared" si="150"/>
        <v>-1.5377677191507144</v>
      </c>
      <c r="L991" s="9">
        <f t="shared" si="151"/>
        <v>58.156675444011086</v>
      </c>
      <c r="M991" s="9">
        <f t="shared" si="154"/>
        <v>88.391083609939685</v>
      </c>
      <c r="N991" s="9">
        <f t="shared" si="152"/>
        <v>0</v>
      </c>
      <c r="O991" s="9">
        <f t="shared" si="155"/>
        <v>0</v>
      </c>
      <c r="Q991" s="9">
        <f t="shared" si="156"/>
        <v>58.156675444011086</v>
      </c>
      <c r="R991" s="9">
        <f t="shared" si="157"/>
        <v>0</v>
      </c>
      <c r="S991" s="9">
        <f t="shared" si="158"/>
        <v>88.391083609939685</v>
      </c>
      <c r="T991" s="9">
        <f t="shared" si="159"/>
        <v>0</v>
      </c>
    </row>
    <row r="992" spans="8:20">
      <c r="H992" s="34">
        <v>988</v>
      </c>
      <c r="I992" s="9">
        <v>0.75124204607401246</v>
      </c>
      <c r="J992" s="9">
        <f t="shared" ca="1" si="153"/>
        <v>0.32176998371246268</v>
      </c>
      <c r="K992" s="9">
        <f t="shared" si="150"/>
        <v>0.75124204607401246</v>
      </c>
      <c r="L992" s="9">
        <f t="shared" si="151"/>
        <v>125.3229068300905</v>
      </c>
      <c r="M992" s="9">
        <f t="shared" si="154"/>
        <v>110.29388196621369</v>
      </c>
      <c r="N992" s="9">
        <f t="shared" si="152"/>
        <v>10.900459298697072</v>
      </c>
      <c r="O992" s="9">
        <f t="shared" si="155"/>
        <v>9.2193869747110284</v>
      </c>
      <c r="Q992" s="9">
        <f t="shared" si="156"/>
        <v>125.3229068300905</v>
      </c>
      <c r="R992" s="9">
        <f t="shared" si="157"/>
        <v>10.900459298697072</v>
      </c>
      <c r="S992" s="9">
        <f t="shared" si="158"/>
        <v>110.29388196621369</v>
      </c>
      <c r="T992" s="9">
        <f t="shared" si="159"/>
        <v>9.2193869747110284</v>
      </c>
    </row>
    <row r="993" spans="8:20">
      <c r="H993" s="34">
        <v>989</v>
      </c>
      <c r="I993" s="9">
        <v>-0.13030963599931639</v>
      </c>
      <c r="J993" s="9">
        <f t="shared" ca="1" si="153"/>
        <v>0.37284942707578245</v>
      </c>
      <c r="K993" s="9">
        <f t="shared" si="150"/>
        <v>-0.13030963599931639</v>
      </c>
      <c r="L993" s="9">
        <f t="shared" si="151"/>
        <v>93.243454656083358</v>
      </c>
      <c r="M993" s="9">
        <f t="shared" si="154"/>
        <v>101.28018780433668</v>
      </c>
      <c r="N993" s="9">
        <f t="shared" si="152"/>
        <v>0</v>
      </c>
      <c r="O993" s="9">
        <f t="shared" si="155"/>
        <v>1.2801878043366912</v>
      </c>
      <c r="Q993" s="9">
        <f t="shared" si="156"/>
        <v>93.243454656083358</v>
      </c>
      <c r="R993" s="9">
        <f t="shared" si="157"/>
        <v>0</v>
      </c>
      <c r="S993" s="9">
        <f t="shared" si="158"/>
        <v>101.28018780433668</v>
      </c>
      <c r="T993" s="9">
        <f t="shared" si="159"/>
        <v>1.2801878043366912</v>
      </c>
    </row>
    <row r="994" spans="8:20">
      <c r="H994" s="34">
        <v>990</v>
      </c>
      <c r="I994" s="9">
        <v>0.45931136057039229</v>
      </c>
      <c r="J994" s="9">
        <f t="shared" ca="1" si="153"/>
        <v>-1.4060585579277456</v>
      </c>
      <c r="K994" s="9">
        <f t="shared" si="150"/>
        <v>0.45931136057039229</v>
      </c>
      <c r="L994" s="9">
        <f t="shared" si="151"/>
        <v>113.63342204099611</v>
      </c>
      <c r="M994" s="9">
        <f t="shared" si="154"/>
        <v>107.22344410749238</v>
      </c>
      <c r="N994" s="9">
        <f t="shared" si="152"/>
        <v>10.900459298697072</v>
      </c>
      <c r="O994" s="9">
        <f t="shared" si="155"/>
        <v>7.2234441074923978</v>
      </c>
      <c r="Q994" s="9">
        <f t="shared" si="156"/>
        <v>113.63342204099611</v>
      </c>
      <c r="R994" s="9">
        <f t="shared" si="157"/>
        <v>10.900459298697072</v>
      </c>
      <c r="S994" s="9">
        <f t="shared" si="158"/>
        <v>107.22344410749238</v>
      </c>
      <c r="T994" s="9">
        <f t="shared" si="159"/>
        <v>7.2234441074923978</v>
      </c>
    </row>
    <row r="995" spans="8:20">
      <c r="H995" s="34">
        <v>991</v>
      </c>
      <c r="I995" s="9">
        <v>0.96129156399396032</v>
      </c>
      <c r="J995" s="9">
        <f t="shared" ca="1" si="153"/>
        <v>-0.36976960587080004</v>
      </c>
      <c r="K995" s="9">
        <f t="shared" si="150"/>
        <v>0.96129156399396032</v>
      </c>
      <c r="L995" s="9">
        <f t="shared" si="151"/>
        <v>134.47065860354212</v>
      </c>
      <c r="M995" s="9">
        <f t="shared" si="154"/>
        <v>112.55736571759512</v>
      </c>
      <c r="N995" s="9">
        <f t="shared" si="152"/>
        <v>10.900459298697072</v>
      </c>
      <c r="O995" s="9">
        <f t="shared" si="155"/>
        <v>9.2193869747110284</v>
      </c>
      <c r="Q995" s="9">
        <f t="shared" si="156"/>
        <v>134.47065860354212</v>
      </c>
      <c r="R995" s="9">
        <f t="shared" si="157"/>
        <v>10.900459298697072</v>
      </c>
      <c r="S995" s="9">
        <f t="shared" si="158"/>
        <v>112.55736571759512</v>
      </c>
      <c r="T995" s="9">
        <f t="shared" si="159"/>
        <v>9.2193869747110284</v>
      </c>
    </row>
    <row r="996" spans="8:20">
      <c r="H996" s="34">
        <v>992</v>
      </c>
      <c r="I996" s="9">
        <v>0.53792107999690997</v>
      </c>
      <c r="J996" s="9">
        <f t="shared" ca="1" si="153"/>
        <v>2.1308105566035751</v>
      </c>
      <c r="K996" s="9">
        <f t="shared" si="150"/>
        <v>0.53792107999690997</v>
      </c>
      <c r="L996" s="9">
        <f t="shared" si="151"/>
        <v>116.66936889703695</v>
      </c>
      <c r="M996" s="9">
        <f t="shared" si="154"/>
        <v>108.04172701633561</v>
      </c>
      <c r="N996" s="9">
        <f t="shared" si="152"/>
        <v>10.900459298697072</v>
      </c>
      <c r="O996" s="9">
        <f t="shared" si="155"/>
        <v>8.0417270163356278</v>
      </c>
      <c r="Q996" s="9">
        <f t="shared" si="156"/>
        <v>116.66936889703695</v>
      </c>
      <c r="R996" s="9">
        <f t="shared" si="157"/>
        <v>10.900459298697072</v>
      </c>
      <c r="S996" s="9">
        <f t="shared" si="158"/>
        <v>108.04172701633561</v>
      </c>
      <c r="T996" s="9">
        <f t="shared" si="159"/>
        <v>8.0417270163356278</v>
      </c>
    </row>
    <row r="997" spans="8:20">
      <c r="H997" s="34">
        <v>993</v>
      </c>
      <c r="I997" s="9">
        <v>1.69925508117306</v>
      </c>
      <c r="J997" s="9">
        <f t="shared" ca="1" si="153"/>
        <v>-0.11467027491237267</v>
      </c>
      <c r="K997" s="9">
        <f t="shared" si="150"/>
        <v>1.69925508117306</v>
      </c>
      <c r="L997" s="9">
        <f t="shared" si="151"/>
        <v>172.23591748534631</v>
      </c>
      <c r="M997" s="9">
        <f t="shared" si="154"/>
        <v>120.88428787191066</v>
      </c>
      <c r="N997" s="9">
        <f t="shared" si="152"/>
        <v>10.900459298697072</v>
      </c>
      <c r="O997" s="9">
        <f t="shared" si="155"/>
        <v>9.2193869747110284</v>
      </c>
      <c r="Q997" s="9">
        <f t="shared" si="156"/>
        <v>172.23591748534631</v>
      </c>
      <c r="R997" s="9">
        <f t="shared" si="157"/>
        <v>10.900459298697072</v>
      </c>
      <c r="S997" s="9">
        <f t="shared" si="158"/>
        <v>120.88428787191066</v>
      </c>
      <c r="T997" s="9">
        <f t="shared" si="159"/>
        <v>9.2193869747110284</v>
      </c>
    </row>
    <row r="998" spans="8:20">
      <c r="H998" s="34">
        <v>994</v>
      </c>
      <c r="I998" s="9">
        <v>0.96166084160148746</v>
      </c>
      <c r="J998" s="9">
        <f t="shared" ca="1" si="153"/>
        <v>-0.33038120271916477</v>
      </c>
      <c r="K998" s="9">
        <f t="shared" si="150"/>
        <v>0.96166084160148746</v>
      </c>
      <c r="L998" s="9">
        <f t="shared" si="151"/>
        <v>134.48731500858514</v>
      </c>
      <c r="M998" s="9">
        <f t="shared" si="154"/>
        <v>112.56138566343471</v>
      </c>
      <c r="N998" s="9">
        <f t="shared" si="152"/>
        <v>10.900459298697072</v>
      </c>
      <c r="O998" s="9">
        <f t="shared" si="155"/>
        <v>9.2193869747110284</v>
      </c>
      <c r="Q998" s="9">
        <f t="shared" si="156"/>
        <v>134.48731500858514</v>
      </c>
      <c r="R998" s="9">
        <f t="shared" si="157"/>
        <v>10.900459298697072</v>
      </c>
      <c r="S998" s="9">
        <f t="shared" si="158"/>
        <v>112.56138566343471</v>
      </c>
      <c r="T998" s="9">
        <f t="shared" si="159"/>
        <v>9.2193869747110284</v>
      </c>
    </row>
    <row r="999" spans="8:20">
      <c r="H999" s="34">
        <v>995</v>
      </c>
      <c r="I999" s="9">
        <v>-1.1486593955360449</v>
      </c>
      <c r="J999" s="9">
        <f t="shared" ca="1" si="153"/>
        <v>-1.6522112616572202</v>
      </c>
      <c r="K999" s="9">
        <f t="shared" si="150"/>
        <v>-1.1486593955360449</v>
      </c>
      <c r="L999" s="9">
        <f t="shared" si="151"/>
        <v>66.264270847956411</v>
      </c>
      <c r="M999" s="9">
        <f t="shared" si="154"/>
        <v>91.780787953981687</v>
      </c>
      <c r="N999" s="9">
        <f t="shared" si="152"/>
        <v>0</v>
      </c>
      <c r="O999" s="9">
        <f t="shared" si="155"/>
        <v>0</v>
      </c>
      <c r="Q999" s="9">
        <f t="shared" si="156"/>
        <v>66.264270847956411</v>
      </c>
      <c r="R999" s="9">
        <f t="shared" si="157"/>
        <v>0</v>
      </c>
      <c r="S999" s="9">
        <f t="shared" si="158"/>
        <v>91.780787953981687</v>
      </c>
      <c r="T999" s="9">
        <f t="shared" si="159"/>
        <v>0</v>
      </c>
    </row>
    <row r="1000" spans="8:20">
      <c r="H1000" s="34">
        <v>996</v>
      </c>
      <c r="I1000" s="9">
        <v>0.178112479710826</v>
      </c>
      <c r="J1000" s="9">
        <f t="shared" ca="1" si="153"/>
        <v>-0.24940950593174957</v>
      </c>
      <c r="K1000" s="9">
        <f t="shared" si="150"/>
        <v>0.178112479710826</v>
      </c>
      <c r="L1000" s="9">
        <f t="shared" si="151"/>
        <v>103.40581703408027</v>
      </c>
      <c r="M1000" s="9">
        <f t="shared" si="154"/>
        <v>104.34672921913828</v>
      </c>
      <c r="N1000" s="9">
        <f t="shared" si="152"/>
        <v>3.4058170340802718</v>
      </c>
      <c r="O1000" s="9">
        <f t="shared" si="155"/>
        <v>4.3467292191382967</v>
      </c>
      <c r="Q1000" s="9">
        <f t="shared" si="156"/>
        <v>103.40581703408027</v>
      </c>
      <c r="R1000" s="9">
        <f t="shared" si="157"/>
        <v>3.4058170340802718</v>
      </c>
      <c r="S1000" s="9">
        <f t="shared" si="158"/>
        <v>104.34672921913828</v>
      </c>
      <c r="T1000" s="9">
        <f t="shared" si="159"/>
        <v>4.3467292191382967</v>
      </c>
    </row>
    <row r="1001" spans="8:20">
      <c r="H1001" s="34">
        <v>997</v>
      </c>
      <c r="I1001" s="9">
        <v>0.37291811682163811</v>
      </c>
      <c r="J1001" s="9">
        <f t="shared" ca="1" si="153"/>
        <v>1.4232319505940145</v>
      </c>
      <c r="K1001" s="9">
        <f t="shared" si="150"/>
        <v>0.37291811682163811</v>
      </c>
      <c r="L1001" s="9">
        <f t="shared" si="151"/>
        <v>110.38791427067358</v>
      </c>
      <c r="M1001" s="9">
        <f t="shared" si="154"/>
        <v>106.33128563205752</v>
      </c>
      <c r="N1001" s="9">
        <f t="shared" si="152"/>
        <v>10.387914270673576</v>
      </c>
      <c r="O1001" s="9">
        <f t="shared" si="155"/>
        <v>6.3312856320575293</v>
      </c>
      <c r="Q1001" s="9">
        <f t="shared" si="156"/>
        <v>110.38791427067358</v>
      </c>
      <c r="R1001" s="9">
        <f t="shared" si="157"/>
        <v>10.387914270673576</v>
      </c>
      <c r="S1001" s="9">
        <f t="shared" si="158"/>
        <v>106.33128563205752</v>
      </c>
      <c r="T1001" s="9">
        <f t="shared" si="159"/>
        <v>6.3312856320575293</v>
      </c>
    </row>
    <row r="1002" spans="8:20">
      <c r="H1002" s="34">
        <v>998</v>
      </c>
      <c r="I1002" s="9">
        <v>0.49154985423227332</v>
      </c>
      <c r="J1002" s="9">
        <f t="shared" ca="1" si="153"/>
        <v>-1.2374174900058179</v>
      </c>
      <c r="K1002" s="9">
        <f t="shared" si="150"/>
        <v>0.49154985423227332</v>
      </c>
      <c r="L1002" s="9">
        <f t="shared" si="151"/>
        <v>114.86881420053818</v>
      </c>
      <c r="M1002" s="9">
        <f t="shared" si="154"/>
        <v>107.5582763438461</v>
      </c>
      <c r="N1002" s="9">
        <f t="shared" si="152"/>
        <v>10.900459298697072</v>
      </c>
      <c r="O1002" s="9">
        <f t="shared" si="155"/>
        <v>7.5582763438461171</v>
      </c>
      <c r="Q1002" s="9">
        <f t="shared" si="156"/>
        <v>114.86881420053818</v>
      </c>
      <c r="R1002" s="9">
        <f t="shared" si="157"/>
        <v>10.900459298697072</v>
      </c>
      <c r="S1002" s="9">
        <f t="shared" si="158"/>
        <v>107.5582763438461</v>
      </c>
      <c r="T1002" s="9">
        <f t="shared" si="159"/>
        <v>7.5582763438461171</v>
      </c>
    </row>
    <row r="1003" spans="8:20">
      <c r="H1003" s="34">
        <v>999</v>
      </c>
      <c r="I1003" s="9">
        <v>0.56115627845645022</v>
      </c>
      <c r="J1003" s="9">
        <f t="shared" ca="1" si="153"/>
        <v>-1.6178514893638256</v>
      </c>
      <c r="K1003" s="9">
        <f t="shared" si="150"/>
        <v>0.56115627845645022</v>
      </c>
      <c r="L1003" s="9">
        <f t="shared" si="151"/>
        <v>117.58215810166945</v>
      </c>
      <c r="M1003" s="9">
        <f t="shared" si="154"/>
        <v>108.28478590646924</v>
      </c>
      <c r="N1003" s="9">
        <f t="shared" si="152"/>
        <v>10.900459298697072</v>
      </c>
      <c r="O1003" s="9">
        <f t="shared" si="155"/>
        <v>8.2847859064692528</v>
      </c>
      <c r="Q1003" s="9">
        <f t="shared" si="156"/>
        <v>117.58215810166945</v>
      </c>
      <c r="R1003" s="9">
        <f t="shared" si="157"/>
        <v>10.900459298697072</v>
      </c>
      <c r="S1003" s="9">
        <f t="shared" si="158"/>
        <v>108.28478590646924</v>
      </c>
      <c r="T1003" s="9">
        <f t="shared" si="159"/>
        <v>8.2847859064692528</v>
      </c>
    </row>
    <row r="1004" spans="8:20">
      <c r="H1004" s="34">
        <v>1000</v>
      </c>
      <c r="I1004" s="9">
        <v>-0.32356015474410404</v>
      </c>
      <c r="J1004" s="9">
        <f t="shared" ca="1" si="153"/>
        <v>0.37113354092894002</v>
      </c>
      <c r="K1004" s="9">
        <f t="shared" si="150"/>
        <v>-0.32356015474410404</v>
      </c>
      <c r="L1004" s="9">
        <f t="shared" si="151"/>
        <v>87.391325468429287</v>
      </c>
      <c r="M1004" s="9">
        <f t="shared" si="154"/>
        <v>99.404853978875181</v>
      </c>
      <c r="N1004" s="9">
        <f t="shared" si="152"/>
        <v>0</v>
      </c>
      <c r="O1004" s="9">
        <f t="shared" si="155"/>
        <v>0</v>
      </c>
      <c r="Q1004" s="9">
        <f t="shared" si="156"/>
        <v>87.391325468429287</v>
      </c>
      <c r="R1004" s="9">
        <f t="shared" si="157"/>
        <v>0</v>
      </c>
      <c r="S1004" s="9">
        <f t="shared" si="158"/>
        <v>99.404853978875181</v>
      </c>
      <c r="T1004" s="9">
        <f t="shared" si="159"/>
        <v>0</v>
      </c>
    </row>
    <row r="1005" spans="8:20">
      <c r="H1005" s="37"/>
      <c r="I1005" s="36"/>
      <c r="J1005" s="38"/>
      <c r="K1005" s="36"/>
      <c r="L1005" s="36"/>
      <c r="M1005" s="38"/>
      <c r="N1005" s="36"/>
      <c r="O1005" s="38"/>
    </row>
    <row r="1006" spans="8:20">
      <c r="H1006" s="37"/>
      <c r="I1006" s="36"/>
      <c r="J1006" s="38"/>
      <c r="K1006" s="36"/>
      <c r="L1006" s="36"/>
      <c r="M1006" s="38"/>
      <c r="N1006" s="36"/>
      <c r="O1006" s="38"/>
    </row>
    <row r="1007" spans="8:20">
      <c r="H1007" s="37"/>
      <c r="I1007" s="36"/>
      <c r="J1007" s="38"/>
      <c r="K1007" s="36"/>
      <c r="L1007" s="36"/>
      <c r="M1007" s="38"/>
      <c r="N1007" s="36"/>
      <c r="O1007" s="38"/>
    </row>
    <row r="1008" spans="8:20">
      <c r="H1008" s="37"/>
      <c r="I1008" s="36"/>
      <c r="J1008" s="38"/>
      <c r="K1008" s="36"/>
      <c r="L1008" s="36"/>
      <c r="M1008" s="38"/>
      <c r="N1008" s="36"/>
      <c r="O1008" s="38"/>
    </row>
    <row r="1009" spans="8:15">
      <c r="H1009" s="37"/>
      <c r="I1009" s="36"/>
      <c r="J1009" s="38"/>
      <c r="K1009" s="36"/>
      <c r="L1009" s="36"/>
      <c r="M1009" s="38"/>
      <c r="N1009" s="36"/>
      <c r="O1009" s="38"/>
    </row>
    <row r="1010" spans="8:15">
      <c r="H1010" s="37"/>
      <c r="I1010" s="36"/>
      <c r="J1010" s="38"/>
      <c r="K1010" s="36"/>
      <c r="L1010" s="36"/>
      <c r="M1010" s="38"/>
      <c r="N1010" s="36"/>
      <c r="O1010" s="38"/>
    </row>
    <row r="1011" spans="8:15">
      <c r="H1011" s="37"/>
      <c r="I1011" s="36"/>
      <c r="J1011" s="38"/>
      <c r="K1011" s="36"/>
      <c r="L1011" s="36"/>
      <c r="M1011" s="38"/>
      <c r="N1011" s="36"/>
      <c r="O1011" s="38"/>
    </row>
    <row r="1012" spans="8:15">
      <c r="H1012" s="37"/>
      <c r="I1012" s="36"/>
      <c r="J1012" s="38"/>
      <c r="K1012" s="36"/>
      <c r="L1012" s="36"/>
      <c r="M1012" s="38"/>
      <c r="N1012" s="36"/>
      <c r="O1012" s="38"/>
    </row>
    <row r="1013" spans="8:15">
      <c r="H1013" s="37"/>
      <c r="I1013" s="36"/>
      <c r="J1013" s="38"/>
      <c r="K1013" s="36"/>
      <c r="L1013" s="36"/>
      <c r="M1013" s="38"/>
      <c r="N1013" s="36"/>
      <c r="O1013" s="38"/>
    </row>
    <row r="1014" spans="8:15">
      <c r="H1014" s="37"/>
      <c r="I1014" s="36"/>
      <c r="J1014" s="38"/>
      <c r="K1014" s="36"/>
      <c r="L1014" s="36"/>
      <c r="M1014" s="38"/>
      <c r="N1014" s="36"/>
      <c r="O1014" s="38"/>
    </row>
    <row r="1015" spans="8:15">
      <c r="H1015" s="37"/>
      <c r="I1015" s="36"/>
      <c r="J1015" s="38"/>
      <c r="K1015" s="36"/>
      <c r="L1015" s="36"/>
      <c r="M1015" s="38"/>
      <c r="N1015" s="36"/>
      <c r="O1015" s="38"/>
    </row>
    <row r="1016" spans="8:15">
      <c r="H1016" s="37"/>
      <c r="I1016" s="36"/>
      <c r="J1016" s="38"/>
      <c r="K1016" s="36"/>
      <c r="L1016" s="36"/>
      <c r="M1016" s="38"/>
      <c r="N1016" s="36"/>
      <c r="O1016" s="38"/>
    </row>
    <row r="1017" spans="8:15">
      <c r="H1017" s="37"/>
      <c r="I1017" s="36"/>
      <c r="J1017" s="38"/>
      <c r="K1017" s="36"/>
      <c r="L1017" s="36"/>
      <c r="M1017" s="38"/>
      <c r="N1017" s="36"/>
      <c r="O1017" s="38"/>
    </row>
    <row r="1018" spans="8:15">
      <c r="H1018" s="37"/>
      <c r="I1018" s="36"/>
      <c r="J1018" s="38"/>
      <c r="K1018" s="36"/>
      <c r="L1018" s="36"/>
      <c r="M1018" s="38"/>
      <c r="N1018" s="36"/>
      <c r="O1018" s="38"/>
    </row>
    <row r="1019" spans="8:15">
      <c r="H1019" s="37"/>
      <c r="I1019" s="36"/>
      <c r="J1019" s="38"/>
      <c r="K1019" s="36"/>
      <c r="L1019" s="36"/>
      <c r="M1019" s="38"/>
      <c r="N1019" s="36"/>
      <c r="O1019" s="38"/>
    </row>
    <row r="1020" spans="8:15">
      <c r="H1020" s="37"/>
      <c r="I1020" s="36"/>
      <c r="J1020" s="38"/>
      <c r="K1020" s="36"/>
      <c r="L1020" s="36"/>
      <c r="M1020" s="38"/>
      <c r="N1020" s="36"/>
      <c r="O1020" s="38"/>
    </row>
    <row r="1021" spans="8:15">
      <c r="H1021" s="37"/>
      <c r="I1021" s="36"/>
      <c r="J1021" s="38"/>
      <c r="K1021" s="36"/>
      <c r="L1021" s="36"/>
      <c r="M1021" s="38"/>
      <c r="N1021" s="36"/>
      <c r="O1021" s="38"/>
    </row>
    <row r="1022" spans="8:15">
      <c r="H1022" s="37"/>
      <c r="I1022" s="36"/>
      <c r="J1022" s="38"/>
      <c r="K1022" s="36"/>
      <c r="L1022" s="36"/>
      <c r="M1022" s="38"/>
      <c r="N1022" s="36"/>
      <c r="O1022" s="38"/>
    </row>
    <row r="1023" spans="8:15">
      <c r="H1023" s="37"/>
      <c r="I1023" s="36"/>
      <c r="J1023" s="38"/>
      <c r="K1023" s="36"/>
      <c r="L1023" s="36"/>
      <c r="M1023" s="38"/>
      <c r="N1023" s="36"/>
      <c r="O1023" s="38"/>
    </row>
    <row r="1024" spans="8:15">
      <c r="H1024" s="37"/>
      <c r="I1024" s="36"/>
      <c r="J1024" s="38"/>
      <c r="K1024" s="36"/>
      <c r="L1024" s="36"/>
      <c r="M1024" s="38"/>
      <c r="N1024" s="36"/>
      <c r="O1024" s="38"/>
    </row>
    <row r="1025" spans="8:15">
      <c r="H1025" s="37"/>
      <c r="I1025" s="36"/>
      <c r="J1025" s="38"/>
      <c r="K1025" s="36"/>
      <c r="L1025" s="36"/>
      <c r="M1025" s="38"/>
      <c r="N1025" s="36"/>
      <c r="O1025" s="38"/>
    </row>
    <row r="1026" spans="8:15">
      <c r="H1026" s="37"/>
      <c r="I1026" s="36"/>
      <c r="J1026" s="38"/>
      <c r="K1026" s="36"/>
      <c r="L1026" s="36"/>
      <c r="M1026" s="38"/>
      <c r="N1026" s="36"/>
      <c r="O1026" s="38"/>
    </row>
    <row r="1027" spans="8:15">
      <c r="H1027" s="37"/>
      <c r="I1027" s="36"/>
      <c r="J1027" s="38"/>
      <c r="K1027" s="36"/>
      <c r="L1027" s="36"/>
      <c r="M1027" s="38"/>
      <c r="N1027" s="36"/>
      <c r="O1027" s="38"/>
    </row>
    <row r="1028" spans="8:15">
      <c r="H1028" s="37"/>
      <c r="I1028" s="36"/>
      <c r="J1028" s="38"/>
      <c r="K1028" s="36"/>
      <c r="L1028" s="36"/>
      <c r="M1028" s="38"/>
      <c r="N1028" s="36"/>
      <c r="O1028" s="38"/>
    </row>
    <row r="1029" spans="8:15">
      <c r="H1029" s="37"/>
      <c r="I1029" s="36"/>
      <c r="J1029" s="38"/>
      <c r="K1029" s="36"/>
      <c r="L1029" s="36"/>
      <c r="M1029" s="38"/>
      <c r="N1029" s="36"/>
      <c r="O1029" s="38"/>
    </row>
    <row r="1030" spans="8:15">
      <c r="H1030" s="37"/>
      <c r="I1030" s="36"/>
      <c r="J1030" s="38"/>
      <c r="K1030" s="36"/>
      <c r="L1030" s="36"/>
      <c r="M1030" s="38"/>
      <c r="N1030" s="36"/>
      <c r="O1030" s="38"/>
    </row>
    <row r="1031" spans="8:15">
      <c r="H1031" s="37"/>
      <c r="I1031" s="36"/>
      <c r="J1031" s="38"/>
      <c r="K1031" s="36"/>
      <c r="L1031" s="36"/>
      <c r="M1031" s="38"/>
      <c r="N1031" s="36"/>
      <c r="O1031" s="38"/>
    </row>
    <row r="1032" spans="8:15">
      <c r="H1032" s="37"/>
      <c r="I1032" s="36"/>
      <c r="J1032" s="38"/>
      <c r="K1032" s="36"/>
      <c r="L1032" s="36"/>
      <c r="M1032" s="38"/>
      <c r="N1032" s="36"/>
      <c r="O1032" s="38"/>
    </row>
    <row r="1033" spans="8:15">
      <c r="H1033" s="37"/>
      <c r="I1033" s="36"/>
      <c r="J1033" s="38"/>
      <c r="K1033" s="36"/>
      <c r="L1033" s="36"/>
      <c r="M1033" s="38"/>
      <c r="N1033" s="36"/>
      <c r="O1033" s="38"/>
    </row>
    <row r="1034" spans="8:15">
      <c r="H1034" s="37"/>
      <c r="I1034" s="36"/>
      <c r="J1034" s="38"/>
      <c r="K1034" s="36"/>
      <c r="L1034" s="36"/>
      <c r="M1034" s="38"/>
      <c r="N1034" s="36"/>
      <c r="O1034" s="38"/>
    </row>
    <row r="1035" spans="8:15">
      <c r="H1035" s="37"/>
      <c r="I1035" s="36"/>
      <c r="J1035" s="38"/>
      <c r="K1035" s="36"/>
      <c r="L1035" s="36"/>
      <c r="M1035" s="38"/>
      <c r="N1035" s="36"/>
      <c r="O1035" s="38"/>
    </row>
    <row r="1036" spans="8:15">
      <c r="H1036" s="37"/>
      <c r="I1036" s="36"/>
      <c r="J1036" s="38"/>
      <c r="K1036" s="36"/>
      <c r="L1036" s="36"/>
      <c r="M1036" s="38"/>
      <c r="N1036" s="36"/>
      <c r="O1036" s="38"/>
    </row>
    <row r="1037" spans="8:15">
      <c r="H1037" s="37"/>
      <c r="I1037" s="36"/>
      <c r="J1037" s="38"/>
      <c r="K1037" s="36"/>
      <c r="L1037" s="36"/>
      <c r="M1037" s="38"/>
      <c r="N1037" s="36"/>
      <c r="O1037" s="38"/>
    </row>
    <row r="1038" spans="8:15">
      <c r="H1038" s="37"/>
      <c r="I1038" s="36"/>
      <c r="J1038" s="38"/>
      <c r="K1038" s="36"/>
      <c r="L1038" s="36"/>
      <c r="M1038" s="38"/>
      <c r="N1038" s="36"/>
      <c r="O1038" s="38"/>
    </row>
    <row r="1039" spans="8:15">
      <c r="H1039" s="37"/>
      <c r="I1039" s="36"/>
      <c r="J1039" s="38"/>
      <c r="K1039" s="36"/>
      <c r="L1039" s="36"/>
      <c r="M1039" s="38"/>
      <c r="N1039" s="36"/>
      <c r="O1039" s="38"/>
    </row>
    <row r="1040" spans="8:15">
      <c r="H1040" s="37"/>
      <c r="I1040" s="36"/>
      <c r="J1040" s="38"/>
      <c r="K1040" s="36"/>
      <c r="L1040" s="36"/>
      <c r="M1040" s="38"/>
      <c r="N1040" s="36"/>
      <c r="O1040" s="38"/>
    </row>
    <row r="1041" spans="8:15">
      <c r="H1041" s="37"/>
      <c r="I1041" s="36"/>
      <c r="J1041" s="38"/>
      <c r="K1041" s="36"/>
      <c r="L1041" s="36"/>
      <c r="M1041" s="38"/>
      <c r="N1041" s="36"/>
      <c r="O1041" s="38"/>
    </row>
    <row r="1042" spans="8:15">
      <c r="H1042" s="37"/>
      <c r="I1042" s="36"/>
      <c r="J1042" s="38"/>
      <c r="K1042" s="36"/>
      <c r="L1042" s="36"/>
      <c r="M1042" s="38"/>
      <c r="N1042" s="36"/>
      <c r="O1042" s="38"/>
    </row>
    <row r="1043" spans="8:15">
      <c r="H1043" s="37"/>
      <c r="I1043" s="36"/>
      <c r="J1043" s="38"/>
      <c r="K1043" s="36"/>
      <c r="L1043" s="36"/>
      <c r="M1043" s="38"/>
      <c r="N1043" s="36"/>
      <c r="O1043" s="38"/>
    </row>
    <row r="1044" spans="8:15">
      <c r="H1044" s="37"/>
      <c r="I1044" s="36"/>
      <c r="J1044" s="38"/>
      <c r="K1044" s="36"/>
      <c r="L1044" s="36"/>
      <c r="M1044" s="38"/>
      <c r="N1044" s="36"/>
      <c r="O1044" s="38"/>
    </row>
    <row r="1045" spans="8:15">
      <c r="H1045" s="37"/>
      <c r="I1045" s="36"/>
      <c r="J1045" s="38"/>
      <c r="K1045" s="36"/>
      <c r="L1045" s="36"/>
      <c r="M1045" s="38"/>
      <c r="N1045" s="36"/>
      <c r="O1045" s="38"/>
    </row>
    <row r="1046" spans="8:15">
      <c r="H1046" s="37"/>
      <c r="I1046" s="36"/>
      <c r="J1046" s="38"/>
      <c r="K1046" s="36"/>
      <c r="L1046" s="36"/>
      <c r="M1046" s="38"/>
      <c r="N1046" s="36"/>
      <c r="O1046" s="38"/>
    </row>
    <row r="1047" spans="8:15">
      <c r="H1047" s="37"/>
      <c r="I1047" s="36"/>
      <c r="J1047" s="38"/>
      <c r="K1047" s="36"/>
      <c r="L1047" s="36"/>
      <c r="M1047" s="38"/>
      <c r="N1047" s="36"/>
      <c r="O1047" s="38"/>
    </row>
    <row r="1048" spans="8:15">
      <c r="H1048" s="37"/>
      <c r="I1048" s="36"/>
      <c r="J1048" s="38"/>
      <c r="K1048" s="36"/>
      <c r="L1048" s="36"/>
      <c r="M1048" s="38"/>
      <c r="N1048" s="36"/>
      <c r="O1048" s="38"/>
    </row>
    <row r="1049" spans="8:15">
      <c r="H1049" s="37"/>
      <c r="I1049" s="36"/>
      <c r="J1049" s="38"/>
      <c r="K1049" s="36"/>
      <c r="L1049" s="36"/>
      <c r="M1049" s="38"/>
      <c r="N1049" s="36"/>
      <c r="O1049" s="38"/>
    </row>
    <row r="1050" spans="8:15">
      <c r="H1050" s="37"/>
      <c r="I1050" s="36"/>
      <c r="J1050" s="38"/>
      <c r="K1050" s="36"/>
      <c r="L1050" s="36"/>
      <c r="M1050" s="38"/>
      <c r="N1050" s="36"/>
      <c r="O1050" s="38"/>
    </row>
    <row r="1051" spans="8:15">
      <c r="H1051" s="37"/>
      <c r="I1051" s="36"/>
      <c r="J1051" s="38"/>
      <c r="K1051" s="36"/>
      <c r="L1051" s="36"/>
      <c r="M1051" s="38"/>
      <c r="N1051" s="36"/>
      <c r="O1051" s="38"/>
    </row>
    <row r="1052" spans="8:15">
      <c r="H1052" s="37"/>
      <c r="I1052" s="36"/>
      <c r="J1052" s="38"/>
      <c r="K1052" s="36"/>
      <c r="L1052" s="36"/>
      <c r="M1052" s="38"/>
      <c r="N1052" s="36"/>
      <c r="O1052" s="38"/>
    </row>
    <row r="1053" spans="8:15">
      <c r="H1053" s="37"/>
      <c r="I1053" s="36"/>
      <c r="J1053" s="38"/>
      <c r="K1053" s="36"/>
      <c r="L1053" s="36"/>
      <c r="M1053" s="38"/>
      <c r="N1053" s="36"/>
      <c r="O1053" s="38"/>
    </row>
    <row r="1054" spans="8:15">
      <c r="H1054" s="37"/>
      <c r="I1054" s="36"/>
      <c r="J1054" s="38"/>
      <c r="K1054" s="36"/>
      <c r="L1054" s="36"/>
      <c r="M1054" s="38"/>
      <c r="N1054" s="36"/>
      <c r="O1054" s="38"/>
    </row>
    <row r="1055" spans="8:15">
      <c r="H1055" s="37"/>
      <c r="I1055" s="36"/>
      <c r="J1055" s="38"/>
      <c r="K1055" s="36"/>
      <c r="L1055" s="36"/>
      <c r="M1055" s="38"/>
      <c r="N1055" s="36"/>
      <c r="O1055" s="38"/>
    </row>
    <row r="1056" spans="8:15">
      <c r="H1056" s="37"/>
      <c r="I1056" s="36"/>
      <c r="J1056" s="38"/>
      <c r="K1056" s="36"/>
      <c r="L1056" s="36"/>
      <c r="M1056" s="38"/>
      <c r="N1056" s="36"/>
      <c r="O1056" s="38"/>
    </row>
    <row r="1057" spans="8:15">
      <c r="H1057" s="37"/>
      <c r="I1057" s="36"/>
      <c r="J1057" s="38"/>
      <c r="K1057" s="36"/>
      <c r="L1057" s="36"/>
      <c r="M1057" s="38"/>
      <c r="N1057" s="36"/>
      <c r="O1057" s="38"/>
    </row>
    <row r="1058" spans="8:15">
      <c r="H1058" s="37"/>
      <c r="I1058" s="36"/>
      <c r="J1058" s="38"/>
      <c r="K1058" s="36"/>
      <c r="L1058" s="36"/>
      <c r="M1058" s="38"/>
      <c r="N1058" s="36"/>
      <c r="O1058" s="38"/>
    </row>
    <row r="1059" spans="8:15">
      <c r="H1059" s="37"/>
      <c r="I1059" s="36"/>
      <c r="J1059" s="38"/>
      <c r="K1059" s="36"/>
      <c r="L1059" s="36"/>
      <c r="M1059" s="38"/>
      <c r="N1059" s="36"/>
      <c r="O1059" s="38"/>
    </row>
    <row r="1060" spans="8:15">
      <c r="H1060" s="37"/>
      <c r="I1060" s="36"/>
      <c r="J1060" s="38"/>
      <c r="K1060" s="36"/>
      <c r="L1060" s="36"/>
      <c r="M1060" s="38"/>
      <c r="N1060" s="36"/>
      <c r="O1060" s="38"/>
    </row>
    <row r="1061" spans="8:15">
      <c r="H1061" s="37"/>
      <c r="I1061" s="36"/>
      <c r="J1061" s="38"/>
      <c r="K1061" s="36"/>
      <c r="L1061" s="36"/>
      <c r="M1061" s="38"/>
      <c r="N1061" s="36"/>
      <c r="O1061" s="38"/>
    </row>
    <row r="1062" spans="8:15">
      <c r="H1062" s="37"/>
      <c r="I1062" s="36"/>
      <c r="J1062" s="38"/>
      <c r="K1062" s="36"/>
      <c r="L1062" s="36"/>
      <c r="M1062" s="38"/>
      <c r="N1062" s="36"/>
      <c r="O1062" s="38"/>
    </row>
    <row r="1063" spans="8:15">
      <c r="H1063" s="37"/>
      <c r="I1063" s="36"/>
      <c r="J1063" s="38"/>
      <c r="K1063" s="36"/>
      <c r="L1063" s="36"/>
      <c r="M1063" s="38"/>
      <c r="N1063" s="36"/>
      <c r="O1063" s="38"/>
    </row>
    <row r="1064" spans="8:15">
      <c r="H1064" s="37"/>
      <c r="I1064" s="36"/>
      <c r="J1064" s="38"/>
      <c r="K1064" s="36"/>
      <c r="L1064" s="36"/>
      <c r="M1064" s="38"/>
      <c r="N1064" s="36"/>
      <c r="O1064" s="38"/>
    </row>
    <row r="1065" spans="8:15">
      <c r="H1065" s="37"/>
      <c r="I1065" s="36"/>
      <c r="J1065" s="38"/>
      <c r="K1065" s="36"/>
      <c r="L1065" s="36"/>
      <c r="M1065" s="38"/>
      <c r="N1065" s="36"/>
      <c r="O1065" s="38"/>
    </row>
    <row r="1066" spans="8:15">
      <c r="H1066" s="37"/>
      <c r="I1066" s="36"/>
      <c r="J1066" s="38"/>
      <c r="K1066" s="36"/>
      <c r="L1066" s="36"/>
      <c r="M1066" s="38"/>
      <c r="N1066" s="36"/>
      <c r="O1066" s="38"/>
    </row>
    <row r="1067" spans="8:15">
      <c r="H1067" s="37"/>
      <c r="I1067" s="36"/>
      <c r="J1067" s="38"/>
      <c r="K1067" s="36"/>
      <c r="L1067" s="36"/>
      <c r="M1067" s="38"/>
      <c r="N1067" s="36"/>
      <c r="O1067" s="38"/>
    </row>
    <row r="1068" spans="8:15">
      <c r="H1068" s="37"/>
      <c r="I1068" s="36"/>
      <c r="J1068" s="38"/>
      <c r="K1068" s="36"/>
      <c r="L1068" s="36"/>
      <c r="M1068" s="38"/>
      <c r="N1068" s="36"/>
      <c r="O1068" s="38"/>
    </row>
    <row r="1069" spans="8:15">
      <c r="H1069" s="37"/>
      <c r="I1069" s="36"/>
      <c r="J1069" s="38"/>
      <c r="K1069" s="36"/>
      <c r="L1069" s="36"/>
      <c r="M1069" s="38"/>
      <c r="N1069" s="36"/>
      <c r="O1069" s="38"/>
    </row>
    <row r="1070" spans="8:15">
      <c r="H1070" s="37"/>
      <c r="I1070" s="36"/>
      <c r="J1070" s="38"/>
      <c r="K1070" s="36"/>
      <c r="L1070" s="36"/>
      <c r="M1070" s="38"/>
      <c r="N1070" s="36"/>
      <c r="O1070" s="38"/>
    </row>
    <row r="1071" spans="8:15">
      <c r="H1071" s="37"/>
      <c r="I1071" s="36"/>
      <c r="J1071" s="38"/>
      <c r="K1071" s="36"/>
      <c r="L1071" s="36"/>
      <c r="M1071" s="38"/>
      <c r="N1071" s="36"/>
      <c r="O1071" s="38"/>
    </row>
    <row r="1072" spans="8:15">
      <c r="H1072" s="37"/>
      <c r="I1072" s="36"/>
      <c r="J1072" s="38"/>
      <c r="K1072" s="36"/>
      <c r="L1072" s="36"/>
      <c r="M1072" s="38"/>
      <c r="N1072" s="36"/>
      <c r="O1072" s="38"/>
    </row>
    <row r="1073" spans="8:15">
      <c r="H1073" s="37"/>
      <c r="I1073" s="36"/>
      <c r="J1073" s="38"/>
      <c r="K1073" s="36"/>
      <c r="L1073" s="36"/>
      <c r="M1073" s="38"/>
      <c r="N1073" s="36"/>
      <c r="O1073" s="38"/>
    </row>
    <row r="1074" spans="8:15">
      <c r="H1074" s="37"/>
      <c r="I1074" s="36"/>
      <c r="J1074" s="38"/>
      <c r="K1074" s="36"/>
      <c r="L1074" s="36"/>
      <c r="M1074" s="38"/>
      <c r="N1074" s="36"/>
      <c r="O1074" s="38"/>
    </row>
    <row r="1075" spans="8:15">
      <c r="H1075" s="37"/>
      <c r="I1075" s="36"/>
      <c r="J1075" s="38"/>
      <c r="K1075" s="36"/>
      <c r="L1075" s="36"/>
      <c r="M1075" s="38"/>
      <c r="N1075" s="36"/>
      <c r="O1075" s="38"/>
    </row>
    <row r="1076" spans="8:15">
      <c r="H1076" s="37"/>
      <c r="I1076" s="36"/>
      <c r="J1076" s="38"/>
      <c r="K1076" s="36"/>
      <c r="L1076" s="36"/>
      <c r="M1076" s="38"/>
      <c r="N1076" s="36"/>
      <c r="O1076" s="38"/>
    </row>
    <row r="1077" spans="8:15">
      <c r="H1077" s="37"/>
      <c r="I1077" s="36"/>
      <c r="J1077" s="38"/>
      <c r="K1077" s="36"/>
      <c r="L1077" s="36"/>
      <c r="M1077" s="38"/>
      <c r="N1077" s="36"/>
      <c r="O1077" s="38"/>
    </row>
    <row r="1078" spans="8:15">
      <c r="H1078" s="37"/>
      <c r="I1078" s="36"/>
      <c r="J1078" s="38"/>
      <c r="K1078" s="36"/>
      <c r="L1078" s="36"/>
      <c r="M1078" s="38"/>
      <c r="N1078" s="36"/>
      <c r="O1078" s="38"/>
    </row>
    <row r="1079" spans="8:15">
      <c r="H1079" s="37"/>
      <c r="I1079" s="36"/>
      <c r="J1079" s="38"/>
      <c r="K1079" s="36"/>
      <c r="L1079" s="36"/>
      <c r="M1079" s="38"/>
      <c r="N1079" s="36"/>
      <c r="O1079" s="38"/>
    </row>
    <row r="1080" spans="8:15">
      <c r="H1080" s="37"/>
      <c r="I1080" s="36"/>
      <c r="J1080" s="38"/>
      <c r="K1080" s="36"/>
      <c r="L1080" s="36"/>
      <c r="M1080" s="38"/>
      <c r="N1080" s="36"/>
      <c r="O1080" s="38"/>
    </row>
    <row r="1081" spans="8:15">
      <c r="H1081" s="37"/>
      <c r="I1081" s="36"/>
      <c r="J1081" s="38"/>
      <c r="K1081" s="36"/>
      <c r="L1081" s="36"/>
      <c r="M1081" s="38"/>
      <c r="N1081" s="36"/>
      <c r="O1081" s="38"/>
    </row>
    <row r="1082" spans="8:15">
      <c r="H1082" s="37"/>
      <c r="I1082" s="36"/>
      <c r="J1082" s="38"/>
      <c r="K1082" s="36"/>
      <c r="L1082" s="36"/>
      <c r="M1082" s="38"/>
      <c r="N1082" s="36"/>
      <c r="O1082" s="38"/>
    </row>
    <row r="1083" spans="8:15">
      <c r="H1083" s="37"/>
      <c r="I1083" s="36"/>
      <c r="J1083" s="38"/>
      <c r="K1083" s="36"/>
      <c r="L1083" s="36"/>
      <c r="M1083" s="38"/>
      <c r="N1083" s="36"/>
      <c r="O1083" s="38"/>
    </row>
    <row r="1084" spans="8:15">
      <c r="H1084" s="37"/>
      <c r="I1084" s="36"/>
      <c r="J1084" s="38"/>
      <c r="K1084" s="36"/>
      <c r="L1084" s="36"/>
      <c r="M1084" s="38"/>
      <c r="N1084" s="36"/>
      <c r="O1084" s="38"/>
    </row>
    <row r="1085" spans="8:15">
      <c r="H1085" s="37"/>
      <c r="I1085" s="36"/>
      <c r="J1085" s="38"/>
      <c r="K1085" s="36"/>
      <c r="L1085" s="36"/>
      <c r="M1085" s="38"/>
      <c r="N1085" s="36"/>
      <c r="O1085" s="38"/>
    </row>
    <row r="1086" spans="8:15">
      <c r="H1086" s="37"/>
      <c r="I1086" s="36"/>
      <c r="J1086" s="38"/>
      <c r="K1086" s="36"/>
      <c r="L1086" s="36"/>
      <c r="M1086" s="38"/>
      <c r="N1086" s="36"/>
      <c r="O1086" s="38"/>
    </row>
    <row r="1087" spans="8:15">
      <c r="H1087" s="37"/>
      <c r="I1087" s="36"/>
      <c r="J1087" s="38"/>
      <c r="K1087" s="36"/>
      <c r="L1087" s="36"/>
      <c r="M1087" s="38"/>
      <c r="N1087" s="36"/>
      <c r="O1087" s="38"/>
    </row>
    <row r="1088" spans="8:15">
      <c r="H1088" s="37"/>
      <c r="I1088" s="36"/>
      <c r="J1088" s="38"/>
      <c r="K1088" s="36"/>
      <c r="L1088" s="36"/>
      <c r="M1088" s="38"/>
      <c r="N1088" s="36"/>
      <c r="O1088" s="38"/>
    </row>
    <row r="1089" spans="8:15">
      <c r="H1089" s="37"/>
      <c r="I1089" s="36"/>
      <c r="J1089" s="38"/>
      <c r="K1089" s="36"/>
      <c r="L1089" s="36"/>
      <c r="M1089" s="38"/>
      <c r="N1089" s="36"/>
      <c r="O1089" s="38"/>
    </row>
    <row r="1090" spans="8:15">
      <c r="H1090" s="37"/>
      <c r="I1090" s="36"/>
      <c r="J1090" s="38"/>
      <c r="K1090" s="36"/>
      <c r="L1090" s="36"/>
      <c r="M1090" s="38"/>
      <c r="N1090" s="36"/>
      <c r="O1090" s="38"/>
    </row>
    <row r="1091" spans="8:15">
      <c r="H1091" s="37"/>
      <c r="I1091" s="36"/>
      <c r="J1091" s="38"/>
      <c r="K1091" s="36"/>
      <c r="L1091" s="36"/>
      <c r="M1091" s="38"/>
      <c r="N1091" s="36"/>
      <c r="O1091" s="38"/>
    </row>
    <row r="1092" spans="8:15">
      <c r="H1092" s="37"/>
      <c r="I1092" s="36"/>
      <c r="J1092" s="38"/>
      <c r="K1092" s="36"/>
      <c r="L1092" s="36"/>
      <c r="M1092" s="38"/>
      <c r="N1092" s="36"/>
      <c r="O1092" s="38"/>
    </row>
    <row r="1093" spans="8:15">
      <c r="H1093" s="37"/>
      <c r="I1093" s="36"/>
      <c r="J1093" s="38"/>
      <c r="K1093" s="36"/>
      <c r="L1093" s="36"/>
      <c r="M1093" s="38"/>
      <c r="N1093" s="36"/>
      <c r="O1093" s="38"/>
    </row>
    <row r="1094" spans="8:15">
      <c r="H1094" s="37"/>
      <c r="I1094" s="36"/>
      <c r="J1094" s="38"/>
      <c r="K1094" s="36"/>
      <c r="L1094" s="36"/>
      <c r="M1094" s="38"/>
      <c r="N1094" s="36"/>
      <c r="O1094" s="38"/>
    </row>
    <row r="1095" spans="8:15">
      <c r="H1095" s="37"/>
      <c r="I1095" s="36"/>
      <c r="J1095" s="38"/>
      <c r="K1095" s="36"/>
      <c r="L1095" s="36"/>
      <c r="M1095" s="38"/>
      <c r="N1095" s="36"/>
      <c r="O1095" s="38"/>
    </row>
    <row r="1096" spans="8:15">
      <c r="H1096" s="37"/>
      <c r="I1096" s="36"/>
      <c r="J1096" s="38"/>
      <c r="K1096" s="36"/>
      <c r="L1096" s="36"/>
      <c r="M1096" s="38"/>
      <c r="N1096" s="36"/>
      <c r="O1096" s="38"/>
    </row>
    <row r="1097" spans="8:15">
      <c r="H1097" s="37"/>
      <c r="I1097" s="36"/>
      <c r="J1097" s="38"/>
      <c r="K1097" s="36"/>
      <c r="L1097" s="36"/>
      <c r="M1097" s="38"/>
      <c r="N1097" s="36"/>
      <c r="O1097" s="38"/>
    </row>
    <row r="1098" spans="8:15">
      <c r="H1098" s="37"/>
      <c r="I1098" s="36"/>
      <c r="J1098" s="38"/>
      <c r="K1098" s="36"/>
      <c r="L1098" s="36"/>
      <c r="M1098" s="38"/>
      <c r="N1098" s="36"/>
      <c r="O1098" s="38"/>
    </row>
    <row r="1099" spans="8:15">
      <c r="H1099" s="37"/>
      <c r="I1099" s="36"/>
      <c r="J1099" s="38"/>
      <c r="K1099" s="36"/>
      <c r="L1099" s="36"/>
      <c r="M1099" s="38"/>
      <c r="N1099" s="36"/>
      <c r="O1099" s="38"/>
    </row>
    <row r="1100" spans="8:15">
      <c r="H1100" s="37"/>
      <c r="I1100" s="36"/>
      <c r="J1100" s="38"/>
      <c r="K1100" s="36"/>
      <c r="L1100" s="36"/>
      <c r="M1100" s="38"/>
      <c r="N1100" s="36"/>
      <c r="O1100" s="38"/>
    </row>
    <row r="1101" spans="8:15">
      <c r="H1101" s="37"/>
      <c r="I1101" s="36"/>
      <c r="J1101" s="38"/>
      <c r="K1101" s="36"/>
      <c r="L1101" s="36"/>
      <c r="M1101" s="38"/>
      <c r="N1101" s="36"/>
      <c r="O1101" s="38"/>
    </row>
    <row r="1102" spans="8:15">
      <c r="H1102" s="37"/>
      <c r="I1102" s="36"/>
      <c r="J1102" s="38"/>
      <c r="K1102" s="36"/>
      <c r="L1102" s="36"/>
      <c r="M1102" s="38"/>
      <c r="N1102" s="36"/>
      <c r="O1102" s="38"/>
    </row>
    <row r="1103" spans="8:15">
      <c r="H1103" s="37"/>
      <c r="I1103" s="36"/>
      <c r="J1103" s="38"/>
      <c r="K1103" s="36"/>
      <c r="L1103" s="36"/>
      <c r="M1103" s="38"/>
      <c r="N1103" s="36"/>
      <c r="O1103" s="38"/>
    </row>
    <row r="1104" spans="8:15">
      <c r="H1104" s="37"/>
      <c r="I1104" s="36"/>
      <c r="J1104" s="38"/>
      <c r="K1104" s="36"/>
      <c r="L1104" s="36"/>
      <c r="M1104" s="38"/>
      <c r="N1104" s="36"/>
      <c r="O1104" s="38"/>
    </row>
    <row r="1105" spans="8:15">
      <c r="H1105" s="37"/>
      <c r="I1105" s="36"/>
      <c r="J1105" s="38"/>
      <c r="K1105" s="36"/>
      <c r="L1105" s="36"/>
      <c r="M1105" s="38"/>
      <c r="N1105" s="36"/>
      <c r="O1105" s="38"/>
    </row>
    <row r="1106" spans="8:15">
      <c r="H1106" s="37"/>
      <c r="I1106" s="36"/>
      <c r="J1106" s="38"/>
      <c r="K1106" s="36"/>
      <c r="L1106" s="36"/>
      <c r="M1106" s="38"/>
      <c r="N1106" s="36"/>
      <c r="O1106" s="38"/>
    </row>
    <row r="1107" spans="8:15">
      <c r="H1107" s="37"/>
      <c r="I1107" s="36"/>
      <c r="J1107" s="38"/>
      <c r="K1107" s="36"/>
      <c r="L1107" s="36"/>
      <c r="M1107" s="38"/>
      <c r="N1107" s="36"/>
      <c r="O1107" s="38"/>
    </row>
    <row r="1108" spans="8:15">
      <c r="H1108" s="37"/>
      <c r="I1108" s="36"/>
      <c r="J1108" s="38"/>
      <c r="K1108" s="36"/>
      <c r="L1108" s="36"/>
      <c r="M1108" s="38"/>
      <c r="N1108" s="36"/>
      <c r="O1108" s="38"/>
    </row>
    <row r="1109" spans="8:15">
      <c r="H1109" s="37"/>
      <c r="I1109" s="36"/>
      <c r="J1109" s="38"/>
      <c r="K1109" s="36"/>
      <c r="L1109" s="36"/>
      <c r="M1109" s="38"/>
      <c r="N1109" s="36"/>
      <c r="O1109" s="38"/>
    </row>
    <row r="1110" spans="8:15">
      <c r="H1110" s="37"/>
      <c r="I1110" s="36"/>
      <c r="J1110" s="38"/>
      <c r="K1110" s="36"/>
      <c r="L1110" s="36"/>
      <c r="M1110" s="38"/>
      <c r="N1110" s="36"/>
      <c r="O1110" s="38"/>
    </row>
    <row r="1111" spans="8:15">
      <c r="H1111" s="37"/>
      <c r="I1111" s="36"/>
      <c r="J1111" s="38"/>
      <c r="K1111" s="36"/>
      <c r="L1111" s="36"/>
      <c r="M1111" s="38"/>
      <c r="N1111" s="36"/>
      <c r="O1111" s="38"/>
    </row>
    <row r="1112" spans="8:15">
      <c r="H1112" s="37"/>
      <c r="I1112" s="36"/>
      <c r="J1112" s="38"/>
      <c r="K1112" s="36"/>
      <c r="L1112" s="36"/>
      <c r="M1112" s="38"/>
      <c r="N1112" s="36"/>
      <c r="O1112" s="38"/>
    </row>
    <row r="1113" spans="8:15">
      <c r="H1113" s="37"/>
      <c r="I1113" s="36"/>
      <c r="J1113" s="38"/>
      <c r="K1113" s="36"/>
      <c r="L1113" s="36"/>
      <c r="M1113" s="38"/>
      <c r="N1113" s="36"/>
      <c r="O1113" s="38"/>
    </row>
    <row r="1114" spans="8:15">
      <c r="H1114" s="37"/>
      <c r="I1114" s="36"/>
      <c r="J1114" s="38"/>
      <c r="K1114" s="36"/>
      <c r="L1114" s="36"/>
      <c r="M1114" s="38"/>
      <c r="N1114" s="36"/>
      <c r="O1114" s="38"/>
    </row>
    <row r="1115" spans="8:15">
      <c r="H1115" s="37"/>
      <c r="I1115" s="36"/>
      <c r="J1115" s="38"/>
      <c r="K1115" s="36"/>
      <c r="L1115" s="36"/>
      <c r="M1115" s="38"/>
      <c r="N1115" s="36"/>
      <c r="O1115" s="38"/>
    </row>
    <row r="1116" spans="8:15">
      <c r="H1116" s="37"/>
      <c r="I1116" s="36"/>
      <c r="J1116" s="38"/>
      <c r="K1116" s="36"/>
      <c r="L1116" s="36"/>
      <c r="M1116" s="38"/>
      <c r="N1116" s="36"/>
      <c r="O1116" s="38"/>
    </row>
    <row r="1117" spans="8:15">
      <c r="H1117" s="37"/>
      <c r="I1117" s="36"/>
      <c r="J1117" s="38"/>
      <c r="K1117" s="36"/>
      <c r="L1117" s="36"/>
      <c r="M1117" s="38"/>
      <c r="N1117" s="36"/>
      <c r="O1117" s="38"/>
    </row>
    <row r="1118" spans="8:15">
      <c r="H1118" s="37"/>
      <c r="I1118" s="36"/>
      <c r="J1118" s="38"/>
      <c r="K1118" s="36"/>
      <c r="L1118" s="36"/>
      <c r="M1118" s="38"/>
      <c r="N1118" s="36"/>
      <c r="O1118" s="38"/>
    </row>
    <row r="1119" spans="8:15">
      <c r="H1119" s="37"/>
      <c r="I1119" s="36"/>
      <c r="J1119" s="38"/>
      <c r="K1119" s="36"/>
      <c r="L1119" s="36"/>
      <c r="M1119" s="38"/>
      <c r="N1119" s="36"/>
      <c r="O1119" s="38"/>
    </row>
    <row r="1120" spans="8:15">
      <c r="H1120" s="37"/>
      <c r="I1120" s="36"/>
      <c r="J1120" s="38"/>
      <c r="K1120" s="36"/>
      <c r="L1120" s="36"/>
      <c r="M1120" s="38"/>
      <c r="N1120" s="36"/>
      <c r="O1120" s="38"/>
    </row>
    <row r="1121" spans="8:15">
      <c r="H1121" s="37"/>
      <c r="I1121" s="36"/>
      <c r="J1121" s="38"/>
      <c r="K1121" s="36"/>
      <c r="L1121" s="36"/>
      <c r="M1121" s="38"/>
      <c r="N1121" s="36"/>
      <c r="O1121" s="38"/>
    </row>
    <row r="1122" spans="8:15">
      <c r="H1122" s="37"/>
      <c r="I1122" s="36"/>
      <c r="J1122" s="38"/>
      <c r="K1122" s="36"/>
      <c r="L1122" s="36"/>
      <c r="M1122" s="38"/>
      <c r="N1122" s="36"/>
      <c r="O1122" s="38"/>
    </row>
    <row r="1123" spans="8:15">
      <c r="H1123" s="37"/>
      <c r="I1123" s="36"/>
      <c r="J1123" s="38"/>
      <c r="K1123" s="36"/>
      <c r="L1123" s="36"/>
      <c r="M1123" s="38"/>
      <c r="N1123" s="36"/>
      <c r="O1123" s="38"/>
    </row>
    <row r="1124" spans="8:15">
      <c r="H1124" s="37"/>
      <c r="I1124" s="36"/>
      <c r="J1124" s="38"/>
      <c r="K1124" s="36"/>
      <c r="L1124" s="36"/>
      <c r="M1124" s="38"/>
      <c r="N1124" s="36"/>
      <c r="O1124" s="38"/>
    </row>
    <row r="1125" spans="8:15">
      <c r="H1125" s="37"/>
      <c r="I1125" s="36"/>
      <c r="J1125" s="38"/>
      <c r="K1125" s="36"/>
      <c r="L1125" s="36"/>
      <c r="M1125" s="38"/>
      <c r="N1125" s="36"/>
      <c r="O1125" s="38"/>
    </row>
    <row r="1126" spans="8:15">
      <c r="H1126" s="37"/>
      <c r="I1126" s="36"/>
      <c r="J1126" s="38"/>
      <c r="K1126" s="36"/>
      <c r="L1126" s="36"/>
      <c r="M1126" s="38"/>
      <c r="N1126" s="36"/>
      <c r="O1126" s="38"/>
    </row>
    <row r="1127" spans="8:15">
      <c r="H1127" s="37"/>
      <c r="I1127" s="36"/>
      <c r="J1127" s="38"/>
      <c r="K1127" s="36"/>
      <c r="L1127" s="36"/>
      <c r="M1127" s="38"/>
      <c r="N1127" s="36"/>
      <c r="O1127" s="38"/>
    </row>
    <row r="1128" spans="8:15">
      <c r="H1128" s="37"/>
      <c r="I1128" s="36"/>
      <c r="J1128" s="38"/>
      <c r="K1128" s="36"/>
      <c r="L1128" s="36"/>
      <c r="M1128" s="38"/>
      <c r="N1128" s="36"/>
      <c r="O1128" s="38"/>
    </row>
    <row r="1129" spans="8:15">
      <c r="H1129" s="37"/>
      <c r="I1129" s="36"/>
      <c r="J1129" s="38"/>
      <c r="K1129" s="36"/>
      <c r="L1129" s="36"/>
      <c r="M1129" s="38"/>
      <c r="N1129" s="36"/>
      <c r="O1129" s="38"/>
    </row>
    <row r="1130" spans="8:15">
      <c r="H1130" s="37"/>
      <c r="I1130" s="36"/>
      <c r="J1130" s="38"/>
      <c r="K1130" s="36"/>
      <c r="L1130" s="36"/>
      <c r="M1130" s="38"/>
      <c r="N1130" s="36"/>
      <c r="O1130" s="38"/>
    </row>
    <row r="1131" spans="8:15">
      <c r="H1131" s="37"/>
      <c r="I1131" s="36"/>
      <c r="J1131" s="38"/>
      <c r="K1131" s="36"/>
      <c r="L1131" s="36"/>
      <c r="M1131" s="38"/>
      <c r="N1131" s="36"/>
      <c r="O1131" s="38"/>
    </row>
    <row r="1132" spans="8:15">
      <c r="H1132" s="37"/>
      <c r="I1132" s="36"/>
      <c r="J1132" s="38"/>
      <c r="K1132" s="36"/>
      <c r="L1132" s="36"/>
      <c r="M1132" s="38"/>
      <c r="N1132" s="36"/>
      <c r="O1132" s="38"/>
    </row>
    <row r="1133" spans="8:15">
      <c r="H1133" s="37"/>
      <c r="I1133" s="36"/>
      <c r="J1133" s="38"/>
      <c r="K1133" s="36"/>
      <c r="L1133" s="36"/>
      <c r="M1133" s="38"/>
      <c r="N1133" s="36"/>
      <c r="O1133" s="38"/>
    </row>
    <row r="1134" spans="8:15">
      <c r="H1134" s="37"/>
      <c r="I1134" s="36"/>
      <c r="J1134" s="38"/>
      <c r="K1134" s="36"/>
      <c r="L1134" s="36"/>
      <c r="M1134" s="38"/>
      <c r="N1134" s="36"/>
      <c r="O1134" s="38"/>
    </row>
    <row r="1135" spans="8:15">
      <c r="H1135" s="37"/>
      <c r="I1135" s="36"/>
      <c r="J1135" s="38"/>
      <c r="K1135" s="36"/>
      <c r="L1135" s="36"/>
      <c r="M1135" s="38"/>
      <c r="N1135" s="36"/>
      <c r="O1135" s="38"/>
    </row>
    <row r="1136" spans="8:15">
      <c r="H1136" s="37"/>
      <c r="I1136" s="36"/>
      <c r="J1136" s="38"/>
      <c r="K1136" s="36"/>
      <c r="L1136" s="36"/>
      <c r="M1136" s="38"/>
      <c r="N1136" s="36"/>
      <c r="O1136" s="38"/>
    </row>
    <row r="1137" spans="8:15">
      <c r="H1137" s="37"/>
      <c r="I1137" s="36"/>
      <c r="J1137" s="38"/>
      <c r="K1137" s="36"/>
      <c r="L1137" s="36"/>
      <c r="M1137" s="38"/>
      <c r="N1137" s="36"/>
      <c r="O1137" s="38"/>
    </row>
    <row r="1138" spans="8:15">
      <c r="H1138" s="37"/>
      <c r="I1138" s="36"/>
      <c r="J1138" s="38"/>
      <c r="K1138" s="36"/>
      <c r="L1138" s="36"/>
      <c r="M1138" s="38"/>
      <c r="N1138" s="36"/>
      <c r="O1138" s="38"/>
    </row>
    <row r="1139" spans="8:15">
      <c r="H1139" s="37"/>
      <c r="I1139" s="36"/>
      <c r="J1139" s="38"/>
      <c r="K1139" s="36"/>
      <c r="L1139" s="36"/>
      <c r="M1139" s="38"/>
      <c r="N1139" s="36"/>
      <c r="O1139" s="38"/>
    </row>
    <row r="1140" spans="8:15">
      <c r="H1140" s="37"/>
      <c r="I1140" s="36"/>
      <c r="J1140" s="38"/>
      <c r="K1140" s="36"/>
      <c r="L1140" s="36"/>
      <c r="M1140" s="38"/>
      <c r="N1140" s="36"/>
      <c r="O1140" s="38"/>
    </row>
    <row r="1141" spans="8:15">
      <c r="H1141" s="37"/>
      <c r="I1141" s="36"/>
      <c r="J1141" s="38"/>
      <c r="K1141" s="36"/>
      <c r="L1141" s="36"/>
      <c r="M1141" s="38"/>
      <c r="N1141" s="36"/>
      <c r="O1141" s="38"/>
    </row>
    <row r="1142" spans="8:15">
      <c r="H1142" s="37"/>
      <c r="I1142" s="36"/>
      <c r="J1142" s="38"/>
      <c r="K1142" s="36"/>
      <c r="L1142" s="36"/>
      <c r="M1142" s="38"/>
      <c r="N1142" s="36"/>
      <c r="O1142" s="38"/>
    </row>
    <row r="1143" spans="8:15">
      <c r="H1143" s="37"/>
      <c r="I1143" s="36"/>
      <c r="J1143" s="38"/>
      <c r="K1143" s="36"/>
      <c r="L1143" s="36"/>
      <c r="M1143" s="38"/>
      <c r="N1143" s="36"/>
      <c r="O1143" s="38"/>
    </row>
    <row r="1144" spans="8:15">
      <c r="H1144" s="37"/>
      <c r="I1144" s="36"/>
      <c r="J1144" s="38"/>
      <c r="K1144" s="36"/>
      <c r="L1144" s="36"/>
      <c r="M1144" s="38"/>
      <c r="N1144" s="36"/>
      <c r="O1144" s="38"/>
    </row>
    <row r="1145" spans="8:15">
      <c r="H1145" s="37"/>
      <c r="I1145" s="36"/>
      <c r="J1145" s="38"/>
      <c r="K1145" s="36"/>
      <c r="L1145" s="36"/>
      <c r="M1145" s="38"/>
      <c r="N1145" s="36"/>
      <c r="O1145" s="38"/>
    </row>
    <row r="1146" spans="8:15">
      <c r="H1146" s="37"/>
      <c r="I1146" s="36"/>
      <c r="J1146" s="38"/>
      <c r="K1146" s="36"/>
      <c r="L1146" s="36"/>
      <c r="M1146" s="38"/>
      <c r="N1146" s="36"/>
      <c r="O1146" s="38"/>
    </row>
    <row r="1147" spans="8:15">
      <c r="H1147" s="37"/>
      <c r="I1147" s="36"/>
      <c r="J1147" s="38"/>
      <c r="K1147" s="36"/>
      <c r="L1147" s="36"/>
      <c r="M1147" s="38"/>
      <c r="N1147" s="36"/>
      <c r="O1147" s="38"/>
    </row>
    <row r="1148" spans="8:15">
      <c r="H1148" s="37"/>
      <c r="I1148" s="36"/>
      <c r="J1148" s="38"/>
      <c r="K1148" s="36"/>
      <c r="L1148" s="36"/>
      <c r="M1148" s="38"/>
      <c r="N1148" s="36"/>
      <c r="O1148" s="38"/>
    </row>
    <row r="1149" spans="8:15">
      <c r="H1149" s="37"/>
      <c r="I1149" s="36"/>
      <c r="J1149" s="38"/>
      <c r="K1149" s="36"/>
      <c r="L1149" s="36"/>
      <c r="M1149" s="38"/>
      <c r="N1149" s="36"/>
      <c r="O1149" s="38"/>
    </row>
    <row r="1150" spans="8:15">
      <c r="H1150" s="37"/>
      <c r="I1150" s="36"/>
      <c r="J1150" s="38"/>
      <c r="K1150" s="36"/>
      <c r="L1150" s="36"/>
      <c r="M1150" s="38"/>
      <c r="N1150" s="36"/>
      <c r="O1150" s="38"/>
    </row>
    <row r="1151" spans="8:15">
      <c r="H1151" s="37"/>
      <c r="I1151" s="36"/>
      <c r="J1151" s="38"/>
      <c r="K1151" s="36"/>
      <c r="L1151" s="36"/>
      <c r="M1151" s="38"/>
      <c r="N1151" s="36"/>
      <c r="O1151" s="38"/>
    </row>
    <row r="1152" spans="8:15">
      <c r="H1152" s="37"/>
      <c r="I1152" s="36"/>
      <c r="J1152" s="38"/>
      <c r="K1152" s="36"/>
      <c r="L1152" s="36"/>
      <c r="M1152" s="38"/>
      <c r="N1152" s="36"/>
      <c r="O1152" s="38"/>
    </row>
    <row r="1153" spans="8:15">
      <c r="H1153" s="37"/>
      <c r="I1153" s="36"/>
      <c r="J1153" s="38"/>
      <c r="K1153" s="36"/>
      <c r="L1153" s="36"/>
      <c r="M1153" s="38"/>
      <c r="N1153" s="36"/>
      <c r="O1153" s="38"/>
    </row>
    <row r="1154" spans="8:15">
      <c r="H1154" s="37"/>
      <c r="I1154" s="36"/>
      <c r="J1154" s="38"/>
      <c r="K1154" s="36"/>
      <c r="L1154" s="36"/>
      <c r="M1154" s="38"/>
      <c r="N1154" s="36"/>
      <c r="O1154" s="38"/>
    </row>
    <row r="1155" spans="8:15">
      <c r="H1155" s="37"/>
      <c r="I1155" s="36"/>
      <c r="J1155" s="38"/>
      <c r="K1155" s="36"/>
      <c r="L1155" s="36"/>
      <c r="M1155" s="38"/>
      <c r="N1155" s="36"/>
      <c r="O1155" s="38"/>
    </row>
    <row r="1156" spans="8:15">
      <c r="H1156" s="37"/>
      <c r="I1156" s="36"/>
      <c r="J1156" s="38"/>
      <c r="K1156" s="36"/>
      <c r="L1156" s="36"/>
      <c r="M1156" s="38"/>
      <c r="N1156" s="36"/>
      <c r="O1156" s="38"/>
    </row>
    <row r="1157" spans="8:15">
      <c r="H1157" s="37"/>
      <c r="I1157" s="36"/>
      <c r="J1157" s="38"/>
      <c r="K1157" s="36"/>
      <c r="L1157" s="36"/>
      <c r="M1157" s="38"/>
      <c r="N1157" s="36"/>
      <c r="O1157" s="38"/>
    </row>
    <row r="1158" spans="8:15">
      <c r="H1158" s="37"/>
      <c r="I1158" s="36"/>
      <c r="J1158" s="38"/>
      <c r="K1158" s="36"/>
      <c r="L1158" s="36"/>
      <c r="M1158" s="38"/>
      <c r="N1158" s="36"/>
      <c r="O1158" s="38"/>
    </row>
    <row r="1159" spans="8:15">
      <c r="H1159" s="37"/>
      <c r="I1159" s="36"/>
      <c r="J1159" s="38"/>
      <c r="K1159" s="36"/>
      <c r="L1159" s="36"/>
      <c r="M1159" s="38"/>
      <c r="N1159" s="36"/>
      <c r="O1159" s="38"/>
    </row>
    <row r="1160" spans="8:15">
      <c r="H1160" s="37"/>
      <c r="I1160" s="36"/>
      <c r="J1160" s="38"/>
      <c r="K1160" s="36"/>
      <c r="L1160" s="36"/>
      <c r="M1160" s="38"/>
      <c r="N1160" s="36"/>
      <c r="O1160" s="38"/>
    </row>
    <row r="1161" spans="8:15">
      <c r="H1161" s="37"/>
      <c r="I1161" s="36"/>
      <c r="J1161" s="38"/>
      <c r="K1161" s="36"/>
      <c r="L1161" s="36"/>
      <c r="M1161" s="38"/>
      <c r="N1161" s="36"/>
      <c r="O1161" s="38"/>
    </row>
    <row r="1162" spans="8:15">
      <c r="H1162" s="37"/>
      <c r="I1162" s="36"/>
      <c r="J1162" s="38"/>
      <c r="K1162" s="36"/>
      <c r="L1162" s="36"/>
      <c r="M1162" s="38"/>
      <c r="N1162" s="36"/>
      <c r="O1162" s="38"/>
    </row>
    <row r="1163" spans="8:15">
      <c r="H1163" s="37"/>
      <c r="I1163" s="36"/>
      <c r="J1163" s="38"/>
      <c r="K1163" s="36"/>
      <c r="L1163" s="36"/>
      <c r="M1163" s="38"/>
      <c r="N1163" s="36"/>
      <c r="O1163" s="38"/>
    </row>
    <row r="1164" spans="8:15">
      <c r="H1164" s="37"/>
      <c r="I1164" s="36"/>
      <c r="J1164" s="38"/>
      <c r="K1164" s="36"/>
      <c r="L1164" s="36"/>
      <c r="M1164" s="38"/>
      <c r="N1164" s="36"/>
      <c r="O1164" s="38"/>
    </row>
    <row r="1165" spans="8:15">
      <c r="H1165" s="37"/>
      <c r="I1165" s="36"/>
      <c r="J1165" s="38"/>
      <c r="K1165" s="36"/>
      <c r="L1165" s="36"/>
      <c r="M1165" s="38"/>
      <c r="N1165" s="36"/>
      <c r="O1165" s="38"/>
    </row>
    <row r="1166" spans="8:15">
      <c r="H1166" s="37"/>
      <c r="I1166" s="36"/>
      <c r="J1166" s="38"/>
      <c r="K1166" s="36"/>
      <c r="L1166" s="36"/>
      <c r="M1166" s="38"/>
      <c r="N1166" s="36"/>
      <c r="O1166" s="38"/>
    </row>
    <row r="1167" spans="8:15">
      <c r="H1167" s="37"/>
      <c r="I1167" s="36"/>
      <c r="J1167" s="38"/>
      <c r="K1167" s="36"/>
      <c r="L1167" s="36"/>
      <c r="M1167" s="38"/>
      <c r="N1167" s="36"/>
      <c r="O1167" s="38"/>
    </row>
    <row r="1168" spans="8:15">
      <c r="H1168" s="37"/>
      <c r="I1168" s="36"/>
      <c r="J1168" s="38"/>
      <c r="K1168" s="36"/>
      <c r="L1168" s="36"/>
      <c r="M1168" s="38"/>
      <c r="N1168" s="36"/>
      <c r="O1168" s="38"/>
    </row>
    <row r="1169" spans="8:15">
      <c r="H1169" s="37"/>
      <c r="I1169" s="36"/>
      <c r="J1169" s="38"/>
      <c r="K1169" s="36"/>
      <c r="L1169" s="36"/>
      <c r="M1169" s="38"/>
      <c r="N1169" s="36"/>
      <c r="O1169" s="38"/>
    </row>
    <row r="1170" spans="8:15">
      <c r="H1170" s="37"/>
      <c r="I1170" s="36"/>
      <c r="J1170" s="38"/>
      <c r="K1170" s="36"/>
      <c r="L1170" s="36"/>
      <c r="M1170" s="38"/>
      <c r="N1170" s="36"/>
      <c r="O1170" s="38"/>
    </row>
    <row r="1171" spans="8:15">
      <c r="H1171" s="37"/>
      <c r="I1171" s="36"/>
      <c r="J1171" s="38"/>
      <c r="K1171" s="36"/>
      <c r="L1171" s="36"/>
      <c r="M1171" s="38"/>
      <c r="N1171" s="36"/>
      <c r="O1171" s="38"/>
    </row>
    <row r="1172" spans="8:15">
      <c r="H1172" s="37"/>
      <c r="I1172" s="36"/>
      <c r="J1172" s="38"/>
      <c r="K1172" s="36"/>
      <c r="L1172" s="36"/>
      <c r="M1172" s="38"/>
      <c r="N1172" s="36"/>
      <c r="O1172" s="38"/>
    </row>
    <row r="1173" spans="8:15">
      <c r="H1173" s="37"/>
      <c r="I1173" s="36"/>
      <c r="J1173" s="38"/>
      <c r="K1173" s="36"/>
      <c r="L1173" s="36"/>
      <c r="M1173" s="38"/>
      <c r="N1173" s="36"/>
      <c r="O1173" s="38"/>
    </row>
    <row r="1174" spans="8:15">
      <c r="H1174" s="37"/>
      <c r="I1174" s="36"/>
      <c r="J1174" s="38"/>
      <c r="K1174" s="36"/>
      <c r="L1174" s="36"/>
      <c r="M1174" s="38"/>
      <c r="N1174" s="36"/>
      <c r="O1174" s="38"/>
    </row>
    <row r="1175" spans="8:15">
      <c r="H1175" s="37"/>
      <c r="I1175" s="36"/>
      <c r="J1175" s="38"/>
      <c r="K1175" s="36"/>
      <c r="L1175" s="36"/>
      <c r="M1175" s="38"/>
      <c r="N1175" s="36"/>
      <c r="O1175" s="38"/>
    </row>
    <row r="1176" spans="8:15">
      <c r="H1176" s="37"/>
      <c r="I1176" s="36"/>
      <c r="J1176" s="38"/>
      <c r="K1176" s="36"/>
      <c r="L1176" s="36"/>
      <c r="M1176" s="38"/>
      <c r="N1176" s="36"/>
      <c r="O1176" s="38"/>
    </row>
    <row r="1177" spans="8:15">
      <c r="H1177" s="37"/>
      <c r="I1177" s="36"/>
      <c r="J1177" s="38"/>
      <c r="K1177" s="36"/>
      <c r="L1177" s="36"/>
      <c r="M1177" s="38"/>
      <c r="N1177" s="36"/>
      <c r="O1177" s="38"/>
    </row>
    <row r="1178" spans="8:15">
      <c r="H1178" s="37"/>
      <c r="I1178" s="36"/>
      <c r="J1178" s="38"/>
      <c r="K1178" s="36"/>
      <c r="L1178" s="36"/>
      <c r="M1178" s="38"/>
      <c r="N1178" s="36"/>
      <c r="O1178" s="38"/>
    </row>
    <row r="1179" spans="8:15">
      <c r="H1179" s="37"/>
      <c r="I1179" s="36"/>
      <c r="J1179" s="38"/>
      <c r="K1179" s="36"/>
      <c r="L1179" s="36"/>
      <c r="M1179" s="38"/>
      <c r="N1179" s="36"/>
      <c r="O1179" s="38"/>
    </row>
    <row r="1180" spans="8:15">
      <c r="H1180" s="37"/>
      <c r="I1180" s="36"/>
      <c r="J1180" s="38"/>
      <c r="K1180" s="36"/>
      <c r="L1180" s="36"/>
      <c r="M1180" s="38"/>
      <c r="N1180" s="36"/>
      <c r="O1180" s="38"/>
    </row>
    <row r="1181" spans="8:15">
      <c r="H1181" s="37"/>
      <c r="I1181" s="36"/>
      <c r="J1181" s="38"/>
      <c r="K1181" s="36"/>
      <c r="L1181" s="36"/>
      <c r="M1181" s="38"/>
      <c r="N1181" s="36"/>
      <c r="O1181" s="38"/>
    </row>
    <row r="1182" spans="8:15">
      <c r="H1182" s="37"/>
      <c r="I1182" s="36"/>
      <c r="J1182" s="38"/>
      <c r="K1182" s="36"/>
      <c r="L1182" s="36"/>
      <c r="M1182" s="38"/>
      <c r="N1182" s="36"/>
      <c r="O1182" s="38"/>
    </row>
    <row r="1183" spans="8:15">
      <c r="H1183" s="37"/>
      <c r="I1183" s="36"/>
      <c r="J1183" s="38"/>
      <c r="K1183" s="36"/>
      <c r="L1183" s="36"/>
      <c r="M1183" s="38"/>
      <c r="N1183" s="36"/>
      <c r="O1183" s="38"/>
    </row>
    <row r="1184" spans="8:15">
      <c r="H1184" s="37"/>
      <c r="I1184" s="36"/>
      <c r="J1184" s="38"/>
      <c r="K1184" s="36"/>
      <c r="L1184" s="36"/>
      <c r="M1184" s="38"/>
      <c r="N1184" s="36"/>
      <c r="O1184" s="38"/>
    </row>
    <row r="1185" spans="8:15">
      <c r="H1185" s="37"/>
      <c r="I1185" s="36"/>
      <c r="J1185" s="38"/>
      <c r="K1185" s="36"/>
      <c r="L1185" s="36"/>
      <c r="M1185" s="38"/>
      <c r="N1185" s="36"/>
      <c r="O1185" s="38"/>
    </row>
    <row r="1186" spans="8:15">
      <c r="H1186" s="37"/>
      <c r="I1186" s="36"/>
      <c r="J1186" s="38"/>
      <c r="K1186" s="36"/>
      <c r="L1186" s="36"/>
      <c r="M1186" s="38"/>
      <c r="N1186" s="36"/>
      <c r="O1186" s="38"/>
    </row>
    <row r="1187" spans="8:15">
      <c r="H1187" s="37"/>
      <c r="I1187" s="36"/>
      <c r="J1187" s="38"/>
      <c r="K1187" s="36"/>
      <c r="L1187" s="36"/>
      <c r="M1187" s="38"/>
      <c r="N1187" s="36"/>
      <c r="O1187" s="38"/>
    </row>
    <row r="1188" spans="8:15">
      <c r="H1188" s="37"/>
      <c r="I1188" s="36"/>
      <c r="J1188" s="38"/>
      <c r="K1188" s="36"/>
      <c r="L1188" s="36"/>
      <c r="M1188" s="38"/>
      <c r="N1188" s="36"/>
      <c r="O1188" s="38"/>
    </row>
    <row r="1189" spans="8:15">
      <c r="H1189" s="37"/>
      <c r="I1189" s="36"/>
      <c r="J1189" s="38"/>
      <c r="K1189" s="36"/>
      <c r="L1189" s="36"/>
      <c r="M1189" s="38"/>
      <c r="N1189" s="36"/>
      <c r="O1189" s="38"/>
    </row>
    <row r="1190" spans="8:15">
      <c r="H1190" s="37"/>
      <c r="I1190" s="36"/>
      <c r="J1190" s="38"/>
      <c r="K1190" s="36"/>
      <c r="L1190" s="36"/>
      <c r="M1190" s="38"/>
      <c r="N1190" s="36"/>
      <c r="O1190" s="38"/>
    </row>
    <row r="1191" spans="8:15">
      <c r="H1191" s="37"/>
      <c r="I1191" s="36"/>
      <c r="J1191" s="38"/>
      <c r="K1191" s="36"/>
      <c r="L1191" s="36"/>
      <c r="M1191" s="38"/>
      <c r="N1191" s="36"/>
      <c r="O1191" s="38"/>
    </row>
    <row r="1192" spans="8:15">
      <c r="H1192" s="37"/>
      <c r="I1192" s="36"/>
      <c r="J1192" s="38"/>
      <c r="K1192" s="36"/>
      <c r="L1192" s="36"/>
      <c r="M1192" s="38"/>
      <c r="N1192" s="36"/>
      <c r="O1192" s="38"/>
    </row>
    <row r="1193" spans="8:15">
      <c r="H1193" s="37"/>
      <c r="I1193" s="36"/>
      <c r="J1193" s="38"/>
      <c r="K1193" s="36"/>
      <c r="L1193" s="36"/>
      <c r="M1193" s="38"/>
      <c r="N1193" s="36"/>
      <c r="O1193" s="38"/>
    </row>
    <row r="1194" spans="8:15">
      <c r="H1194" s="37"/>
      <c r="I1194" s="36"/>
      <c r="J1194" s="38"/>
      <c r="K1194" s="36"/>
      <c r="L1194" s="36"/>
      <c r="M1194" s="38"/>
      <c r="N1194" s="36"/>
      <c r="O1194" s="38"/>
    </row>
    <row r="1195" spans="8:15">
      <c r="H1195" s="37"/>
      <c r="I1195" s="36"/>
      <c r="J1195" s="38"/>
      <c r="K1195" s="36"/>
      <c r="L1195" s="36"/>
      <c r="M1195" s="38"/>
      <c r="N1195" s="36"/>
      <c r="O1195" s="38"/>
    </row>
    <row r="1196" spans="8:15">
      <c r="H1196" s="37"/>
      <c r="I1196" s="36"/>
      <c r="J1196" s="38"/>
      <c r="K1196" s="36"/>
      <c r="L1196" s="36"/>
      <c r="M1196" s="38"/>
      <c r="N1196" s="36"/>
      <c r="O1196" s="38"/>
    </row>
    <row r="1197" spans="8:15">
      <c r="H1197" s="37"/>
      <c r="I1197" s="36"/>
      <c r="J1197" s="38"/>
      <c r="K1197" s="36"/>
      <c r="L1197" s="36"/>
      <c r="M1197" s="38"/>
      <c r="N1197" s="36"/>
      <c r="O1197" s="38"/>
    </row>
    <row r="1198" spans="8:15">
      <c r="H1198" s="37"/>
      <c r="I1198" s="36"/>
      <c r="J1198" s="38"/>
      <c r="K1198" s="36"/>
      <c r="L1198" s="36"/>
      <c r="M1198" s="38"/>
      <c r="N1198" s="36"/>
      <c r="O1198" s="38"/>
    </row>
    <row r="1199" spans="8:15">
      <c r="H1199" s="37"/>
      <c r="I1199" s="36"/>
      <c r="J1199" s="38"/>
      <c r="K1199" s="36"/>
      <c r="L1199" s="36"/>
      <c r="M1199" s="38"/>
      <c r="N1199" s="36"/>
      <c r="O1199" s="38"/>
    </row>
    <row r="1200" spans="8:15">
      <c r="H1200" s="37"/>
      <c r="I1200" s="36"/>
      <c r="J1200" s="38"/>
      <c r="K1200" s="36"/>
      <c r="L1200" s="36"/>
      <c r="M1200" s="38"/>
      <c r="N1200" s="36"/>
      <c r="O1200" s="38"/>
    </row>
    <row r="1201" spans="8:15">
      <c r="H1201" s="37"/>
      <c r="I1201" s="36"/>
      <c r="J1201" s="38"/>
      <c r="K1201" s="36"/>
      <c r="L1201" s="36"/>
      <c r="M1201" s="38"/>
      <c r="N1201" s="36"/>
      <c r="O1201" s="38"/>
    </row>
    <row r="1202" spans="8:15">
      <c r="H1202" s="37"/>
      <c r="I1202" s="36"/>
      <c r="J1202" s="38"/>
      <c r="K1202" s="36"/>
      <c r="L1202" s="36"/>
      <c r="M1202" s="38"/>
      <c r="N1202" s="36"/>
      <c r="O1202" s="38"/>
    </row>
    <row r="1203" spans="8:15">
      <c r="H1203" s="37"/>
      <c r="I1203" s="36"/>
      <c r="J1203" s="38"/>
      <c r="K1203" s="36"/>
      <c r="L1203" s="36"/>
      <c r="M1203" s="38"/>
      <c r="N1203" s="36"/>
      <c r="O1203" s="38"/>
    </row>
    <row r="1204" spans="8:15">
      <c r="H1204" s="37"/>
      <c r="I1204" s="36"/>
      <c r="J1204" s="38"/>
      <c r="K1204" s="36"/>
      <c r="L1204" s="36"/>
      <c r="M1204" s="38"/>
      <c r="N1204" s="36"/>
      <c r="O1204" s="38"/>
    </row>
    <row r="1205" spans="8:15">
      <c r="H1205" s="37"/>
      <c r="I1205" s="36"/>
      <c r="J1205" s="38"/>
      <c r="K1205" s="36"/>
      <c r="L1205" s="36"/>
      <c r="M1205" s="38"/>
      <c r="N1205" s="36"/>
      <c r="O1205" s="38"/>
    </row>
    <row r="1206" spans="8:15">
      <c r="H1206" s="37"/>
      <c r="I1206" s="36"/>
      <c r="J1206" s="38"/>
      <c r="K1206" s="36"/>
      <c r="L1206" s="36"/>
      <c r="M1206" s="38"/>
      <c r="N1206" s="36"/>
      <c r="O1206" s="38"/>
    </row>
    <row r="1207" spans="8:15">
      <c r="H1207" s="37"/>
      <c r="I1207" s="36"/>
      <c r="J1207" s="38"/>
      <c r="K1207" s="36"/>
      <c r="L1207" s="36"/>
      <c r="M1207" s="38"/>
      <c r="N1207" s="36"/>
      <c r="O1207" s="38"/>
    </row>
    <row r="1208" spans="8:15">
      <c r="H1208" s="37"/>
      <c r="I1208" s="36"/>
      <c r="J1208" s="38"/>
      <c r="K1208" s="36"/>
      <c r="L1208" s="36"/>
      <c r="M1208" s="38"/>
      <c r="N1208" s="36"/>
      <c r="O1208" s="38"/>
    </row>
    <row r="1209" spans="8:15">
      <c r="H1209" s="37"/>
      <c r="I1209" s="36"/>
      <c r="J1209" s="38"/>
      <c r="K1209" s="36"/>
      <c r="L1209" s="36"/>
      <c r="M1209" s="38"/>
      <c r="N1209" s="36"/>
      <c r="O1209" s="38"/>
    </row>
    <row r="1210" spans="8:15">
      <c r="H1210" s="37"/>
      <c r="I1210" s="36"/>
      <c r="J1210" s="38"/>
      <c r="K1210" s="36"/>
      <c r="L1210" s="36"/>
      <c r="M1210" s="38"/>
      <c r="N1210" s="36"/>
      <c r="O1210" s="38"/>
    </row>
    <row r="1211" spans="8:15">
      <c r="H1211" s="37"/>
      <c r="I1211" s="36"/>
      <c r="J1211" s="38"/>
      <c r="K1211" s="36"/>
      <c r="L1211" s="36"/>
      <c r="M1211" s="38"/>
      <c r="N1211" s="36"/>
      <c r="O1211" s="38"/>
    </row>
    <row r="1212" spans="8:15">
      <c r="H1212" s="37"/>
      <c r="I1212" s="36"/>
      <c r="J1212" s="38"/>
      <c r="K1212" s="36"/>
      <c r="L1212" s="36"/>
      <c r="M1212" s="38"/>
      <c r="N1212" s="36"/>
      <c r="O1212" s="38"/>
    </row>
    <row r="1213" spans="8:15">
      <c r="H1213" s="37"/>
      <c r="I1213" s="36"/>
      <c r="J1213" s="38"/>
      <c r="K1213" s="36"/>
      <c r="L1213" s="36"/>
      <c r="M1213" s="38"/>
      <c r="N1213" s="36"/>
      <c r="O1213" s="38"/>
    </row>
    <row r="1214" spans="8:15">
      <c r="H1214" s="37"/>
      <c r="I1214" s="36"/>
      <c r="J1214" s="38"/>
      <c r="K1214" s="36"/>
      <c r="L1214" s="36"/>
      <c r="M1214" s="38"/>
      <c r="N1214" s="36"/>
      <c r="O1214" s="38"/>
    </row>
    <row r="1215" spans="8:15">
      <c r="H1215" s="37"/>
      <c r="I1215" s="36"/>
      <c r="J1215" s="38"/>
      <c r="K1215" s="36"/>
      <c r="L1215" s="36"/>
      <c r="M1215" s="38"/>
      <c r="N1215" s="36"/>
      <c r="O1215" s="38"/>
    </row>
    <row r="1216" spans="8:15">
      <c r="H1216" s="37"/>
      <c r="I1216" s="36"/>
      <c r="J1216" s="38"/>
      <c r="K1216" s="36"/>
      <c r="L1216" s="36"/>
      <c r="M1216" s="38"/>
      <c r="N1216" s="36"/>
      <c r="O1216" s="38"/>
    </row>
    <row r="1217" spans="8:15">
      <c r="H1217" s="37"/>
      <c r="I1217" s="36"/>
      <c r="J1217" s="38"/>
      <c r="K1217" s="36"/>
      <c r="L1217" s="36"/>
      <c r="M1217" s="38"/>
      <c r="N1217" s="36"/>
      <c r="O1217" s="38"/>
    </row>
    <row r="1218" spans="8:15">
      <c r="H1218" s="37"/>
      <c r="I1218" s="36"/>
      <c r="J1218" s="38"/>
      <c r="K1218" s="36"/>
      <c r="L1218" s="36"/>
      <c r="M1218" s="38"/>
      <c r="N1218" s="36"/>
      <c r="O1218" s="38"/>
    </row>
    <row r="1219" spans="8:15">
      <c r="H1219" s="37"/>
      <c r="I1219" s="36"/>
      <c r="J1219" s="38"/>
      <c r="K1219" s="36"/>
      <c r="L1219" s="36"/>
      <c r="M1219" s="38"/>
      <c r="N1219" s="36"/>
      <c r="O1219" s="38"/>
    </row>
    <row r="1220" spans="8:15">
      <c r="H1220" s="37"/>
      <c r="I1220" s="36"/>
      <c r="J1220" s="38"/>
      <c r="K1220" s="36"/>
      <c r="L1220" s="36"/>
      <c r="M1220" s="38"/>
      <c r="N1220" s="36"/>
      <c r="O1220" s="38"/>
    </row>
    <row r="1221" spans="8:15">
      <c r="H1221" s="37"/>
      <c r="I1221" s="36"/>
      <c r="J1221" s="38"/>
      <c r="K1221" s="36"/>
      <c r="L1221" s="36"/>
      <c r="M1221" s="38"/>
      <c r="N1221" s="36"/>
      <c r="O1221" s="38"/>
    </row>
    <row r="1222" spans="8:15">
      <c r="H1222" s="37"/>
      <c r="I1222" s="36"/>
      <c r="J1222" s="38"/>
      <c r="K1222" s="36"/>
      <c r="L1222" s="36"/>
      <c r="M1222" s="38"/>
      <c r="N1222" s="36"/>
      <c r="O1222" s="38"/>
    </row>
    <row r="1223" spans="8:15">
      <c r="H1223" s="37"/>
      <c r="I1223" s="36"/>
      <c r="J1223" s="38"/>
      <c r="K1223" s="36"/>
      <c r="L1223" s="36"/>
      <c r="M1223" s="38"/>
      <c r="N1223" s="36"/>
      <c r="O1223" s="38"/>
    </row>
    <row r="1224" spans="8:15">
      <c r="H1224" s="37"/>
      <c r="I1224" s="36"/>
      <c r="J1224" s="38"/>
      <c r="K1224" s="36"/>
      <c r="L1224" s="36"/>
      <c r="M1224" s="38"/>
      <c r="N1224" s="36"/>
      <c r="O1224" s="38"/>
    </row>
    <row r="1225" spans="8:15">
      <c r="H1225" s="37"/>
      <c r="I1225" s="36"/>
      <c r="J1225" s="38"/>
      <c r="K1225" s="36"/>
      <c r="L1225" s="36"/>
      <c r="M1225" s="38"/>
      <c r="N1225" s="36"/>
      <c r="O1225" s="38"/>
    </row>
    <row r="1226" spans="8:15">
      <c r="H1226" s="37"/>
      <c r="I1226" s="36"/>
      <c r="J1226" s="38"/>
      <c r="K1226" s="36"/>
      <c r="L1226" s="36"/>
      <c r="M1226" s="38"/>
      <c r="N1226" s="36"/>
      <c r="O1226" s="38"/>
    </row>
    <row r="1227" spans="8:15">
      <c r="H1227" s="37"/>
      <c r="I1227" s="36"/>
      <c r="J1227" s="38"/>
      <c r="K1227" s="36"/>
      <c r="L1227" s="36"/>
      <c r="M1227" s="38"/>
      <c r="N1227" s="36"/>
      <c r="O1227" s="38"/>
    </row>
    <row r="1228" spans="8:15">
      <c r="H1228" s="37"/>
      <c r="I1228" s="36"/>
      <c r="J1228" s="38"/>
      <c r="K1228" s="36"/>
      <c r="L1228" s="36"/>
      <c r="M1228" s="38"/>
      <c r="N1228" s="36"/>
      <c r="O1228" s="38"/>
    </row>
    <row r="1229" spans="8:15">
      <c r="H1229" s="37"/>
      <c r="I1229" s="36"/>
      <c r="J1229" s="38"/>
      <c r="K1229" s="36"/>
      <c r="L1229" s="36"/>
      <c r="M1229" s="38"/>
      <c r="N1229" s="36"/>
      <c r="O1229" s="38"/>
    </row>
    <row r="1230" spans="8:15">
      <c r="H1230" s="37"/>
      <c r="I1230" s="36"/>
      <c r="J1230" s="38"/>
      <c r="K1230" s="36"/>
      <c r="L1230" s="36"/>
      <c r="M1230" s="38"/>
      <c r="N1230" s="36"/>
      <c r="O1230" s="38"/>
    </row>
    <row r="1231" spans="8:15">
      <c r="H1231" s="37"/>
      <c r="I1231" s="36"/>
      <c r="J1231" s="38"/>
      <c r="K1231" s="36"/>
      <c r="L1231" s="36"/>
      <c r="M1231" s="38"/>
      <c r="N1231" s="36"/>
      <c r="O1231" s="38"/>
    </row>
    <row r="1232" spans="8:15">
      <c r="H1232" s="37"/>
      <c r="I1232" s="36"/>
      <c r="J1232" s="38"/>
      <c r="K1232" s="36"/>
      <c r="L1232" s="36"/>
      <c r="M1232" s="38"/>
      <c r="N1232" s="36"/>
      <c r="O1232" s="38"/>
    </row>
    <row r="1233" spans="8:15">
      <c r="H1233" s="37"/>
      <c r="I1233" s="36"/>
      <c r="J1233" s="38"/>
      <c r="K1233" s="36"/>
      <c r="L1233" s="36"/>
      <c r="M1233" s="38"/>
      <c r="N1233" s="36"/>
      <c r="O1233" s="38"/>
    </row>
    <row r="1234" spans="8:15">
      <c r="H1234" s="37"/>
      <c r="I1234" s="36"/>
      <c r="J1234" s="38"/>
      <c r="K1234" s="36"/>
      <c r="L1234" s="36"/>
      <c r="M1234" s="38"/>
      <c r="N1234" s="36"/>
      <c r="O1234" s="38"/>
    </row>
    <row r="1235" spans="8:15">
      <c r="H1235" s="37"/>
      <c r="I1235" s="36"/>
      <c r="J1235" s="38"/>
      <c r="K1235" s="36"/>
      <c r="L1235" s="36"/>
      <c r="M1235" s="38"/>
      <c r="N1235" s="36"/>
      <c r="O1235" s="38"/>
    </row>
    <row r="1236" spans="8:15">
      <c r="H1236" s="37"/>
      <c r="I1236" s="36"/>
      <c r="J1236" s="38"/>
      <c r="K1236" s="36"/>
      <c r="L1236" s="36"/>
      <c r="M1236" s="38"/>
      <c r="N1236" s="36"/>
      <c r="O1236" s="38"/>
    </row>
    <row r="1237" spans="8:15">
      <c r="H1237" s="37"/>
      <c r="I1237" s="36"/>
      <c r="J1237" s="38"/>
      <c r="K1237" s="36"/>
      <c r="L1237" s="36"/>
      <c r="M1237" s="38"/>
      <c r="N1237" s="36"/>
      <c r="O1237" s="38"/>
    </row>
    <row r="1238" spans="8:15">
      <c r="H1238" s="37"/>
      <c r="I1238" s="36"/>
      <c r="J1238" s="38"/>
      <c r="K1238" s="36"/>
      <c r="L1238" s="36"/>
      <c r="M1238" s="38"/>
      <c r="N1238" s="36"/>
      <c r="O1238" s="38"/>
    </row>
    <row r="1239" spans="8:15">
      <c r="H1239" s="37"/>
      <c r="I1239" s="36"/>
      <c r="J1239" s="38"/>
      <c r="K1239" s="36"/>
      <c r="L1239" s="36"/>
      <c r="M1239" s="38"/>
      <c r="N1239" s="36"/>
      <c r="O1239" s="38"/>
    </row>
    <row r="1240" spans="8:15">
      <c r="H1240" s="37"/>
      <c r="I1240" s="36"/>
      <c r="J1240" s="38"/>
      <c r="K1240" s="36"/>
      <c r="L1240" s="36"/>
      <c r="M1240" s="38"/>
      <c r="N1240" s="36"/>
      <c r="O1240" s="38"/>
    </row>
    <row r="1241" spans="8:15">
      <c r="H1241" s="37"/>
      <c r="I1241" s="36"/>
      <c r="J1241" s="38"/>
      <c r="K1241" s="36"/>
      <c r="L1241" s="36"/>
      <c r="M1241" s="38"/>
      <c r="N1241" s="36"/>
      <c r="O1241" s="38"/>
    </row>
    <row r="1242" spans="8:15">
      <c r="H1242" s="37"/>
      <c r="I1242" s="36"/>
      <c r="J1242" s="38"/>
      <c r="K1242" s="36"/>
      <c r="L1242" s="36"/>
      <c r="M1242" s="38"/>
      <c r="N1242" s="36"/>
      <c r="O1242" s="38"/>
    </row>
    <row r="1243" spans="8:15">
      <c r="H1243" s="37"/>
      <c r="I1243" s="36"/>
      <c r="J1243" s="38"/>
      <c r="K1243" s="36"/>
      <c r="L1243" s="36"/>
      <c r="M1243" s="38"/>
      <c r="N1243" s="36"/>
      <c r="O1243" s="38"/>
    </row>
    <row r="1244" spans="8:15">
      <c r="H1244" s="37"/>
      <c r="I1244" s="36"/>
      <c r="J1244" s="38"/>
      <c r="K1244" s="36"/>
      <c r="L1244" s="36"/>
      <c r="M1244" s="38"/>
      <c r="N1244" s="36"/>
      <c r="O1244" s="38"/>
    </row>
    <row r="1245" spans="8:15">
      <c r="H1245" s="37"/>
      <c r="I1245" s="36"/>
      <c r="J1245" s="38"/>
      <c r="K1245" s="36"/>
      <c r="L1245" s="36"/>
      <c r="M1245" s="38"/>
      <c r="N1245" s="36"/>
      <c r="O1245" s="38"/>
    </row>
    <row r="1246" spans="8:15">
      <c r="H1246" s="37"/>
      <c r="I1246" s="36"/>
      <c r="J1246" s="38"/>
      <c r="K1246" s="36"/>
      <c r="L1246" s="36"/>
      <c r="M1246" s="38"/>
      <c r="N1246" s="36"/>
      <c r="O1246" s="38"/>
    </row>
    <row r="1247" spans="8:15">
      <c r="H1247" s="37"/>
      <c r="I1247" s="36"/>
      <c r="J1247" s="38"/>
      <c r="K1247" s="36"/>
      <c r="L1247" s="36"/>
      <c r="M1247" s="38"/>
      <c r="N1247" s="36"/>
      <c r="O1247" s="38"/>
    </row>
    <row r="1248" spans="8:15">
      <c r="H1248" s="37"/>
      <c r="I1248" s="36"/>
      <c r="J1248" s="38"/>
      <c r="K1248" s="36"/>
      <c r="L1248" s="36"/>
      <c r="M1248" s="38"/>
      <c r="N1248" s="36"/>
      <c r="O1248" s="38"/>
    </row>
    <row r="1249" spans="8:15">
      <c r="H1249" s="37"/>
      <c r="I1249" s="36"/>
      <c r="J1249" s="38"/>
      <c r="K1249" s="36"/>
      <c r="L1249" s="36"/>
      <c r="M1249" s="38"/>
      <c r="N1249" s="36"/>
      <c r="O1249" s="38"/>
    </row>
    <row r="1250" spans="8:15">
      <c r="H1250" s="37"/>
      <c r="I1250" s="36"/>
      <c r="J1250" s="38"/>
      <c r="K1250" s="36"/>
      <c r="L1250" s="36"/>
      <c r="M1250" s="38"/>
      <c r="N1250" s="36"/>
      <c r="O1250" s="38"/>
    </row>
    <row r="1251" spans="8:15">
      <c r="H1251" s="37"/>
      <c r="I1251" s="36"/>
      <c r="J1251" s="38"/>
      <c r="K1251" s="36"/>
      <c r="L1251" s="36"/>
      <c r="M1251" s="38"/>
      <c r="N1251" s="36"/>
      <c r="O1251" s="38"/>
    </row>
    <row r="1252" spans="8:15">
      <c r="H1252" s="37"/>
      <c r="I1252" s="36"/>
      <c r="J1252" s="38"/>
      <c r="K1252" s="36"/>
      <c r="L1252" s="36"/>
      <c r="M1252" s="38"/>
      <c r="N1252" s="36"/>
      <c r="O1252" s="38"/>
    </row>
    <row r="1253" spans="8:15">
      <c r="H1253" s="37"/>
      <c r="I1253" s="36"/>
      <c r="J1253" s="38"/>
      <c r="K1253" s="36"/>
      <c r="L1253" s="36"/>
      <c r="M1253" s="38"/>
      <c r="N1253" s="36"/>
      <c r="O1253" s="38"/>
    </row>
    <row r="1254" spans="8:15">
      <c r="H1254" s="37"/>
      <c r="I1254" s="36"/>
      <c r="J1254" s="38"/>
      <c r="K1254" s="36"/>
      <c r="L1254" s="36"/>
      <c r="M1254" s="38"/>
      <c r="N1254" s="36"/>
      <c r="O1254" s="38"/>
    </row>
    <row r="1255" spans="8:15">
      <c r="H1255" s="37"/>
      <c r="I1255" s="36"/>
      <c r="J1255" s="38"/>
      <c r="K1255" s="36"/>
      <c r="L1255" s="36"/>
      <c r="M1255" s="38"/>
      <c r="N1255" s="36"/>
      <c r="O1255" s="38"/>
    </row>
    <row r="1256" spans="8:15">
      <c r="H1256" s="37"/>
      <c r="I1256" s="36"/>
      <c r="J1256" s="38"/>
      <c r="K1256" s="36"/>
      <c r="L1256" s="36"/>
      <c r="M1256" s="38"/>
      <c r="N1256" s="36"/>
      <c r="O1256" s="38"/>
    </row>
    <row r="1257" spans="8:15">
      <c r="H1257" s="37"/>
      <c r="I1257" s="36"/>
      <c r="J1257" s="38"/>
      <c r="K1257" s="36"/>
      <c r="L1257" s="36"/>
      <c r="M1257" s="38"/>
      <c r="N1257" s="36"/>
      <c r="O1257" s="38"/>
    </row>
    <row r="1258" spans="8:15">
      <c r="H1258" s="37"/>
      <c r="I1258" s="36"/>
      <c r="J1258" s="38"/>
      <c r="K1258" s="36"/>
      <c r="L1258" s="36"/>
      <c r="M1258" s="38"/>
      <c r="N1258" s="36"/>
      <c r="O1258" s="38"/>
    </row>
    <row r="1259" spans="8:15">
      <c r="H1259" s="37"/>
      <c r="I1259" s="36"/>
      <c r="J1259" s="38"/>
      <c r="K1259" s="36"/>
      <c r="L1259" s="36"/>
      <c r="M1259" s="38"/>
      <c r="N1259" s="36"/>
      <c r="O1259" s="38"/>
    </row>
    <row r="1260" spans="8:15">
      <c r="H1260" s="37"/>
      <c r="I1260" s="36"/>
      <c r="J1260" s="38"/>
      <c r="K1260" s="36"/>
      <c r="L1260" s="36"/>
      <c r="M1260" s="38"/>
      <c r="N1260" s="36"/>
      <c r="O1260" s="38"/>
    </row>
    <row r="1261" spans="8:15">
      <c r="H1261" s="37"/>
      <c r="I1261" s="36"/>
      <c r="J1261" s="38"/>
      <c r="K1261" s="36"/>
      <c r="L1261" s="36"/>
      <c r="M1261" s="38"/>
      <c r="N1261" s="36"/>
      <c r="O1261" s="38"/>
    </row>
    <row r="1262" spans="8:15">
      <c r="H1262" s="37"/>
      <c r="I1262" s="36"/>
      <c r="J1262" s="38"/>
      <c r="K1262" s="36"/>
      <c r="L1262" s="36"/>
      <c r="M1262" s="38"/>
      <c r="N1262" s="36"/>
      <c r="O1262" s="38"/>
    </row>
    <row r="1263" spans="8:15">
      <c r="H1263" s="37"/>
      <c r="I1263" s="36"/>
      <c r="J1263" s="38"/>
      <c r="K1263" s="36"/>
      <c r="L1263" s="36"/>
      <c r="M1263" s="38"/>
      <c r="N1263" s="36"/>
      <c r="O1263" s="38"/>
    </row>
    <row r="1264" spans="8:15">
      <c r="H1264" s="37"/>
      <c r="I1264" s="36"/>
      <c r="J1264" s="38"/>
      <c r="K1264" s="36"/>
      <c r="L1264" s="36"/>
      <c r="M1264" s="38"/>
      <c r="N1264" s="36"/>
      <c r="O1264" s="38"/>
    </row>
    <row r="1265" spans="8:15">
      <c r="H1265" s="37"/>
      <c r="I1265" s="36"/>
      <c r="J1265" s="38"/>
      <c r="K1265" s="36"/>
      <c r="L1265" s="36"/>
      <c r="M1265" s="38"/>
      <c r="N1265" s="36"/>
      <c r="O1265" s="38"/>
    </row>
    <row r="1266" spans="8:15">
      <c r="H1266" s="37"/>
      <c r="I1266" s="36"/>
      <c r="J1266" s="38"/>
      <c r="K1266" s="36"/>
      <c r="L1266" s="36"/>
      <c r="M1266" s="38"/>
      <c r="N1266" s="36"/>
      <c r="O1266" s="38"/>
    </row>
    <row r="1267" spans="8:15">
      <c r="H1267" s="37"/>
      <c r="I1267" s="36"/>
      <c r="J1267" s="38"/>
      <c r="K1267" s="36"/>
      <c r="L1267" s="36"/>
      <c r="M1267" s="38"/>
      <c r="N1267" s="36"/>
      <c r="O1267" s="38"/>
    </row>
    <row r="1268" spans="8:15">
      <c r="H1268" s="37"/>
      <c r="I1268" s="36"/>
      <c r="J1268" s="38"/>
      <c r="K1268" s="36"/>
      <c r="L1268" s="36"/>
      <c r="M1268" s="38"/>
      <c r="N1268" s="36"/>
      <c r="O1268" s="38"/>
    </row>
    <row r="1269" spans="8:15">
      <c r="H1269" s="37"/>
      <c r="I1269" s="36"/>
      <c r="J1269" s="38"/>
      <c r="K1269" s="36"/>
      <c r="L1269" s="36"/>
      <c r="M1269" s="38"/>
      <c r="N1269" s="36"/>
      <c r="O1269" s="38"/>
    </row>
    <row r="1270" spans="8:15">
      <c r="H1270" s="37"/>
      <c r="I1270" s="36"/>
      <c r="J1270" s="38"/>
      <c r="K1270" s="36"/>
      <c r="L1270" s="36"/>
      <c r="M1270" s="38"/>
      <c r="N1270" s="36"/>
      <c r="O1270" s="38"/>
    </row>
    <row r="1271" spans="8:15">
      <c r="H1271" s="37"/>
      <c r="I1271" s="36"/>
      <c r="J1271" s="38"/>
      <c r="K1271" s="36"/>
      <c r="L1271" s="36"/>
      <c r="M1271" s="38"/>
      <c r="N1271" s="36"/>
      <c r="O1271" s="38"/>
    </row>
    <row r="1272" spans="8:15">
      <c r="H1272" s="37"/>
      <c r="I1272" s="36"/>
      <c r="J1272" s="38"/>
      <c r="K1272" s="36"/>
      <c r="L1272" s="36"/>
      <c r="M1272" s="38"/>
      <c r="N1272" s="36"/>
      <c r="O1272" s="38"/>
    </row>
    <row r="1273" spans="8:15">
      <c r="H1273" s="37"/>
      <c r="I1273" s="36"/>
      <c r="J1273" s="38"/>
      <c r="K1273" s="36"/>
      <c r="L1273" s="36"/>
      <c r="M1273" s="38"/>
      <c r="N1273" s="36"/>
      <c r="O1273" s="38"/>
    </row>
    <row r="1274" spans="8:15">
      <c r="H1274" s="37"/>
      <c r="I1274" s="36"/>
      <c r="J1274" s="38"/>
      <c r="K1274" s="36"/>
      <c r="L1274" s="36"/>
      <c r="M1274" s="38"/>
      <c r="N1274" s="36"/>
      <c r="O1274" s="38"/>
    </row>
    <row r="1275" spans="8:15">
      <c r="H1275" s="37"/>
      <c r="I1275" s="36"/>
      <c r="J1275" s="38"/>
      <c r="K1275" s="36"/>
      <c r="L1275" s="36"/>
      <c r="M1275" s="38"/>
      <c r="N1275" s="36"/>
      <c r="O1275" s="38"/>
    </row>
    <row r="1276" spans="8:15">
      <c r="H1276" s="37"/>
      <c r="I1276" s="36"/>
      <c r="J1276" s="38"/>
      <c r="K1276" s="36"/>
      <c r="L1276" s="36"/>
      <c r="M1276" s="38"/>
      <c r="N1276" s="36"/>
      <c r="O1276" s="38"/>
    </row>
    <row r="1277" spans="8:15">
      <c r="H1277" s="37"/>
      <c r="I1277" s="36"/>
      <c r="J1277" s="38"/>
      <c r="K1277" s="36"/>
      <c r="L1277" s="36"/>
      <c r="M1277" s="38"/>
      <c r="N1277" s="36"/>
      <c r="O1277" s="38"/>
    </row>
    <row r="1278" spans="8:15">
      <c r="H1278" s="37"/>
      <c r="I1278" s="36"/>
      <c r="J1278" s="38"/>
      <c r="K1278" s="36"/>
      <c r="L1278" s="36"/>
      <c r="M1278" s="38"/>
      <c r="N1278" s="36"/>
      <c r="O1278" s="38"/>
    </row>
    <row r="1279" spans="8:15">
      <c r="H1279" s="37"/>
      <c r="I1279" s="36"/>
      <c r="J1279" s="38"/>
      <c r="K1279" s="36"/>
      <c r="L1279" s="36"/>
      <c r="M1279" s="38"/>
      <c r="N1279" s="36"/>
      <c r="O1279" s="38"/>
    </row>
    <row r="1280" spans="8:15">
      <c r="H1280" s="37"/>
      <c r="I1280" s="36"/>
      <c r="J1280" s="38"/>
      <c r="K1280" s="36"/>
      <c r="L1280" s="36"/>
      <c r="M1280" s="38"/>
      <c r="N1280" s="36"/>
      <c r="O1280" s="38"/>
    </row>
    <row r="1281" spans="8:15">
      <c r="H1281" s="37"/>
      <c r="I1281" s="36"/>
      <c r="J1281" s="38"/>
      <c r="K1281" s="36"/>
      <c r="L1281" s="36"/>
      <c r="M1281" s="38"/>
      <c r="N1281" s="36"/>
      <c r="O1281" s="38"/>
    </row>
    <row r="1282" spans="8:15">
      <c r="H1282" s="37"/>
      <c r="I1282" s="36"/>
      <c r="J1282" s="38"/>
      <c r="K1282" s="36"/>
      <c r="L1282" s="36"/>
      <c r="M1282" s="38"/>
      <c r="N1282" s="36"/>
      <c r="O1282" s="38"/>
    </row>
    <row r="1283" spans="8:15">
      <c r="H1283" s="37"/>
      <c r="I1283" s="36"/>
      <c r="J1283" s="38"/>
      <c r="K1283" s="36"/>
      <c r="L1283" s="36"/>
      <c r="M1283" s="38"/>
      <c r="N1283" s="36"/>
      <c r="O1283" s="38"/>
    </row>
    <row r="1284" spans="8:15">
      <c r="H1284" s="37"/>
      <c r="I1284" s="36"/>
      <c r="J1284" s="38"/>
      <c r="K1284" s="36"/>
      <c r="L1284" s="36"/>
      <c r="M1284" s="38"/>
      <c r="N1284" s="36"/>
      <c r="O1284" s="38"/>
    </row>
    <row r="1285" spans="8:15">
      <c r="H1285" s="37"/>
      <c r="I1285" s="36"/>
      <c r="J1285" s="38"/>
      <c r="K1285" s="36"/>
      <c r="L1285" s="36"/>
      <c r="M1285" s="38"/>
      <c r="N1285" s="36"/>
      <c r="O1285" s="38"/>
    </row>
    <row r="1286" spans="8:15">
      <c r="H1286" s="37"/>
      <c r="I1286" s="36"/>
      <c r="J1286" s="38"/>
      <c r="K1286" s="36"/>
      <c r="L1286" s="36"/>
      <c r="M1286" s="38"/>
      <c r="N1286" s="36"/>
      <c r="O1286" s="38"/>
    </row>
    <row r="1287" spans="8:15">
      <c r="H1287" s="37"/>
      <c r="I1287" s="36"/>
      <c r="J1287" s="38"/>
      <c r="K1287" s="36"/>
      <c r="L1287" s="36"/>
      <c r="M1287" s="38"/>
      <c r="N1287" s="36"/>
      <c r="O1287" s="38"/>
    </row>
    <row r="1288" spans="8:15">
      <c r="H1288" s="37"/>
      <c r="I1288" s="36"/>
      <c r="J1288" s="38"/>
      <c r="K1288" s="36"/>
      <c r="L1288" s="36"/>
      <c r="M1288" s="38"/>
      <c r="N1288" s="36"/>
      <c r="O1288" s="38"/>
    </row>
    <row r="1289" spans="8:15">
      <c r="H1289" s="37"/>
      <c r="I1289" s="36"/>
      <c r="J1289" s="38"/>
      <c r="K1289" s="36"/>
      <c r="L1289" s="36"/>
      <c r="M1289" s="38"/>
      <c r="N1289" s="36"/>
      <c r="O1289" s="38"/>
    </row>
    <row r="1290" spans="8:15">
      <c r="H1290" s="37"/>
      <c r="I1290" s="36"/>
      <c r="J1290" s="38"/>
      <c r="K1290" s="36"/>
      <c r="L1290" s="36"/>
      <c r="M1290" s="38"/>
      <c r="N1290" s="36"/>
      <c r="O1290" s="38"/>
    </row>
    <row r="1291" spans="8:15">
      <c r="H1291" s="37"/>
      <c r="I1291" s="36"/>
      <c r="J1291" s="38"/>
      <c r="K1291" s="36"/>
      <c r="L1291" s="36"/>
      <c r="M1291" s="38"/>
      <c r="N1291" s="36"/>
      <c r="O1291" s="38"/>
    </row>
    <row r="1292" spans="8:15">
      <c r="H1292" s="37"/>
      <c r="I1292" s="36"/>
      <c r="J1292" s="38"/>
      <c r="K1292" s="36"/>
      <c r="L1292" s="36"/>
      <c r="M1292" s="38"/>
      <c r="N1292" s="36"/>
      <c r="O1292" s="38"/>
    </row>
    <row r="1293" spans="8:15">
      <c r="H1293" s="37"/>
      <c r="I1293" s="36"/>
      <c r="J1293" s="38"/>
      <c r="K1293" s="36"/>
      <c r="L1293" s="36"/>
      <c r="M1293" s="38"/>
      <c r="N1293" s="36"/>
      <c r="O1293" s="38"/>
    </row>
    <row r="1294" spans="8:15">
      <c r="H1294" s="37"/>
      <c r="I1294" s="36"/>
      <c r="J1294" s="38"/>
      <c r="K1294" s="36"/>
      <c r="L1294" s="36"/>
      <c r="M1294" s="38"/>
      <c r="N1294" s="36"/>
      <c r="O1294" s="38"/>
    </row>
    <row r="1295" spans="8:15">
      <c r="H1295" s="37"/>
      <c r="I1295" s="36"/>
      <c r="J1295" s="38"/>
      <c r="K1295" s="36"/>
      <c r="L1295" s="36"/>
      <c r="M1295" s="38"/>
      <c r="N1295" s="36"/>
      <c r="O1295" s="38"/>
    </row>
    <row r="1296" spans="8:15">
      <c r="H1296" s="37"/>
      <c r="I1296" s="36"/>
      <c r="J1296" s="38"/>
      <c r="K1296" s="36"/>
      <c r="L1296" s="36"/>
      <c r="M1296" s="38"/>
      <c r="N1296" s="36"/>
      <c r="O1296" s="38"/>
    </row>
    <row r="1297" spans="8:15">
      <c r="H1297" s="37"/>
      <c r="I1297" s="36"/>
      <c r="J1297" s="38"/>
      <c r="K1297" s="36"/>
      <c r="L1297" s="36"/>
      <c r="M1297" s="38"/>
      <c r="N1297" s="36"/>
      <c r="O1297" s="38"/>
    </row>
    <row r="1298" spans="8:15">
      <c r="H1298" s="37"/>
      <c r="I1298" s="36"/>
      <c r="J1298" s="38"/>
      <c r="K1298" s="36"/>
      <c r="L1298" s="36"/>
      <c r="M1298" s="38"/>
      <c r="N1298" s="36"/>
      <c r="O1298" s="38"/>
    </row>
    <row r="1299" spans="8:15">
      <c r="H1299" s="37"/>
      <c r="I1299" s="36"/>
      <c r="J1299" s="38"/>
      <c r="K1299" s="36"/>
      <c r="L1299" s="36"/>
      <c r="M1299" s="38"/>
      <c r="N1299" s="36"/>
      <c r="O1299" s="38"/>
    </row>
    <row r="1300" spans="8:15">
      <c r="H1300" s="37"/>
      <c r="I1300" s="36"/>
      <c r="J1300" s="38"/>
      <c r="K1300" s="36"/>
      <c r="L1300" s="36"/>
      <c r="M1300" s="38"/>
      <c r="N1300" s="36"/>
      <c r="O1300" s="38"/>
    </row>
    <row r="1301" spans="8:15">
      <c r="H1301" s="37"/>
      <c r="I1301" s="36"/>
      <c r="J1301" s="38"/>
      <c r="K1301" s="36"/>
      <c r="L1301" s="36"/>
      <c r="M1301" s="38"/>
      <c r="N1301" s="36"/>
      <c r="O1301" s="38"/>
    </row>
    <row r="1302" spans="8:15">
      <c r="H1302" s="37"/>
      <c r="I1302" s="36"/>
      <c r="J1302" s="38"/>
      <c r="K1302" s="36"/>
      <c r="L1302" s="36"/>
      <c r="M1302" s="38"/>
      <c r="N1302" s="36"/>
      <c r="O1302" s="38"/>
    </row>
    <row r="1303" spans="8:15">
      <c r="H1303" s="37"/>
      <c r="I1303" s="36"/>
      <c r="J1303" s="38"/>
      <c r="K1303" s="36"/>
      <c r="L1303" s="36"/>
      <c r="M1303" s="38"/>
      <c r="N1303" s="36"/>
      <c r="O1303" s="38"/>
    </row>
    <row r="1304" spans="8:15">
      <c r="H1304" s="37"/>
      <c r="I1304" s="36"/>
      <c r="J1304" s="38"/>
      <c r="K1304" s="36"/>
      <c r="L1304" s="36"/>
      <c r="M1304" s="38"/>
      <c r="N1304" s="36"/>
      <c r="O1304" s="38"/>
    </row>
    <row r="1305" spans="8:15">
      <c r="H1305" s="37"/>
      <c r="I1305" s="36"/>
      <c r="J1305" s="38"/>
      <c r="K1305" s="36"/>
      <c r="L1305" s="36"/>
      <c r="M1305" s="38"/>
      <c r="N1305" s="36"/>
      <c r="O1305" s="38"/>
    </row>
    <row r="1306" spans="8:15">
      <c r="H1306" s="37"/>
      <c r="I1306" s="36"/>
      <c r="J1306" s="38"/>
      <c r="K1306" s="36"/>
      <c r="L1306" s="36"/>
      <c r="M1306" s="38"/>
      <c r="N1306" s="36"/>
      <c r="O1306" s="38"/>
    </row>
    <row r="1307" spans="8:15">
      <c r="H1307" s="37"/>
      <c r="I1307" s="36"/>
      <c r="J1307" s="38"/>
      <c r="K1307" s="36"/>
      <c r="L1307" s="36"/>
      <c r="M1307" s="38"/>
      <c r="N1307" s="36"/>
      <c r="O1307" s="38"/>
    </row>
    <row r="1308" spans="8:15">
      <c r="H1308" s="37"/>
      <c r="I1308" s="36"/>
      <c r="J1308" s="38"/>
      <c r="K1308" s="36"/>
      <c r="L1308" s="36"/>
      <c r="M1308" s="38"/>
      <c r="N1308" s="36"/>
      <c r="O1308" s="38"/>
    </row>
    <row r="1309" spans="8:15">
      <c r="H1309" s="37"/>
      <c r="I1309" s="36"/>
      <c r="J1309" s="38"/>
      <c r="K1309" s="36"/>
      <c r="L1309" s="36"/>
      <c r="M1309" s="38"/>
      <c r="N1309" s="36"/>
      <c r="O1309" s="38"/>
    </row>
    <row r="1310" spans="8:15">
      <c r="H1310" s="37"/>
      <c r="I1310" s="36"/>
      <c r="J1310" s="38"/>
      <c r="K1310" s="36"/>
      <c r="L1310" s="36"/>
      <c r="M1310" s="38"/>
      <c r="N1310" s="36"/>
      <c r="O1310" s="38"/>
    </row>
    <row r="1311" spans="8:15">
      <c r="H1311" s="37"/>
      <c r="I1311" s="36"/>
      <c r="J1311" s="38"/>
      <c r="K1311" s="36"/>
      <c r="L1311" s="36"/>
      <c r="M1311" s="38"/>
      <c r="N1311" s="36"/>
      <c r="O1311" s="38"/>
    </row>
    <row r="1312" spans="8:15">
      <c r="H1312" s="37"/>
      <c r="I1312" s="36"/>
      <c r="J1312" s="38"/>
      <c r="K1312" s="36"/>
      <c r="L1312" s="36"/>
      <c r="M1312" s="38"/>
      <c r="N1312" s="36"/>
      <c r="O1312" s="38"/>
    </row>
    <row r="1313" spans="8:15">
      <c r="H1313" s="37"/>
      <c r="I1313" s="36"/>
      <c r="J1313" s="38"/>
      <c r="K1313" s="36"/>
      <c r="L1313" s="36"/>
      <c r="M1313" s="38"/>
      <c r="N1313" s="36"/>
      <c r="O1313" s="38"/>
    </row>
    <row r="1314" spans="8:15">
      <c r="H1314" s="37"/>
      <c r="I1314" s="36"/>
      <c r="J1314" s="38"/>
      <c r="K1314" s="36"/>
      <c r="L1314" s="36"/>
      <c r="M1314" s="38"/>
      <c r="N1314" s="36"/>
      <c r="O1314" s="38"/>
    </row>
    <row r="1315" spans="8:15">
      <c r="H1315" s="37"/>
      <c r="I1315" s="36"/>
      <c r="J1315" s="38"/>
      <c r="K1315" s="36"/>
      <c r="L1315" s="36"/>
      <c r="M1315" s="38"/>
      <c r="N1315" s="36"/>
      <c r="O1315" s="38"/>
    </row>
    <row r="1316" spans="8:15">
      <c r="H1316" s="37"/>
      <c r="I1316" s="36"/>
      <c r="J1316" s="38"/>
      <c r="K1316" s="36"/>
      <c r="L1316" s="36"/>
      <c r="M1316" s="38"/>
      <c r="N1316" s="36"/>
      <c r="O1316" s="38"/>
    </row>
    <row r="1317" spans="8:15">
      <c r="H1317" s="37"/>
      <c r="I1317" s="36"/>
      <c r="J1317" s="38"/>
      <c r="K1317" s="36"/>
      <c r="L1317" s="36"/>
      <c r="M1317" s="38"/>
      <c r="N1317" s="36"/>
      <c r="O1317" s="38"/>
    </row>
    <row r="1318" spans="8:15">
      <c r="H1318" s="37"/>
      <c r="I1318" s="36"/>
      <c r="J1318" s="38"/>
      <c r="K1318" s="36"/>
      <c r="L1318" s="36"/>
      <c r="M1318" s="38"/>
      <c r="N1318" s="36"/>
      <c r="O1318" s="38"/>
    </row>
    <row r="1319" spans="8:15">
      <c r="H1319" s="37"/>
      <c r="I1319" s="36"/>
      <c r="J1319" s="38"/>
      <c r="K1319" s="36"/>
      <c r="L1319" s="36"/>
      <c r="M1319" s="38"/>
      <c r="N1319" s="36"/>
      <c r="O1319" s="38"/>
    </row>
    <row r="1320" spans="8:15">
      <c r="H1320" s="37"/>
      <c r="I1320" s="36"/>
      <c r="J1320" s="38"/>
      <c r="K1320" s="36"/>
      <c r="L1320" s="36"/>
      <c r="M1320" s="38"/>
      <c r="N1320" s="36"/>
      <c r="O1320" s="38"/>
    </row>
    <row r="1321" spans="8:15">
      <c r="H1321" s="37"/>
      <c r="I1321" s="36"/>
      <c r="J1321" s="38"/>
      <c r="K1321" s="36"/>
      <c r="L1321" s="36"/>
      <c r="M1321" s="38"/>
      <c r="N1321" s="36"/>
      <c r="O1321" s="38"/>
    </row>
    <row r="1322" spans="8:15">
      <c r="H1322" s="37"/>
      <c r="I1322" s="36"/>
      <c r="J1322" s="38"/>
      <c r="K1322" s="36"/>
      <c r="L1322" s="36"/>
      <c r="M1322" s="38"/>
      <c r="N1322" s="36"/>
      <c r="O1322" s="38"/>
    </row>
    <row r="1323" spans="8:15">
      <c r="H1323" s="37"/>
      <c r="I1323" s="36"/>
      <c r="J1323" s="38"/>
      <c r="K1323" s="36"/>
      <c r="L1323" s="36"/>
      <c r="M1323" s="38"/>
      <c r="N1323" s="36"/>
      <c r="O1323" s="38"/>
    </row>
    <row r="1324" spans="8:15">
      <c r="H1324" s="37"/>
      <c r="I1324" s="36"/>
      <c r="J1324" s="38"/>
      <c r="K1324" s="36"/>
      <c r="L1324" s="36"/>
      <c r="M1324" s="38"/>
      <c r="N1324" s="36"/>
      <c r="O1324" s="38"/>
    </row>
    <row r="1325" spans="8:15">
      <c r="H1325" s="37"/>
      <c r="I1325" s="36"/>
      <c r="J1325" s="38"/>
      <c r="K1325" s="36"/>
      <c r="L1325" s="36"/>
      <c r="M1325" s="38"/>
      <c r="N1325" s="36"/>
      <c r="O1325" s="38"/>
    </row>
    <row r="1326" spans="8:15">
      <c r="H1326" s="37"/>
      <c r="I1326" s="36"/>
      <c r="J1326" s="38"/>
      <c r="K1326" s="36"/>
      <c r="L1326" s="36"/>
      <c r="M1326" s="38"/>
      <c r="N1326" s="36"/>
      <c r="O1326" s="38"/>
    </row>
    <row r="1327" spans="8:15">
      <c r="H1327" s="37"/>
      <c r="I1327" s="36"/>
      <c r="J1327" s="38"/>
      <c r="K1327" s="36"/>
      <c r="L1327" s="36"/>
      <c r="M1327" s="38"/>
      <c r="N1327" s="36"/>
      <c r="O1327" s="38"/>
    </row>
    <row r="1328" spans="8:15">
      <c r="H1328" s="37"/>
      <c r="I1328" s="36"/>
      <c r="J1328" s="38"/>
      <c r="K1328" s="36"/>
      <c r="L1328" s="36"/>
      <c r="M1328" s="38"/>
      <c r="N1328" s="36"/>
      <c r="O1328" s="38"/>
    </row>
    <row r="1329" spans="8:15">
      <c r="H1329" s="37"/>
      <c r="I1329" s="36"/>
      <c r="J1329" s="38"/>
      <c r="K1329" s="36"/>
      <c r="L1329" s="36"/>
      <c r="M1329" s="38"/>
      <c r="N1329" s="36"/>
      <c r="O1329" s="38"/>
    </row>
    <row r="1330" spans="8:15">
      <c r="H1330" s="37"/>
      <c r="I1330" s="36"/>
      <c r="J1330" s="38"/>
      <c r="K1330" s="36"/>
      <c r="L1330" s="36"/>
      <c r="M1330" s="38"/>
      <c r="N1330" s="36"/>
      <c r="O1330" s="38"/>
    </row>
    <row r="1331" spans="8:15">
      <c r="H1331" s="37"/>
      <c r="I1331" s="36"/>
      <c r="J1331" s="38"/>
      <c r="K1331" s="36"/>
      <c r="L1331" s="36"/>
      <c r="M1331" s="38"/>
      <c r="N1331" s="36"/>
      <c r="O1331" s="38"/>
    </row>
    <row r="1332" spans="8:15">
      <c r="H1332" s="37"/>
      <c r="I1332" s="36"/>
      <c r="J1332" s="38"/>
      <c r="K1332" s="36"/>
      <c r="L1332" s="36"/>
      <c r="M1332" s="38"/>
      <c r="N1332" s="36"/>
      <c r="O1332" s="38"/>
    </row>
    <row r="1333" spans="8:15">
      <c r="H1333" s="37"/>
      <c r="I1333" s="36"/>
      <c r="J1333" s="38"/>
      <c r="K1333" s="36"/>
      <c r="L1333" s="36"/>
      <c r="M1333" s="38"/>
      <c r="N1333" s="36"/>
      <c r="O1333" s="38"/>
    </row>
    <row r="1334" spans="8:15">
      <c r="H1334" s="37"/>
      <c r="I1334" s="36"/>
      <c r="J1334" s="38"/>
      <c r="K1334" s="36"/>
      <c r="L1334" s="36"/>
      <c r="M1334" s="38"/>
      <c r="N1334" s="36"/>
      <c r="O1334" s="38"/>
    </row>
    <row r="1335" spans="8:15">
      <c r="H1335" s="37"/>
      <c r="I1335" s="36"/>
      <c r="J1335" s="38"/>
      <c r="K1335" s="36"/>
      <c r="L1335" s="36"/>
      <c r="M1335" s="38"/>
      <c r="N1335" s="36"/>
      <c r="O1335" s="38"/>
    </row>
    <row r="1336" spans="8:15">
      <c r="H1336" s="37"/>
      <c r="I1336" s="36"/>
      <c r="J1336" s="38"/>
      <c r="K1336" s="36"/>
      <c r="L1336" s="36"/>
      <c r="M1336" s="38"/>
      <c r="N1336" s="36"/>
      <c r="O1336" s="38"/>
    </row>
    <row r="1337" spans="8:15">
      <c r="H1337" s="37"/>
      <c r="I1337" s="36"/>
      <c r="J1337" s="38"/>
      <c r="K1337" s="36"/>
      <c r="L1337" s="36"/>
      <c r="M1337" s="38"/>
      <c r="N1337" s="36"/>
      <c r="O1337" s="38"/>
    </row>
    <row r="1338" spans="8:15">
      <c r="H1338" s="37"/>
      <c r="I1338" s="36"/>
      <c r="J1338" s="38"/>
      <c r="K1338" s="36"/>
      <c r="L1338" s="36"/>
      <c r="M1338" s="38"/>
      <c r="N1338" s="36"/>
      <c r="O1338" s="38"/>
    </row>
    <row r="1339" spans="8:15">
      <c r="H1339" s="37"/>
      <c r="I1339" s="36"/>
      <c r="J1339" s="38"/>
      <c r="K1339" s="36"/>
      <c r="L1339" s="36"/>
      <c r="M1339" s="38"/>
      <c r="N1339" s="36"/>
      <c r="O1339" s="38"/>
    </row>
    <row r="1340" spans="8:15">
      <c r="H1340" s="37"/>
      <c r="I1340" s="36"/>
      <c r="J1340" s="38"/>
      <c r="K1340" s="36"/>
      <c r="L1340" s="36"/>
      <c r="M1340" s="38"/>
      <c r="N1340" s="36"/>
      <c r="O1340" s="38"/>
    </row>
    <row r="1341" spans="8:15">
      <c r="H1341" s="37"/>
      <c r="I1341" s="36"/>
      <c r="J1341" s="38"/>
      <c r="K1341" s="36"/>
      <c r="L1341" s="36"/>
      <c r="M1341" s="38"/>
      <c r="N1341" s="36"/>
      <c r="O1341" s="38"/>
    </row>
    <row r="1342" spans="8:15">
      <c r="H1342" s="37"/>
      <c r="I1342" s="36"/>
      <c r="J1342" s="38"/>
      <c r="K1342" s="36"/>
      <c r="L1342" s="36"/>
      <c r="M1342" s="38"/>
      <c r="N1342" s="36"/>
      <c r="O1342" s="38"/>
    </row>
    <row r="1343" spans="8:15">
      <c r="H1343" s="37"/>
      <c r="I1343" s="36"/>
      <c r="J1343" s="38"/>
      <c r="K1343" s="36"/>
      <c r="L1343" s="36"/>
      <c r="M1343" s="38"/>
      <c r="N1343" s="36"/>
      <c r="O1343" s="38"/>
    </row>
    <row r="1344" spans="8:15">
      <c r="H1344" s="37"/>
      <c r="I1344" s="36"/>
      <c r="J1344" s="38"/>
      <c r="K1344" s="36"/>
      <c r="L1344" s="36"/>
      <c r="M1344" s="38"/>
      <c r="N1344" s="36"/>
      <c r="O1344" s="38"/>
    </row>
    <row r="1345" spans="8:15">
      <c r="H1345" s="37"/>
      <c r="I1345" s="36"/>
      <c r="J1345" s="38"/>
      <c r="K1345" s="36"/>
      <c r="L1345" s="36"/>
      <c r="M1345" s="38"/>
      <c r="N1345" s="36"/>
      <c r="O1345" s="38"/>
    </row>
    <row r="1346" spans="8:15">
      <c r="H1346" s="37"/>
      <c r="I1346" s="36"/>
      <c r="J1346" s="38"/>
      <c r="K1346" s="36"/>
      <c r="L1346" s="36"/>
      <c r="M1346" s="38"/>
      <c r="N1346" s="36"/>
      <c r="O1346" s="38"/>
    </row>
    <row r="1347" spans="8:15">
      <c r="H1347" s="37"/>
      <c r="I1347" s="36"/>
      <c r="J1347" s="38"/>
      <c r="K1347" s="36"/>
      <c r="L1347" s="36"/>
      <c r="M1347" s="38"/>
      <c r="N1347" s="36"/>
      <c r="O1347" s="38"/>
    </row>
    <row r="1348" spans="8:15">
      <c r="H1348" s="37"/>
      <c r="I1348" s="36"/>
      <c r="J1348" s="38"/>
      <c r="K1348" s="36"/>
      <c r="L1348" s="36"/>
      <c r="M1348" s="38"/>
      <c r="N1348" s="36"/>
      <c r="O1348" s="38"/>
    </row>
    <row r="1349" spans="8:15">
      <c r="H1349" s="37"/>
      <c r="I1349" s="36"/>
      <c r="J1349" s="38"/>
      <c r="K1349" s="36"/>
      <c r="L1349" s="36"/>
      <c r="M1349" s="38"/>
      <c r="N1349" s="36"/>
      <c r="O1349" s="38"/>
    </row>
    <row r="1350" spans="8:15">
      <c r="H1350" s="37"/>
      <c r="I1350" s="36"/>
      <c r="J1350" s="38"/>
      <c r="K1350" s="36"/>
      <c r="L1350" s="36"/>
      <c r="M1350" s="38"/>
      <c r="N1350" s="36"/>
      <c r="O1350" s="38"/>
    </row>
    <row r="1351" spans="8:15">
      <c r="H1351" s="37"/>
      <c r="I1351" s="36"/>
      <c r="J1351" s="38"/>
      <c r="K1351" s="36"/>
      <c r="L1351" s="36"/>
      <c r="M1351" s="38"/>
      <c r="N1351" s="36"/>
      <c r="O1351" s="38"/>
    </row>
    <row r="1352" spans="8:15">
      <c r="H1352" s="37"/>
      <c r="I1352" s="36"/>
      <c r="J1352" s="38"/>
      <c r="K1352" s="36"/>
      <c r="L1352" s="36"/>
      <c r="M1352" s="38"/>
      <c r="N1352" s="36"/>
      <c r="O1352" s="38"/>
    </row>
    <row r="1353" spans="8:15">
      <c r="H1353" s="37"/>
      <c r="I1353" s="36"/>
      <c r="J1353" s="38"/>
      <c r="K1353" s="36"/>
      <c r="L1353" s="36"/>
      <c r="M1353" s="38"/>
      <c r="N1353" s="36"/>
      <c r="O1353" s="38"/>
    </row>
    <row r="1354" spans="8:15">
      <c r="H1354" s="37"/>
      <c r="I1354" s="36"/>
      <c r="J1354" s="38"/>
      <c r="K1354" s="36"/>
      <c r="L1354" s="36"/>
      <c r="M1354" s="38"/>
      <c r="N1354" s="36"/>
      <c r="O1354" s="38"/>
    </row>
    <row r="1355" spans="8:15">
      <c r="H1355" s="37"/>
      <c r="I1355" s="36"/>
      <c r="J1355" s="38"/>
      <c r="K1355" s="36"/>
      <c r="L1355" s="36"/>
      <c r="M1355" s="38"/>
      <c r="N1355" s="36"/>
      <c r="O1355" s="38"/>
    </row>
    <row r="1356" spans="8:15">
      <c r="H1356" s="37"/>
      <c r="I1356" s="36"/>
      <c r="J1356" s="38"/>
      <c r="K1356" s="36"/>
      <c r="L1356" s="36"/>
      <c r="M1356" s="38"/>
      <c r="N1356" s="36"/>
      <c r="O1356" s="38"/>
    </row>
    <row r="1357" spans="8:15">
      <c r="H1357" s="37"/>
      <c r="I1357" s="36"/>
      <c r="J1357" s="38"/>
      <c r="K1357" s="36"/>
      <c r="L1357" s="36"/>
      <c r="M1357" s="38"/>
      <c r="N1357" s="36"/>
      <c r="O1357" s="38"/>
    </row>
    <row r="1358" spans="8:15">
      <c r="H1358" s="37"/>
      <c r="I1358" s="36"/>
      <c r="J1358" s="38"/>
      <c r="K1358" s="36"/>
      <c r="L1358" s="36"/>
      <c r="M1358" s="38"/>
      <c r="N1358" s="36"/>
      <c r="O1358" s="38"/>
    </row>
    <row r="1359" spans="8:15">
      <c r="H1359" s="37"/>
      <c r="I1359" s="36"/>
      <c r="J1359" s="38"/>
      <c r="K1359" s="36"/>
      <c r="L1359" s="36"/>
      <c r="M1359" s="38"/>
      <c r="N1359" s="36"/>
      <c r="O1359" s="38"/>
    </row>
    <row r="1360" spans="8:15">
      <c r="H1360" s="37"/>
      <c r="I1360" s="36"/>
      <c r="J1360" s="38"/>
      <c r="K1360" s="36"/>
      <c r="L1360" s="36"/>
      <c r="M1360" s="38"/>
      <c r="N1360" s="36"/>
      <c r="O1360" s="38"/>
    </row>
    <row r="1361" spans="8:15">
      <c r="H1361" s="37"/>
      <c r="I1361" s="36"/>
      <c r="J1361" s="38"/>
      <c r="K1361" s="36"/>
      <c r="L1361" s="36"/>
      <c r="M1361" s="38"/>
      <c r="N1361" s="36"/>
      <c r="O1361" s="38"/>
    </row>
    <row r="1362" spans="8:15">
      <c r="H1362" s="37"/>
      <c r="I1362" s="36"/>
      <c r="J1362" s="38"/>
      <c r="K1362" s="36"/>
      <c r="L1362" s="36"/>
      <c r="M1362" s="38"/>
      <c r="N1362" s="36"/>
      <c r="O1362" s="38"/>
    </row>
    <row r="1363" spans="8:15">
      <c r="H1363" s="37"/>
      <c r="I1363" s="36"/>
      <c r="J1363" s="38"/>
      <c r="K1363" s="36"/>
      <c r="L1363" s="36"/>
      <c r="M1363" s="38"/>
      <c r="N1363" s="36"/>
      <c r="O1363" s="38"/>
    </row>
    <row r="1364" spans="8:15">
      <c r="H1364" s="37"/>
      <c r="I1364" s="36"/>
      <c r="J1364" s="38"/>
      <c r="K1364" s="36"/>
      <c r="L1364" s="36"/>
      <c r="M1364" s="38"/>
      <c r="N1364" s="36"/>
      <c r="O1364" s="38"/>
    </row>
    <row r="1365" spans="8:15">
      <c r="H1365" s="37"/>
      <c r="I1365" s="36"/>
      <c r="J1365" s="38"/>
      <c r="K1365" s="36"/>
      <c r="L1365" s="36"/>
      <c r="M1365" s="38"/>
      <c r="N1365" s="36"/>
      <c r="O1365" s="38"/>
    </row>
    <row r="1366" spans="8:15">
      <c r="H1366" s="37"/>
      <c r="I1366" s="36"/>
      <c r="J1366" s="38"/>
      <c r="K1366" s="36"/>
      <c r="L1366" s="36"/>
      <c r="M1366" s="38"/>
      <c r="N1366" s="36"/>
      <c r="O1366" s="38"/>
    </row>
    <row r="1367" spans="8:15">
      <c r="H1367" s="37"/>
      <c r="I1367" s="36"/>
      <c r="J1367" s="38"/>
      <c r="K1367" s="36"/>
      <c r="L1367" s="36"/>
      <c r="M1367" s="38"/>
      <c r="N1367" s="36"/>
      <c r="O1367" s="38"/>
    </row>
    <row r="1368" spans="8:15">
      <c r="H1368" s="37"/>
      <c r="I1368" s="36"/>
      <c r="J1368" s="38"/>
      <c r="K1368" s="36"/>
      <c r="L1368" s="36"/>
      <c r="M1368" s="38"/>
      <c r="N1368" s="36"/>
      <c r="O1368" s="38"/>
    </row>
    <row r="1369" spans="8:15">
      <c r="H1369" s="37"/>
      <c r="I1369" s="36"/>
      <c r="J1369" s="38"/>
      <c r="K1369" s="36"/>
      <c r="L1369" s="36"/>
      <c r="M1369" s="38"/>
      <c r="N1369" s="36"/>
      <c r="O1369" s="38"/>
    </row>
    <row r="1370" spans="8:15">
      <c r="H1370" s="37"/>
      <c r="I1370" s="36"/>
      <c r="J1370" s="38"/>
      <c r="K1370" s="36"/>
      <c r="L1370" s="36"/>
      <c r="M1370" s="38"/>
      <c r="N1370" s="36"/>
      <c r="O1370" s="38"/>
    </row>
    <row r="1371" spans="8:15">
      <c r="H1371" s="37"/>
      <c r="I1371" s="36"/>
      <c r="J1371" s="38"/>
      <c r="K1371" s="36"/>
      <c r="L1371" s="36"/>
      <c r="M1371" s="38"/>
      <c r="N1371" s="36"/>
      <c r="O1371" s="38"/>
    </row>
    <row r="1372" spans="8:15">
      <c r="H1372" s="37"/>
      <c r="I1372" s="36"/>
      <c r="J1372" s="38"/>
      <c r="K1372" s="36"/>
      <c r="L1372" s="36"/>
      <c r="M1372" s="38"/>
      <c r="N1372" s="36"/>
      <c r="O1372" s="38"/>
    </row>
    <row r="1373" spans="8:15">
      <c r="H1373" s="37"/>
      <c r="I1373" s="36"/>
      <c r="J1373" s="38"/>
      <c r="K1373" s="36"/>
      <c r="L1373" s="36"/>
      <c r="M1373" s="38"/>
      <c r="N1373" s="36"/>
      <c r="O1373" s="38"/>
    </row>
    <row r="1374" spans="8:15">
      <c r="H1374" s="37"/>
      <c r="I1374" s="36"/>
      <c r="J1374" s="38"/>
      <c r="K1374" s="36"/>
      <c r="L1374" s="36"/>
      <c r="M1374" s="38"/>
      <c r="N1374" s="36"/>
      <c r="O1374" s="38"/>
    </row>
    <row r="1375" spans="8:15">
      <c r="H1375" s="37"/>
      <c r="I1375" s="36"/>
      <c r="J1375" s="38"/>
      <c r="K1375" s="36"/>
      <c r="L1375" s="36"/>
      <c r="M1375" s="38"/>
      <c r="N1375" s="36"/>
      <c r="O1375" s="38"/>
    </row>
    <row r="1376" spans="8:15">
      <c r="H1376" s="37"/>
      <c r="I1376" s="36"/>
      <c r="J1376" s="38"/>
      <c r="K1376" s="36"/>
      <c r="L1376" s="36"/>
      <c r="M1376" s="38"/>
      <c r="N1376" s="36"/>
      <c r="O1376" s="38"/>
    </row>
    <row r="1377" spans="8:15">
      <c r="H1377" s="37"/>
      <c r="I1377" s="36"/>
      <c r="J1377" s="38"/>
      <c r="K1377" s="36"/>
      <c r="L1377" s="36"/>
      <c r="M1377" s="38"/>
      <c r="N1377" s="36"/>
      <c r="O1377" s="38"/>
    </row>
    <row r="1378" spans="8:15">
      <c r="H1378" s="37"/>
      <c r="I1378" s="36"/>
      <c r="J1378" s="38"/>
      <c r="K1378" s="36"/>
      <c r="L1378" s="36"/>
      <c r="M1378" s="38"/>
      <c r="N1378" s="36"/>
      <c r="O1378" s="38"/>
    </row>
    <row r="1379" spans="8:15">
      <c r="H1379" s="37"/>
      <c r="I1379" s="36"/>
      <c r="J1379" s="38"/>
      <c r="K1379" s="36"/>
      <c r="L1379" s="36"/>
      <c r="M1379" s="38"/>
      <c r="N1379" s="36"/>
      <c r="O1379" s="38"/>
    </row>
    <row r="1380" spans="8:15">
      <c r="H1380" s="37"/>
      <c r="I1380" s="36"/>
      <c r="J1380" s="38"/>
      <c r="K1380" s="36"/>
      <c r="L1380" s="36"/>
      <c r="M1380" s="38"/>
      <c r="N1380" s="36"/>
      <c r="O1380" s="38"/>
    </row>
    <row r="1381" spans="8:15">
      <c r="H1381" s="37"/>
      <c r="I1381" s="36"/>
      <c r="J1381" s="38"/>
      <c r="K1381" s="36"/>
      <c r="L1381" s="36"/>
      <c r="M1381" s="38"/>
      <c r="N1381" s="36"/>
      <c r="O1381" s="38"/>
    </row>
    <row r="1382" spans="8:15">
      <c r="H1382" s="37"/>
      <c r="I1382" s="36"/>
      <c r="J1382" s="38"/>
      <c r="K1382" s="36"/>
      <c r="L1382" s="36"/>
      <c r="M1382" s="38"/>
      <c r="N1382" s="36"/>
      <c r="O1382" s="38"/>
    </row>
    <row r="1383" spans="8:15">
      <c r="H1383" s="37"/>
      <c r="I1383" s="36"/>
      <c r="J1383" s="38"/>
      <c r="K1383" s="36"/>
      <c r="L1383" s="36"/>
      <c r="M1383" s="38"/>
      <c r="N1383" s="36"/>
      <c r="O1383" s="38"/>
    </row>
    <row r="1384" spans="8:15">
      <c r="H1384" s="37"/>
      <c r="I1384" s="36"/>
      <c r="J1384" s="38"/>
      <c r="K1384" s="36"/>
      <c r="L1384" s="36"/>
      <c r="M1384" s="38"/>
      <c r="N1384" s="36"/>
      <c r="O1384" s="38"/>
    </row>
    <row r="1385" spans="8:15">
      <c r="H1385" s="37"/>
      <c r="I1385" s="36"/>
      <c r="J1385" s="38"/>
      <c r="K1385" s="36"/>
      <c r="L1385" s="36"/>
      <c r="M1385" s="38"/>
      <c r="N1385" s="36"/>
      <c r="O1385" s="38"/>
    </row>
    <row r="1386" spans="8:15">
      <c r="H1386" s="37"/>
      <c r="I1386" s="36"/>
      <c r="J1386" s="38"/>
      <c r="K1386" s="36"/>
      <c r="L1386" s="36"/>
      <c r="M1386" s="38"/>
      <c r="N1386" s="36"/>
      <c r="O1386" s="38"/>
    </row>
    <row r="1387" spans="8:15">
      <c r="H1387" s="37"/>
      <c r="I1387" s="36"/>
      <c r="J1387" s="38"/>
      <c r="K1387" s="36"/>
      <c r="L1387" s="36"/>
      <c r="M1387" s="38"/>
      <c r="N1387" s="36"/>
      <c r="O1387" s="38"/>
    </row>
    <row r="1388" spans="8:15">
      <c r="H1388" s="37"/>
      <c r="I1388" s="36"/>
      <c r="J1388" s="38"/>
      <c r="K1388" s="36"/>
      <c r="L1388" s="36"/>
      <c r="M1388" s="38"/>
      <c r="N1388" s="36"/>
      <c r="O1388" s="38"/>
    </row>
    <row r="1389" spans="8:15">
      <c r="H1389" s="37"/>
      <c r="I1389" s="36"/>
      <c r="J1389" s="38"/>
      <c r="K1389" s="36"/>
      <c r="L1389" s="36"/>
      <c r="M1389" s="38"/>
      <c r="N1389" s="36"/>
      <c r="O1389" s="38"/>
    </row>
    <row r="1390" spans="8:15">
      <c r="H1390" s="37"/>
      <c r="I1390" s="36"/>
      <c r="J1390" s="38"/>
      <c r="K1390" s="36"/>
      <c r="L1390" s="36"/>
      <c r="M1390" s="38"/>
      <c r="N1390" s="36"/>
      <c r="O1390" s="38"/>
    </row>
    <row r="1391" spans="8:15">
      <c r="H1391" s="37"/>
      <c r="I1391" s="36"/>
      <c r="J1391" s="38"/>
      <c r="K1391" s="36"/>
      <c r="L1391" s="36"/>
      <c r="M1391" s="38"/>
      <c r="N1391" s="36"/>
      <c r="O1391" s="38"/>
    </row>
    <row r="1392" spans="8:15">
      <c r="H1392" s="37"/>
      <c r="I1392" s="36"/>
      <c r="J1392" s="38"/>
      <c r="K1392" s="36"/>
      <c r="L1392" s="36"/>
      <c r="M1392" s="38"/>
      <c r="N1392" s="36"/>
      <c r="O1392" s="38"/>
    </row>
    <row r="1393" spans="8:15">
      <c r="H1393" s="37"/>
      <c r="I1393" s="36"/>
      <c r="J1393" s="38"/>
      <c r="K1393" s="36"/>
      <c r="L1393" s="36"/>
      <c r="M1393" s="38"/>
      <c r="N1393" s="36"/>
      <c r="O1393" s="38"/>
    </row>
    <row r="1394" spans="8:15">
      <c r="H1394" s="37"/>
      <c r="I1394" s="36"/>
      <c r="J1394" s="38"/>
      <c r="K1394" s="36"/>
      <c r="L1394" s="36"/>
      <c r="M1394" s="38"/>
      <c r="N1394" s="36"/>
      <c r="O1394" s="38"/>
    </row>
    <row r="1395" spans="8:15">
      <c r="H1395" s="37"/>
      <c r="I1395" s="36"/>
      <c r="J1395" s="38"/>
      <c r="K1395" s="36"/>
      <c r="L1395" s="36"/>
      <c r="M1395" s="38"/>
      <c r="N1395" s="36"/>
      <c r="O1395" s="38"/>
    </row>
    <row r="1396" spans="8:15">
      <c r="H1396" s="37"/>
      <c r="I1396" s="36"/>
      <c r="J1396" s="38"/>
      <c r="K1396" s="36"/>
      <c r="L1396" s="36"/>
      <c r="M1396" s="38"/>
      <c r="N1396" s="36"/>
      <c r="O1396" s="38"/>
    </row>
    <row r="1397" spans="8:15">
      <c r="H1397" s="37"/>
      <c r="I1397" s="36"/>
      <c r="J1397" s="38"/>
      <c r="K1397" s="36"/>
      <c r="L1397" s="36"/>
      <c r="M1397" s="38"/>
      <c r="N1397" s="36"/>
      <c r="O1397" s="38"/>
    </row>
    <row r="1398" spans="8:15">
      <c r="H1398" s="37"/>
      <c r="I1398" s="36"/>
      <c r="J1398" s="38"/>
      <c r="K1398" s="36"/>
      <c r="L1398" s="36"/>
      <c r="M1398" s="38"/>
      <c r="N1398" s="36"/>
      <c r="O1398" s="38"/>
    </row>
    <row r="1399" spans="8:15">
      <c r="H1399" s="37"/>
      <c r="I1399" s="36"/>
      <c r="J1399" s="38"/>
      <c r="K1399" s="36"/>
      <c r="L1399" s="36"/>
      <c r="M1399" s="38"/>
      <c r="N1399" s="36"/>
      <c r="O1399" s="38"/>
    </row>
    <row r="1400" spans="8:15">
      <c r="H1400" s="37"/>
      <c r="I1400" s="36"/>
      <c r="J1400" s="38"/>
      <c r="K1400" s="36"/>
      <c r="L1400" s="36"/>
      <c r="M1400" s="38"/>
      <c r="N1400" s="36"/>
      <c r="O1400" s="38"/>
    </row>
    <row r="1401" spans="8:15">
      <c r="H1401" s="37"/>
      <c r="I1401" s="36"/>
      <c r="J1401" s="38"/>
      <c r="K1401" s="36"/>
      <c r="L1401" s="36"/>
      <c r="M1401" s="38"/>
      <c r="N1401" s="36"/>
      <c r="O1401" s="38"/>
    </row>
    <row r="1402" spans="8:15">
      <c r="H1402" s="37"/>
      <c r="I1402" s="36"/>
      <c r="J1402" s="38"/>
      <c r="K1402" s="36"/>
      <c r="L1402" s="36"/>
      <c r="M1402" s="38"/>
      <c r="N1402" s="36"/>
      <c r="O1402" s="38"/>
    </row>
    <row r="1403" spans="8:15">
      <c r="H1403" s="37"/>
      <c r="I1403" s="36"/>
      <c r="J1403" s="38"/>
      <c r="K1403" s="36"/>
      <c r="L1403" s="36"/>
      <c r="M1403" s="38"/>
      <c r="N1403" s="36"/>
      <c r="O1403" s="38"/>
    </row>
    <row r="1404" spans="8:15">
      <c r="H1404" s="37"/>
      <c r="I1404" s="36"/>
      <c r="J1404" s="38"/>
      <c r="K1404" s="36"/>
      <c r="L1404" s="36"/>
      <c r="M1404" s="38"/>
      <c r="N1404" s="36"/>
      <c r="O1404" s="38"/>
    </row>
    <row r="1405" spans="8:15">
      <c r="H1405" s="37"/>
      <c r="I1405" s="36"/>
      <c r="J1405" s="38"/>
      <c r="K1405" s="36"/>
      <c r="L1405" s="36"/>
      <c r="M1405" s="38"/>
      <c r="N1405" s="36"/>
      <c r="O1405" s="38"/>
    </row>
    <row r="1406" spans="8:15">
      <c r="H1406" s="37"/>
      <c r="I1406" s="36"/>
      <c r="J1406" s="38"/>
      <c r="K1406" s="36"/>
      <c r="L1406" s="36"/>
      <c r="M1406" s="38"/>
      <c r="N1406" s="36"/>
      <c r="O1406" s="38"/>
    </row>
    <row r="1407" spans="8:15">
      <c r="H1407" s="37"/>
      <c r="I1407" s="36"/>
      <c r="J1407" s="38"/>
      <c r="K1407" s="36"/>
      <c r="L1407" s="36"/>
      <c r="M1407" s="38"/>
      <c r="N1407" s="36"/>
      <c r="O1407" s="38"/>
    </row>
    <row r="1408" spans="8:15">
      <c r="H1408" s="37"/>
      <c r="I1408" s="36"/>
      <c r="J1408" s="38"/>
      <c r="K1408" s="36"/>
      <c r="L1408" s="36"/>
      <c r="M1408" s="38"/>
      <c r="N1408" s="36"/>
      <c r="O1408" s="38"/>
    </row>
    <row r="1409" spans="8:15">
      <c r="H1409" s="37"/>
      <c r="I1409" s="36"/>
      <c r="J1409" s="38"/>
      <c r="K1409" s="36"/>
      <c r="L1409" s="36"/>
      <c r="M1409" s="38"/>
      <c r="N1409" s="36"/>
      <c r="O1409" s="38"/>
    </row>
    <row r="1410" spans="8:15">
      <c r="H1410" s="37"/>
      <c r="I1410" s="36"/>
      <c r="J1410" s="38"/>
      <c r="K1410" s="36"/>
      <c r="L1410" s="36"/>
      <c r="M1410" s="38"/>
      <c r="N1410" s="36"/>
      <c r="O1410" s="38"/>
    </row>
    <row r="1411" spans="8:15">
      <c r="H1411" s="37"/>
      <c r="I1411" s="36"/>
      <c r="J1411" s="38"/>
      <c r="K1411" s="36"/>
      <c r="L1411" s="36"/>
      <c r="M1411" s="38"/>
      <c r="N1411" s="36"/>
      <c r="O1411" s="38"/>
    </row>
    <row r="1412" spans="8:15">
      <c r="H1412" s="37"/>
      <c r="I1412" s="36"/>
      <c r="J1412" s="38"/>
      <c r="K1412" s="36"/>
      <c r="L1412" s="36"/>
      <c r="M1412" s="38"/>
      <c r="N1412" s="36"/>
      <c r="O1412" s="38"/>
    </row>
    <row r="1413" spans="8:15">
      <c r="H1413" s="37"/>
      <c r="I1413" s="36"/>
      <c r="J1413" s="38"/>
      <c r="K1413" s="36"/>
      <c r="L1413" s="36"/>
      <c r="M1413" s="38"/>
      <c r="N1413" s="36"/>
      <c r="O1413" s="38"/>
    </row>
    <row r="1414" spans="8:15">
      <c r="H1414" s="37"/>
      <c r="I1414" s="36"/>
      <c r="J1414" s="38"/>
      <c r="K1414" s="36"/>
      <c r="L1414" s="36"/>
      <c r="M1414" s="38"/>
      <c r="N1414" s="36"/>
      <c r="O1414" s="38"/>
    </row>
    <row r="1415" spans="8:15">
      <c r="H1415" s="37"/>
      <c r="I1415" s="36"/>
      <c r="J1415" s="38"/>
      <c r="K1415" s="36"/>
      <c r="L1415" s="36"/>
      <c r="M1415" s="38"/>
      <c r="N1415" s="36"/>
      <c r="O1415" s="38"/>
    </row>
    <row r="1416" spans="8:15">
      <c r="H1416" s="37"/>
      <c r="I1416" s="36"/>
      <c r="J1416" s="38"/>
      <c r="K1416" s="36"/>
      <c r="L1416" s="36"/>
      <c r="M1416" s="38"/>
      <c r="N1416" s="36"/>
      <c r="O1416" s="38"/>
    </row>
    <row r="1417" spans="8:15">
      <c r="H1417" s="37"/>
      <c r="I1417" s="36"/>
      <c r="J1417" s="38"/>
      <c r="K1417" s="36"/>
      <c r="L1417" s="36"/>
      <c r="M1417" s="38"/>
      <c r="N1417" s="36"/>
      <c r="O1417" s="38"/>
    </row>
    <row r="1418" spans="8:15">
      <c r="H1418" s="37"/>
      <c r="I1418" s="36"/>
      <c r="J1418" s="38"/>
      <c r="K1418" s="36"/>
      <c r="L1418" s="36"/>
      <c r="M1418" s="38"/>
      <c r="N1418" s="36"/>
      <c r="O1418" s="38"/>
    </row>
    <row r="1419" spans="8:15">
      <c r="H1419" s="37"/>
      <c r="I1419" s="36"/>
      <c r="J1419" s="38"/>
      <c r="K1419" s="36"/>
      <c r="L1419" s="36"/>
      <c r="M1419" s="38"/>
      <c r="N1419" s="36"/>
      <c r="O1419" s="38"/>
    </row>
    <row r="1420" spans="8:15">
      <c r="H1420" s="37"/>
      <c r="I1420" s="36"/>
      <c r="J1420" s="38"/>
      <c r="K1420" s="36"/>
      <c r="L1420" s="36"/>
      <c r="M1420" s="38"/>
      <c r="N1420" s="36"/>
      <c r="O1420" s="38"/>
    </row>
    <row r="1421" spans="8:15">
      <c r="H1421" s="37"/>
      <c r="I1421" s="36"/>
      <c r="J1421" s="38"/>
      <c r="K1421" s="36"/>
      <c r="L1421" s="36"/>
      <c r="M1421" s="38"/>
      <c r="N1421" s="36"/>
      <c r="O1421" s="38"/>
    </row>
    <row r="1422" spans="8:15">
      <c r="H1422" s="37"/>
      <c r="I1422" s="36"/>
      <c r="J1422" s="38"/>
      <c r="K1422" s="36"/>
      <c r="L1422" s="36"/>
      <c r="M1422" s="38"/>
      <c r="N1422" s="36"/>
      <c r="O1422" s="38"/>
    </row>
    <row r="1423" spans="8:15">
      <c r="H1423" s="37"/>
      <c r="I1423" s="36"/>
      <c r="J1423" s="38"/>
      <c r="K1423" s="36"/>
      <c r="L1423" s="36"/>
      <c r="M1423" s="38"/>
      <c r="N1423" s="36"/>
      <c r="O1423" s="38"/>
    </row>
    <row r="1424" spans="8:15">
      <c r="H1424" s="37"/>
      <c r="I1424" s="36"/>
      <c r="J1424" s="38"/>
      <c r="K1424" s="36"/>
      <c r="L1424" s="36"/>
      <c r="M1424" s="38"/>
      <c r="N1424" s="36"/>
      <c r="O1424" s="38"/>
    </row>
    <row r="1425" spans="8:15">
      <c r="H1425" s="37"/>
      <c r="I1425" s="36"/>
      <c r="J1425" s="38"/>
      <c r="K1425" s="36"/>
      <c r="L1425" s="36"/>
      <c r="M1425" s="38"/>
      <c r="N1425" s="36"/>
      <c r="O1425" s="38"/>
    </row>
    <row r="1426" spans="8:15">
      <c r="H1426" s="37"/>
      <c r="I1426" s="36"/>
      <c r="J1426" s="38"/>
      <c r="K1426" s="36"/>
      <c r="L1426" s="36"/>
      <c r="M1426" s="38"/>
      <c r="N1426" s="36"/>
      <c r="O1426" s="38"/>
    </row>
    <row r="1427" spans="8:15">
      <c r="H1427" s="37"/>
      <c r="I1427" s="36"/>
      <c r="J1427" s="38"/>
      <c r="K1427" s="36"/>
      <c r="L1427" s="36"/>
      <c r="M1427" s="38"/>
      <c r="N1427" s="36"/>
      <c r="O1427" s="38"/>
    </row>
    <row r="1428" spans="8:15">
      <c r="H1428" s="37"/>
      <c r="I1428" s="36"/>
      <c r="J1428" s="38"/>
      <c r="K1428" s="36"/>
      <c r="L1428" s="36"/>
      <c r="M1428" s="38"/>
      <c r="N1428" s="36"/>
      <c r="O1428" s="38"/>
    </row>
    <row r="1429" spans="8:15">
      <c r="H1429" s="37"/>
      <c r="I1429" s="36"/>
      <c r="J1429" s="38"/>
      <c r="K1429" s="36"/>
      <c r="L1429" s="36"/>
      <c r="M1429" s="38"/>
      <c r="N1429" s="36"/>
      <c r="O1429" s="38"/>
    </row>
    <row r="1430" spans="8:15">
      <c r="H1430" s="37"/>
      <c r="I1430" s="36"/>
      <c r="J1430" s="38"/>
      <c r="K1430" s="36"/>
      <c r="L1430" s="36"/>
      <c r="M1430" s="38"/>
      <c r="N1430" s="36"/>
      <c r="O1430" s="38"/>
    </row>
    <row r="1431" spans="8:15">
      <c r="H1431" s="37"/>
      <c r="I1431" s="36"/>
      <c r="J1431" s="38"/>
      <c r="K1431" s="36"/>
      <c r="L1431" s="36"/>
      <c r="M1431" s="38"/>
      <c r="N1431" s="36"/>
      <c r="O1431" s="38"/>
    </row>
    <row r="1432" spans="8:15">
      <c r="H1432" s="37"/>
      <c r="I1432" s="36"/>
      <c r="J1432" s="38"/>
      <c r="K1432" s="36"/>
      <c r="L1432" s="36"/>
      <c r="M1432" s="38"/>
      <c r="N1432" s="36"/>
      <c r="O1432" s="38"/>
    </row>
    <row r="1433" spans="8:15">
      <c r="H1433" s="37"/>
      <c r="I1433" s="36"/>
      <c r="J1433" s="38"/>
      <c r="K1433" s="36"/>
      <c r="L1433" s="36"/>
      <c r="M1433" s="38"/>
      <c r="N1433" s="36"/>
      <c r="O1433" s="38"/>
    </row>
    <row r="1434" spans="8:15">
      <c r="H1434" s="37"/>
      <c r="I1434" s="36"/>
      <c r="J1434" s="38"/>
      <c r="K1434" s="36"/>
      <c r="L1434" s="36"/>
      <c r="M1434" s="38"/>
      <c r="N1434" s="36"/>
      <c r="O1434" s="38"/>
    </row>
    <row r="1435" spans="8:15">
      <c r="H1435" s="37"/>
      <c r="I1435" s="36"/>
      <c r="J1435" s="38"/>
      <c r="K1435" s="36"/>
      <c r="L1435" s="36"/>
      <c r="M1435" s="38"/>
      <c r="N1435" s="36"/>
      <c r="O1435" s="38"/>
    </row>
    <row r="1436" spans="8:15">
      <c r="H1436" s="37"/>
      <c r="I1436" s="36"/>
      <c r="J1436" s="38"/>
      <c r="K1436" s="36"/>
      <c r="L1436" s="36"/>
      <c r="M1436" s="38"/>
      <c r="N1436" s="36"/>
      <c r="O1436" s="38"/>
    </row>
    <row r="1437" spans="8:15">
      <c r="H1437" s="37"/>
      <c r="I1437" s="36"/>
      <c r="J1437" s="38"/>
      <c r="K1437" s="36"/>
      <c r="L1437" s="36"/>
      <c r="M1437" s="38"/>
      <c r="N1437" s="36"/>
      <c r="O1437" s="38"/>
    </row>
    <row r="1438" spans="8:15">
      <c r="H1438" s="37"/>
      <c r="I1438" s="36"/>
      <c r="J1438" s="38"/>
      <c r="K1438" s="36"/>
      <c r="L1438" s="36"/>
      <c r="M1438" s="38"/>
      <c r="N1438" s="36"/>
      <c r="O1438" s="38"/>
    </row>
    <row r="1439" spans="8:15">
      <c r="H1439" s="37"/>
      <c r="I1439" s="36"/>
      <c r="J1439" s="38"/>
      <c r="K1439" s="36"/>
      <c r="L1439" s="36"/>
      <c r="M1439" s="38"/>
      <c r="N1439" s="36"/>
      <c r="O1439" s="38"/>
    </row>
    <row r="1440" spans="8:15">
      <c r="H1440" s="37"/>
      <c r="I1440" s="36"/>
      <c r="J1440" s="38"/>
      <c r="K1440" s="36"/>
      <c r="L1440" s="36"/>
      <c r="M1440" s="38"/>
      <c r="N1440" s="36"/>
      <c r="O1440" s="38"/>
    </row>
    <row r="1441" spans="8:15">
      <c r="H1441" s="37"/>
      <c r="I1441" s="36"/>
      <c r="J1441" s="38"/>
      <c r="K1441" s="36"/>
      <c r="L1441" s="36"/>
      <c r="M1441" s="38"/>
      <c r="N1441" s="36"/>
      <c r="O1441" s="38"/>
    </row>
    <row r="1442" spans="8:15">
      <c r="H1442" s="37"/>
      <c r="I1442" s="36"/>
      <c r="J1442" s="38"/>
      <c r="K1442" s="36"/>
      <c r="L1442" s="36"/>
      <c r="M1442" s="38"/>
      <c r="N1442" s="36"/>
      <c r="O1442" s="38"/>
    </row>
    <row r="1443" spans="8:15">
      <c r="H1443" s="37"/>
      <c r="I1443" s="36"/>
      <c r="J1443" s="38"/>
      <c r="K1443" s="36"/>
      <c r="L1443" s="36"/>
      <c r="M1443" s="38"/>
      <c r="N1443" s="36"/>
      <c r="O1443" s="38"/>
    </row>
    <row r="1444" spans="8:15">
      <c r="H1444" s="37"/>
      <c r="I1444" s="36"/>
      <c r="J1444" s="38"/>
      <c r="K1444" s="36"/>
      <c r="L1444" s="36"/>
      <c r="M1444" s="38"/>
      <c r="N1444" s="36"/>
      <c r="O1444" s="38"/>
    </row>
    <row r="1445" spans="8:15">
      <c r="H1445" s="37"/>
      <c r="I1445" s="36"/>
      <c r="J1445" s="38"/>
      <c r="K1445" s="36"/>
      <c r="L1445" s="36"/>
      <c r="M1445" s="38"/>
      <c r="N1445" s="36"/>
      <c r="O1445" s="38"/>
    </row>
    <row r="1446" spans="8:15">
      <c r="H1446" s="37"/>
      <c r="I1446" s="36"/>
      <c r="J1446" s="38"/>
      <c r="K1446" s="36"/>
      <c r="L1446" s="36"/>
      <c r="M1446" s="38"/>
      <c r="N1446" s="36"/>
      <c r="O1446" s="38"/>
    </row>
    <row r="1447" spans="8:15">
      <c r="H1447" s="37"/>
      <c r="I1447" s="36"/>
      <c r="J1447" s="38"/>
      <c r="K1447" s="36"/>
      <c r="L1447" s="36"/>
      <c r="M1447" s="38"/>
      <c r="N1447" s="36"/>
      <c r="O1447" s="38"/>
    </row>
    <row r="1448" spans="8:15">
      <c r="H1448" s="37"/>
      <c r="I1448" s="36"/>
      <c r="J1448" s="38"/>
      <c r="K1448" s="36"/>
      <c r="L1448" s="36"/>
      <c r="M1448" s="38"/>
      <c r="N1448" s="36"/>
      <c r="O1448" s="38"/>
    </row>
    <row r="1449" spans="8:15">
      <c r="H1449" s="37"/>
      <c r="I1449" s="36"/>
      <c r="J1449" s="38"/>
      <c r="K1449" s="36"/>
      <c r="L1449" s="36"/>
      <c r="M1449" s="38"/>
      <c r="N1449" s="36"/>
      <c r="O1449" s="38"/>
    </row>
    <row r="1450" spans="8:15">
      <c r="H1450" s="37"/>
      <c r="I1450" s="36"/>
      <c r="J1450" s="38"/>
      <c r="K1450" s="36"/>
      <c r="L1450" s="36"/>
      <c r="M1450" s="38"/>
      <c r="N1450" s="36"/>
      <c r="O1450" s="38"/>
    </row>
    <row r="1451" spans="8:15">
      <c r="H1451" s="37"/>
      <c r="I1451" s="36"/>
      <c r="J1451" s="38"/>
      <c r="K1451" s="36"/>
      <c r="L1451" s="36"/>
      <c r="M1451" s="38"/>
      <c r="N1451" s="36"/>
      <c r="O1451" s="38"/>
    </row>
    <row r="1452" spans="8:15">
      <c r="H1452" s="37"/>
      <c r="I1452" s="36"/>
      <c r="J1452" s="38"/>
      <c r="K1452" s="36"/>
      <c r="L1452" s="36"/>
      <c r="M1452" s="38"/>
      <c r="N1452" s="36"/>
      <c r="O1452" s="38"/>
    </row>
    <row r="1453" spans="8:15">
      <c r="H1453" s="37"/>
      <c r="I1453" s="36"/>
      <c r="J1453" s="38"/>
      <c r="K1453" s="36"/>
      <c r="L1453" s="36"/>
      <c r="M1453" s="38"/>
      <c r="N1453" s="36"/>
      <c r="O1453" s="38"/>
    </row>
    <row r="1454" spans="8:15">
      <c r="H1454" s="37"/>
      <c r="I1454" s="36"/>
      <c r="J1454" s="38"/>
      <c r="K1454" s="36"/>
      <c r="L1454" s="36"/>
      <c r="M1454" s="38"/>
      <c r="N1454" s="36"/>
      <c r="O1454" s="38"/>
    </row>
    <row r="1455" spans="8:15">
      <c r="H1455" s="37"/>
      <c r="I1455" s="36"/>
      <c r="J1455" s="38"/>
      <c r="K1455" s="36"/>
      <c r="L1455" s="36"/>
      <c r="M1455" s="38"/>
      <c r="N1455" s="36"/>
      <c r="O1455" s="38"/>
    </row>
    <row r="1456" spans="8:15">
      <c r="H1456" s="37"/>
      <c r="I1456" s="36"/>
      <c r="J1456" s="38"/>
      <c r="K1456" s="36"/>
      <c r="L1456" s="36"/>
      <c r="M1456" s="38"/>
      <c r="N1456" s="36"/>
      <c r="O1456" s="38"/>
    </row>
    <row r="1457" spans="8:15">
      <c r="H1457" s="37"/>
      <c r="I1457" s="36"/>
      <c r="J1457" s="38"/>
      <c r="K1457" s="36"/>
      <c r="L1457" s="36"/>
      <c r="M1457" s="38"/>
      <c r="N1457" s="36"/>
      <c r="O1457" s="38"/>
    </row>
    <row r="1458" spans="8:15">
      <c r="H1458" s="37"/>
      <c r="I1458" s="36"/>
      <c r="J1458" s="38"/>
      <c r="K1458" s="36"/>
      <c r="L1458" s="36"/>
      <c r="M1458" s="38"/>
      <c r="N1458" s="36"/>
      <c r="O1458" s="38"/>
    </row>
    <row r="1459" spans="8:15">
      <c r="H1459" s="37"/>
      <c r="I1459" s="36"/>
      <c r="J1459" s="38"/>
      <c r="K1459" s="36"/>
      <c r="L1459" s="36"/>
      <c r="M1459" s="38"/>
      <c r="N1459" s="36"/>
      <c r="O1459" s="38"/>
    </row>
    <row r="1460" spans="8:15">
      <c r="H1460" s="37"/>
      <c r="I1460" s="36"/>
      <c r="J1460" s="38"/>
      <c r="K1460" s="36"/>
      <c r="L1460" s="36"/>
      <c r="M1460" s="38"/>
      <c r="N1460" s="36"/>
      <c r="O1460" s="38"/>
    </row>
    <row r="1461" spans="8:15">
      <c r="H1461" s="37"/>
      <c r="I1461" s="36"/>
      <c r="J1461" s="38"/>
      <c r="K1461" s="36"/>
      <c r="L1461" s="36"/>
      <c r="M1461" s="38"/>
      <c r="N1461" s="36"/>
      <c r="O1461" s="38"/>
    </row>
    <row r="1462" spans="8:15">
      <c r="H1462" s="37"/>
      <c r="I1462" s="36"/>
      <c r="J1462" s="38"/>
      <c r="K1462" s="36"/>
      <c r="L1462" s="36"/>
      <c r="M1462" s="38"/>
      <c r="N1462" s="36"/>
      <c r="O1462" s="38"/>
    </row>
    <row r="1463" spans="8:15">
      <c r="H1463" s="37"/>
      <c r="I1463" s="36"/>
      <c r="J1463" s="38"/>
      <c r="K1463" s="36"/>
      <c r="L1463" s="36"/>
      <c r="M1463" s="38"/>
      <c r="N1463" s="36"/>
      <c r="O1463" s="38"/>
    </row>
    <row r="1464" spans="8:15">
      <c r="H1464" s="37"/>
      <c r="I1464" s="36"/>
      <c r="J1464" s="38"/>
      <c r="K1464" s="36"/>
      <c r="L1464" s="36"/>
      <c r="M1464" s="38"/>
      <c r="N1464" s="36"/>
      <c r="O1464" s="38"/>
    </row>
    <row r="1465" spans="8:15">
      <c r="H1465" s="37"/>
      <c r="I1465" s="36"/>
      <c r="J1465" s="38"/>
      <c r="K1465" s="36"/>
      <c r="L1465" s="36"/>
      <c r="M1465" s="38"/>
      <c r="N1465" s="36"/>
      <c r="O1465" s="38"/>
    </row>
    <row r="1466" spans="8:15">
      <c r="H1466" s="37"/>
      <c r="I1466" s="36"/>
      <c r="J1466" s="38"/>
      <c r="K1466" s="36"/>
      <c r="L1466" s="36"/>
      <c r="M1466" s="38"/>
      <c r="N1466" s="36"/>
      <c r="O1466" s="38"/>
    </row>
    <row r="1467" spans="8:15">
      <c r="H1467" s="37"/>
      <c r="I1467" s="36"/>
      <c r="J1467" s="38"/>
      <c r="K1467" s="36"/>
      <c r="L1467" s="36"/>
      <c r="M1467" s="38"/>
      <c r="N1467" s="36"/>
      <c r="O1467" s="38"/>
    </row>
    <row r="1468" spans="8:15">
      <c r="H1468" s="37"/>
      <c r="I1468" s="36"/>
      <c r="J1468" s="38"/>
      <c r="K1468" s="36"/>
      <c r="L1468" s="36"/>
      <c r="M1468" s="38"/>
      <c r="N1468" s="36"/>
      <c r="O1468" s="38"/>
    </row>
    <row r="1469" spans="8:15">
      <c r="H1469" s="37"/>
      <c r="I1469" s="36"/>
      <c r="J1469" s="38"/>
      <c r="K1469" s="36"/>
      <c r="L1469" s="36"/>
      <c r="M1469" s="38"/>
      <c r="N1469" s="36"/>
      <c r="O1469" s="38"/>
    </row>
    <row r="1470" spans="8:15">
      <c r="H1470" s="37"/>
      <c r="I1470" s="36"/>
      <c r="J1470" s="38"/>
      <c r="K1470" s="36"/>
      <c r="L1470" s="36"/>
      <c r="M1470" s="38"/>
      <c r="N1470" s="36"/>
      <c r="O1470" s="38"/>
    </row>
    <row r="1471" spans="8:15">
      <c r="H1471" s="37"/>
      <c r="I1471" s="36"/>
      <c r="J1471" s="38"/>
      <c r="K1471" s="36"/>
      <c r="L1471" s="36"/>
      <c r="M1471" s="38"/>
      <c r="N1471" s="36"/>
      <c r="O1471" s="38"/>
    </row>
    <row r="1472" spans="8:15">
      <c r="H1472" s="37"/>
      <c r="I1472" s="36"/>
      <c r="J1472" s="38"/>
      <c r="K1472" s="36"/>
      <c r="L1472" s="36"/>
      <c r="M1472" s="38"/>
      <c r="N1472" s="36"/>
      <c r="O1472" s="38"/>
    </row>
    <row r="1473" spans="8:15">
      <c r="H1473" s="37"/>
      <c r="I1473" s="36"/>
      <c r="J1473" s="38"/>
      <c r="K1473" s="36"/>
      <c r="L1473" s="36"/>
      <c r="M1473" s="38"/>
      <c r="N1473" s="36"/>
      <c r="O1473" s="38"/>
    </row>
    <row r="1474" spans="8:15">
      <c r="H1474" s="37"/>
      <c r="I1474" s="36"/>
      <c r="J1474" s="38"/>
      <c r="K1474" s="36"/>
      <c r="L1474" s="36"/>
      <c r="M1474" s="38"/>
      <c r="N1474" s="36"/>
      <c r="O1474" s="38"/>
    </row>
    <row r="1475" spans="8:15">
      <c r="H1475" s="37"/>
      <c r="I1475" s="36"/>
      <c r="J1475" s="38"/>
      <c r="K1475" s="36"/>
      <c r="L1475" s="36"/>
      <c r="M1475" s="38"/>
      <c r="N1475" s="36"/>
      <c r="O1475" s="38"/>
    </row>
    <row r="1476" spans="8:15">
      <c r="H1476" s="37"/>
      <c r="I1476" s="36"/>
      <c r="J1476" s="38"/>
      <c r="K1476" s="36"/>
      <c r="L1476" s="36"/>
      <c r="M1476" s="38"/>
      <c r="N1476" s="36"/>
      <c r="O1476" s="38"/>
    </row>
    <row r="1477" spans="8:15">
      <c r="H1477" s="37"/>
      <c r="I1477" s="36"/>
      <c r="J1477" s="38"/>
      <c r="K1477" s="36"/>
      <c r="L1477" s="36"/>
      <c r="M1477" s="38"/>
      <c r="N1477" s="36"/>
      <c r="O1477" s="38"/>
    </row>
    <row r="1478" spans="8:15">
      <c r="H1478" s="37"/>
      <c r="I1478" s="36"/>
      <c r="J1478" s="38"/>
      <c r="K1478" s="36"/>
      <c r="L1478" s="36"/>
      <c r="M1478" s="38"/>
      <c r="N1478" s="36"/>
      <c r="O1478" s="38"/>
    </row>
    <row r="1479" spans="8:15">
      <c r="H1479" s="37"/>
      <c r="I1479" s="36"/>
      <c r="J1479" s="38"/>
      <c r="K1479" s="36"/>
      <c r="L1479" s="36"/>
      <c r="M1479" s="38"/>
      <c r="N1479" s="36"/>
      <c r="O1479" s="38"/>
    </row>
    <row r="1480" spans="8:15">
      <c r="H1480" s="37"/>
      <c r="I1480" s="36"/>
      <c r="J1480" s="38"/>
      <c r="K1480" s="36"/>
      <c r="L1480" s="36"/>
      <c r="M1480" s="38"/>
      <c r="N1480" s="36"/>
      <c r="O1480" s="38"/>
    </row>
    <row r="1481" spans="8:15">
      <c r="H1481" s="37"/>
      <c r="I1481" s="36"/>
      <c r="J1481" s="38"/>
      <c r="K1481" s="36"/>
      <c r="L1481" s="36"/>
      <c r="M1481" s="38"/>
      <c r="N1481" s="36"/>
      <c r="O1481" s="38"/>
    </row>
    <row r="1482" spans="8:15">
      <c r="H1482" s="37"/>
      <c r="I1482" s="36"/>
      <c r="J1482" s="38"/>
      <c r="K1482" s="36"/>
      <c r="L1482" s="36"/>
      <c r="M1482" s="38"/>
      <c r="N1482" s="36"/>
      <c r="O1482" s="38"/>
    </row>
    <row r="1483" spans="8:15">
      <c r="H1483" s="37"/>
      <c r="I1483" s="36"/>
      <c r="J1483" s="38"/>
      <c r="K1483" s="36"/>
      <c r="L1483" s="36"/>
      <c r="M1483" s="38"/>
      <c r="N1483" s="36"/>
      <c r="O1483" s="38"/>
    </row>
    <row r="1484" spans="8:15">
      <c r="H1484" s="37"/>
      <c r="I1484" s="36"/>
      <c r="J1484" s="38"/>
      <c r="K1484" s="36"/>
      <c r="L1484" s="36"/>
      <c r="M1484" s="38"/>
      <c r="N1484" s="36"/>
      <c r="O1484" s="38"/>
    </row>
    <row r="1485" spans="8:15">
      <c r="H1485" s="37"/>
      <c r="I1485" s="36"/>
      <c r="J1485" s="38"/>
      <c r="K1485" s="36"/>
      <c r="L1485" s="36"/>
      <c r="M1485" s="38"/>
      <c r="N1485" s="36"/>
      <c r="O1485" s="38"/>
    </row>
    <row r="1486" spans="8:15">
      <c r="H1486" s="37"/>
      <c r="I1486" s="36"/>
      <c r="J1486" s="38"/>
      <c r="K1486" s="36"/>
      <c r="L1486" s="36"/>
      <c r="M1486" s="38"/>
      <c r="N1486" s="36"/>
      <c r="O1486" s="38"/>
    </row>
    <row r="1487" spans="8:15">
      <c r="H1487" s="37"/>
      <c r="I1487" s="36"/>
      <c r="J1487" s="38"/>
      <c r="K1487" s="36"/>
      <c r="L1487" s="36"/>
      <c r="M1487" s="38"/>
      <c r="N1487" s="36"/>
      <c r="O1487" s="38"/>
    </row>
    <row r="1488" spans="8:15">
      <c r="H1488" s="37"/>
      <c r="I1488" s="36"/>
      <c r="J1488" s="38"/>
      <c r="K1488" s="36"/>
      <c r="L1488" s="36"/>
      <c r="M1488" s="38"/>
      <c r="N1488" s="36"/>
      <c r="O1488" s="38"/>
    </row>
    <row r="1489" spans="8:15">
      <c r="H1489" s="37"/>
      <c r="I1489" s="36"/>
      <c r="J1489" s="38"/>
      <c r="K1489" s="36"/>
      <c r="L1489" s="36"/>
      <c r="M1489" s="38"/>
      <c r="N1489" s="36"/>
      <c r="O1489" s="38"/>
    </row>
    <row r="1490" spans="8:15">
      <c r="H1490" s="37"/>
      <c r="I1490" s="36"/>
      <c r="J1490" s="38"/>
      <c r="K1490" s="36"/>
      <c r="L1490" s="36"/>
      <c r="M1490" s="38"/>
      <c r="N1490" s="36"/>
      <c r="O1490" s="38"/>
    </row>
    <row r="1491" spans="8:15">
      <c r="H1491" s="37"/>
      <c r="I1491" s="36"/>
      <c r="J1491" s="38"/>
      <c r="K1491" s="36"/>
      <c r="L1491" s="36"/>
      <c r="M1491" s="38"/>
      <c r="N1491" s="36"/>
      <c r="O1491" s="38"/>
    </row>
    <row r="1492" spans="8:15">
      <c r="H1492" s="37"/>
      <c r="I1492" s="36"/>
      <c r="J1492" s="38"/>
      <c r="K1492" s="36"/>
      <c r="L1492" s="36"/>
      <c r="M1492" s="38"/>
      <c r="N1492" s="36"/>
      <c r="O1492" s="38"/>
    </row>
    <row r="1493" spans="8:15">
      <c r="H1493" s="37"/>
      <c r="I1493" s="36"/>
      <c r="J1493" s="38"/>
      <c r="K1493" s="36"/>
      <c r="L1493" s="36"/>
      <c r="M1493" s="38"/>
      <c r="N1493" s="36"/>
      <c r="O1493" s="38"/>
    </row>
    <row r="1494" spans="8:15">
      <c r="H1494" s="37"/>
      <c r="I1494" s="36"/>
      <c r="J1494" s="38"/>
      <c r="K1494" s="36"/>
      <c r="L1494" s="36"/>
      <c r="M1494" s="38"/>
      <c r="N1494" s="36"/>
      <c r="O1494" s="38"/>
    </row>
    <row r="1495" spans="8:15">
      <c r="H1495" s="37"/>
      <c r="I1495" s="36"/>
      <c r="J1495" s="38"/>
      <c r="K1495" s="36"/>
      <c r="L1495" s="36"/>
      <c r="M1495" s="38"/>
      <c r="N1495" s="36"/>
      <c r="O1495" s="38"/>
    </row>
    <row r="1496" spans="8:15">
      <c r="H1496" s="37"/>
      <c r="I1496" s="36"/>
      <c r="J1496" s="38"/>
      <c r="K1496" s="36"/>
      <c r="L1496" s="36"/>
      <c r="M1496" s="38"/>
      <c r="N1496" s="36"/>
      <c r="O1496" s="38"/>
    </row>
    <row r="1497" spans="8:15">
      <c r="H1497" s="37"/>
      <c r="I1497" s="36"/>
      <c r="J1497" s="38"/>
      <c r="K1497" s="36"/>
      <c r="L1497" s="36"/>
      <c r="M1497" s="38"/>
      <c r="N1497" s="36"/>
      <c r="O1497" s="38"/>
    </row>
    <row r="1498" spans="8:15">
      <c r="H1498" s="37"/>
      <c r="I1498" s="36"/>
      <c r="J1498" s="38"/>
      <c r="K1498" s="36"/>
      <c r="L1498" s="36"/>
      <c r="M1498" s="38"/>
      <c r="N1498" s="36"/>
      <c r="O1498" s="38"/>
    </row>
    <row r="1499" spans="8:15">
      <c r="H1499" s="37"/>
      <c r="I1499" s="36"/>
      <c r="J1499" s="38"/>
      <c r="K1499" s="36"/>
      <c r="L1499" s="36"/>
      <c r="M1499" s="38"/>
      <c r="N1499" s="36"/>
      <c r="O1499" s="38"/>
    </row>
    <row r="1500" spans="8:15">
      <c r="H1500" s="37"/>
      <c r="I1500" s="36"/>
      <c r="J1500" s="38"/>
      <c r="K1500" s="36"/>
      <c r="L1500" s="36"/>
      <c r="M1500" s="38"/>
      <c r="N1500" s="36"/>
      <c r="O1500" s="38"/>
    </row>
    <row r="1501" spans="8:15">
      <c r="H1501" s="37"/>
      <c r="I1501" s="36"/>
      <c r="J1501" s="38"/>
      <c r="K1501" s="36"/>
      <c r="L1501" s="36"/>
      <c r="M1501" s="38"/>
      <c r="N1501" s="36"/>
      <c r="O1501" s="38"/>
    </row>
    <row r="1502" spans="8:15">
      <c r="H1502" s="37"/>
      <c r="I1502" s="36"/>
      <c r="J1502" s="38"/>
      <c r="K1502" s="36"/>
      <c r="L1502" s="36"/>
      <c r="M1502" s="38"/>
      <c r="N1502" s="36"/>
      <c r="O1502" s="38"/>
    </row>
    <row r="1503" spans="8:15">
      <c r="H1503" s="37"/>
      <c r="I1503" s="36"/>
      <c r="J1503" s="38"/>
      <c r="K1503" s="36"/>
      <c r="L1503" s="36"/>
      <c r="M1503" s="38"/>
      <c r="N1503" s="36"/>
      <c r="O1503" s="38"/>
    </row>
    <row r="1504" spans="8:15">
      <c r="H1504" s="37"/>
      <c r="I1504" s="36"/>
      <c r="J1504" s="38"/>
      <c r="K1504" s="36"/>
      <c r="L1504" s="36"/>
      <c r="M1504" s="38"/>
      <c r="N1504" s="36"/>
      <c r="O1504" s="38"/>
    </row>
    <row r="1505" spans="8:15">
      <c r="H1505" s="37"/>
      <c r="I1505" s="36"/>
      <c r="J1505" s="38"/>
      <c r="K1505" s="36"/>
      <c r="L1505" s="36"/>
      <c r="M1505" s="38"/>
      <c r="N1505" s="36"/>
      <c r="O1505" s="38"/>
    </row>
    <row r="1506" spans="8:15">
      <c r="H1506" s="37"/>
      <c r="I1506" s="36"/>
      <c r="J1506" s="38"/>
      <c r="K1506" s="36"/>
      <c r="L1506" s="36"/>
      <c r="M1506" s="38"/>
      <c r="N1506" s="36"/>
      <c r="O1506" s="38"/>
    </row>
    <row r="1507" spans="8:15">
      <c r="H1507" s="37"/>
      <c r="I1507" s="36"/>
      <c r="J1507" s="38"/>
      <c r="K1507" s="36"/>
      <c r="L1507" s="36"/>
      <c r="M1507" s="38"/>
      <c r="N1507" s="36"/>
      <c r="O1507" s="38"/>
    </row>
    <row r="1508" spans="8:15">
      <c r="H1508" s="37"/>
      <c r="I1508" s="36"/>
      <c r="J1508" s="38"/>
      <c r="K1508" s="36"/>
      <c r="L1508" s="36"/>
      <c r="M1508" s="38"/>
      <c r="N1508" s="36"/>
      <c r="O1508" s="38"/>
    </row>
    <row r="1509" spans="8:15">
      <c r="H1509" s="37"/>
      <c r="I1509" s="36"/>
      <c r="J1509" s="38"/>
      <c r="K1509" s="36"/>
      <c r="L1509" s="36"/>
      <c r="M1509" s="38"/>
      <c r="N1509" s="36"/>
      <c r="O1509" s="38"/>
    </row>
    <row r="1510" spans="8:15">
      <c r="H1510" s="37"/>
      <c r="I1510" s="36"/>
      <c r="J1510" s="38"/>
      <c r="K1510" s="36"/>
      <c r="L1510" s="36"/>
      <c r="M1510" s="38"/>
      <c r="N1510" s="36"/>
      <c r="O1510" s="38"/>
    </row>
    <row r="1511" spans="8:15">
      <c r="H1511" s="37"/>
      <c r="I1511" s="36"/>
      <c r="J1511" s="38"/>
      <c r="K1511" s="36"/>
      <c r="L1511" s="36"/>
      <c r="M1511" s="38"/>
      <c r="N1511" s="36"/>
      <c r="O1511" s="38"/>
    </row>
    <row r="1512" spans="8:15">
      <c r="H1512" s="37"/>
      <c r="I1512" s="36"/>
      <c r="J1512" s="38"/>
      <c r="K1512" s="36"/>
      <c r="L1512" s="36"/>
      <c r="M1512" s="38"/>
      <c r="N1512" s="36"/>
      <c r="O1512" s="38"/>
    </row>
    <row r="1513" spans="8:15">
      <c r="H1513" s="37"/>
      <c r="I1513" s="36"/>
      <c r="J1513" s="38"/>
      <c r="K1513" s="36"/>
      <c r="L1513" s="36"/>
      <c r="M1513" s="38"/>
      <c r="N1513" s="36"/>
      <c r="O1513" s="38"/>
    </row>
    <row r="1514" spans="8:15">
      <c r="H1514" s="37"/>
      <c r="I1514" s="36"/>
      <c r="J1514" s="38"/>
      <c r="K1514" s="36"/>
      <c r="L1514" s="36"/>
      <c r="M1514" s="38"/>
      <c r="N1514" s="36"/>
      <c r="O1514" s="38"/>
    </row>
    <row r="1515" spans="8:15">
      <c r="H1515" s="37"/>
      <c r="I1515" s="36"/>
      <c r="J1515" s="38"/>
      <c r="K1515" s="36"/>
      <c r="L1515" s="36"/>
      <c r="M1515" s="38"/>
      <c r="N1515" s="36"/>
      <c r="O1515" s="38"/>
    </row>
    <row r="1516" spans="8:15">
      <c r="H1516" s="37"/>
      <c r="I1516" s="36"/>
      <c r="J1516" s="38"/>
      <c r="K1516" s="36"/>
      <c r="L1516" s="36"/>
      <c r="M1516" s="38"/>
      <c r="N1516" s="36"/>
      <c r="O1516" s="38"/>
    </row>
    <row r="1517" spans="8:15">
      <c r="H1517" s="37"/>
      <c r="I1517" s="36"/>
      <c r="J1517" s="38"/>
      <c r="K1517" s="36"/>
      <c r="L1517" s="36"/>
      <c r="M1517" s="38"/>
      <c r="N1517" s="36"/>
      <c r="O1517" s="38"/>
    </row>
    <row r="1518" spans="8:15">
      <c r="H1518" s="37"/>
      <c r="I1518" s="36"/>
      <c r="J1518" s="38"/>
      <c r="K1518" s="36"/>
      <c r="L1518" s="36"/>
      <c r="M1518" s="38"/>
      <c r="N1518" s="36"/>
      <c r="O1518" s="38"/>
    </row>
    <row r="1519" spans="8:15">
      <c r="H1519" s="37"/>
      <c r="I1519" s="36"/>
      <c r="J1519" s="38"/>
      <c r="K1519" s="36"/>
      <c r="L1519" s="36"/>
      <c r="M1519" s="38"/>
      <c r="N1519" s="36"/>
      <c r="O1519" s="38"/>
    </row>
    <row r="1520" spans="8:15">
      <c r="H1520" s="37"/>
      <c r="I1520" s="36"/>
      <c r="J1520" s="38"/>
      <c r="K1520" s="36"/>
      <c r="L1520" s="36"/>
      <c r="M1520" s="38"/>
      <c r="N1520" s="36"/>
      <c r="O1520" s="38"/>
    </row>
    <row r="1521" spans="8:15">
      <c r="H1521" s="37"/>
      <c r="I1521" s="36"/>
      <c r="J1521" s="38"/>
      <c r="K1521" s="36"/>
      <c r="L1521" s="36"/>
      <c r="M1521" s="38"/>
      <c r="N1521" s="36"/>
      <c r="O1521" s="38"/>
    </row>
    <row r="1522" spans="8:15">
      <c r="H1522" s="37"/>
      <c r="I1522" s="36"/>
      <c r="J1522" s="38"/>
      <c r="K1522" s="36"/>
      <c r="L1522" s="36"/>
      <c r="M1522" s="38"/>
      <c r="N1522" s="36"/>
      <c r="O1522" s="38"/>
    </row>
    <row r="1523" spans="8:15">
      <c r="H1523" s="37"/>
      <c r="I1523" s="36"/>
      <c r="J1523" s="38"/>
      <c r="K1523" s="36"/>
      <c r="L1523" s="36"/>
      <c r="M1523" s="38"/>
      <c r="N1523" s="36"/>
      <c r="O1523" s="38"/>
    </row>
    <row r="1524" spans="8:15">
      <c r="H1524" s="37"/>
      <c r="I1524" s="36"/>
      <c r="J1524" s="38"/>
      <c r="K1524" s="36"/>
      <c r="L1524" s="36"/>
      <c r="M1524" s="38"/>
      <c r="N1524" s="36"/>
      <c r="O1524" s="38"/>
    </row>
    <row r="1525" spans="8:15">
      <c r="H1525" s="37"/>
      <c r="I1525" s="36"/>
      <c r="J1525" s="38"/>
      <c r="K1525" s="36"/>
      <c r="L1525" s="36"/>
      <c r="M1525" s="38"/>
      <c r="N1525" s="36"/>
      <c r="O1525" s="38"/>
    </row>
    <row r="1526" spans="8:15">
      <c r="H1526" s="37"/>
      <c r="I1526" s="36"/>
      <c r="J1526" s="38"/>
      <c r="K1526" s="36"/>
      <c r="L1526" s="36"/>
      <c r="M1526" s="38"/>
      <c r="N1526" s="36"/>
      <c r="O1526" s="38"/>
    </row>
    <row r="1527" spans="8:15">
      <c r="H1527" s="37"/>
      <c r="I1527" s="36"/>
      <c r="J1527" s="38"/>
      <c r="K1527" s="36"/>
      <c r="L1527" s="36"/>
      <c r="M1527" s="38"/>
      <c r="N1527" s="36"/>
      <c r="O1527" s="38"/>
    </row>
    <row r="1528" spans="8:15">
      <c r="H1528" s="37"/>
      <c r="I1528" s="36"/>
      <c r="J1528" s="38"/>
      <c r="K1528" s="36"/>
      <c r="L1528" s="36"/>
      <c r="M1528" s="38"/>
      <c r="N1528" s="36"/>
      <c r="O1528" s="38"/>
    </row>
    <row r="1529" spans="8:15">
      <c r="H1529" s="37"/>
      <c r="I1529" s="36"/>
      <c r="J1529" s="38"/>
      <c r="K1529" s="36"/>
      <c r="L1529" s="36"/>
      <c r="M1529" s="38"/>
      <c r="N1529" s="36"/>
      <c r="O1529" s="38"/>
    </row>
    <row r="1530" spans="8:15">
      <c r="H1530" s="37"/>
      <c r="I1530" s="36"/>
      <c r="J1530" s="38"/>
      <c r="K1530" s="36"/>
      <c r="L1530" s="36"/>
      <c r="M1530" s="38"/>
      <c r="N1530" s="36"/>
      <c r="O1530" s="38"/>
    </row>
    <row r="1531" spans="8:15">
      <c r="H1531" s="37"/>
      <c r="I1531" s="36"/>
      <c r="J1531" s="38"/>
      <c r="K1531" s="36"/>
      <c r="L1531" s="36"/>
      <c r="M1531" s="38"/>
      <c r="N1531" s="36"/>
      <c r="O1531" s="38"/>
    </row>
    <row r="1532" spans="8:15">
      <c r="H1532" s="37"/>
      <c r="I1532" s="36"/>
      <c r="J1532" s="38"/>
      <c r="K1532" s="36"/>
      <c r="L1532" s="36"/>
      <c r="M1532" s="38"/>
      <c r="N1532" s="36"/>
      <c r="O1532" s="38"/>
    </row>
    <row r="1533" spans="8:15">
      <c r="H1533" s="37"/>
      <c r="I1533" s="36"/>
      <c r="J1533" s="38"/>
      <c r="K1533" s="36"/>
      <c r="L1533" s="36"/>
      <c r="M1533" s="38"/>
      <c r="N1533" s="36"/>
      <c r="O1533" s="38"/>
    </row>
    <row r="1534" spans="8:15">
      <c r="H1534" s="37"/>
      <c r="I1534" s="36"/>
      <c r="J1534" s="38"/>
      <c r="K1534" s="36"/>
      <c r="L1534" s="36"/>
      <c r="M1534" s="38"/>
      <c r="N1534" s="36"/>
      <c r="O1534" s="38"/>
    </row>
    <row r="1535" spans="8:15">
      <c r="H1535" s="37"/>
      <c r="I1535" s="36"/>
      <c r="J1535" s="38"/>
      <c r="K1535" s="36"/>
      <c r="L1535" s="36"/>
      <c r="M1535" s="38"/>
      <c r="N1535" s="36"/>
      <c r="O1535" s="38"/>
    </row>
    <row r="1536" spans="8:15">
      <c r="H1536" s="37"/>
      <c r="I1536" s="36"/>
      <c r="J1536" s="38"/>
      <c r="K1536" s="36"/>
      <c r="L1536" s="36"/>
      <c r="M1536" s="38"/>
      <c r="N1536" s="36"/>
      <c r="O1536" s="38"/>
    </row>
    <row r="1537" spans="8:15">
      <c r="H1537" s="37"/>
      <c r="I1537" s="36"/>
      <c r="J1537" s="38"/>
      <c r="K1537" s="36"/>
      <c r="L1537" s="36"/>
      <c r="M1537" s="38"/>
      <c r="N1537" s="36"/>
      <c r="O1537" s="38"/>
    </row>
    <row r="1538" spans="8:15">
      <c r="H1538" s="37"/>
      <c r="I1538" s="36"/>
      <c r="J1538" s="38"/>
      <c r="K1538" s="36"/>
      <c r="L1538" s="36"/>
      <c r="M1538" s="38"/>
      <c r="N1538" s="36"/>
      <c r="O1538" s="38"/>
    </row>
    <row r="1539" spans="8:15">
      <c r="H1539" s="37"/>
      <c r="I1539" s="36"/>
      <c r="J1539" s="38"/>
      <c r="K1539" s="36"/>
      <c r="L1539" s="36"/>
      <c r="M1539" s="38"/>
      <c r="N1539" s="36"/>
      <c r="O1539" s="38"/>
    </row>
    <row r="1540" spans="8:15">
      <c r="H1540" s="37"/>
      <c r="I1540" s="36"/>
      <c r="J1540" s="38"/>
      <c r="K1540" s="36"/>
      <c r="L1540" s="36"/>
      <c r="M1540" s="38"/>
      <c r="N1540" s="36"/>
      <c r="O1540" s="38"/>
    </row>
    <row r="1541" spans="8:15">
      <c r="H1541" s="37"/>
      <c r="I1541" s="36"/>
      <c r="J1541" s="38"/>
      <c r="K1541" s="36"/>
      <c r="L1541" s="36"/>
      <c r="M1541" s="38"/>
      <c r="N1541" s="36"/>
      <c r="O1541" s="38"/>
    </row>
    <row r="1542" spans="8:15">
      <c r="H1542" s="37"/>
      <c r="I1542" s="36"/>
      <c r="J1542" s="38"/>
      <c r="K1542" s="36"/>
      <c r="L1542" s="36"/>
      <c r="M1542" s="38"/>
      <c r="N1542" s="36"/>
      <c r="O1542" s="38"/>
    </row>
    <row r="1543" spans="8:15">
      <c r="H1543" s="37"/>
      <c r="I1543" s="36"/>
      <c r="J1543" s="38"/>
      <c r="K1543" s="36"/>
      <c r="L1543" s="36"/>
      <c r="M1543" s="38"/>
      <c r="N1543" s="36"/>
      <c r="O1543" s="38"/>
    </row>
    <row r="1544" spans="8:15">
      <c r="H1544" s="37"/>
      <c r="I1544" s="36"/>
      <c r="J1544" s="38"/>
      <c r="K1544" s="36"/>
      <c r="L1544" s="36"/>
      <c r="M1544" s="38"/>
      <c r="N1544" s="36"/>
      <c r="O1544" s="38"/>
    </row>
    <row r="1545" spans="8:15">
      <c r="H1545" s="37"/>
      <c r="I1545" s="36"/>
      <c r="J1545" s="38"/>
      <c r="K1545" s="36"/>
      <c r="L1545" s="36"/>
      <c r="M1545" s="38"/>
      <c r="N1545" s="36"/>
      <c r="O1545" s="38"/>
    </row>
    <row r="1546" spans="8:15">
      <c r="H1546" s="37"/>
      <c r="I1546" s="36"/>
      <c r="J1546" s="38"/>
      <c r="K1546" s="36"/>
      <c r="L1546" s="36"/>
      <c r="M1546" s="38"/>
      <c r="N1546" s="36"/>
      <c r="O1546" s="38"/>
    </row>
    <row r="1547" spans="8:15">
      <c r="H1547" s="37"/>
      <c r="I1547" s="36"/>
      <c r="J1547" s="38"/>
      <c r="K1547" s="36"/>
      <c r="L1547" s="36"/>
      <c r="M1547" s="38"/>
      <c r="N1547" s="36"/>
      <c r="O1547" s="38"/>
    </row>
    <row r="1548" spans="8:15">
      <c r="H1548" s="37"/>
      <c r="I1548" s="36"/>
      <c r="J1548" s="38"/>
      <c r="K1548" s="36"/>
      <c r="L1548" s="36"/>
      <c r="M1548" s="38"/>
      <c r="N1548" s="36"/>
      <c r="O1548" s="38"/>
    </row>
    <row r="1549" spans="8:15">
      <c r="H1549" s="37"/>
      <c r="I1549" s="36"/>
      <c r="J1549" s="38"/>
      <c r="K1549" s="36"/>
      <c r="L1549" s="36"/>
      <c r="M1549" s="38"/>
      <c r="N1549" s="36"/>
      <c r="O1549" s="38"/>
    </row>
    <row r="1550" spans="8:15">
      <c r="H1550" s="37"/>
      <c r="I1550" s="36"/>
      <c r="J1550" s="38"/>
      <c r="K1550" s="36"/>
      <c r="L1550" s="36"/>
      <c r="M1550" s="38"/>
      <c r="N1550" s="36"/>
      <c r="O1550" s="38"/>
    </row>
    <row r="1551" spans="8:15">
      <c r="H1551" s="37"/>
      <c r="I1551" s="36"/>
      <c r="J1551" s="38"/>
      <c r="K1551" s="36"/>
      <c r="L1551" s="36"/>
      <c r="M1551" s="38"/>
      <c r="N1551" s="36"/>
      <c r="O1551" s="38"/>
    </row>
    <row r="1552" spans="8:15">
      <c r="H1552" s="37"/>
      <c r="I1552" s="36"/>
      <c r="J1552" s="38"/>
      <c r="K1552" s="36"/>
      <c r="L1552" s="36"/>
      <c r="M1552" s="38"/>
      <c r="N1552" s="36"/>
      <c r="O1552" s="38"/>
    </row>
    <row r="1553" spans="8:15">
      <c r="H1553" s="37"/>
      <c r="I1553" s="36"/>
      <c r="J1553" s="38"/>
      <c r="K1553" s="36"/>
      <c r="L1553" s="36"/>
      <c r="M1553" s="38"/>
      <c r="N1553" s="36"/>
      <c r="O1553" s="38"/>
    </row>
    <row r="1554" spans="8:15">
      <c r="H1554" s="37"/>
      <c r="I1554" s="36"/>
      <c r="J1554" s="38"/>
      <c r="K1554" s="36"/>
      <c r="L1554" s="36"/>
      <c r="M1554" s="38"/>
      <c r="N1554" s="36"/>
      <c r="O1554" s="38"/>
    </row>
    <row r="1555" spans="8:15">
      <c r="H1555" s="37"/>
      <c r="I1555" s="36"/>
      <c r="J1555" s="38"/>
      <c r="K1555" s="36"/>
      <c r="L1555" s="36"/>
      <c r="M1555" s="38"/>
      <c r="N1555" s="36"/>
      <c r="O1555" s="38"/>
    </row>
    <row r="1556" spans="8:15">
      <c r="H1556" s="37"/>
      <c r="I1556" s="36"/>
      <c r="J1556" s="38"/>
      <c r="K1556" s="36"/>
      <c r="L1556" s="36"/>
      <c r="M1556" s="38"/>
      <c r="N1556" s="36"/>
      <c r="O1556" s="38"/>
    </row>
    <row r="1557" spans="8:15">
      <c r="H1557" s="37"/>
      <c r="I1557" s="36"/>
      <c r="J1557" s="38"/>
      <c r="K1557" s="36"/>
      <c r="L1557" s="36"/>
      <c r="M1557" s="38"/>
      <c r="N1557" s="36"/>
      <c r="O1557" s="38"/>
    </row>
    <row r="1558" spans="8:15">
      <c r="H1558" s="37"/>
      <c r="I1558" s="36"/>
      <c r="J1558" s="38"/>
      <c r="K1558" s="36"/>
      <c r="L1558" s="36"/>
      <c r="M1558" s="38"/>
      <c r="N1558" s="36"/>
      <c r="O1558" s="38"/>
    </row>
    <row r="1559" spans="8:15">
      <c r="H1559" s="37"/>
      <c r="I1559" s="36"/>
      <c r="J1559" s="38"/>
      <c r="K1559" s="36"/>
      <c r="L1559" s="36"/>
      <c r="M1559" s="38"/>
      <c r="N1559" s="36"/>
      <c r="O1559" s="38"/>
    </row>
    <row r="1560" spans="8:15">
      <c r="H1560" s="37"/>
      <c r="I1560" s="36"/>
      <c r="J1560" s="38"/>
      <c r="K1560" s="36"/>
      <c r="L1560" s="36"/>
      <c r="M1560" s="38"/>
      <c r="N1560" s="36"/>
      <c r="O1560" s="38"/>
    </row>
    <row r="1561" spans="8:15">
      <c r="H1561" s="37"/>
      <c r="I1561" s="36"/>
      <c r="J1561" s="38"/>
      <c r="K1561" s="36"/>
      <c r="L1561" s="36"/>
      <c r="M1561" s="38"/>
      <c r="N1561" s="36"/>
      <c r="O1561" s="38"/>
    </row>
    <row r="1562" spans="8:15">
      <c r="H1562" s="37"/>
      <c r="I1562" s="36"/>
      <c r="J1562" s="38"/>
      <c r="K1562" s="36"/>
      <c r="L1562" s="36"/>
      <c r="M1562" s="38"/>
      <c r="N1562" s="36"/>
      <c r="O1562" s="38"/>
    </row>
    <row r="1563" spans="8:15">
      <c r="H1563" s="37"/>
      <c r="I1563" s="36"/>
      <c r="J1563" s="38"/>
      <c r="K1563" s="36"/>
      <c r="L1563" s="36"/>
      <c r="M1563" s="38"/>
      <c r="N1563" s="36"/>
      <c r="O1563" s="38"/>
    </row>
    <row r="1564" spans="8:15">
      <c r="H1564" s="37"/>
      <c r="I1564" s="36"/>
      <c r="J1564" s="38"/>
      <c r="K1564" s="36"/>
      <c r="L1564" s="36"/>
      <c r="M1564" s="38"/>
      <c r="N1564" s="36"/>
      <c r="O1564" s="38"/>
    </row>
    <row r="1565" spans="8:15">
      <c r="H1565" s="37"/>
      <c r="I1565" s="36"/>
      <c r="J1565" s="38"/>
      <c r="K1565" s="36"/>
      <c r="L1565" s="36"/>
      <c r="M1565" s="38"/>
      <c r="N1565" s="36"/>
      <c r="O1565" s="38"/>
    </row>
    <row r="1566" spans="8:15">
      <c r="H1566" s="37"/>
      <c r="I1566" s="36"/>
      <c r="J1566" s="38"/>
      <c r="K1566" s="36"/>
      <c r="L1566" s="36"/>
      <c r="M1566" s="38"/>
      <c r="N1566" s="36"/>
      <c r="O1566" s="38"/>
    </row>
    <row r="1567" spans="8:15">
      <c r="H1567" s="37"/>
      <c r="I1567" s="36"/>
      <c r="J1567" s="38"/>
      <c r="K1567" s="36"/>
      <c r="L1567" s="36"/>
      <c r="M1567" s="38"/>
      <c r="N1567" s="36"/>
      <c r="O1567" s="38"/>
    </row>
    <row r="1568" spans="8:15">
      <c r="H1568" s="37"/>
      <c r="I1568" s="36"/>
      <c r="J1568" s="38"/>
      <c r="K1568" s="36"/>
      <c r="L1568" s="36"/>
      <c r="M1568" s="38"/>
      <c r="N1568" s="36"/>
      <c r="O1568" s="38"/>
    </row>
    <row r="1569" spans="8:15">
      <c r="H1569" s="37"/>
      <c r="I1569" s="36"/>
      <c r="J1569" s="38"/>
      <c r="K1569" s="36"/>
      <c r="L1569" s="36"/>
      <c r="M1569" s="38"/>
      <c r="N1569" s="36"/>
      <c r="O1569" s="38"/>
    </row>
    <row r="1570" spans="8:15">
      <c r="H1570" s="37"/>
      <c r="I1570" s="36"/>
      <c r="J1570" s="38"/>
      <c r="K1570" s="36"/>
      <c r="L1570" s="36"/>
      <c r="M1570" s="38"/>
      <c r="N1570" s="36"/>
      <c r="O1570" s="38"/>
    </row>
    <row r="1571" spans="8:15">
      <c r="H1571" s="37"/>
      <c r="I1571" s="36"/>
      <c r="J1571" s="38"/>
      <c r="K1571" s="36"/>
      <c r="L1571" s="36"/>
      <c r="M1571" s="38"/>
      <c r="N1571" s="36"/>
      <c r="O1571" s="38"/>
    </row>
    <row r="1572" spans="8:15">
      <c r="H1572" s="37"/>
      <c r="I1572" s="36"/>
      <c r="J1572" s="38"/>
      <c r="K1572" s="36"/>
      <c r="L1572" s="36"/>
      <c r="M1572" s="38"/>
      <c r="N1572" s="36"/>
      <c r="O1572" s="38"/>
    </row>
    <row r="1573" spans="8:15">
      <c r="H1573" s="37"/>
      <c r="I1573" s="36"/>
      <c r="J1573" s="38"/>
      <c r="K1573" s="36"/>
      <c r="L1573" s="36"/>
      <c r="M1573" s="38"/>
      <c r="N1573" s="36"/>
      <c r="O1573" s="38"/>
    </row>
    <row r="1574" spans="8:15">
      <c r="H1574" s="37"/>
      <c r="I1574" s="36"/>
      <c r="J1574" s="38"/>
      <c r="K1574" s="36"/>
      <c r="L1574" s="36"/>
      <c r="M1574" s="38"/>
      <c r="N1574" s="36"/>
      <c r="O1574" s="38"/>
    </row>
    <row r="1575" spans="8:15">
      <c r="H1575" s="37"/>
      <c r="I1575" s="36"/>
      <c r="J1575" s="38"/>
      <c r="K1575" s="36"/>
      <c r="L1575" s="36"/>
      <c r="M1575" s="38"/>
      <c r="N1575" s="36"/>
      <c r="O1575" s="38"/>
    </row>
    <row r="1576" spans="8:15">
      <c r="H1576" s="37"/>
      <c r="I1576" s="36"/>
      <c r="J1576" s="38"/>
      <c r="K1576" s="36"/>
      <c r="L1576" s="36"/>
      <c r="M1576" s="38"/>
      <c r="N1576" s="36"/>
      <c r="O1576" s="38"/>
    </row>
    <row r="1577" spans="8:15">
      <c r="H1577" s="37"/>
      <c r="I1577" s="36"/>
      <c r="J1577" s="38"/>
      <c r="K1577" s="36"/>
      <c r="L1577" s="36"/>
      <c r="M1577" s="38"/>
      <c r="N1577" s="36"/>
      <c r="O1577" s="38"/>
    </row>
    <row r="1578" spans="8:15">
      <c r="H1578" s="37"/>
      <c r="I1578" s="36"/>
      <c r="J1578" s="38"/>
      <c r="K1578" s="36"/>
      <c r="L1578" s="36"/>
      <c r="M1578" s="38"/>
      <c r="N1578" s="36"/>
      <c r="O1578" s="38"/>
    </row>
    <row r="1579" spans="8:15">
      <c r="H1579" s="37"/>
      <c r="I1579" s="36"/>
      <c r="J1579" s="38"/>
      <c r="K1579" s="36"/>
      <c r="L1579" s="36"/>
      <c r="M1579" s="38"/>
      <c r="N1579" s="36"/>
      <c r="O1579" s="38"/>
    </row>
    <row r="1580" spans="8:15">
      <c r="H1580" s="37"/>
      <c r="I1580" s="36"/>
      <c r="J1580" s="38"/>
      <c r="K1580" s="36"/>
      <c r="L1580" s="36"/>
      <c r="M1580" s="38"/>
      <c r="N1580" s="36"/>
      <c r="O1580" s="38"/>
    </row>
    <row r="1581" spans="8:15">
      <c r="H1581" s="37"/>
      <c r="I1581" s="36"/>
      <c r="J1581" s="38"/>
      <c r="K1581" s="36"/>
      <c r="L1581" s="36"/>
      <c r="M1581" s="38"/>
      <c r="N1581" s="36"/>
      <c r="O1581" s="38"/>
    </row>
    <row r="1582" spans="8:15">
      <c r="H1582" s="37"/>
      <c r="I1582" s="36"/>
      <c r="J1582" s="38"/>
      <c r="K1582" s="36"/>
      <c r="L1582" s="36"/>
      <c r="M1582" s="38"/>
      <c r="N1582" s="36"/>
      <c r="O1582" s="38"/>
    </row>
    <row r="1583" spans="8:15">
      <c r="H1583" s="37"/>
      <c r="I1583" s="36"/>
      <c r="J1583" s="38"/>
      <c r="K1583" s="36"/>
      <c r="L1583" s="36"/>
      <c r="M1583" s="38"/>
      <c r="N1583" s="36"/>
      <c r="O1583" s="38"/>
    </row>
    <row r="1584" spans="8:15">
      <c r="H1584" s="37"/>
      <c r="I1584" s="36"/>
      <c r="J1584" s="38"/>
      <c r="K1584" s="36"/>
      <c r="L1584" s="36"/>
      <c r="M1584" s="38"/>
      <c r="N1584" s="36"/>
      <c r="O1584" s="38"/>
    </row>
    <row r="1585" spans="8:15">
      <c r="H1585" s="37"/>
      <c r="I1585" s="36"/>
      <c r="J1585" s="38"/>
      <c r="K1585" s="36"/>
      <c r="L1585" s="36"/>
      <c r="M1585" s="38"/>
      <c r="N1585" s="36"/>
      <c r="O1585" s="38"/>
    </row>
    <row r="1586" spans="8:15">
      <c r="H1586" s="37"/>
      <c r="I1586" s="36"/>
      <c r="J1586" s="38"/>
      <c r="K1586" s="36"/>
      <c r="L1586" s="36"/>
      <c r="M1586" s="38"/>
      <c r="N1586" s="36"/>
      <c r="O1586" s="38"/>
    </row>
    <row r="1587" spans="8:15">
      <c r="H1587" s="37"/>
      <c r="I1587" s="36"/>
      <c r="J1587" s="38"/>
      <c r="K1587" s="36"/>
      <c r="L1587" s="36"/>
      <c r="M1587" s="38"/>
      <c r="N1587" s="36"/>
      <c r="O1587" s="38"/>
    </row>
    <row r="1588" spans="8:15">
      <c r="H1588" s="37"/>
      <c r="I1588" s="36"/>
      <c r="J1588" s="38"/>
      <c r="K1588" s="36"/>
      <c r="L1588" s="36"/>
      <c r="M1588" s="38"/>
      <c r="N1588" s="36"/>
      <c r="O1588" s="38"/>
    </row>
    <row r="1589" spans="8:15">
      <c r="H1589" s="37"/>
      <c r="I1589" s="36"/>
      <c r="J1589" s="38"/>
      <c r="K1589" s="36"/>
      <c r="L1589" s="36"/>
      <c r="M1589" s="38"/>
      <c r="N1589" s="36"/>
      <c r="O1589" s="38"/>
    </row>
    <row r="1590" spans="8:15">
      <c r="H1590" s="37"/>
      <c r="I1590" s="36"/>
      <c r="J1590" s="38"/>
      <c r="K1590" s="36"/>
      <c r="L1590" s="36"/>
      <c r="M1590" s="38"/>
      <c r="N1590" s="36"/>
      <c r="O1590" s="38"/>
    </row>
    <row r="1591" spans="8:15">
      <c r="H1591" s="37"/>
      <c r="I1591" s="36"/>
      <c r="J1591" s="38"/>
      <c r="K1591" s="36"/>
      <c r="L1591" s="36"/>
      <c r="M1591" s="38"/>
      <c r="N1591" s="36"/>
      <c r="O1591" s="38"/>
    </row>
    <row r="1592" spans="8:15">
      <c r="H1592" s="37"/>
      <c r="I1592" s="36"/>
      <c r="J1592" s="38"/>
      <c r="K1592" s="36"/>
      <c r="L1592" s="36"/>
      <c r="M1592" s="38"/>
      <c r="N1592" s="36"/>
      <c r="O1592" s="38"/>
    </row>
    <row r="1593" spans="8:15">
      <c r="H1593" s="37"/>
      <c r="I1593" s="36"/>
      <c r="J1593" s="38"/>
      <c r="K1593" s="36"/>
      <c r="L1593" s="36"/>
      <c r="M1593" s="38"/>
      <c r="N1593" s="36"/>
      <c r="O1593" s="38"/>
    </row>
    <row r="1594" spans="8:15">
      <c r="H1594" s="37"/>
      <c r="I1594" s="36"/>
      <c r="J1594" s="38"/>
      <c r="K1594" s="36"/>
      <c r="L1594" s="36"/>
      <c r="M1594" s="38"/>
      <c r="N1594" s="36"/>
      <c r="O1594" s="38"/>
    </row>
    <row r="1595" spans="8:15">
      <c r="H1595" s="37"/>
      <c r="I1595" s="36"/>
      <c r="J1595" s="38"/>
      <c r="K1595" s="36"/>
      <c r="L1595" s="36"/>
      <c r="M1595" s="38"/>
      <c r="N1595" s="36"/>
      <c r="O1595" s="38"/>
    </row>
    <row r="1596" spans="8:15">
      <c r="H1596" s="37"/>
      <c r="I1596" s="36"/>
      <c r="J1596" s="38"/>
      <c r="K1596" s="36"/>
      <c r="L1596" s="36"/>
      <c r="M1596" s="38"/>
      <c r="N1596" s="36"/>
      <c r="O1596" s="38"/>
    </row>
    <row r="1597" spans="8:15">
      <c r="H1597" s="37"/>
      <c r="I1597" s="36"/>
      <c r="J1597" s="38"/>
      <c r="K1597" s="36"/>
      <c r="L1597" s="36"/>
      <c r="M1597" s="38"/>
      <c r="N1597" s="36"/>
      <c r="O1597" s="38"/>
    </row>
    <row r="1598" spans="8:15">
      <c r="H1598" s="37"/>
      <c r="I1598" s="36"/>
      <c r="J1598" s="38"/>
      <c r="K1598" s="36"/>
      <c r="L1598" s="36"/>
      <c r="M1598" s="38"/>
      <c r="N1598" s="36"/>
      <c r="O1598" s="38"/>
    </row>
    <row r="1599" spans="8:15">
      <c r="H1599" s="37"/>
      <c r="I1599" s="36"/>
      <c r="J1599" s="38"/>
      <c r="K1599" s="36"/>
      <c r="L1599" s="36"/>
      <c r="M1599" s="38"/>
      <c r="N1599" s="36"/>
      <c r="O1599" s="38"/>
    </row>
    <row r="1600" spans="8:15">
      <c r="H1600" s="37"/>
      <c r="I1600" s="36"/>
      <c r="J1600" s="38"/>
      <c r="K1600" s="36"/>
      <c r="L1600" s="36"/>
      <c r="M1600" s="38"/>
      <c r="N1600" s="36"/>
      <c r="O1600" s="38"/>
    </row>
    <row r="1601" spans="8:15">
      <c r="H1601" s="37"/>
      <c r="I1601" s="36"/>
      <c r="J1601" s="38"/>
      <c r="K1601" s="36"/>
      <c r="L1601" s="36"/>
      <c r="M1601" s="38"/>
      <c r="N1601" s="36"/>
      <c r="O1601" s="38"/>
    </row>
    <row r="1602" spans="8:15">
      <c r="H1602" s="37"/>
      <c r="I1602" s="36"/>
      <c r="J1602" s="38"/>
      <c r="K1602" s="36"/>
      <c r="L1602" s="36"/>
      <c r="M1602" s="38"/>
      <c r="N1602" s="36"/>
      <c r="O1602" s="38"/>
    </row>
    <row r="1603" spans="8:15">
      <c r="H1603" s="37"/>
      <c r="I1603" s="36"/>
      <c r="J1603" s="38"/>
      <c r="K1603" s="36"/>
      <c r="L1603" s="36"/>
      <c r="M1603" s="38"/>
      <c r="N1603" s="36"/>
      <c r="O1603" s="38"/>
    </row>
    <row r="1604" spans="8:15">
      <c r="H1604" s="37"/>
      <c r="I1604" s="36"/>
      <c r="J1604" s="38"/>
      <c r="K1604" s="36"/>
      <c r="L1604" s="36"/>
      <c r="M1604" s="38"/>
      <c r="N1604" s="36"/>
      <c r="O1604" s="38"/>
    </row>
    <row r="1605" spans="8:15">
      <c r="H1605" s="37"/>
      <c r="I1605" s="36"/>
      <c r="J1605" s="38"/>
      <c r="K1605" s="36"/>
      <c r="L1605" s="36"/>
      <c r="M1605" s="38"/>
      <c r="N1605" s="36"/>
      <c r="O1605" s="38"/>
    </row>
    <row r="1606" spans="8:15">
      <c r="H1606" s="37"/>
      <c r="I1606" s="36"/>
      <c r="J1606" s="38"/>
      <c r="K1606" s="36"/>
      <c r="L1606" s="36"/>
      <c r="M1606" s="38"/>
      <c r="N1606" s="36"/>
      <c r="O1606" s="38"/>
    </row>
    <row r="1607" spans="8:15">
      <c r="H1607" s="37"/>
      <c r="I1607" s="36"/>
      <c r="J1607" s="38"/>
      <c r="K1607" s="36"/>
      <c r="L1607" s="36"/>
      <c r="M1607" s="38"/>
      <c r="N1607" s="36"/>
      <c r="O1607" s="38"/>
    </row>
    <row r="1608" spans="8:15">
      <c r="H1608" s="37"/>
      <c r="I1608" s="36"/>
      <c r="J1608" s="38"/>
      <c r="K1608" s="36"/>
      <c r="L1608" s="36"/>
      <c r="M1608" s="38"/>
      <c r="N1608" s="36"/>
      <c r="O1608" s="38"/>
    </row>
    <row r="1609" spans="8:15">
      <c r="H1609" s="37"/>
      <c r="I1609" s="36"/>
      <c r="J1609" s="38"/>
      <c r="K1609" s="36"/>
      <c r="L1609" s="36"/>
      <c r="M1609" s="38"/>
      <c r="N1609" s="36"/>
      <c r="O1609" s="38"/>
    </row>
    <row r="1610" spans="8:15">
      <c r="H1610" s="37"/>
      <c r="I1610" s="36"/>
      <c r="J1610" s="38"/>
      <c r="K1610" s="36"/>
      <c r="L1610" s="36"/>
      <c r="M1610" s="38"/>
      <c r="N1610" s="36"/>
      <c r="O1610" s="38"/>
    </row>
    <row r="1611" spans="8:15">
      <c r="H1611" s="37"/>
      <c r="I1611" s="36"/>
      <c r="J1611" s="38"/>
      <c r="K1611" s="36"/>
      <c r="L1611" s="36"/>
      <c r="M1611" s="38"/>
      <c r="N1611" s="36"/>
      <c r="O1611" s="38"/>
    </row>
    <row r="1612" spans="8:15">
      <c r="H1612" s="37"/>
      <c r="I1612" s="36"/>
      <c r="J1612" s="38"/>
      <c r="K1612" s="36"/>
      <c r="L1612" s="36"/>
      <c r="M1612" s="38"/>
      <c r="N1612" s="36"/>
      <c r="O1612" s="38"/>
    </row>
    <row r="1613" spans="8:15">
      <c r="H1613" s="37"/>
      <c r="I1613" s="36"/>
      <c r="J1613" s="38"/>
      <c r="K1613" s="36"/>
      <c r="L1613" s="36"/>
      <c r="M1613" s="38"/>
      <c r="N1613" s="36"/>
      <c r="O1613" s="38"/>
    </row>
    <row r="1614" spans="8:15">
      <c r="H1614" s="37"/>
      <c r="I1614" s="36"/>
      <c r="J1614" s="38"/>
      <c r="K1614" s="36"/>
      <c r="L1614" s="36"/>
      <c r="M1614" s="38"/>
      <c r="N1614" s="36"/>
      <c r="O1614" s="38"/>
    </row>
    <row r="1615" spans="8:15">
      <c r="H1615" s="37"/>
      <c r="I1615" s="36"/>
      <c r="J1615" s="38"/>
      <c r="K1615" s="36"/>
      <c r="L1615" s="36"/>
      <c r="M1615" s="38"/>
      <c r="N1615" s="36"/>
      <c r="O1615" s="38"/>
    </row>
    <row r="1616" spans="8:15">
      <c r="H1616" s="37"/>
      <c r="I1616" s="36"/>
      <c r="J1616" s="38"/>
      <c r="K1616" s="36"/>
      <c r="L1616" s="36"/>
      <c r="M1616" s="38"/>
      <c r="N1616" s="36"/>
      <c r="O1616" s="38"/>
    </row>
    <row r="1617" spans="8:15">
      <c r="H1617" s="37"/>
      <c r="I1617" s="36"/>
      <c r="J1617" s="38"/>
      <c r="K1617" s="36"/>
      <c r="L1617" s="36"/>
      <c r="M1617" s="38"/>
      <c r="N1617" s="36"/>
      <c r="O1617" s="38"/>
    </row>
    <row r="1618" spans="8:15">
      <c r="H1618" s="37"/>
      <c r="I1618" s="36"/>
      <c r="J1618" s="38"/>
      <c r="K1618" s="36"/>
      <c r="L1618" s="36"/>
      <c r="M1618" s="38"/>
      <c r="N1618" s="36"/>
      <c r="O1618" s="38"/>
    </row>
    <row r="1619" spans="8:15">
      <c r="H1619" s="37"/>
      <c r="I1619" s="36"/>
      <c r="J1619" s="38"/>
      <c r="K1619" s="36"/>
      <c r="L1619" s="36"/>
      <c r="M1619" s="38"/>
      <c r="N1619" s="36"/>
      <c r="O1619" s="38"/>
    </row>
    <row r="1620" spans="8:15">
      <c r="H1620" s="37"/>
      <c r="I1620" s="36"/>
      <c r="J1620" s="38"/>
      <c r="K1620" s="36"/>
      <c r="L1620" s="36"/>
      <c r="M1620" s="38"/>
      <c r="N1620" s="36"/>
      <c r="O1620" s="38"/>
    </row>
    <row r="1621" spans="8:15">
      <c r="H1621" s="37"/>
      <c r="I1621" s="36"/>
      <c r="J1621" s="38"/>
      <c r="K1621" s="36"/>
      <c r="L1621" s="36"/>
      <c r="M1621" s="38"/>
      <c r="N1621" s="36"/>
      <c r="O1621" s="38"/>
    </row>
    <row r="1622" spans="8:15">
      <c r="H1622" s="37"/>
      <c r="I1622" s="36"/>
      <c r="J1622" s="38"/>
      <c r="K1622" s="36"/>
      <c r="L1622" s="36"/>
      <c r="M1622" s="38"/>
      <c r="N1622" s="36"/>
      <c r="O1622" s="38"/>
    </row>
    <row r="1623" spans="8:15">
      <c r="H1623" s="37"/>
      <c r="I1623" s="36"/>
      <c r="J1623" s="38"/>
      <c r="K1623" s="36"/>
      <c r="L1623" s="36"/>
      <c r="M1623" s="38"/>
      <c r="N1623" s="36"/>
      <c r="O1623" s="38"/>
    </row>
    <row r="1624" spans="8:15">
      <c r="H1624" s="37"/>
      <c r="I1624" s="36"/>
      <c r="J1624" s="38"/>
      <c r="K1624" s="36"/>
      <c r="L1624" s="36"/>
      <c r="M1624" s="38"/>
      <c r="N1624" s="36"/>
      <c r="O1624" s="38"/>
    </row>
    <row r="1625" spans="8:15">
      <c r="H1625" s="37"/>
      <c r="I1625" s="36"/>
      <c r="J1625" s="38"/>
      <c r="K1625" s="36"/>
      <c r="L1625" s="36"/>
      <c r="M1625" s="38"/>
      <c r="N1625" s="36"/>
      <c r="O1625" s="38"/>
    </row>
    <row r="1626" spans="8:15">
      <c r="H1626" s="37"/>
      <c r="I1626" s="36"/>
      <c r="J1626" s="38"/>
      <c r="K1626" s="36"/>
      <c r="L1626" s="36"/>
      <c r="M1626" s="38"/>
      <c r="N1626" s="36"/>
      <c r="O1626" s="38"/>
    </row>
    <row r="1627" spans="8:15">
      <c r="H1627" s="37"/>
      <c r="I1627" s="36"/>
      <c r="J1627" s="38"/>
      <c r="K1627" s="36"/>
      <c r="L1627" s="36"/>
      <c r="M1627" s="38"/>
      <c r="N1627" s="36"/>
      <c r="O1627" s="38"/>
    </row>
    <row r="1628" spans="8:15">
      <c r="H1628" s="37"/>
      <c r="I1628" s="36"/>
      <c r="J1628" s="38"/>
      <c r="K1628" s="36"/>
      <c r="L1628" s="36"/>
      <c r="M1628" s="38"/>
      <c r="N1628" s="36"/>
      <c r="O1628" s="38"/>
    </row>
    <row r="1629" spans="8:15">
      <c r="H1629" s="37"/>
      <c r="I1629" s="36"/>
      <c r="J1629" s="38"/>
      <c r="K1629" s="36"/>
      <c r="L1629" s="36"/>
      <c r="M1629" s="38"/>
      <c r="N1629" s="36"/>
      <c r="O1629" s="38"/>
    </row>
    <row r="1630" spans="8:15">
      <c r="H1630" s="37"/>
      <c r="I1630" s="36"/>
      <c r="J1630" s="38"/>
      <c r="K1630" s="36"/>
      <c r="L1630" s="36"/>
      <c r="M1630" s="38"/>
      <c r="N1630" s="36"/>
      <c r="O1630" s="38"/>
    </row>
    <row r="1631" spans="8:15">
      <c r="H1631" s="37"/>
      <c r="I1631" s="36"/>
      <c r="J1631" s="38"/>
      <c r="K1631" s="36"/>
      <c r="L1631" s="36"/>
      <c r="M1631" s="38"/>
      <c r="N1631" s="36"/>
      <c r="O1631" s="38"/>
    </row>
    <row r="1632" spans="8:15">
      <c r="H1632" s="37"/>
      <c r="I1632" s="36"/>
      <c r="J1632" s="38"/>
      <c r="K1632" s="36"/>
      <c r="L1632" s="36"/>
      <c r="M1632" s="38"/>
      <c r="N1632" s="36"/>
      <c r="O1632" s="38"/>
    </row>
    <row r="1633" spans="8:15">
      <c r="H1633" s="37"/>
      <c r="I1633" s="36"/>
      <c r="J1633" s="38"/>
      <c r="K1633" s="36"/>
      <c r="L1633" s="36"/>
      <c r="M1633" s="38"/>
      <c r="N1633" s="36"/>
      <c r="O1633" s="38"/>
    </row>
    <row r="1634" spans="8:15">
      <c r="H1634" s="37"/>
      <c r="I1634" s="36"/>
      <c r="J1634" s="38"/>
      <c r="K1634" s="36"/>
      <c r="L1634" s="36"/>
      <c r="M1634" s="38"/>
      <c r="N1634" s="36"/>
      <c r="O1634" s="38"/>
    </row>
    <row r="1635" spans="8:15">
      <c r="H1635" s="37"/>
      <c r="I1635" s="36"/>
      <c r="J1635" s="38"/>
      <c r="K1635" s="36"/>
      <c r="L1635" s="36"/>
      <c r="M1635" s="38"/>
      <c r="N1635" s="36"/>
      <c r="O1635" s="38"/>
    </row>
    <row r="1636" spans="8:15">
      <c r="H1636" s="37"/>
      <c r="I1636" s="36"/>
      <c r="J1636" s="38"/>
      <c r="K1636" s="36"/>
      <c r="L1636" s="36"/>
      <c r="M1636" s="38"/>
      <c r="N1636" s="36"/>
      <c r="O1636" s="38"/>
    </row>
    <row r="1637" spans="8:15">
      <c r="H1637" s="37"/>
      <c r="I1637" s="36"/>
      <c r="J1637" s="38"/>
      <c r="K1637" s="36"/>
      <c r="L1637" s="36"/>
      <c r="M1637" s="38"/>
      <c r="N1637" s="36"/>
      <c r="O1637" s="38"/>
    </row>
    <row r="1638" spans="8:15">
      <c r="H1638" s="37"/>
      <c r="I1638" s="36"/>
      <c r="J1638" s="38"/>
      <c r="K1638" s="36"/>
      <c r="L1638" s="36"/>
      <c r="M1638" s="38"/>
      <c r="N1638" s="36"/>
      <c r="O1638" s="38"/>
    </row>
    <row r="1639" spans="8:15">
      <c r="H1639" s="37"/>
      <c r="I1639" s="36"/>
      <c r="J1639" s="38"/>
      <c r="K1639" s="36"/>
      <c r="L1639" s="36"/>
      <c r="M1639" s="38"/>
      <c r="N1639" s="36"/>
      <c r="O1639" s="38"/>
    </row>
    <row r="1640" spans="8:15">
      <c r="H1640" s="37"/>
      <c r="I1640" s="36"/>
      <c r="J1640" s="38"/>
      <c r="K1640" s="36"/>
      <c r="L1640" s="36"/>
      <c r="M1640" s="38"/>
      <c r="N1640" s="36"/>
      <c r="O1640" s="38"/>
    </row>
    <row r="1641" spans="8:15">
      <c r="H1641" s="37"/>
      <c r="I1641" s="36"/>
      <c r="J1641" s="38"/>
      <c r="K1641" s="36"/>
      <c r="L1641" s="36"/>
      <c r="M1641" s="38"/>
      <c r="N1641" s="36"/>
      <c r="O1641" s="38"/>
    </row>
    <row r="1642" spans="8:15">
      <c r="H1642" s="37"/>
      <c r="I1642" s="36"/>
      <c r="J1642" s="38"/>
      <c r="K1642" s="36"/>
      <c r="L1642" s="36"/>
      <c r="M1642" s="38"/>
      <c r="N1642" s="36"/>
      <c r="O1642" s="38"/>
    </row>
    <row r="1643" spans="8:15">
      <c r="H1643" s="37"/>
      <c r="I1643" s="36"/>
      <c r="J1643" s="38"/>
      <c r="K1643" s="36"/>
      <c r="L1643" s="36"/>
      <c r="M1643" s="38"/>
      <c r="N1643" s="36"/>
      <c r="O1643" s="38"/>
    </row>
    <row r="1644" spans="8:15">
      <c r="H1644" s="37"/>
      <c r="I1644" s="36"/>
      <c r="J1644" s="38"/>
      <c r="K1644" s="36"/>
      <c r="L1644" s="36"/>
      <c r="M1644" s="38"/>
      <c r="N1644" s="36"/>
      <c r="O1644" s="38"/>
    </row>
    <row r="1645" spans="8:15">
      <c r="H1645" s="37"/>
      <c r="I1645" s="36"/>
      <c r="J1645" s="38"/>
      <c r="K1645" s="36"/>
      <c r="L1645" s="36"/>
      <c r="M1645" s="38"/>
      <c r="N1645" s="36"/>
      <c r="O1645" s="38"/>
    </row>
    <row r="1646" spans="8:15">
      <c r="H1646" s="37"/>
      <c r="I1646" s="36"/>
      <c r="J1646" s="38"/>
      <c r="K1646" s="36"/>
      <c r="L1646" s="36"/>
      <c r="M1646" s="38"/>
      <c r="N1646" s="36"/>
      <c r="O1646" s="38"/>
    </row>
    <row r="1647" spans="8:15">
      <c r="H1647" s="37"/>
      <c r="I1647" s="36"/>
      <c r="J1647" s="38"/>
      <c r="K1647" s="36"/>
      <c r="L1647" s="36"/>
      <c r="M1647" s="38"/>
      <c r="N1647" s="36"/>
      <c r="O1647" s="38"/>
    </row>
    <row r="1648" spans="8:15">
      <c r="H1648" s="37"/>
      <c r="I1648" s="36"/>
      <c r="J1648" s="38"/>
      <c r="K1648" s="36"/>
      <c r="L1648" s="36"/>
      <c r="M1648" s="38"/>
      <c r="N1648" s="36"/>
      <c r="O1648" s="38"/>
    </row>
    <row r="1649" spans="8:15">
      <c r="H1649" s="37"/>
      <c r="I1649" s="36"/>
      <c r="J1649" s="38"/>
      <c r="K1649" s="36"/>
      <c r="L1649" s="36"/>
      <c r="M1649" s="38"/>
      <c r="N1649" s="36"/>
      <c r="O1649" s="38"/>
    </row>
    <row r="1650" spans="8:15">
      <c r="H1650" s="37"/>
      <c r="I1650" s="36"/>
      <c r="J1650" s="38"/>
      <c r="K1650" s="36"/>
      <c r="L1650" s="36"/>
      <c r="M1650" s="38"/>
      <c r="N1650" s="36"/>
      <c r="O1650" s="38"/>
    </row>
    <row r="1651" spans="8:15">
      <c r="H1651" s="37"/>
      <c r="I1651" s="36"/>
      <c r="J1651" s="38"/>
      <c r="K1651" s="36"/>
      <c r="L1651" s="36"/>
      <c r="M1651" s="38"/>
      <c r="N1651" s="36"/>
      <c r="O1651" s="38"/>
    </row>
    <row r="1652" spans="8:15">
      <c r="H1652" s="37"/>
      <c r="I1652" s="36"/>
      <c r="J1652" s="38"/>
      <c r="K1652" s="36"/>
      <c r="L1652" s="36"/>
      <c r="M1652" s="38"/>
      <c r="N1652" s="36"/>
      <c r="O1652" s="38"/>
    </row>
    <row r="1653" spans="8:15">
      <c r="H1653" s="37"/>
      <c r="I1653" s="36"/>
      <c r="J1653" s="38"/>
      <c r="K1653" s="36"/>
      <c r="L1653" s="36"/>
      <c r="M1653" s="38"/>
      <c r="N1653" s="36"/>
      <c r="O1653" s="38"/>
    </row>
    <row r="1654" spans="8:15">
      <c r="H1654" s="37"/>
      <c r="I1654" s="36"/>
      <c r="J1654" s="38"/>
      <c r="K1654" s="36"/>
      <c r="L1654" s="36"/>
      <c r="M1654" s="38"/>
      <c r="N1654" s="36"/>
      <c r="O1654" s="38"/>
    </row>
    <row r="1655" spans="8:15">
      <c r="H1655" s="37"/>
      <c r="I1655" s="36"/>
      <c r="J1655" s="38"/>
      <c r="K1655" s="36"/>
      <c r="L1655" s="36"/>
      <c r="M1655" s="38"/>
      <c r="N1655" s="36"/>
      <c r="O1655" s="38"/>
    </row>
    <row r="1656" spans="8:15">
      <c r="H1656" s="37"/>
      <c r="I1656" s="36"/>
      <c r="J1656" s="38"/>
      <c r="K1656" s="36"/>
      <c r="L1656" s="36"/>
      <c r="M1656" s="38"/>
      <c r="N1656" s="36"/>
      <c r="O1656" s="38"/>
    </row>
    <row r="1657" spans="8:15">
      <c r="H1657" s="37"/>
      <c r="I1657" s="36"/>
      <c r="J1657" s="38"/>
      <c r="K1657" s="36"/>
      <c r="L1657" s="36"/>
      <c r="M1657" s="38"/>
      <c r="N1657" s="36"/>
      <c r="O1657" s="38"/>
    </row>
    <row r="1658" spans="8:15">
      <c r="H1658" s="37"/>
      <c r="I1658" s="36"/>
      <c r="J1658" s="38"/>
      <c r="K1658" s="36"/>
      <c r="L1658" s="36"/>
      <c r="M1658" s="38"/>
      <c r="N1658" s="36"/>
      <c r="O1658" s="38"/>
    </row>
    <row r="1659" spans="8:15">
      <c r="H1659" s="37"/>
      <c r="I1659" s="36"/>
      <c r="J1659" s="38"/>
      <c r="K1659" s="36"/>
      <c r="L1659" s="36"/>
      <c r="M1659" s="38"/>
      <c r="N1659" s="36"/>
      <c r="O1659" s="38"/>
    </row>
    <row r="1660" spans="8:15">
      <c r="H1660" s="37"/>
      <c r="I1660" s="36"/>
      <c r="J1660" s="38"/>
      <c r="K1660" s="36"/>
      <c r="L1660" s="36"/>
      <c r="M1660" s="38"/>
      <c r="N1660" s="36"/>
      <c r="O1660" s="38"/>
    </row>
    <row r="1661" spans="8:15">
      <c r="H1661" s="37"/>
      <c r="I1661" s="36"/>
      <c r="J1661" s="38"/>
      <c r="K1661" s="36"/>
      <c r="L1661" s="36"/>
      <c r="M1661" s="38"/>
      <c r="N1661" s="36"/>
      <c r="O1661" s="38"/>
    </row>
    <row r="1662" spans="8:15">
      <c r="H1662" s="37"/>
      <c r="I1662" s="36"/>
      <c r="J1662" s="38"/>
      <c r="K1662" s="36"/>
      <c r="L1662" s="36"/>
      <c r="M1662" s="38"/>
      <c r="N1662" s="36"/>
      <c r="O1662" s="38"/>
    </row>
    <row r="1663" spans="8:15">
      <c r="H1663" s="37"/>
      <c r="I1663" s="36"/>
      <c r="J1663" s="38"/>
      <c r="K1663" s="36"/>
      <c r="L1663" s="36"/>
      <c r="M1663" s="38"/>
      <c r="N1663" s="36"/>
      <c r="O1663" s="38"/>
    </row>
    <row r="1664" spans="8:15">
      <c r="H1664" s="37"/>
      <c r="I1664" s="36"/>
      <c r="J1664" s="38"/>
      <c r="K1664" s="36"/>
      <c r="L1664" s="36"/>
      <c r="M1664" s="38"/>
      <c r="N1664" s="36"/>
      <c r="O1664" s="38"/>
    </row>
    <row r="1665" spans="8:15">
      <c r="H1665" s="37"/>
      <c r="I1665" s="36"/>
      <c r="J1665" s="38"/>
      <c r="K1665" s="36"/>
      <c r="L1665" s="36"/>
      <c r="M1665" s="38"/>
      <c r="N1665" s="36"/>
      <c r="O1665" s="38"/>
    </row>
    <row r="1666" spans="8:15">
      <c r="H1666" s="37"/>
      <c r="I1666" s="36"/>
      <c r="J1666" s="38"/>
      <c r="K1666" s="36"/>
      <c r="L1666" s="36"/>
      <c r="M1666" s="38"/>
      <c r="N1666" s="36"/>
      <c r="O1666" s="38"/>
    </row>
    <row r="1667" spans="8:15">
      <c r="H1667" s="37"/>
      <c r="I1667" s="36"/>
      <c r="J1667" s="38"/>
      <c r="K1667" s="36"/>
      <c r="L1667" s="36"/>
      <c r="M1667" s="38"/>
      <c r="N1667" s="36"/>
      <c r="O1667" s="38"/>
    </row>
    <row r="1668" spans="8:15">
      <c r="H1668" s="37"/>
      <c r="I1668" s="36"/>
      <c r="J1668" s="38"/>
      <c r="K1668" s="36"/>
      <c r="L1668" s="36"/>
      <c r="M1668" s="38"/>
      <c r="N1668" s="36"/>
      <c r="O1668" s="38"/>
    </row>
    <row r="1669" spans="8:15">
      <c r="H1669" s="37"/>
      <c r="I1669" s="36"/>
      <c r="J1669" s="38"/>
      <c r="K1669" s="36"/>
      <c r="L1669" s="36"/>
      <c r="M1669" s="38"/>
      <c r="N1669" s="36"/>
      <c r="O1669" s="38"/>
    </row>
    <row r="1670" spans="8:15">
      <c r="H1670" s="37"/>
      <c r="I1670" s="36"/>
      <c r="J1670" s="38"/>
      <c r="K1670" s="36"/>
      <c r="L1670" s="36"/>
      <c r="M1670" s="38"/>
      <c r="N1670" s="36"/>
      <c r="O1670" s="38"/>
    </row>
    <row r="1671" spans="8:15">
      <c r="H1671" s="37"/>
      <c r="I1671" s="36"/>
      <c r="J1671" s="38"/>
      <c r="K1671" s="36"/>
      <c r="L1671" s="36"/>
      <c r="M1671" s="38"/>
      <c r="N1671" s="36"/>
      <c r="O1671" s="38"/>
    </row>
    <row r="1672" spans="8:15">
      <c r="H1672" s="37"/>
      <c r="I1672" s="36"/>
      <c r="J1672" s="38"/>
      <c r="K1672" s="36"/>
      <c r="L1672" s="36"/>
      <c r="M1672" s="38"/>
      <c r="N1672" s="36"/>
      <c r="O1672" s="38"/>
    </row>
    <row r="1673" spans="8:15">
      <c r="H1673" s="37"/>
      <c r="I1673" s="36"/>
      <c r="J1673" s="38"/>
      <c r="K1673" s="36"/>
      <c r="L1673" s="36"/>
      <c r="M1673" s="38"/>
      <c r="N1673" s="36"/>
      <c r="O1673" s="38"/>
    </row>
    <row r="1674" spans="8:15">
      <c r="H1674" s="37"/>
      <c r="I1674" s="36"/>
      <c r="J1674" s="38"/>
      <c r="K1674" s="36"/>
      <c r="L1674" s="36"/>
      <c r="M1674" s="38"/>
      <c r="N1674" s="36"/>
      <c r="O1674" s="38"/>
    </row>
    <row r="1675" spans="8:15">
      <c r="H1675" s="37"/>
      <c r="I1675" s="36"/>
      <c r="J1675" s="38"/>
      <c r="K1675" s="36"/>
      <c r="L1675" s="36"/>
      <c r="M1675" s="38"/>
      <c r="N1675" s="36"/>
      <c r="O1675" s="38"/>
    </row>
    <row r="1676" spans="8:15">
      <c r="H1676" s="37"/>
      <c r="I1676" s="36"/>
      <c r="J1676" s="38"/>
      <c r="K1676" s="36"/>
      <c r="L1676" s="36"/>
      <c r="M1676" s="38"/>
      <c r="N1676" s="36"/>
      <c r="O1676" s="38"/>
    </row>
    <row r="1677" spans="8:15">
      <c r="H1677" s="37"/>
      <c r="I1677" s="36"/>
      <c r="J1677" s="38"/>
      <c r="K1677" s="36"/>
      <c r="L1677" s="36"/>
      <c r="M1677" s="38"/>
      <c r="N1677" s="36"/>
      <c r="O1677" s="38"/>
    </row>
    <row r="1678" spans="8:15">
      <c r="H1678" s="37"/>
      <c r="I1678" s="36"/>
      <c r="J1678" s="38"/>
      <c r="K1678" s="36"/>
      <c r="L1678" s="36"/>
      <c r="M1678" s="38"/>
      <c r="N1678" s="36"/>
      <c r="O1678" s="38"/>
    </row>
    <row r="1679" spans="8:15">
      <c r="H1679" s="37"/>
      <c r="I1679" s="36"/>
      <c r="J1679" s="38"/>
      <c r="K1679" s="36"/>
      <c r="L1679" s="36"/>
      <c r="M1679" s="38"/>
      <c r="N1679" s="36"/>
      <c r="O1679" s="38"/>
    </row>
    <row r="1680" spans="8:15">
      <c r="H1680" s="37"/>
      <c r="I1680" s="36"/>
      <c r="J1680" s="38"/>
      <c r="K1680" s="36"/>
      <c r="L1680" s="36"/>
      <c r="M1680" s="38"/>
      <c r="N1680" s="36"/>
      <c r="O1680" s="38"/>
    </row>
    <row r="1681" spans="8:15">
      <c r="H1681" s="37"/>
      <c r="I1681" s="36"/>
      <c r="J1681" s="38"/>
      <c r="K1681" s="36"/>
      <c r="L1681" s="36"/>
      <c r="M1681" s="38"/>
      <c r="N1681" s="36"/>
      <c r="O1681" s="38"/>
    </row>
    <row r="1682" spans="8:15">
      <c r="H1682" s="37"/>
      <c r="I1682" s="36"/>
      <c r="J1682" s="38"/>
      <c r="K1682" s="36"/>
      <c r="L1682" s="36"/>
      <c r="M1682" s="38"/>
      <c r="N1682" s="36"/>
      <c r="O1682" s="38"/>
    </row>
    <row r="1683" spans="8:15">
      <c r="H1683" s="37"/>
      <c r="I1683" s="36"/>
      <c r="J1683" s="38"/>
      <c r="K1683" s="36"/>
      <c r="L1683" s="36"/>
      <c r="M1683" s="38"/>
      <c r="N1683" s="36"/>
      <c r="O1683" s="38"/>
    </row>
    <row r="1684" spans="8:15">
      <c r="H1684" s="37"/>
      <c r="I1684" s="36"/>
      <c r="J1684" s="38"/>
      <c r="K1684" s="36"/>
      <c r="L1684" s="36"/>
      <c r="M1684" s="38"/>
      <c r="N1684" s="36"/>
      <c r="O1684" s="38"/>
    </row>
    <row r="1685" spans="8:15">
      <c r="H1685" s="37"/>
      <c r="I1685" s="36"/>
      <c r="J1685" s="38"/>
      <c r="K1685" s="36"/>
      <c r="L1685" s="36"/>
      <c r="M1685" s="38"/>
      <c r="N1685" s="36"/>
      <c r="O1685" s="38"/>
    </row>
    <row r="1686" spans="8:15">
      <c r="H1686" s="37"/>
      <c r="I1686" s="36"/>
      <c r="J1686" s="38"/>
      <c r="K1686" s="36"/>
      <c r="L1686" s="36"/>
      <c r="M1686" s="38"/>
      <c r="N1686" s="36"/>
      <c r="O1686" s="38"/>
    </row>
    <row r="1687" spans="8:15">
      <c r="H1687" s="37"/>
      <c r="I1687" s="36"/>
      <c r="J1687" s="38"/>
      <c r="K1687" s="36"/>
      <c r="L1687" s="36"/>
      <c r="M1687" s="38"/>
      <c r="N1687" s="36"/>
      <c r="O1687" s="38"/>
    </row>
    <row r="1688" spans="8:15">
      <c r="H1688" s="37"/>
      <c r="I1688" s="36"/>
      <c r="J1688" s="38"/>
      <c r="K1688" s="36"/>
      <c r="L1688" s="36"/>
      <c r="M1688" s="38"/>
      <c r="N1688" s="36"/>
      <c r="O1688" s="38"/>
    </row>
    <row r="1689" spans="8:15">
      <c r="H1689" s="37"/>
      <c r="I1689" s="36"/>
      <c r="J1689" s="38"/>
      <c r="K1689" s="36"/>
      <c r="L1689" s="36"/>
      <c r="M1689" s="38"/>
      <c r="N1689" s="36"/>
      <c r="O1689" s="38"/>
    </row>
    <row r="1690" spans="8:15">
      <c r="H1690" s="37"/>
      <c r="I1690" s="36"/>
      <c r="J1690" s="38"/>
      <c r="K1690" s="36"/>
      <c r="L1690" s="36"/>
      <c r="M1690" s="38"/>
      <c r="N1690" s="36"/>
      <c r="O1690" s="38"/>
    </row>
    <row r="1691" spans="8:15">
      <c r="H1691" s="37"/>
      <c r="I1691" s="36"/>
      <c r="J1691" s="38"/>
      <c r="K1691" s="36"/>
      <c r="L1691" s="36"/>
      <c r="M1691" s="38"/>
      <c r="N1691" s="36"/>
      <c r="O1691" s="38"/>
    </row>
    <row r="1692" spans="8:15">
      <c r="H1692" s="37"/>
      <c r="I1692" s="36"/>
      <c r="J1692" s="38"/>
      <c r="K1692" s="36"/>
      <c r="L1692" s="36"/>
      <c r="M1692" s="38"/>
      <c r="N1692" s="36"/>
      <c r="O1692" s="38"/>
    </row>
    <row r="1693" spans="8:15">
      <c r="H1693" s="37"/>
      <c r="I1693" s="36"/>
      <c r="J1693" s="38"/>
      <c r="K1693" s="36"/>
      <c r="L1693" s="36"/>
      <c r="M1693" s="38"/>
      <c r="N1693" s="36"/>
      <c r="O1693" s="38"/>
    </row>
    <row r="1694" spans="8:15">
      <c r="H1694" s="37"/>
      <c r="I1694" s="36"/>
      <c r="J1694" s="38"/>
      <c r="K1694" s="36"/>
      <c r="L1694" s="36"/>
      <c r="M1694" s="38"/>
      <c r="N1694" s="36"/>
      <c r="O1694" s="38"/>
    </row>
    <row r="1695" spans="8:15">
      <c r="H1695" s="37"/>
      <c r="I1695" s="36"/>
      <c r="J1695" s="38"/>
      <c r="K1695" s="36"/>
      <c r="L1695" s="36"/>
      <c r="M1695" s="38"/>
      <c r="N1695" s="36"/>
      <c r="O1695" s="38"/>
    </row>
    <row r="1696" spans="8:15">
      <c r="H1696" s="37"/>
      <c r="I1696" s="36"/>
      <c r="J1696" s="38"/>
      <c r="K1696" s="36"/>
      <c r="L1696" s="36"/>
      <c r="M1696" s="38"/>
      <c r="N1696" s="36"/>
      <c r="O1696" s="38"/>
    </row>
    <row r="1697" spans="8:15">
      <c r="H1697" s="37"/>
      <c r="I1697" s="36"/>
      <c r="J1697" s="38"/>
      <c r="K1697" s="36"/>
      <c r="L1697" s="36"/>
      <c r="M1697" s="38"/>
      <c r="N1697" s="36"/>
      <c r="O1697" s="38"/>
    </row>
    <row r="1698" spans="8:15">
      <c r="H1698" s="37"/>
      <c r="I1698" s="36"/>
      <c r="J1698" s="38"/>
      <c r="K1698" s="36"/>
      <c r="L1698" s="36"/>
      <c r="M1698" s="38"/>
      <c r="N1698" s="36"/>
      <c r="O1698" s="38"/>
    </row>
    <row r="1699" spans="8:15">
      <c r="H1699" s="37"/>
      <c r="I1699" s="36"/>
      <c r="J1699" s="38"/>
      <c r="K1699" s="36"/>
      <c r="L1699" s="36"/>
      <c r="M1699" s="38"/>
      <c r="N1699" s="36"/>
      <c r="O1699" s="38"/>
    </row>
    <row r="1700" spans="8:15">
      <c r="H1700" s="37"/>
      <c r="I1700" s="36"/>
      <c r="J1700" s="38"/>
      <c r="K1700" s="36"/>
      <c r="L1700" s="36"/>
      <c r="M1700" s="38"/>
      <c r="N1700" s="36"/>
      <c r="O1700" s="38"/>
    </row>
    <row r="1701" spans="8:15">
      <c r="H1701" s="37"/>
      <c r="I1701" s="36"/>
      <c r="J1701" s="38"/>
      <c r="K1701" s="36"/>
      <c r="L1701" s="36"/>
      <c r="M1701" s="38"/>
      <c r="N1701" s="36"/>
      <c r="O1701" s="38"/>
    </row>
    <row r="1702" spans="8:15">
      <c r="H1702" s="37"/>
      <c r="I1702" s="36"/>
      <c r="J1702" s="38"/>
      <c r="K1702" s="36"/>
      <c r="L1702" s="36"/>
      <c r="M1702" s="38"/>
      <c r="N1702" s="36"/>
      <c r="O1702" s="38"/>
    </row>
    <row r="1703" spans="8:15">
      <c r="H1703" s="37"/>
      <c r="I1703" s="36"/>
      <c r="J1703" s="38"/>
      <c r="K1703" s="36"/>
      <c r="L1703" s="36"/>
      <c r="M1703" s="38"/>
      <c r="N1703" s="36"/>
      <c r="O1703" s="38"/>
    </row>
    <row r="1704" spans="8:15">
      <c r="H1704" s="37"/>
      <c r="I1704" s="36"/>
      <c r="J1704" s="38"/>
      <c r="K1704" s="36"/>
      <c r="L1704" s="36"/>
      <c r="M1704" s="38"/>
      <c r="N1704" s="36"/>
      <c r="O1704" s="38"/>
    </row>
    <row r="1705" spans="8:15">
      <c r="H1705" s="37"/>
      <c r="I1705" s="36"/>
      <c r="J1705" s="38"/>
      <c r="K1705" s="36"/>
      <c r="L1705" s="36"/>
      <c r="M1705" s="38"/>
      <c r="N1705" s="36"/>
      <c r="O1705" s="38"/>
    </row>
    <row r="1706" spans="8:15">
      <c r="H1706" s="37"/>
      <c r="I1706" s="36"/>
      <c r="J1706" s="38"/>
      <c r="K1706" s="36"/>
      <c r="L1706" s="36"/>
      <c r="M1706" s="38"/>
      <c r="N1706" s="36"/>
      <c r="O1706" s="38"/>
    </row>
    <row r="1707" spans="8:15">
      <c r="H1707" s="37"/>
      <c r="I1707" s="36"/>
      <c r="J1707" s="38"/>
      <c r="K1707" s="36"/>
      <c r="L1707" s="36"/>
      <c r="M1707" s="38"/>
      <c r="N1707" s="36"/>
      <c r="O1707" s="38"/>
    </row>
    <row r="1708" spans="8:15">
      <c r="H1708" s="37"/>
      <c r="I1708" s="36"/>
      <c r="J1708" s="38"/>
      <c r="K1708" s="36"/>
      <c r="L1708" s="36"/>
      <c r="M1708" s="38"/>
      <c r="N1708" s="36"/>
      <c r="O1708" s="38"/>
    </row>
    <row r="1709" spans="8:15">
      <c r="H1709" s="37"/>
      <c r="I1709" s="36"/>
      <c r="J1709" s="38"/>
      <c r="K1709" s="36"/>
      <c r="L1709" s="36"/>
      <c r="M1709" s="38"/>
      <c r="N1709" s="36"/>
      <c r="O1709" s="38"/>
    </row>
    <row r="1710" spans="8:15">
      <c r="H1710" s="37"/>
      <c r="I1710" s="36"/>
      <c r="J1710" s="38"/>
      <c r="K1710" s="36"/>
      <c r="L1710" s="36"/>
      <c r="M1710" s="38"/>
      <c r="N1710" s="36"/>
      <c r="O1710" s="38"/>
    </row>
    <row r="1711" spans="8:15">
      <c r="H1711" s="37"/>
      <c r="I1711" s="36"/>
      <c r="J1711" s="38"/>
      <c r="K1711" s="36"/>
      <c r="L1711" s="36"/>
      <c r="M1711" s="38"/>
      <c r="N1711" s="36"/>
      <c r="O1711" s="38"/>
    </row>
    <row r="1712" spans="8:15">
      <c r="H1712" s="37"/>
      <c r="I1712" s="36"/>
      <c r="J1712" s="38"/>
      <c r="K1712" s="36"/>
      <c r="L1712" s="36"/>
      <c r="M1712" s="38"/>
      <c r="N1712" s="36"/>
      <c r="O1712" s="38"/>
    </row>
    <row r="1713" spans="8:15">
      <c r="H1713" s="37"/>
      <c r="I1713" s="36"/>
      <c r="J1713" s="38"/>
      <c r="K1713" s="36"/>
      <c r="L1713" s="36"/>
      <c r="M1713" s="38"/>
      <c r="N1713" s="36"/>
      <c r="O1713" s="38"/>
    </row>
    <row r="1714" spans="8:15">
      <c r="H1714" s="37"/>
      <c r="I1714" s="36"/>
      <c r="J1714" s="38"/>
      <c r="K1714" s="36"/>
      <c r="L1714" s="36"/>
      <c r="M1714" s="38"/>
      <c r="N1714" s="36"/>
      <c r="O1714" s="38"/>
    </row>
    <row r="1715" spans="8:15">
      <c r="H1715" s="37"/>
      <c r="I1715" s="36"/>
      <c r="J1715" s="38"/>
      <c r="K1715" s="36"/>
      <c r="L1715" s="36"/>
      <c r="M1715" s="38"/>
      <c r="N1715" s="36"/>
      <c r="O1715" s="38"/>
    </row>
    <row r="1716" spans="8:15">
      <c r="H1716" s="37"/>
      <c r="I1716" s="36"/>
      <c r="J1716" s="38"/>
      <c r="K1716" s="36"/>
      <c r="L1716" s="36"/>
      <c r="M1716" s="38"/>
      <c r="N1716" s="36"/>
      <c r="O1716" s="38"/>
    </row>
    <row r="1717" spans="8:15">
      <c r="H1717" s="37"/>
      <c r="I1717" s="36"/>
      <c r="J1717" s="38"/>
      <c r="K1717" s="36"/>
      <c r="L1717" s="36"/>
      <c r="M1717" s="38"/>
      <c r="N1717" s="36"/>
      <c r="O1717" s="38"/>
    </row>
    <row r="1718" spans="8:15">
      <c r="H1718" s="37"/>
      <c r="I1718" s="36"/>
      <c r="J1718" s="38"/>
      <c r="K1718" s="36"/>
      <c r="L1718" s="36"/>
      <c r="M1718" s="38"/>
      <c r="N1718" s="36"/>
      <c r="O1718" s="38"/>
    </row>
    <row r="1719" spans="8:15">
      <c r="H1719" s="37"/>
      <c r="I1719" s="36"/>
      <c r="J1719" s="38"/>
      <c r="K1719" s="36"/>
      <c r="L1719" s="36"/>
      <c r="M1719" s="38"/>
      <c r="N1719" s="36"/>
      <c r="O1719" s="38"/>
    </row>
    <row r="1720" spans="8:15">
      <c r="H1720" s="37"/>
      <c r="I1720" s="36"/>
      <c r="J1720" s="38"/>
      <c r="K1720" s="36"/>
      <c r="L1720" s="36"/>
      <c r="M1720" s="38"/>
      <c r="N1720" s="36"/>
      <c r="O1720" s="38"/>
    </row>
    <row r="1721" spans="8:15">
      <c r="H1721" s="37"/>
      <c r="I1721" s="36"/>
      <c r="J1721" s="38"/>
      <c r="K1721" s="36"/>
      <c r="L1721" s="36"/>
      <c r="M1721" s="38"/>
      <c r="N1721" s="36"/>
      <c r="O1721" s="38"/>
    </row>
    <row r="1722" spans="8:15">
      <c r="H1722" s="37"/>
      <c r="I1722" s="36"/>
      <c r="J1722" s="38"/>
      <c r="K1722" s="36"/>
      <c r="L1722" s="36"/>
      <c r="M1722" s="38"/>
      <c r="N1722" s="36"/>
      <c r="O1722" s="38"/>
    </row>
    <row r="1723" spans="8:15">
      <c r="H1723" s="37"/>
      <c r="I1723" s="36"/>
      <c r="J1723" s="38"/>
      <c r="K1723" s="36"/>
      <c r="L1723" s="36"/>
      <c r="M1723" s="38"/>
      <c r="N1723" s="36"/>
      <c r="O1723" s="38"/>
    </row>
    <row r="1724" spans="8:15">
      <c r="H1724" s="37"/>
      <c r="I1724" s="36"/>
      <c r="J1724" s="38"/>
      <c r="K1724" s="36"/>
      <c r="L1724" s="36"/>
      <c r="M1724" s="38"/>
      <c r="N1724" s="36"/>
      <c r="O1724" s="38"/>
    </row>
    <row r="1725" spans="8:15">
      <c r="H1725" s="37"/>
      <c r="I1725" s="36"/>
      <c r="J1725" s="38"/>
      <c r="K1725" s="36"/>
      <c r="L1725" s="36"/>
      <c r="M1725" s="38"/>
      <c r="N1725" s="36"/>
      <c r="O1725" s="38"/>
    </row>
    <row r="1726" spans="8:15">
      <c r="H1726" s="37"/>
      <c r="I1726" s="36"/>
      <c r="J1726" s="38"/>
      <c r="K1726" s="36"/>
      <c r="L1726" s="36"/>
      <c r="M1726" s="38"/>
      <c r="N1726" s="36"/>
      <c r="O1726" s="38"/>
    </row>
    <row r="1727" spans="8:15">
      <c r="H1727" s="37"/>
      <c r="I1727" s="36"/>
      <c r="J1727" s="38"/>
      <c r="K1727" s="36"/>
      <c r="L1727" s="36"/>
      <c r="M1727" s="38"/>
      <c r="N1727" s="36"/>
      <c r="O1727" s="38"/>
    </row>
    <row r="1728" spans="8:15">
      <c r="H1728" s="37"/>
      <c r="I1728" s="36"/>
      <c r="J1728" s="38"/>
      <c r="K1728" s="36"/>
      <c r="L1728" s="36"/>
      <c r="M1728" s="38"/>
      <c r="N1728" s="36"/>
      <c r="O1728" s="38"/>
    </row>
    <row r="1729" spans="8:15">
      <c r="H1729" s="37"/>
      <c r="I1729" s="36"/>
      <c r="J1729" s="38"/>
      <c r="K1729" s="36"/>
      <c r="L1729" s="36"/>
      <c r="M1729" s="38"/>
      <c r="N1729" s="36"/>
      <c r="O1729" s="38"/>
    </row>
    <row r="1730" spans="8:15">
      <c r="H1730" s="37"/>
      <c r="I1730" s="36"/>
      <c r="J1730" s="38"/>
      <c r="K1730" s="36"/>
      <c r="L1730" s="36"/>
      <c r="M1730" s="38"/>
      <c r="N1730" s="36"/>
      <c r="O1730" s="38"/>
    </row>
    <row r="1731" spans="8:15">
      <c r="H1731" s="37"/>
      <c r="I1731" s="36"/>
      <c r="J1731" s="38"/>
      <c r="K1731" s="36"/>
      <c r="L1731" s="36"/>
      <c r="M1731" s="38"/>
      <c r="N1731" s="36"/>
      <c r="O1731" s="38"/>
    </row>
    <row r="1732" spans="8:15">
      <c r="H1732" s="37"/>
      <c r="I1732" s="36"/>
      <c r="J1732" s="38"/>
      <c r="K1732" s="36"/>
      <c r="L1732" s="36"/>
      <c r="M1732" s="38"/>
      <c r="N1732" s="36"/>
      <c r="O1732" s="38"/>
    </row>
    <row r="1733" spans="8:15">
      <c r="H1733" s="37"/>
      <c r="I1733" s="36"/>
      <c r="J1733" s="38"/>
      <c r="K1733" s="36"/>
      <c r="L1733" s="36"/>
      <c r="M1733" s="38"/>
      <c r="N1733" s="36"/>
      <c r="O1733" s="38"/>
    </row>
    <row r="1734" spans="8:15">
      <c r="H1734" s="37"/>
      <c r="I1734" s="36"/>
      <c r="J1734" s="38"/>
      <c r="K1734" s="36"/>
      <c r="L1734" s="36"/>
      <c r="M1734" s="38"/>
      <c r="N1734" s="36"/>
      <c r="O1734" s="38"/>
    </row>
    <row r="1735" spans="8:15">
      <c r="H1735" s="37"/>
      <c r="I1735" s="36"/>
      <c r="J1735" s="38"/>
      <c r="K1735" s="36"/>
      <c r="L1735" s="36"/>
      <c r="M1735" s="38"/>
      <c r="N1735" s="36"/>
      <c r="O1735" s="38"/>
    </row>
    <row r="1736" spans="8:15">
      <c r="H1736" s="37"/>
      <c r="I1736" s="36"/>
      <c r="J1736" s="38"/>
      <c r="K1736" s="36"/>
      <c r="L1736" s="36"/>
      <c r="M1736" s="38"/>
      <c r="N1736" s="36"/>
      <c r="O1736" s="38"/>
    </row>
    <row r="1737" spans="8:15">
      <c r="H1737" s="37"/>
      <c r="I1737" s="36"/>
      <c r="J1737" s="38"/>
      <c r="K1737" s="36"/>
      <c r="L1737" s="36"/>
      <c r="M1737" s="38"/>
      <c r="N1737" s="36"/>
      <c r="O1737" s="38"/>
    </row>
    <row r="1738" spans="8:15">
      <c r="H1738" s="37"/>
      <c r="I1738" s="36"/>
      <c r="J1738" s="38"/>
      <c r="K1738" s="36"/>
      <c r="L1738" s="36"/>
      <c r="M1738" s="38"/>
      <c r="N1738" s="36"/>
      <c r="O1738" s="38"/>
    </row>
    <row r="1739" spans="8:15">
      <c r="H1739" s="37"/>
      <c r="I1739" s="36"/>
      <c r="J1739" s="38"/>
      <c r="K1739" s="36"/>
      <c r="L1739" s="36"/>
      <c r="M1739" s="38"/>
      <c r="N1739" s="36"/>
      <c r="O1739" s="38"/>
    </row>
    <row r="1740" spans="8:15">
      <c r="H1740" s="37"/>
      <c r="I1740" s="36"/>
      <c r="J1740" s="38"/>
      <c r="K1740" s="36"/>
      <c r="L1740" s="36"/>
      <c r="M1740" s="38"/>
      <c r="N1740" s="36"/>
      <c r="O1740" s="38"/>
    </row>
    <row r="1741" spans="8:15">
      <c r="H1741" s="37"/>
      <c r="I1741" s="36"/>
      <c r="J1741" s="38"/>
      <c r="K1741" s="36"/>
      <c r="L1741" s="36"/>
      <c r="M1741" s="38"/>
      <c r="N1741" s="36"/>
      <c r="O1741" s="38"/>
    </row>
    <row r="1742" spans="8:15">
      <c r="H1742" s="37"/>
      <c r="I1742" s="36"/>
      <c r="J1742" s="38"/>
      <c r="K1742" s="36"/>
      <c r="L1742" s="36"/>
      <c r="M1742" s="38"/>
      <c r="N1742" s="36"/>
      <c r="O1742" s="38"/>
    </row>
    <row r="1743" spans="8:15">
      <c r="H1743" s="37"/>
      <c r="I1743" s="36"/>
      <c r="J1743" s="38"/>
      <c r="K1743" s="36"/>
      <c r="L1743" s="36"/>
      <c r="M1743" s="38"/>
      <c r="N1743" s="36"/>
      <c r="O1743" s="38"/>
    </row>
    <row r="1744" spans="8:15">
      <c r="H1744" s="37"/>
      <c r="I1744" s="36"/>
      <c r="J1744" s="38"/>
      <c r="K1744" s="36"/>
      <c r="L1744" s="36"/>
      <c r="M1744" s="38"/>
      <c r="N1744" s="36"/>
      <c r="O1744" s="38"/>
    </row>
    <row r="1745" spans="8:15">
      <c r="H1745" s="37"/>
      <c r="I1745" s="36"/>
      <c r="J1745" s="38"/>
      <c r="K1745" s="36"/>
      <c r="L1745" s="36"/>
      <c r="M1745" s="38"/>
      <c r="N1745" s="36"/>
      <c r="O1745" s="38"/>
    </row>
    <row r="1746" spans="8:15">
      <c r="H1746" s="37"/>
      <c r="I1746" s="36"/>
      <c r="J1746" s="38"/>
      <c r="K1746" s="36"/>
      <c r="L1746" s="36"/>
      <c r="M1746" s="38"/>
      <c r="N1746" s="36"/>
      <c r="O1746" s="38"/>
    </row>
    <row r="1747" spans="8:15">
      <c r="H1747" s="37"/>
      <c r="I1747" s="36"/>
      <c r="J1747" s="38"/>
      <c r="K1747" s="36"/>
      <c r="L1747" s="36"/>
      <c r="M1747" s="38"/>
      <c r="N1747" s="36"/>
      <c r="O1747" s="38"/>
    </row>
    <row r="1748" spans="8:15">
      <c r="H1748" s="37"/>
      <c r="I1748" s="36"/>
      <c r="J1748" s="38"/>
      <c r="K1748" s="36"/>
      <c r="L1748" s="36"/>
      <c r="M1748" s="38"/>
      <c r="N1748" s="36"/>
      <c r="O1748" s="38"/>
    </row>
    <row r="1749" spans="8:15">
      <c r="H1749" s="37"/>
      <c r="I1749" s="36"/>
      <c r="J1749" s="38"/>
      <c r="K1749" s="36"/>
      <c r="L1749" s="36"/>
      <c r="M1749" s="38"/>
      <c r="N1749" s="36"/>
      <c r="O1749" s="38"/>
    </row>
    <row r="1750" spans="8:15">
      <c r="H1750" s="37"/>
      <c r="I1750" s="36"/>
      <c r="J1750" s="38"/>
      <c r="K1750" s="36"/>
      <c r="L1750" s="36"/>
      <c r="M1750" s="38"/>
      <c r="N1750" s="36"/>
      <c r="O1750" s="38"/>
    </row>
    <row r="1751" spans="8:15">
      <c r="H1751" s="37"/>
      <c r="I1751" s="36"/>
      <c r="J1751" s="38"/>
      <c r="K1751" s="36"/>
      <c r="L1751" s="36"/>
      <c r="M1751" s="38"/>
      <c r="N1751" s="36"/>
      <c r="O1751" s="38"/>
    </row>
    <row r="1752" spans="8:15">
      <c r="H1752" s="37"/>
      <c r="I1752" s="36"/>
      <c r="J1752" s="38"/>
      <c r="K1752" s="36"/>
      <c r="L1752" s="36"/>
      <c r="M1752" s="38"/>
      <c r="N1752" s="36"/>
      <c r="O1752" s="38"/>
    </row>
    <row r="1753" spans="8:15">
      <c r="H1753" s="37"/>
      <c r="I1753" s="36"/>
      <c r="J1753" s="38"/>
      <c r="K1753" s="36"/>
      <c r="L1753" s="36"/>
      <c r="M1753" s="38"/>
      <c r="N1753" s="36"/>
      <c r="O1753" s="38"/>
    </row>
    <row r="1754" spans="8:15">
      <c r="H1754" s="37"/>
      <c r="I1754" s="36"/>
      <c r="J1754" s="38"/>
      <c r="K1754" s="36"/>
      <c r="L1754" s="36"/>
      <c r="M1754" s="38"/>
      <c r="N1754" s="36"/>
      <c r="O1754" s="38"/>
    </row>
    <row r="1755" spans="8:15">
      <c r="H1755" s="37"/>
      <c r="I1755" s="36"/>
      <c r="J1755" s="38"/>
      <c r="K1755" s="36"/>
      <c r="L1755" s="36"/>
      <c r="M1755" s="38"/>
      <c r="N1755" s="36"/>
      <c r="O1755" s="38"/>
    </row>
    <row r="1756" spans="8:15">
      <c r="H1756" s="37"/>
      <c r="I1756" s="36"/>
      <c r="J1756" s="38"/>
      <c r="K1756" s="36"/>
      <c r="L1756" s="36"/>
      <c r="M1756" s="38"/>
      <c r="N1756" s="36"/>
      <c r="O1756" s="38"/>
    </row>
    <row r="1757" spans="8:15">
      <c r="H1757" s="37"/>
      <c r="I1757" s="36"/>
      <c r="J1757" s="38"/>
      <c r="K1757" s="36"/>
      <c r="L1757" s="36"/>
      <c r="M1757" s="38"/>
      <c r="N1757" s="36"/>
      <c r="O1757" s="38"/>
    </row>
    <row r="1758" spans="8:15">
      <c r="H1758" s="37"/>
      <c r="I1758" s="36"/>
      <c r="J1758" s="38"/>
      <c r="K1758" s="36"/>
      <c r="L1758" s="36"/>
      <c r="M1758" s="38"/>
      <c r="N1758" s="36"/>
      <c r="O1758" s="38"/>
    </row>
    <row r="1759" spans="8:15">
      <c r="H1759" s="37"/>
      <c r="I1759" s="36"/>
      <c r="J1759" s="38"/>
      <c r="K1759" s="36"/>
      <c r="L1759" s="36"/>
      <c r="M1759" s="38"/>
      <c r="N1759" s="36"/>
      <c r="O1759" s="38"/>
    </row>
    <row r="1760" spans="8:15">
      <c r="H1760" s="37"/>
      <c r="I1760" s="36"/>
      <c r="J1760" s="38"/>
      <c r="K1760" s="36"/>
      <c r="L1760" s="36"/>
      <c r="M1760" s="38"/>
      <c r="N1760" s="36"/>
      <c r="O1760" s="38"/>
    </row>
    <row r="1761" spans="8:15">
      <c r="H1761" s="37"/>
      <c r="I1761" s="36"/>
      <c r="J1761" s="38"/>
      <c r="K1761" s="36"/>
      <c r="L1761" s="36"/>
      <c r="M1761" s="38"/>
      <c r="N1761" s="36"/>
      <c r="O1761" s="38"/>
    </row>
    <row r="1762" spans="8:15">
      <c r="H1762" s="37"/>
      <c r="I1762" s="36"/>
      <c r="J1762" s="38"/>
      <c r="K1762" s="36"/>
      <c r="L1762" s="36"/>
      <c r="M1762" s="38"/>
      <c r="N1762" s="36"/>
      <c r="O1762" s="38"/>
    </row>
    <row r="1763" spans="8:15">
      <c r="H1763" s="37"/>
      <c r="I1763" s="36"/>
      <c r="J1763" s="38"/>
      <c r="K1763" s="36"/>
      <c r="L1763" s="36"/>
      <c r="M1763" s="38"/>
      <c r="N1763" s="36"/>
      <c r="O1763" s="38"/>
    </row>
    <row r="1764" spans="8:15">
      <c r="H1764" s="37"/>
      <c r="I1764" s="36"/>
      <c r="J1764" s="38"/>
      <c r="K1764" s="36"/>
      <c r="L1764" s="36"/>
      <c r="M1764" s="38"/>
      <c r="N1764" s="36"/>
      <c r="O1764" s="38"/>
    </row>
    <row r="1765" spans="8:15">
      <c r="H1765" s="37"/>
      <c r="I1765" s="36"/>
      <c r="J1765" s="38"/>
      <c r="K1765" s="36"/>
      <c r="L1765" s="36"/>
      <c r="M1765" s="38"/>
      <c r="N1765" s="36"/>
      <c r="O1765" s="38"/>
    </row>
    <row r="1766" spans="8:15">
      <c r="H1766" s="37"/>
      <c r="I1766" s="36"/>
      <c r="J1766" s="38"/>
      <c r="K1766" s="36"/>
      <c r="L1766" s="36"/>
      <c r="M1766" s="38"/>
      <c r="N1766" s="36"/>
      <c r="O1766" s="38"/>
    </row>
    <row r="1767" spans="8:15">
      <c r="H1767" s="37"/>
      <c r="I1767" s="36"/>
      <c r="J1767" s="38"/>
      <c r="K1767" s="36"/>
      <c r="L1767" s="36"/>
      <c r="M1767" s="38"/>
      <c r="N1767" s="36"/>
      <c r="O1767" s="38"/>
    </row>
    <row r="1768" spans="8:15">
      <c r="H1768" s="37"/>
      <c r="I1768" s="36"/>
      <c r="J1768" s="38"/>
      <c r="K1768" s="36"/>
      <c r="L1768" s="36"/>
      <c r="M1768" s="38"/>
      <c r="N1768" s="36"/>
      <c r="O1768" s="38"/>
    </row>
    <row r="1769" spans="8:15">
      <c r="H1769" s="37"/>
      <c r="I1769" s="36"/>
      <c r="J1769" s="38"/>
      <c r="K1769" s="36"/>
      <c r="L1769" s="36"/>
      <c r="M1769" s="38"/>
      <c r="N1769" s="36"/>
      <c r="O1769" s="38"/>
    </row>
    <row r="1770" spans="8:15">
      <c r="H1770" s="37"/>
      <c r="I1770" s="36"/>
      <c r="J1770" s="38"/>
      <c r="K1770" s="36"/>
      <c r="L1770" s="36"/>
      <c r="M1770" s="38"/>
      <c r="N1770" s="36"/>
      <c r="O1770" s="38"/>
    </row>
    <row r="1771" spans="8:15">
      <c r="H1771" s="37"/>
      <c r="I1771" s="36"/>
      <c r="J1771" s="38"/>
      <c r="K1771" s="36"/>
      <c r="L1771" s="36"/>
      <c r="M1771" s="38"/>
      <c r="N1771" s="36"/>
      <c r="O1771" s="38"/>
    </row>
    <row r="1772" spans="8:15">
      <c r="H1772" s="37"/>
      <c r="I1772" s="36"/>
      <c r="J1772" s="38"/>
      <c r="K1772" s="36"/>
      <c r="L1772" s="36"/>
      <c r="M1772" s="38"/>
      <c r="N1772" s="36"/>
      <c r="O1772" s="38"/>
    </row>
    <row r="1773" spans="8:15">
      <c r="H1773" s="37"/>
      <c r="I1773" s="36"/>
      <c r="J1773" s="38"/>
      <c r="K1773" s="36"/>
      <c r="L1773" s="36"/>
      <c r="M1773" s="38"/>
      <c r="N1773" s="36"/>
      <c r="O1773" s="38"/>
    </row>
    <row r="1774" spans="8:15">
      <c r="H1774" s="37"/>
      <c r="I1774" s="36"/>
      <c r="J1774" s="38"/>
      <c r="K1774" s="36"/>
      <c r="L1774" s="36"/>
      <c r="M1774" s="38"/>
      <c r="N1774" s="36"/>
      <c r="O1774" s="38"/>
    </row>
    <row r="1775" spans="8:15">
      <c r="H1775" s="37"/>
      <c r="I1775" s="36"/>
      <c r="J1775" s="38"/>
      <c r="K1775" s="36"/>
      <c r="L1775" s="36"/>
      <c r="M1775" s="38"/>
      <c r="N1775" s="36"/>
      <c r="O1775" s="38"/>
    </row>
    <row r="1776" spans="8:15">
      <c r="H1776" s="37"/>
      <c r="I1776" s="36"/>
      <c r="J1776" s="38"/>
      <c r="K1776" s="36"/>
      <c r="L1776" s="36"/>
      <c r="M1776" s="38"/>
      <c r="N1776" s="36"/>
      <c r="O1776" s="38"/>
    </row>
    <row r="1777" spans="8:15">
      <c r="H1777" s="37"/>
      <c r="I1777" s="36"/>
      <c r="J1777" s="38"/>
      <c r="K1777" s="36"/>
      <c r="L1777" s="36"/>
      <c r="M1777" s="38"/>
      <c r="N1777" s="36"/>
      <c r="O1777" s="38"/>
    </row>
    <row r="1778" spans="8:15">
      <c r="H1778" s="37"/>
      <c r="I1778" s="36"/>
      <c r="J1778" s="38"/>
      <c r="K1778" s="36"/>
      <c r="L1778" s="36"/>
      <c r="M1778" s="38"/>
      <c r="N1778" s="36"/>
      <c r="O1778" s="38"/>
    </row>
    <row r="1779" spans="8:15">
      <c r="H1779" s="37"/>
      <c r="I1779" s="36"/>
      <c r="J1779" s="38"/>
      <c r="K1779" s="36"/>
      <c r="L1779" s="36"/>
      <c r="M1779" s="38"/>
      <c r="N1779" s="36"/>
      <c r="O1779" s="38"/>
    </row>
    <row r="1780" spans="8:15">
      <c r="H1780" s="37"/>
      <c r="I1780" s="36"/>
      <c r="J1780" s="38"/>
      <c r="K1780" s="36"/>
      <c r="L1780" s="36"/>
      <c r="M1780" s="38"/>
      <c r="N1780" s="36"/>
      <c r="O1780" s="38"/>
    </row>
    <row r="1781" spans="8:15">
      <c r="H1781" s="37"/>
      <c r="I1781" s="36"/>
      <c r="J1781" s="38"/>
      <c r="K1781" s="36"/>
      <c r="L1781" s="36"/>
      <c r="M1781" s="38"/>
      <c r="N1781" s="36"/>
      <c r="O1781" s="38"/>
    </row>
    <row r="1782" spans="8:15">
      <c r="H1782" s="37"/>
      <c r="I1782" s="36"/>
      <c r="J1782" s="38"/>
      <c r="K1782" s="36"/>
      <c r="L1782" s="36"/>
      <c r="M1782" s="38"/>
      <c r="N1782" s="36"/>
      <c r="O1782" s="38"/>
    </row>
    <row r="1783" spans="8:15">
      <c r="H1783" s="37"/>
      <c r="I1783" s="36"/>
      <c r="J1783" s="38"/>
      <c r="K1783" s="36"/>
      <c r="L1783" s="36"/>
      <c r="M1783" s="38"/>
      <c r="N1783" s="36"/>
      <c r="O1783" s="38"/>
    </row>
    <row r="1784" spans="8:15">
      <c r="H1784" s="37"/>
      <c r="I1784" s="36"/>
      <c r="J1784" s="38"/>
      <c r="K1784" s="36"/>
      <c r="L1784" s="36"/>
      <c r="M1784" s="38"/>
      <c r="N1784" s="36"/>
      <c r="O1784" s="38"/>
    </row>
    <row r="1785" spans="8:15">
      <c r="H1785" s="37"/>
      <c r="I1785" s="36"/>
      <c r="J1785" s="38"/>
      <c r="K1785" s="36"/>
      <c r="L1785" s="36"/>
      <c r="M1785" s="38"/>
      <c r="N1785" s="36"/>
      <c r="O1785" s="38"/>
    </row>
    <row r="1786" spans="8:15">
      <c r="H1786" s="37"/>
      <c r="I1786" s="36"/>
      <c r="J1786" s="38"/>
      <c r="K1786" s="36"/>
      <c r="L1786" s="36"/>
      <c r="M1786" s="38"/>
      <c r="N1786" s="36"/>
      <c r="O1786" s="38"/>
    </row>
    <row r="1787" spans="8:15">
      <c r="H1787" s="37"/>
      <c r="I1787" s="36"/>
      <c r="J1787" s="38"/>
      <c r="K1787" s="36"/>
      <c r="L1787" s="36"/>
      <c r="M1787" s="38"/>
      <c r="N1787" s="36"/>
      <c r="O1787" s="38"/>
    </row>
    <row r="1788" spans="8:15">
      <c r="H1788" s="37"/>
      <c r="I1788" s="36"/>
      <c r="J1788" s="38"/>
      <c r="K1788" s="36"/>
      <c r="L1788" s="36"/>
      <c r="M1788" s="38"/>
      <c r="N1788" s="36"/>
      <c r="O1788" s="38"/>
    </row>
    <row r="1789" spans="8:15">
      <c r="H1789" s="37"/>
      <c r="I1789" s="36"/>
      <c r="J1789" s="38"/>
      <c r="K1789" s="36"/>
      <c r="L1789" s="36"/>
      <c r="M1789" s="38"/>
      <c r="N1789" s="36"/>
      <c r="O1789" s="38"/>
    </row>
    <row r="1790" spans="8:15">
      <c r="H1790" s="37"/>
      <c r="I1790" s="36"/>
      <c r="J1790" s="38"/>
      <c r="K1790" s="36"/>
      <c r="L1790" s="36"/>
      <c r="M1790" s="38"/>
      <c r="N1790" s="36"/>
      <c r="O1790" s="38"/>
    </row>
    <row r="1791" spans="8:15">
      <c r="H1791" s="37"/>
      <c r="I1791" s="36"/>
      <c r="J1791" s="38"/>
      <c r="K1791" s="36"/>
      <c r="L1791" s="36"/>
      <c r="M1791" s="38"/>
      <c r="N1791" s="36"/>
      <c r="O1791" s="38"/>
    </row>
    <row r="1792" spans="8:15">
      <c r="H1792" s="37"/>
      <c r="I1792" s="36"/>
      <c r="J1792" s="38"/>
      <c r="K1792" s="36"/>
      <c r="L1792" s="36"/>
      <c r="M1792" s="38"/>
      <c r="N1792" s="36"/>
      <c r="O1792" s="38"/>
    </row>
    <row r="1793" spans="8:15">
      <c r="H1793" s="37"/>
      <c r="I1793" s="36"/>
      <c r="J1793" s="38"/>
      <c r="K1793" s="36"/>
      <c r="L1793" s="36"/>
      <c r="M1793" s="38"/>
      <c r="N1793" s="36"/>
      <c r="O1793" s="38"/>
    </row>
    <row r="1794" spans="8:15">
      <c r="H1794" s="37"/>
      <c r="I1794" s="36"/>
      <c r="J1794" s="38"/>
      <c r="K1794" s="36"/>
      <c r="L1794" s="36"/>
      <c r="M1794" s="38"/>
      <c r="N1794" s="36"/>
      <c r="O1794" s="38"/>
    </row>
    <row r="1795" spans="8:15">
      <c r="H1795" s="37"/>
      <c r="I1795" s="36"/>
      <c r="J1795" s="38"/>
      <c r="K1795" s="36"/>
      <c r="L1795" s="36"/>
      <c r="M1795" s="38"/>
      <c r="N1795" s="36"/>
      <c r="O1795" s="38"/>
    </row>
    <row r="1796" spans="8:15">
      <c r="H1796" s="37"/>
      <c r="I1796" s="36"/>
      <c r="J1796" s="38"/>
      <c r="K1796" s="36"/>
      <c r="L1796" s="36"/>
      <c r="M1796" s="38"/>
      <c r="N1796" s="36"/>
      <c r="O1796" s="38"/>
    </row>
    <row r="1797" spans="8:15">
      <c r="H1797" s="37"/>
      <c r="I1797" s="36"/>
      <c r="J1797" s="38"/>
      <c r="K1797" s="36"/>
      <c r="L1797" s="36"/>
      <c r="M1797" s="38"/>
      <c r="N1797" s="36"/>
      <c r="O1797" s="38"/>
    </row>
    <row r="1798" spans="8:15">
      <c r="H1798" s="37"/>
      <c r="I1798" s="36"/>
      <c r="J1798" s="38"/>
      <c r="K1798" s="36"/>
      <c r="L1798" s="36"/>
      <c r="M1798" s="38"/>
      <c r="N1798" s="36"/>
      <c r="O1798" s="38"/>
    </row>
    <row r="1799" spans="8:15">
      <c r="H1799" s="37"/>
      <c r="I1799" s="36"/>
      <c r="J1799" s="38"/>
      <c r="K1799" s="36"/>
      <c r="L1799" s="36"/>
      <c r="M1799" s="38"/>
      <c r="N1799" s="36"/>
      <c r="O1799" s="38"/>
    </row>
    <row r="1800" spans="8:15">
      <c r="H1800" s="37"/>
      <c r="I1800" s="36"/>
      <c r="J1800" s="38"/>
      <c r="K1800" s="36"/>
      <c r="L1800" s="36"/>
      <c r="M1800" s="38"/>
      <c r="N1800" s="36"/>
      <c r="O1800" s="38"/>
    </row>
    <row r="1801" spans="8:15">
      <c r="H1801" s="37"/>
      <c r="I1801" s="36"/>
      <c r="J1801" s="38"/>
      <c r="K1801" s="36"/>
      <c r="L1801" s="36"/>
      <c r="M1801" s="38"/>
      <c r="N1801" s="36"/>
      <c r="O1801" s="38"/>
    </row>
    <row r="1802" spans="8:15">
      <c r="H1802" s="37"/>
      <c r="I1802" s="36"/>
      <c r="J1802" s="38"/>
      <c r="K1802" s="36"/>
      <c r="L1802" s="36"/>
      <c r="M1802" s="38"/>
      <c r="N1802" s="36"/>
      <c r="O1802" s="38"/>
    </row>
    <row r="1803" spans="8:15">
      <c r="H1803" s="37"/>
      <c r="I1803" s="36"/>
      <c r="J1803" s="38"/>
      <c r="K1803" s="36"/>
      <c r="L1803" s="36"/>
      <c r="M1803" s="38"/>
      <c r="N1803" s="36"/>
      <c r="O1803" s="38"/>
    </row>
    <row r="1804" spans="8:15">
      <c r="H1804" s="37"/>
      <c r="I1804" s="36"/>
      <c r="J1804" s="38"/>
      <c r="K1804" s="36"/>
      <c r="L1804" s="36"/>
      <c r="M1804" s="38"/>
      <c r="N1804" s="36"/>
      <c r="O1804" s="38"/>
    </row>
    <row r="1805" spans="8:15">
      <c r="H1805" s="37"/>
      <c r="I1805" s="36"/>
      <c r="J1805" s="38"/>
      <c r="K1805" s="36"/>
      <c r="L1805" s="36"/>
      <c r="M1805" s="38"/>
      <c r="N1805" s="36"/>
      <c r="O1805" s="38"/>
    </row>
    <row r="1806" spans="8:15">
      <c r="H1806" s="37"/>
      <c r="I1806" s="36"/>
      <c r="J1806" s="38"/>
      <c r="K1806" s="36"/>
      <c r="L1806" s="36"/>
      <c r="M1806" s="38"/>
      <c r="N1806" s="36"/>
      <c r="O1806" s="38"/>
    </row>
    <row r="1807" spans="8:15">
      <c r="H1807" s="37"/>
      <c r="I1807" s="36"/>
      <c r="J1807" s="38"/>
      <c r="K1807" s="36"/>
      <c r="L1807" s="36"/>
      <c r="M1807" s="38"/>
      <c r="N1807" s="36"/>
      <c r="O1807" s="38"/>
    </row>
    <row r="1808" spans="8:15">
      <c r="H1808" s="37"/>
      <c r="I1808" s="36"/>
      <c r="J1808" s="38"/>
      <c r="K1808" s="36"/>
      <c r="L1808" s="36"/>
      <c r="M1808" s="38"/>
      <c r="N1808" s="36"/>
      <c r="O1808" s="38"/>
    </row>
    <row r="1809" spans="8:15">
      <c r="H1809" s="37"/>
      <c r="I1809" s="36"/>
      <c r="J1809" s="38"/>
      <c r="K1809" s="36"/>
      <c r="L1809" s="36"/>
      <c r="M1809" s="38"/>
      <c r="N1809" s="36"/>
      <c r="O1809" s="38"/>
    </row>
    <row r="1810" spans="8:15">
      <c r="H1810" s="37"/>
      <c r="I1810" s="36"/>
      <c r="J1810" s="38"/>
      <c r="K1810" s="36"/>
      <c r="L1810" s="36"/>
      <c r="M1810" s="38"/>
      <c r="N1810" s="36"/>
      <c r="O1810" s="38"/>
    </row>
    <row r="1811" spans="8:15">
      <c r="H1811" s="37"/>
      <c r="I1811" s="36"/>
      <c r="J1811" s="38"/>
      <c r="K1811" s="36"/>
      <c r="L1811" s="36"/>
      <c r="M1811" s="38"/>
      <c r="N1811" s="36"/>
      <c r="O1811" s="38"/>
    </row>
    <row r="1812" spans="8:15">
      <c r="H1812" s="37"/>
      <c r="I1812" s="36"/>
      <c r="J1812" s="38"/>
      <c r="K1812" s="36"/>
      <c r="L1812" s="36"/>
      <c r="M1812" s="38"/>
      <c r="N1812" s="36"/>
      <c r="O1812" s="38"/>
    </row>
    <row r="1813" spans="8:15">
      <c r="H1813" s="37"/>
      <c r="I1813" s="36"/>
      <c r="J1813" s="38"/>
      <c r="K1813" s="36"/>
      <c r="L1813" s="36"/>
      <c r="M1813" s="38"/>
      <c r="N1813" s="36"/>
      <c r="O1813" s="38"/>
    </row>
    <row r="1814" spans="8:15">
      <c r="H1814" s="37"/>
      <c r="I1814" s="36"/>
      <c r="J1814" s="38"/>
      <c r="K1814" s="36"/>
      <c r="L1814" s="36"/>
      <c r="M1814" s="38"/>
      <c r="N1814" s="36"/>
      <c r="O1814" s="38"/>
    </row>
    <row r="1815" spans="8:15">
      <c r="H1815" s="37"/>
      <c r="I1815" s="36"/>
      <c r="J1815" s="38"/>
      <c r="K1815" s="36"/>
      <c r="L1815" s="36"/>
      <c r="M1815" s="38"/>
      <c r="N1815" s="36"/>
      <c r="O1815" s="38"/>
    </row>
    <row r="1816" spans="8:15">
      <c r="H1816" s="37"/>
      <c r="I1816" s="36"/>
      <c r="J1816" s="38"/>
      <c r="K1816" s="36"/>
      <c r="L1816" s="36"/>
      <c r="M1816" s="38"/>
      <c r="N1816" s="36"/>
      <c r="O1816" s="38"/>
    </row>
    <row r="1817" spans="8:15">
      <c r="H1817" s="37"/>
      <c r="I1817" s="36"/>
      <c r="J1817" s="38"/>
      <c r="K1817" s="36"/>
      <c r="L1817" s="36"/>
      <c r="M1817" s="38"/>
      <c r="N1817" s="36"/>
      <c r="O1817" s="38"/>
    </row>
    <row r="1818" spans="8:15">
      <c r="H1818" s="37"/>
      <c r="I1818" s="36"/>
      <c r="J1818" s="38"/>
      <c r="K1818" s="36"/>
      <c r="L1818" s="36"/>
      <c r="M1818" s="38"/>
      <c r="N1818" s="36"/>
      <c r="O1818" s="38"/>
    </row>
    <row r="1819" spans="8:15">
      <c r="H1819" s="37"/>
      <c r="I1819" s="36"/>
      <c r="J1819" s="38"/>
      <c r="K1819" s="36"/>
      <c r="L1819" s="36"/>
      <c r="M1819" s="38"/>
      <c r="N1819" s="36"/>
      <c r="O1819" s="38"/>
    </row>
    <row r="1820" spans="8:15">
      <c r="H1820" s="37"/>
      <c r="I1820" s="36"/>
      <c r="J1820" s="38"/>
      <c r="K1820" s="36"/>
      <c r="L1820" s="36"/>
      <c r="M1820" s="38"/>
      <c r="N1820" s="36"/>
      <c r="O1820" s="38"/>
    </row>
    <row r="1821" spans="8:15">
      <c r="H1821" s="37"/>
      <c r="I1821" s="36"/>
      <c r="J1821" s="38"/>
      <c r="K1821" s="36"/>
      <c r="L1821" s="36"/>
      <c r="M1821" s="38"/>
      <c r="N1821" s="36"/>
      <c r="O1821" s="38"/>
    </row>
    <row r="1822" spans="8:15">
      <c r="H1822" s="37"/>
      <c r="I1822" s="36"/>
      <c r="J1822" s="38"/>
      <c r="K1822" s="36"/>
      <c r="L1822" s="36"/>
      <c r="M1822" s="38"/>
      <c r="N1822" s="36"/>
      <c r="O1822" s="38"/>
    </row>
    <row r="1823" spans="8:15">
      <c r="H1823" s="37"/>
      <c r="I1823" s="36"/>
      <c r="J1823" s="38"/>
      <c r="K1823" s="36"/>
      <c r="L1823" s="36"/>
      <c r="M1823" s="38"/>
      <c r="N1823" s="36"/>
      <c r="O1823" s="38"/>
    </row>
    <row r="1824" spans="8:15">
      <c r="H1824" s="37"/>
      <c r="I1824" s="36"/>
      <c r="J1824" s="38"/>
      <c r="K1824" s="36"/>
      <c r="L1824" s="36"/>
      <c r="M1824" s="38"/>
      <c r="N1824" s="36"/>
      <c r="O1824" s="38"/>
    </row>
    <row r="1825" spans="8:15">
      <c r="H1825" s="37"/>
      <c r="I1825" s="36"/>
      <c r="J1825" s="38"/>
      <c r="K1825" s="36"/>
      <c r="L1825" s="36"/>
      <c r="M1825" s="38"/>
      <c r="N1825" s="36"/>
      <c r="O1825" s="38"/>
    </row>
    <row r="1826" spans="8:15">
      <c r="H1826" s="37"/>
      <c r="I1826" s="36"/>
      <c r="J1826" s="38"/>
      <c r="K1826" s="36"/>
      <c r="L1826" s="36"/>
      <c r="M1826" s="38"/>
      <c r="N1826" s="36"/>
      <c r="O1826" s="38"/>
    </row>
    <row r="1827" spans="8:15">
      <c r="H1827" s="37"/>
      <c r="I1827" s="36"/>
      <c r="J1827" s="38"/>
      <c r="K1827" s="36"/>
      <c r="L1827" s="36"/>
      <c r="M1827" s="38"/>
      <c r="N1827" s="36"/>
      <c r="O1827" s="38"/>
    </row>
    <row r="1828" spans="8:15">
      <c r="H1828" s="37"/>
      <c r="I1828" s="36"/>
      <c r="J1828" s="38"/>
      <c r="K1828" s="36"/>
      <c r="L1828" s="36"/>
      <c r="M1828" s="38"/>
      <c r="N1828" s="36"/>
      <c r="O1828" s="38"/>
    </row>
    <row r="1829" spans="8:15">
      <c r="H1829" s="37"/>
      <c r="I1829" s="36"/>
      <c r="J1829" s="38"/>
      <c r="K1829" s="36"/>
      <c r="L1829" s="36"/>
      <c r="M1829" s="38"/>
      <c r="N1829" s="36"/>
      <c r="O1829" s="38"/>
    </row>
    <row r="1830" spans="8:15">
      <c r="H1830" s="37"/>
      <c r="I1830" s="36"/>
      <c r="J1830" s="38"/>
      <c r="K1830" s="36"/>
      <c r="L1830" s="36"/>
      <c r="M1830" s="38"/>
      <c r="N1830" s="36"/>
      <c r="O1830" s="38"/>
    </row>
    <row r="1831" spans="8:15">
      <c r="H1831" s="37"/>
      <c r="I1831" s="36"/>
      <c r="J1831" s="38"/>
      <c r="K1831" s="36"/>
      <c r="L1831" s="36"/>
      <c r="M1831" s="38"/>
      <c r="N1831" s="36"/>
      <c r="O1831" s="38"/>
    </row>
    <row r="1832" spans="8:15">
      <c r="H1832" s="37"/>
      <c r="I1832" s="36"/>
      <c r="J1832" s="38"/>
      <c r="K1832" s="36"/>
      <c r="L1832" s="36"/>
      <c r="M1832" s="38"/>
      <c r="N1832" s="36"/>
      <c r="O1832" s="38"/>
    </row>
    <row r="1833" spans="8:15">
      <c r="H1833" s="37"/>
      <c r="I1833" s="36"/>
      <c r="J1833" s="38"/>
      <c r="K1833" s="36"/>
      <c r="L1833" s="36"/>
      <c r="M1833" s="38"/>
      <c r="N1833" s="36"/>
      <c r="O1833" s="38"/>
    </row>
    <row r="1834" spans="8:15">
      <c r="H1834" s="37"/>
      <c r="I1834" s="36"/>
      <c r="J1834" s="38"/>
      <c r="K1834" s="36"/>
      <c r="L1834" s="36"/>
      <c r="M1834" s="38"/>
      <c r="N1834" s="36"/>
      <c r="O1834" s="38"/>
    </row>
    <row r="1835" spans="8:15">
      <c r="H1835" s="37"/>
      <c r="I1835" s="36"/>
      <c r="J1835" s="38"/>
      <c r="K1835" s="36"/>
      <c r="L1835" s="36"/>
      <c r="M1835" s="38"/>
      <c r="N1835" s="36"/>
      <c r="O1835" s="38"/>
    </row>
    <row r="1836" spans="8:15">
      <c r="H1836" s="37"/>
      <c r="I1836" s="36"/>
      <c r="J1836" s="38"/>
      <c r="K1836" s="36"/>
      <c r="L1836" s="36"/>
      <c r="M1836" s="38"/>
      <c r="N1836" s="36"/>
      <c r="O1836" s="38"/>
    </row>
    <row r="1837" spans="8:15">
      <c r="H1837" s="37"/>
      <c r="I1837" s="36"/>
      <c r="J1837" s="38"/>
      <c r="K1837" s="36"/>
      <c r="L1837" s="36"/>
      <c r="M1837" s="38"/>
      <c r="N1837" s="36"/>
      <c r="O1837" s="38"/>
    </row>
    <row r="1838" spans="8:15">
      <c r="H1838" s="37"/>
      <c r="I1838" s="36"/>
      <c r="J1838" s="38"/>
      <c r="K1838" s="36"/>
      <c r="L1838" s="36"/>
      <c r="M1838" s="38"/>
      <c r="N1838" s="36"/>
      <c r="O1838" s="38"/>
    </row>
    <row r="1839" spans="8:15">
      <c r="H1839" s="37"/>
      <c r="I1839" s="36"/>
      <c r="J1839" s="38"/>
      <c r="K1839" s="36"/>
      <c r="L1839" s="36"/>
      <c r="M1839" s="38"/>
      <c r="N1839" s="36"/>
      <c r="O1839" s="38"/>
    </row>
    <row r="1840" spans="8:15">
      <c r="H1840" s="37"/>
      <c r="I1840" s="36"/>
      <c r="J1840" s="38"/>
      <c r="K1840" s="36"/>
      <c r="L1840" s="36"/>
      <c r="M1840" s="38"/>
      <c r="N1840" s="36"/>
      <c r="O1840" s="38"/>
    </row>
    <row r="1841" spans="8:15">
      <c r="H1841" s="37"/>
      <c r="I1841" s="36"/>
      <c r="J1841" s="38"/>
      <c r="K1841" s="36"/>
      <c r="L1841" s="36"/>
      <c r="M1841" s="38"/>
      <c r="N1841" s="36"/>
      <c r="O1841" s="38"/>
    </row>
    <row r="1842" spans="8:15">
      <c r="H1842" s="37"/>
      <c r="I1842" s="36"/>
      <c r="J1842" s="38"/>
      <c r="K1842" s="36"/>
      <c r="L1842" s="36"/>
      <c r="M1842" s="38"/>
      <c r="N1842" s="36"/>
      <c r="O1842" s="38"/>
    </row>
    <row r="1843" spans="8:15">
      <c r="H1843" s="37"/>
      <c r="I1843" s="36"/>
      <c r="J1843" s="38"/>
      <c r="K1843" s="36"/>
      <c r="L1843" s="36"/>
      <c r="M1843" s="38"/>
      <c r="N1843" s="36"/>
      <c r="O1843" s="38"/>
    </row>
    <row r="1844" spans="8:15">
      <c r="H1844" s="37"/>
      <c r="I1844" s="36"/>
      <c r="J1844" s="38"/>
      <c r="K1844" s="36"/>
      <c r="L1844" s="36"/>
      <c r="M1844" s="38"/>
      <c r="N1844" s="36"/>
      <c r="O1844" s="38"/>
    </row>
    <row r="1845" spans="8:15">
      <c r="H1845" s="37"/>
      <c r="I1845" s="36"/>
      <c r="J1845" s="38"/>
      <c r="K1845" s="36"/>
      <c r="L1845" s="36"/>
      <c r="M1845" s="38"/>
      <c r="N1845" s="36"/>
      <c r="O1845" s="38"/>
    </row>
    <row r="1846" spans="8:15">
      <c r="H1846" s="37"/>
      <c r="I1846" s="36"/>
      <c r="J1846" s="38"/>
      <c r="K1846" s="36"/>
      <c r="L1846" s="36"/>
      <c r="M1846" s="38"/>
      <c r="N1846" s="36"/>
      <c r="O1846" s="38"/>
    </row>
    <row r="1847" spans="8:15">
      <c r="H1847" s="37"/>
      <c r="I1847" s="36"/>
      <c r="J1847" s="38"/>
      <c r="K1847" s="36"/>
      <c r="L1847" s="36"/>
      <c r="M1847" s="38"/>
      <c r="N1847" s="36"/>
      <c r="O1847" s="38"/>
    </row>
    <row r="1848" spans="8:15">
      <c r="H1848" s="37"/>
      <c r="I1848" s="36"/>
      <c r="J1848" s="38"/>
      <c r="K1848" s="36"/>
      <c r="L1848" s="36"/>
      <c r="M1848" s="38"/>
      <c r="N1848" s="36"/>
      <c r="O1848" s="38"/>
    </row>
    <row r="1849" spans="8:15">
      <c r="H1849" s="37"/>
      <c r="I1849" s="36"/>
      <c r="J1849" s="38"/>
      <c r="K1849" s="36"/>
      <c r="L1849" s="36"/>
      <c r="M1849" s="38"/>
      <c r="N1849" s="36"/>
      <c r="O1849" s="38"/>
    </row>
    <row r="1850" spans="8:15">
      <c r="H1850" s="37"/>
      <c r="I1850" s="36"/>
      <c r="J1850" s="38"/>
      <c r="K1850" s="36"/>
      <c r="L1850" s="36"/>
      <c r="M1850" s="38"/>
      <c r="N1850" s="36"/>
      <c r="O1850" s="38"/>
    </row>
    <row r="1851" spans="8:15">
      <c r="H1851" s="37"/>
      <c r="I1851" s="36"/>
      <c r="J1851" s="38"/>
      <c r="K1851" s="36"/>
      <c r="L1851" s="36"/>
      <c r="M1851" s="38"/>
      <c r="N1851" s="36"/>
      <c r="O1851" s="38"/>
    </row>
    <row r="1852" spans="8:15">
      <c r="H1852" s="37"/>
      <c r="I1852" s="36"/>
      <c r="J1852" s="38"/>
      <c r="K1852" s="36"/>
      <c r="L1852" s="36"/>
      <c r="M1852" s="38"/>
      <c r="N1852" s="36"/>
      <c r="O1852" s="38"/>
    </row>
    <row r="1853" spans="8:15">
      <c r="H1853" s="37"/>
      <c r="I1853" s="36"/>
      <c r="J1853" s="38"/>
      <c r="K1853" s="36"/>
      <c r="L1853" s="36"/>
      <c r="M1853" s="38"/>
      <c r="N1853" s="36"/>
      <c r="O1853" s="38"/>
    </row>
    <row r="1854" spans="8:15">
      <c r="H1854" s="37"/>
      <c r="I1854" s="36"/>
      <c r="J1854" s="38"/>
      <c r="K1854" s="36"/>
      <c r="L1854" s="36"/>
      <c r="M1854" s="38"/>
      <c r="N1854" s="36"/>
      <c r="O1854" s="38"/>
    </row>
    <row r="1855" spans="8:15">
      <c r="H1855" s="37"/>
      <c r="I1855" s="36"/>
      <c r="J1855" s="38"/>
      <c r="K1855" s="36"/>
      <c r="L1855" s="36"/>
      <c r="M1855" s="38"/>
      <c r="N1855" s="36"/>
      <c r="O1855" s="38"/>
    </row>
    <row r="1856" spans="8:15">
      <c r="H1856" s="37"/>
      <c r="I1856" s="36"/>
      <c r="J1856" s="38"/>
      <c r="K1856" s="36"/>
      <c r="L1856" s="36"/>
      <c r="M1856" s="38"/>
      <c r="N1856" s="36"/>
      <c r="O1856" s="38"/>
    </row>
    <row r="1857" spans="8:15">
      <c r="H1857" s="37"/>
      <c r="I1857" s="36"/>
      <c r="J1857" s="38"/>
      <c r="K1857" s="36"/>
      <c r="L1857" s="36"/>
      <c r="M1857" s="38"/>
      <c r="N1857" s="36"/>
      <c r="O1857" s="38"/>
    </row>
    <row r="1858" spans="8:15">
      <c r="H1858" s="37"/>
      <c r="I1858" s="36"/>
      <c r="J1858" s="38"/>
      <c r="K1858" s="36"/>
      <c r="L1858" s="36"/>
      <c r="M1858" s="38"/>
      <c r="N1858" s="36"/>
      <c r="O1858" s="38"/>
    </row>
    <row r="1859" spans="8:15">
      <c r="H1859" s="37"/>
      <c r="I1859" s="36"/>
      <c r="J1859" s="38"/>
      <c r="K1859" s="36"/>
      <c r="L1859" s="36"/>
      <c r="M1859" s="38"/>
      <c r="N1859" s="36"/>
      <c r="O1859" s="38"/>
    </row>
    <row r="1860" spans="8:15">
      <c r="H1860" s="37"/>
      <c r="I1860" s="36"/>
      <c r="J1860" s="38"/>
      <c r="K1860" s="36"/>
      <c r="L1860" s="36"/>
      <c r="M1860" s="38"/>
      <c r="N1860" s="36"/>
      <c r="O1860" s="38"/>
    </row>
    <row r="1861" spans="8:15">
      <c r="H1861" s="37"/>
      <c r="I1861" s="36"/>
      <c r="J1861" s="38"/>
      <c r="K1861" s="36"/>
      <c r="L1861" s="36"/>
      <c r="M1861" s="38"/>
      <c r="N1861" s="36"/>
      <c r="O1861" s="38"/>
    </row>
    <row r="1862" spans="8:15">
      <c r="H1862" s="37"/>
      <c r="I1862" s="36"/>
      <c r="J1862" s="38"/>
      <c r="K1862" s="36"/>
      <c r="L1862" s="36"/>
      <c r="M1862" s="38"/>
      <c r="N1862" s="36"/>
      <c r="O1862" s="38"/>
    </row>
    <row r="1863" spans="8:15">
      <c r="H1863" s="37"/>
      <c r="I1863" s="36"/>
      <c r="J1863" s="38"/>
      <c r="K1863" s="36"/>
      <c r="L1863" s="36"/>
      <c r="M1863" s="38"/>
      <c r="N1863" s="36"/>
      <c r="O1863" s="38"/>
    </row>
    <row r="1864" spans="8:15">
      <c r="H1864" s="37"/>
      <c r="I1864" s="36"/>
      <c r="J1864" s="38"/>
      <c r="K1864" s="36"/>
      <c r="L1864" s="36"/>
      <c r="M1864" s="38"/>
      <c r="N1864" s="36"/>
      <c r="O1864" s="38"/>
    </row>
    <row r="1865" spans="8:15">
      <c r="H1865" s="37"/>
      <c r="I1865" s="36"/>
      <c r="J1865" s="38"/>
      <c r="K1865" s="36"/>
      <c r="L1865" s="36"/>
      <c r="M1865" s="38"/>
      <c r="N1865" s="36"/>
      <c r="O1865" s="38"/>
    </row>
    <row r="1866" spans="8:15">
      <c r="H1866" s="37"/>
      <c r="I1866" s="36"/>
      <c r="J1866" s="38"/>
      <c r="K1866" s="36"/>
      <c r="L1866" s="36"/>
      <c r="M1866" s="38"/>
      <c r="N1866" s="36"/>
      <c r="O1866" s="38"/>
    </row>
    <row r="1867" spans="8:15">
      <c r="H1867" s="37"/>
      <c r="I1867" s="36"/>
      <c r="J1867" s="38"/>
      <c r="K1867" s="36"/>
      <c r="L1867" s="36"/>
      <c r="M1867" s="38"/>
      <c r="N1867" s="36"/>
      <c r="O1867" s="38"/>
    </row>
    <row r="1868" spans="8:15">
      <c r="H1868" s="37"/>
      <c r="I1868" s="36"/>
      <c r="J1868" s="38"/>
      <c r="K1868" s="36"/>
      <c r="L1868" s="36"/>
      <c r="M1868" s="38"/>
      <c r="N1868" s="36"/>
      <c r="O1868" s="38"/>
    </row>
    <row r="1869" spans="8:15">
      <c r="H1869" s="37"/>
      <c r="I1869" s="36"/>
      <c r="J1869" s="38"/>
      <c r="K1869" s="36"/>
      <c r="L1869" s="36"/>
      <c r="M1869" s="38"/>
      <c r="N1869" s="36"/>
      <c r="O1869" s="38"/>
    </row>
    <row r="1870" spans="8:15">
      <c r="H1870" s="37"/>
      <c r="I1870" s="36"/>
      <c r="J1870" s="38"/>
      <c r="K1870" s="36"/>
      <c r="L1870" s="36"/>
      <c r="M1870" s="38"/>
      <c r="N1870" s="36"/>
      <c r="O1870" s="38"/>
    </row>
    <row r="1871" spans="8:15">
      <c r="H1871" s="37"/>
      <c r="I1871" s="36"/>
      <c r="J1871" s="38"/>
      <c r="K1871" s="36"/>
      <c r="L1871" s="36"/>
      <c r="M1871" s="38"/>
      <c r="N1871" s="36"/>
      <c r="O1871" s="38"/>
    </row>
    <row r="1872" spans="8:15">
      <c r="H1872" s="37"/>
      <c r="I1872" s="36"/>
      <c r="J1872" s="38"/>
      <c r="K1872" s="36"/>
      <c r="L1872" s="36"/>
      <c r="M1872" s="38"/>
      <c r="N1872" s="36"/>
      <c r="O1872" s="38"/>
    </row>
    <row r="1873" spans="8:15">
      <c r="H1873" s="37"/>
      <c r="I1873" s="36"/>
      <c r="J1873" s="38"/>
      <c r="K1873" s="36"/>
      <c r="L1873" s="36"/>
      <c r="M1873" s="38"/>
      <c r="N1873" s="36"/>
      <c r="O1873" s="38"/>
    </row>
    <row r="1874" spans="8:15">
      <c r="H1874" s="37"/>
      <c r="I1874" s="36"/>
      <c r="J1874" s="38"/>
      <c r="K1874" s="36"/>
      <c r="L1874" s="36"/>
      <c r="M1874" s="38"/>
      <c r="N1874" s="36"/>
      <c r="O1874" s="38"/>
    </row>
    <row r="1875" spans="8:15">
      <c r="H1875" s="37"/>
      <c r="I1875" s="36"/>
      <c r="J1875" s="38"/>
      <c r="K1875" s="36"/>
      <c r="L1875" s="36"/>
      <c r="M1875" s="38"/>
      <c r="N1875" s="36"/>
      <c r="O1875" s="38"/>
    </row>
    <row r="1876" spans="8:15">
      <c r="H1876" s="37"/>
      <c r="I1876" s="36"/>
      <c r="J1876" s="38"/>
      <c r="K1876" s="36"/>
      <c r="L1876" s="36"/>
      <c r="M1876" s="38"/>
      <c r="N1876" s="36"/>
      <c r="O1876" s="38"/>
    </row>
    <row r="1877" spans="8:15">
      <c r="H1877" s="37"/>
      <c r="I1877" s="36"/>
      <c r="J1877" s="38"/>
      <c r="K1877" s="36"/>
      <c r="L1877" s="36"/>
      <c r="M1877" s="38"/>
      <c r="N1877" s="36"/>
      <c r="O1877" s="38"/>
    </row>
    <row r="1878" spans="8:15">
      <c r="H1878" s="37"/>
      <c r="I1878" s="36"/>
      <c r="J1878" s="38"/>
      <c r="K1878" s="36"/>
      <c r="L1878" s="36"/>
      <c r="M1878" s="38"/>
      <c r="N1878" s="36"/>
      <c r="O1878" s="38"/>
    </row>
    <row r="1879" spans="8:15">
      <c r="H1879" s="37"/>
      <c r="I1879" s="36"/>
      <c r="J1879" s="38"/>
      <c r="K1879" s="36"/>
      <c r="L1879" s="36"/>
      <c r="M1879" s="38"/>
      <c r="N1879" s="36"/>
      <c r="O1879" s="38"/>
    </row>
    <row r="1880" spans="8:15">
      <c r="H1880" s="37"/>
      <c r="I1880" s="36"/>
      <c r="J1880" s="38"/>
      <c r="K1880" s="36"/>
      <c r="L1880" s="36"/>
      <c r="M1880" s="38"/>
      <c r="N1880" s="36"/>
      <c r="O1880" s="38"/>
    </row>
    <row r="1881" spans="8:15">
      <c r="H1881" s="37"/>
      <c r="I1881" s="36"/>
      <c r="J1881" s="38"/>
      <c r="K1881" s="36"/>
      <c r="L1881" s="36"/>
      <c r="M1881" s="38"/>
      <c r="N1881" s="36"/>
      <c r="O1881" s="38"/>
    </row>
    <row r="1882" spans="8:15">
      <c r="H1882" s="37"/>
      <c r="I1882" s="36"/>
      <c r="J1882" s="38"/>
      <c r="K1882" s="36"/>
      <c r="L1882" s="36"/>
      <c r="M1882" s="38"/>
      <c r="N1882" s="36"/>
      <c r="O1882" s="38"/>
    </row>
    <row r="1883" spans="8:15">
      <c r="H1883" s="37"/>
      <c r="I1883" s="36"/>
      <c r="J1883" s="38"/>
      <c r="K1883" s="36"/>
      <c r="L1883" s="36"/>
      <c r="M1883" s="38"/>
      <c r="N1883" s="36"/>
      <c r="O1883" s="38"/>
    </row>
    <row r="1884" spans="8:15">
      <c r="H1884" s="37"/>
      <c r="I1884" s="36"/>
      <c r="J1884" s="38"/>
      <c r="K1884" s="36"/>
      <c r="L1884" s="36"/>
      <c r="M1884" s="38"/>
      <c r="N1884" s="36"/>
      <c r="O1884" s="38"/>
    </row>
    <row r="1885" spans="8:15">
      <c r="H1885" s="37"/>
      <c r="I1885" s="36"/>
      <c r="J1885" s="38"/>
      <c r="K1885" s="36"/>
      <c r="L1885" s="36"/>
      <c r="M1885" s="38"/>
      <c r="N1885" s="36"/>
      <c r="O1885" s="38"/>
    </row>
    <row r="1886" spans="8:15">
      <c r="H1886" s="37"/>
      <c r="I1886" s="36"/>
      <c r="J1886" s="38"/>
      <c r="K1886" s="36"/>
      <c r="L1886" s="36"/>
      <c r="M1886" s="38"/>
      <c r="N1886" s="36"/>
      <c r="O1886" s="38"/>
    </row>
    <row r="1887" spans="8:15">
      <c r="H1887" s="37"/>
      <c r="I1887" s="36"/>
      <c r="J1887" s="38"/>
      <c r="K1887" s="36"/>
      <c r="L1887" s="36"/>
      <c r="M1887" s="38"/>
      <c r="N1887" s="36"/>
      <c r="O1887" s="38"/>
    </row>
    <row r="1888" spans="8:15">
      <c r="H1888" s="37"/>
      <c r="I1888" s="36"/>
      <c r="J1888" s="38"/>
      <c r="K1888" s="36"/>
      <c r="L1888" s="36"/>
      <c r="M1888" s="38"/>
      <c r="N1888" s="36"/>
      <c r="O1888" s="38"/>
    </row>
    <row r="1889" spans="8:15">
      <c r="H1889" s="37"/>
      <c r="I1889" s="36"/>
      <c r="J1889" s="38"/>
      <c r="K1889" s="36"/>
      <c r="L1889" s="36"/>
      <c r="M1889" s="38"/>
      <c r="N1889" s="36"/>
      <c r="O1889" s="38"/>
    </row>
    <row r="1890" spans="8:15">
      <c r="H1890" s="37"/>
      <c r="I1890" s="36"/>
      <c r="J1890" s="38"/>
      <c r="K1890" s="36"/>
      <c r="L1890" s="36"/>
      <c r="M1890" s="38"/>
      <c r="N1890" s="36"/>
      <c r="O1890" s="38"/>
    </row>
    <row r="1891" spans="8:15">
      <c r="H1891" s="37"/>
      <c r="I1891" s="36"/>
      <c r="J1891" s="38"/>
      <c r="K1891" s="36"/>
      <c r="L1891" s="36"/>
      <c r="M1891" s="38"/>
      <c r="N1891" s="36"/>
      <c r="O1891" s="38"/>
    </row>
    <row r="1892" spans="8:15">
      <c r="H1892" s="37"/>
      <c r="I1892" s="36"/>
      <c r="J1892" s="38"/>
      <c r="K1892" s="36"/>
      <c r="L1892" s="36"/>
      <c r="M1892" s="38"/>
      <c r="N1892" s="36"/>
      <c r="O1892" s="38"/>
    </row>
    <row r="1893" spans="8:15">
      <c r="H1893" s="37"/>
      <c r="I1893" s="36"/>
      <c r="J1893" s="38"/>
      <c r="K1893" s="36"/>
      <c r="L1893" s="36"/>
      <c r="M1893" s="38"/>
      <c r="N1893" s="36"/>
      <c r="O1893" s="38"/>
    </row>
    <row r="1894" spans="8:15">
      <c r="H1894" s="37"/>
      <c r="I1894" s="36"/>
      <c r="J1894" s="38"/>
      <c r="K1894" s="36"/>
      <c r="L1894" s="36"/>
      <c r="M1894" s="38"/>
      <c r="N1894" s="36"/>
      <c r="O1894" s="38"/>
    </row>
    <row r="1895" spans="8:15">
      <c r="H1895" s="37"/>
      <c r="I1895" s="36"/>
      <c r="J1895" s="38"/>
      <c r="K1895" s="36"/>
      <c r="L1895" s="36"/>
      <c r="M1895" s="38"/>
      <c r="N1895" s="36"/>
      <c r="O1895" s="38"/>
    </row>
    <row r="1896" spans="8:15">
      <c r="H1896" s="37"/>
      <c r="I1896" s="36"/>
      <c r="J1896" s="38"/>
      <c r="K1896" s="36"/>
      <c r="L1896" s="36"/>
      <c r="M1896" s="38"/>
      <c r="N1896" s="36"/>
      <c r="O1896" s="38"/>
    </row>
    <row r="1897" spans="8:15">
      <c r="H1897" s="37"/>
      <c r="I1897" s="36"/>
      <c r="J1897" s="38"/>
      <c r="K1897" s="36"/>
      <c r="L1897" s="36"/>
      <c r="M1897" s="38"/>
      <c r="N1897" s="36"/>
      <c r="O1897" s="38"/>
    </row>
    <row r="1898" spans="8:15">
      <c r="H1898" s="37"/>
      <c r="I1898" s="36"/>
      <c r="J1898" s="38"/>
      <c r="K1898" s="36"/>
      <c r="L1898" s="36"/>
      <c r="M1898" s="38"/>
      <c r="N1898" s="36"/>
      <c r="O1898" s="38"/>
    </row>
    <row r="1899" spans="8:15">
      <c r="H1899" s="37"/>
      <c r="I1899" s="36"/>
      <c r="J1899" s="38"/>
      <c r="K1899" s="36"/>
      <c r="L1899" s="36"/>
      <c r="M1899" s="38"/>
      <c r="N1899" s="36"/>
      <c r="O1899" s="38"/>
    </row>
    <row r="1900" spans="8:15">
      <c r="H1900" s="37"/>
      <c r="I1900" s="36"/>
      <c r="J1900" s="38"/>
      <c r="K1900" s="36"/>
      <c r="L1900" s="36"/>
      <c r="M1900" s="38"/>
      <c r="N1900" s="36"/>
      <c r="O1900" s="38"/>
    </row>
    <row r="1901" spans="8:15">
      <c r="H1901" s="37"/>
      <c r="I1901" s="36"/>
      <c r="J1901" s="38"/>
      <c r="K1901" s="36"/>
      <c r="L1901" s="36"/>
      <c r="M1901" s="38"/>
      <c r="N1901" s="36"/>
      <c r="O1901" s="38"/>
    </row>
    <row r="1902" spans="8:15">
      <c r="H1902" s="37"/>
      <c r="I1902" s="36"/>
      <c r="J1902" s="38"/>
      <c r="K1902" s="36"/>
      <c r="L1902" s="36"/>
      <c r="M1902" s="38"/>
      <c r="N1902" s="36"/>
      <c r="O1902" s="38"/>
    </row>
    <row r="1903" spans="8:15">
      <c r="H1903" s="37"/>
      <c r="I1903" s="36"/>
      <c r="J1903" s="38"/>
      <c r="K1903" s="36"/>
      <c r="L1903" s="36"/>
      <c r="M1903" s="38"/>
      <c r="N1903" s="36"/>
      <c r="O1903" s="38"/>
    </row>
    <row r="1904" spans="8:15">
      <c r="H1904" s="37"/>
      <c r="I1904" s="36"/>
      <c r="J1904" s="38"/>
      <c r="K1904" s="36"/>
      <c r="L1904" s="36"/>
      <c r="M1904" s="38"/>
      <c r="N1904" s="36"/>
      <c r="O1904" s="38"/>
    </row>
    <row r="1905" spans="8:15">
      <c r="H1905" s="37"/>
      <c r="I1905" s="36"/>
      <c r="J1905" s="38"/>
      <c r="K1905" s="36"/>
      <c r="L1905" s="36"/>
      <c r="M1905" s="38"/>
      <c r="N1905" s="36"/>
      <c r="O1905" s="38"/>
    </row>
    <row r="1906" spans="8:15">
      <c r="H1906" s="37"/>
      <c r="I1906" s="36"/>
      <c r="J1906" s="38"/>
      <c r="K1906" s="36"/>
      <c r="L1906" s="36"/>
      <c r="M1906" s="38"/>
      <c r="N1906" s="36"/>
      <c r="O1906" s="38"/>
    </row>
    <row r="1907" spans="8:15">
      <c r="H1907" s="37"/>
      <c r="I1907" s="36"/>
      <c r="J1907" s="38"/>
      <c r="K1907" s="36"/>
      <c r="L1907" s="36"/>
      <c r="M1907" s="38"/>
      <c r="N1907" s="36"/>
      <c r="O1907" s="38"/>
    </row>
    <row r="1908" spans="8:15">
      <c r="H1908" s="37"/>
      <c r="I1908" s="36"/>
      <c r="J1908" s="38"/>
      <c r="K1908" s="36"/>
      <c r="L1908" s="36"/>
      <c r="M1908" s="38"/>
      <c r="N1908" s="36"/>
      <c r="O1908" s="38"/>
    </row>
    <row r="1909" spans="8:15">
      <c r="H1909" s="37"/>
      <c r="I1909" s="36"/>
      <c r="J1909" s="38"/>
      <c r="K1909" s="36"/>
      <c r="L1909" s="36"/>
      <c r="M1909" s="38"/>
      <c r="N1909" s="36"/>
      <c r="O1909" s="38"/>
    </row>
    <row r="1910" spans="8:15">
      <c r="H1910" s="37"/>
      <c r="I1910" s="36"/>
      <c r="J1910" s="38"/>
      <c r="K1910" s="36"/>
      <c r="L1910" s="36"/>
      <c r="M1910" s="38"/>
      <c r="N1910" s="36"/>
      <c r="O1910" s="38"/>
    </row>
    <row r="1911" spans="8:15">
      <c r="H1911" s="37"/>
      <c r="I1911" s="36"/>
      <c r="J1911" s="38"/>
      <c r="K1911" s="36"/>
      <c r="L1911" s="36"/>
      <c r="M1911" s="38"/>
      <c r="N1911" s="36"/>
      <c r="O1911" s="38"/>
    </row>
    <row r="1912" spans="8:15">
      <c r="H1912" s="37"/>
      <c r="I1912" s="36"/>
      <c r="J1912" s="38"/>
      <c r="K1912" s="36"/>
      <c r="L1912" s="36"/>
      <c r="M1912" s="38"/>
      <c r="N1912" s="36"/>
      <c r="O1912" s="38"/>
    </row>
    <row r="1913" spans="8:15">
      <c r="H1913" s="37"/>
      <c r="I1913" s="36"/>
      <c r="J1913" s="38"/>
      <c r="K1913" s="36"/>
      <c r="L1913" s="36"/>
      <c r="M1913" s="38"/>
      <c r="N1913" s="36"/>
      <c r="O1913" s="38"/>
    </row>
    <row r="1914" spans="8:15">
      <c r="H1914" s="37"/>
      <c r="I1914" s="36"/>
      <c r="J1914" s="38"/>
      <c r="K1914" s="36"/>
      <c r="L1914" s="36"/>
      <c r="M1914" s="38"/>
      <c r="N1914" s="36"/>
      <c r="O1914" s="38"/>
    </row>
    <row r="1915" spans="8:15">
      <c r="H1915" s="37"/>
      <c r="I1915" s="36"/>
      <c r="J1915" s="38"/>
      <c r="K1915" s="36"/>
      <c r="L1915" s="36"/>
      <c r="M1915" s="38"/>
      <c r="N1915" s="36"/>
      <c r="O1915" s="38"/>
    </row>
    <row r="1916" spans="8:15">
      <c r="H1916" s="37"/>
      <c r="I1916" s="36"/>
      <c r="J1916" s="38"/>
      <c r="K1916" s="36"/>
      <c r="L1916" s="36"/>
      <c r="M1916" s="38"/>
      <c r="N1916" s="36"/>
      <c r="O1916" s="38"/>
    </row>
    <row r="1917" spans="8:15">
      <c r="H1917" s="37"/>
      <c r="I1917" s="36"/>
      <c r="J1917" s="38"/>
      <c r="K1917" s="36"/>
      <c r="L1917" s="36"/>
      <c r="M1917" s="38"/>
      <c r="N1917" s="36"/>
      <c r="O1917" s="38"/>
    </row>
    <row r="1918" spans="8:15">
      <c r="H1918" s="37"/>
      <c r="I1918" s="36"/>
      <c r="J1918" s="38"/>
      <c r="K1918" s="36"/>
      <c r="L1918" s="36"/>
      <c r="M1918" s="38"/>
      <c r="N1918" s="36"/>
      <c r="O1918" s="38"/>
    </row>
    <row r="1919" spans="8:15">
      <c r="H1919" s="37"/>
      <c r="I1919" s="36"/>
      <c r="J1919" s="38"/>
      <c r="K1919" s="36"/>
      <c r="L1919" s="36"/>
      <c r="M1919" s="38"/>
      <c r="N1919" s="36"/>
      <c r="O1919" s="38"/>
    </row>
    <row r="1920" spans="8:15">
      <c r="H1920" s="37"/>
      <c r="I1920" s="36"/>
      <c r="J1920" s="38"/>
      <c r="K1920" s="36"/>
      <c r="L1920" s="36"/>
      <c r="M1920" s="38"/>
      <c r="N1920" s="36"/>
      <c r="O1920" s="38"/>
    </row>
    <row r="1921" spans="8:15">
      <c r="H1921" s="37"/>
      <c r="I1921" s="36"/>
      <c r="J1921" s="38"/>
      <c r="K1921" s="36"/>
      <c r="L1921" s="36"/>
      <c r="M1921" s="38"/>
      <c r="N1921" s="36"/>
      <c r="O1921" s="38"/>
    </row>
    <row r="1922" spans="8:15">
      <c r="H1922" s="37"/>
      <c r="I1922" s="36"/>
      <c r="J1922" s="38"/>
      <c r="K1922" s="36"/>
      <c r="L1922" s="36"/>
      <c r="M1922" s="38"/>
      <c r="N1922" s="36"/>
      <c r="O1922" s="38"/>
    </row>
    <row r="1923" spans="8:15">
      <c r="H1923" s="37"/>
      <c r="I1923" s="36"/>
      <c r="J1923" s="38"/>
      <c r="K1923" s="36"/>
      <c r="L1923" s="36"/>
      <c r="M1923" s="38"/>
      <c r="N1923" s="36"/>
      <c r="O1923" s="38"/>
    </row>
    <row r="1924" spans="8:15">
      <c r="H1924" s="37"/>
      <c r="I1924" s="36"/>
      <c r="J1924" s="38"/>
      <c r="K1924" s="36"/>
      <c r="L1924" s="36"/>
      <c r="M1924" s="38"/>
      <c r="N1924" s="36"/>
      <c r="O1924" s="38"/>
    </row>
    <row r="1925" spans="8:15">
      <c r="H1925" s="37"/>
      <c r="I1925" s="36"/>
      <c r="J1925" s="38"/>
      <c r="K1925" s="36"/>
      <c r="L1925" s="36"/>
      <c r="M1925" s="38"/>
      <c r="N1925" s="36"/>
      <c r="O1925" s="38"/>
    </row>
    <row r="1926" spans="8:15">
      <c r="H1926" s="37"/>
      <c r="I1926" s="36"/>
      <c r="J1926" s="38"/>
      <c r="K1926" s="36"/>
      <c r="L1926" s="36"/>
      <c r="M1926" s="38"/>
      <c r="N1926" s="36"/>
      <c r="O1926" s="38"/>
    </row>
    <row r="1927" spans="8:15">
      <c r="H1927" s="37"/>
      <c r="I1927" s="36"/>
      <c r="J1927" s="38"/>
      <c r="K1927" s="36"/>
      <c r="L1927" s="36"/>
      <c r="M1927" s="38"/>
      <c r="N1927" s="36"/>
      <c r="O1927" s="38"/>
    </row>
    <row r="1928" spans="8:15">
      <c r="H1928" s="37"/>
      <c r="I1928" s="36"/>
      <c r="J1928" s="38"/>
      <c r="K1928" s="36"/>
      <c r="L1928" s="36"/>
      <c r="M1928" s="38"/>
      <c r="N1928" s="36"/>
      <c r="O1928" s="38"/>
    </row>
    <row r="1929" spans="8:15">
      <c r="H1929" s="37"/>
      <c r="I1929" s="36"/>
      <c r="J1929" s="38"/>
      <c r="K1929" s="36"/>
      <c r="L1929" s="36"/>
      <c r="M1929" s="38"/>
      <c r="N1929" s="36"/>
      <c r="O1929" s="38"/>
    </row>
    <row r="1930" spans="8:15">
      <c r="H1930" s="37"/>
      <c r="I1930" s="36"/>
      <c r="J1930" s="38"/>
      <c r="K1930" s="36"/>
      <c r="L1930" s="36"/>
      <c r="M1930" s="38"/>
      <c r="N1930" s="36"/>
      <c r="O1930" s="38"/>
    </row>
    <row r="1931" spans="8:15">
      <c r="H1931" s="37"/>
      <c r="I1931" s="36"/>
      <c r="J1931" s="38"/>
      <c r="K1931" s="36"/>
      <c r="L1931" s="36"/>
      <c r="M1931" s="38"/>
      <c r="N1931" s="36"/>
      <c r="O1931" s="38"/>
    </row>
    <row r="1932" spans="8:15">
      <c r="H1932" s="37"/>
      <c r="I1932" s="36"/>
      <c r="J1932" s="38"/>
      <c r="K1932" s="36"/>
      <c r="L1932" s="36"/>
      <c r="M1932" s="38"/>
      <c r="N1932" s="36"/>
      <c r="O1932" s="38"/>
    </row>
    <row r="1933" spans="8:15">
      <c r="H1933" s="37"/>
      <c r="I1933" s="36"/>
      <c r="J1933" s="38"/>
      <c r="K1933" s="36"/>
      <c r="L1933" s="36"/>
      <c r="M1933" s="38"/>
      <c r="N1933" s="36"/>
      <c r="O1933" s="38"/>
    </row>
    <row r="1934" spans="8:15">
      <c r="H1934" s="37"/>
      <c r="I1934" s="36"/>
      <c r="J1934" s="38"/>
      <c r="K1934" s="36"/>
      <c r="L1934" s="36"/>
      <c r="M1934" s="38"/>
      <c r="N1934" s="36"/>
      <c r="O1934" s="38"/>
    </row>
    <row r="1935" spans="8:15">
      <c r="H1935" s="37"/>
      <c r="I1935" s="36"/>
      <c r="J1935" s="38"/>
      <c r="K1935" s="36"/>
      <c r="L1935" s="36"/>
      <c r="M1935" s="38"/>
      <c r="N1935" s="36"/>
      <c r="O1935" s="38"/>
    </row>
    <row r="1936" spans="8:15">
      <c r="H1936" s="37"/>
      <c r="I1936" s="36"/>
      <c r="J1936" s="38"/>
      <c r="K1936" s="36"/>
      <c r="L1936" s="36"/>
      <c r="M1936" s="38"/>
      <c r="N1936" s="36"/>
      <c r="O1936" s="38"/>
    </row>
    <row r="1937" spans="8:15">
      <c r="H1937" s="37"/>
      <c r="I1937" s="36"/>
      <c r="J1937" s="38"/>
      <c r="K1937" s="36"/>
      <c r="L1937" s="36"/>
      <c r="M1937" s="38"/>
      <c r="N1937" s="36"/>
      <c r="O1937" s="38"/>
    </row>
    <row r="1938" spans="8:15">
      <c r="H1938" s="37"/>
      <c r="I1938" s="36"/>
      <c r="J1938" s="38"/>
      <c r="K1938" s="36"/>
      <c r="L1938" s="36"/>
      <c r="M1938" s="38"/>
      <c r="N1938" s="36"/>
      <c r="O1938" s="38"/>
    </row>
    <row r="1939" spans="8:15">
      <c r="H1939" s="37"/>
      <c r="I1939" s="36"/>
      <c r="J1939" s="38"/>
      <c r="K1939" s="36"/>
      <c r="L1939" s="36"/>
      <c r="M1939" s="38"/>
      <c r="N1939" s="36"/>
      <c r="O1939" s="38"/>
    </row>
    <row r="1940" spans="8:15">
      <c r="H1940" s="37"/>
      <c r="I1940" s="36"/>
      <c r="J1940" s="38"/>
      <c r="K1940" s="36"/>
      <c r="L1940" s="36"/>
      <c r="M1940" s="38"/>
      <c r="N1940" s="36"/>
      <c r="O1940" s="38"/>
    </row>
    <row r="1941" spans="8:15">
      <c r="H1941" s="37"/>
      <c r="I1941" s="36"/>
      <c r="J1941" s="38"/>
      <c r="K1941" s="36"/>
      <c r="L1941" s="36"/>
      <c r="M1941" s="38"/>
      <c r="N1941" s="36"/>
      <c r="O1941" s="38"/>
    </row>
    <row r="1942" spans="8:15">
      <c r="H1942" s="37"/>
      <c r="I1942" s="36"/>
      <c r="J1942" s="38"/>
      <c r="K1942" s="36"/>
      <c r="L1942" s="36"/>
      <c r="M1942" s="38"/>
      <c r="N1942" s="36"/>
      <c r="O1942" s="38"/>
    </row>
    <row r="1943" spans="8:15">
      <c r="H1943" s="37"/>
      <c r="I1943" s="36"/>
      <c r="J1943" s="38"/>
      <c r="K1943" s="36"/>
      <c r="L1943" s="36"/>
      <c r="M1943" s="38"/>
      <c r="N1943" s="36"/>
      <c r="O1943" s="38"/>
    </row>
    <row r="1944" spans="8:15">
      <c r="H1944" s="37"/>
      <c r="I1944" s="36"/>
      <c r="J1944" s="38"/>
      <c r="K1944" s="36"/>
      <c r="L1944" s="36"/>
      <c r="M1944" s="38"/>
      <c r="N1944" s="36"/>
      <c r="O1944" s="38"/>
    </row>
    <row r="1945" spans="8:15">
      <c r="H1945" s="37"/>
      <c r="I1945" s="36"/>
      <c r="J1945" s="38"/>
      <c r="K1945" s="36"/>
      <c r="L1945" s="36"/>
      <c r="M1945" s="38"/>
      <c r="N1945" s="36"/>
      <c r="O1945" s="38"/>
    </row>
    <row r="1946" spans="8:15">
      <c r="H1946" s="37"/>
      <c r="I1946" s="36"/>
      <c r="J1946" s="38"/>
      <c r="K1946" s="36"/>
      <c r="L1946" s="36"/>
      <c r="M1946" s="38"/>
      <c r="N1946" s="36"/>
      <c r="O1946" s="38"/>
    </row>
    <row r="1947" spans="8:15">
      <c r="H1947" s="37"/>
      <c r="I1947" s="36"/>
      <c r="J1947" s="38"/>
      <c r="K1947" s="36"/>
      <c r="L1947" s="36"/>
      <c r="M1947" s="38"/>
      <c r="N1947" s="36"/>
      <c r="O1947" s="38"/>
    </row>
    <row r="1948" spans="8:15">
      <c r="H1948" s="37"/>
      <c r="I1948" s="36"/>
      <c r="J1948" s="38"/>
      <c r="K1948" s="36"/>
      <c r="L1948" s="36"/>
      <c r="M1948" s="38"/>
      <c r="N1948" s="36"/>
      <c r="O1948" s="38"/>
    </row>
    <row r="1949" spans="8:15">
      <c r="H1949" s="37"/>
      <c r="I1949" s="36"/>
      <c r="J1949" s="38"/>
      <c r="K1949" s="36"/>
      <c r="L1949" s="36"/>
      <c r="M1949" s="38"/>
      <c r="N1949" s="36"/>
      <c r="O1949" s="38"/>
    </row>
    <row r="1950" spans="8:15">
      <c r="H1950" s="37"/>
      <c r="I1950" s="36"/>
      <c r="J1950" s="38"/>
      <c r="K1950" s="36"/>
      <c r="L1950" s="36"/>
      <c r="M1950" s="38"/>
      <c r="N1950" s="36"/>
      <c r="O1950" s="38"/>
    </row>
    <row r="1951" spans="8:15">
      <c r="H1951" s="37"/>
      <c r="I1951" s="36"/>
      <c r="J1951" s="38"/>
      <c r="K1951" s="36"/>
      <c r="L1951" s="36"/>
      <c r="M1951" s="38"/>
      <c r="N1951" s="36"/>
      <c r="O1951" s="38"/>
    </row>
    <row r="1952" spans="8:15">
      <c r="H1952" s="37"/>
      <c r="I1952" s="36"/>
      <c r="J1952" s="38"/>
      <c r="K1952" s="36"/>
      <c r="L1952" s="36"/>
      <c r="M1952" s="38"/>
      <c r="N1952" s="36"/>
      <c r="O1952" s="38"/>
    </row>
    <row r="1953" spans="8:15">
      <c r="H1953" s="37"/>
      <c r="I1953" s="36"/>
      <c r="J1953" s="38"/>
      <c r="K1953" s="36"/>
      <c r="L1953" s="36"/>
      <c r="M1953" s="38"/>
      <c r="N1953" s="36"/>
      <c r="O1953" s="38"/>
    </row>
    <row r="1954" spans="8:15">
      <c r="H1954" s="37"/>
      <c r="I1954" s="36"/>
      <c r="J1954" s="38"/>
      <c r="K1954" s="36"/>
      <c r="L1954" s="36"/>
      <c r="M1954" s="38"/>
      <c r="N1954" s="36"/>
      <c r="O1954" s="38"/>
    </row>
    <row r="1955" spans="8:15">
      <c r="H1955" s="37"/>
      <c r="I1955" s="36"/>
      <c r="J1955" s="38"/>
      <c r="K1955" s="36"/>
      <c r="L1955" s="36"/>
      <c r="M1955" s="38"/>
      <c r="N1955" s="36"/>
      <c r="O1955" s="38"/>
    </row>
    <row r="1956" spans="8:15">
      <c r="H1956" s="37"/>
      <c r="I1956" s="36"/>
      <c r="J1956" s="38"/>
      <c r="K1956" s="36"/>
      <c r="L1956" s="36"/>
      <c r="M1956" s="38"/>
      <c r="N1956" s="36"/>
      <c r="O1956" s="38"/>
    </row>
    <row r="1957" spans="8:15">
      <c r="H1957" s="37"/>
      <c r="I1957" s="36"/>
      <c r="J1957" s="38"/>
      <c r="K1957" s="36"/>
      <c r="L1957" s="36"/>
      <c r="M1957" s="38"/>
      <c r="N1957" s="36"/>
      <c r="O1957" s="38"/>
    </row>
    <row r="1958" spans="8:15">
      <c r="H1958" s="37"/>
      <c r="I1958" s="36"/>
      <c r="J1958" s="38"/>
      <c r="K1958" s="36"/>
      <c r="L1958" s="36"/>
      <c r="M1958" s="38"/>
      <c r="N1958" s="36"/>
      <c r="O1958" s="38"/>
    </row>
    <row r="1959" spans="8:15">
      <c r="H1959" s="37"/>
      <c r="I1959" s="36"/>
      <c r="J1959" s="38"/>
      <c r="K1959" s="36"/>
      <c r="L1959" s="36"/>
      <c r="M1959" s="38"/>
      <c r="N1959" s="36"/>
      <c r="O1959" s="38"/>
    </row>
    <row r="1960" spans="8:15">
      <c r="H1960" s="37"/>
      <c r="I1960" s="36"/>
      <c r="J1960" s="38"/>
      <c r="K1960" s="36"/>
      <c r="L1960" s="36"/>
      <c r="M1960" s="38"/>
      <c r="N1960" s="36"/>
      <c r="O1960" s="38"/>
    </row>
    <row r="1961" spans="8:15">
      <c r="H1961" s="37"/>
      <c r="I1961" s="36"/>
      <c r="J1961" s="38"/>
      <c r="K1961" s="36"/>
      <c r="L1961" s="36"/>
      <c r="M1961" s="38"/>
      <c r="N1961" s="36"/>
      <c r="O1961" s="38"/>
    </row>
    <row r="1962" spans="8:15">
      <c r="H1962" s="37"/>
      <c r="I1962" s="36"/>
      <c r="J1962" s="38"/>
      <c r="K1962" s="36"/>
      <c r="L1962" s="36"/>
      <c r="M1962" s="38"/>
      <c r="N1962" s="36"/>
      <c r="O1962" s="38"/>
    </row>
    <row r="1963" spans="8:15">
      <c r="H1963" s="37"/>
      <c r="I1963" s="36"/>
      <c r="J1963" s="38"/>
      <c r="K1963" s="36"/>
      <c r="L1963" s="36"/>
      <c r="M1963" s="38"/>
      <c r="N1963" s="36"/>
      <c r="O1963" s="38"/>
    </row>
    <row r="1964" spans="8:15">
      <c r="H1964" s="37"/>
      <c r="I1964" s="36"/>
      <c r="J1964" s="38"/>
      <c r="K1964" s="36"/>
      <c r="L1964" s="36"/>
      <c r="M1964" s="38"/>
      <c r="N1964" s="36"/>
      <c r="O1964" s="38"/>
    </row>
    <row r="1965" spans="8:15">
      <c r="H1965" s="37"/>
      <c r="I1965" s="36"/>
      <c r="J1965" s="38"/>
      <c r="K1965" s="36"/>
      <c r="L1965" s="36"/>
      <c r="M1965" s="38"/>
      <c r="N1965" s="36"/>
      <c r="O1965" s="38"/>
    </row>
    <row r="1966" spans="8:15">
      <c r="H1966" s="37"/>
      <c r="I1966" s="36"/>
      <c r="J1966" s="38"/>
      <c r="K1966" s="36"/>
      <c r="L1966" s="36"/>
      <c r="M1966" s="38"/>
      <c r="N1966" s="36"/>
      <c r="O1966" s="38"/>
    </row>
    <row r="1967" spans="8:15">
      <c r="H1967" s="37"/>
      <c r="I1967" s="36"/>
      <c r="J1967" s="38"/>
      <c r="K1967" s="36"/>
      <c r="L1967" s="36"/>
      <c r="M1967" s="38"/>
      <c r="N1967" s="36"/>
      <c r="O1967" s="38"/>
    </row>
    <row r="1968" spans="8:15">
      <c r="H1968" s="37"/>
      <c r="I1968" s="36"/>
      <c r="J1968" s="38"/>
      <c r="K1968" s="36"/>
      <c r="L1968" s="36"/>
      <c r="M1968" s="38"/>
      <c r="N1968" s="36"/>
      <c r="O1968" s="38"/>
    </row>
    <row r="1969" spans="8:15">
      <c r="H1969" s="37"/>
      <c r="I1969" s="36"/>
      <c r="J1969" s="38"/>
      <c r="K1969" s="36"/>
      <c r="L1969" s="36"/>
      <c r="M1969" s="38"/>
      <c r="N1969" s="36"/>
      <c r="O1969" s="38"/>
    </row>
    <row r="1970" spans="8:15">
      <c r="H1970" s="37"/>
      <c r="I1970" s="36"/>
      <c r="J1970" s="38"/>
      <c r="K1970" s="36"/>
      <c r="L1970" s="36"/>
      <c r="M1970" s="38"/>
      <c r="N1970" s="36"/>
      <c r="O1970" s="38"/>
    </row>
    <row r="1971" spans="8:15">
      <c r="H1971" s="37"/>
      <c r="I1971" s="36"/>
      <c r="J1971" s="38"/>
      <c r="K1971" s="36"/>
      <c r="L1971" s="36"/>
      <c r="M1971" s="38"/>
      <c r="N1971" s="36"/>
      <c r="O1971" s="38"/>
    </row>
    <row r="1972" spans="8:15">
      <c r="H1972" s="37"/>
      <c r="I1972" s="36"/>
      <c r="J1972" s="38"/>
      <c r="K1972" s="36"/>
      <c r="L1972" s="36"/>
      <c r="M1972" s="38"/>
      <c r="N1972" s="36"/>
      <c r="O1972" s="38"/>
    </row>
    <row r="1973" spans="8:15">
      <c r="H1973" s="37"/>
      <c r="I1973" s="36"/>
      <c r="J1973" s="38"/>
      <c r="K1973" s="36"/>
      <c r="L1973" s="36"/>
      <c r="M1973" s="38"/>
      <c r="N1973" s="36"/>
      <c r="O1973" s="38"/>
    </row>
    <row r="1974" spans="8:15">
      <c r="H1974" s="37"/>
      <c r="I1974" s="36"/>
      <c r="J1974" s="38"/>
      <c r="K1974" s="36"/>
      <c r="L1974" s="36"/>
      <c r="M1974" s="38"/>
      <c r="N1974" s="36"/>
      <c r="O1974" s="38"/>
    </row>
    <row r="1975" spans="8:15">
      <c r="H1975" s="37"/>
      <c r="I1975" s="36"/>
      <c r="J1975" s="38"/>
      <c r="K1975" s="36"/>
      <c r="L1975" s="36"/>
      <c r="M1975" s="38"/>
      <c r="N1975" s="36"/>
      <c r="O1975" s="38"/>
    </row>
    <row r="1976" spans="8:15">
      <c r="H1976" s="37"/>
      <c r="I1976" s="36"/>
      <c r="J1976" s="38"/>
      <c r="K1976" s="36"/>
      <c r="L1976" s="36"/>
      <c r="M1976" s="38"/>
      <c r="N1976" s="36"/>
      <c r="O1976" s="38"/>
    </row>
    <row r="1977" spans="8:15">
      <c r="H1977" s="37"/>
      <c r="I1977" s="36"/>
      <c r="J1977" s="38"/>
      <c r="K1977" s="36"/>
      <c r="L1977" s="36"/>
      <c r="M1977" s="38"/>
      <c r="N1977" s="36"/>
      <c r="O1977" s="38"/>
    </row>
    <row r="1978" spans="8:15">
      <c r="H1978" s="37"/>
      <c r="I1978" s="36"/>
      <c r="J1978" s="38"/>
      <c r="K1978" s="36"/>
      <c r="L1978" s="36"/>
      <c r="M1978" s="38"/>
      <c r="N1978" s="36"/>
      <c r="O1978" s="38"/>
    </row>
    <row r="1979" spans="8:15">
      <c r="H1979" s="37"/>
      <c r="I1979" s="36"/>
      <c r="J1979" s="38"/>
      <c r="K1979" s="36"/>
      <c r="L1979" s="36"/>
      <c r="M1979" s="38"/>
      <c r="N1979" s="36"/>
      <c r="O1979" s="38"/>
    </row>
    <row r="1980" spans="8:15">
      <c r="H1980" s="37"/>
      <c r="I1980" s="36"/>
      <c r="J1980" s="38"/>
      <c r="K1980" s="36"/>
      <c r="L1980" s="36"/>
      <c r="M1980" s="38"/>
      <c r="N1980" s="36"/>
      <c r="O1980" s="38"/>
    </row>
    <row r="1981" spans="8:15">
      <c r="H1981" s="37"/>
      <c r="I1981" s="36"/>
      <c r="J1981" s="38"/>
      <c r="K1981" s="36"/>
      <c r="L1981" s="36"/>
      <c r="M1981" s="38"/>
      <c r="N1981" s="36"/>
      <c r="O1981" s="38"/>
    </row>
    <row r="1982" spans="8:15">
      <c r="H1982" s="37"/>
      <c r="I1982" s="36"/>
      <c r="J1982" s="38"/>
      <c r="K1982" s="36"/>
      <c r="L1982" s="36"/>
      <c r="M1982" s="38"/>
      <c r="N1982" s="36"/>
      <c r="O1982" s="38"/>
    </row>
    <row r="1983" spans="8:15">
      <c r="H1983" s="37"/>
      <c r="I1983" s="36"/>
      <c r="J1983" s="38"/>
      <c r="K1983" s="36"/>
      <c r="L1983" s="36"/>
      <c r="M1983" s="38"/>
      <c r="N1983" s="36"/>
      <c r="O1983" s="38"/>
    </row>
    <row r="1984" spans="8:15">
      <c r="H1984" s="37"/>
      <c r="I1984" s="36"/>
      <c r="J1984" s="38"/>
      <c r="K1984" s="36"/>
      <c r="L1984" s="36"/>
      <c r="M1984" s="38"/>
      <c r="N1984" s="36"/>
      <c r="O1984" s="38"/>
    </row>
    <row r="1985" spans="8:15">
      <c r="H1985" s="37"/>
      <c r="I1985" s="36"/>
      <c r="J1985" s="38"/>
      <c r="K1985" s="36"/>
      <c r="L1985" s="36"/>
      <c r="M1985" s="38"/>
      <c r="N1985" s="36"/>
      <c r="O1985" s="38"/>
    </row>
    <row r="1986" spans="8:15">
      <c r="H1986" s="37"/>
      <c r="I1986" s="36"/>
      <c r="J1986" s="38"/>
      <c r="K1986" s="36"/>
      <c r="L1986" s="36"/>
      <c r="M1986" s="38"/>
      <c r="N1986" s="36"/>
      <c r="O1986" s="38"/>
    </row>
    <row r="1987" spans="8:15">
      <c r="H1987" s="37"/>
      <c r="I1987" s="36"/>
      <c r="J1987" s="38"/>
      <c r="K1987" s="36"/>
      <c r="L1987" s="36"/>
      <c r="M1987" s="38"/>
      <c r="N1987" s="36"/>
      <c r="O1987" s="38"/>
    </row>
    <row r="1988" spans="8:15">
      <c r="H1988" s="37"/>
      <c r="I1988" s="36"/>
      <c r="J1988" s="38"/>
      <c r="K1988" s="36"/>
      <c r="L1988" s="36"/>
      <c r="M1988" s="38"/>
      <c r="N1988" s="36"/>
      <c r="O1988" s="38"/>
    </row>
    <row r="1989" spans="8:15">
      <c r="H1989" s="37"/>
      <c r="I1989" s="36"/>
      <c r="J1989" s="38"/>
      <c r="K1989" s="36"/>
      <c r="L1989" s="36"/>
      <c r="M1989" s="38"/>
      <c r="N1989" s="36"/>
      <c r="O1989" s="38"/>
    </row>
    <row r="1990" spans="8:15">
      <c r="H1990" s="37"/>
      <c r="I1990" s="36"/>
      <c r="J1990" s="38"/>
      <c r="K1990" s="36"/>
      <c r="L1990" s="36"/>
      <c r="M1990" s="38"/>
      <c r="N1990" s="36"/>
      <c r="O1990" s="38"/>
    </row>
    <row r="1991" spans="8:15">
      <c r="H1991" s="37"/>
      <c r="I1991" s="36"/>
      <c r="J1991" s="38"/>
      <c r="K1991" s="36"/>
      <c r="L1991" s="36"/>
      <c r="M1991" s="38"/>
      <c r="N1991" s="36"/>
      <c r="O1991" s="38"/>
    </row>
    <row r="1992" spans="8:15">
      <c r="H1992" s="37"/>
      <c r="I1992" s="36"/>
      <c r="J1992" s="38"/>
      <c r="K1992" s="36"/>
      <c r="L1992" s="36"/>
      <c r="M1992" s="38"/>
      <c r="N1992" s="36"/>
      <c r="O1992" s="38"/>
    </row>
    <row r="1993" spans="8:15">
      <c r="H1993" s="37"/>
      <c r="I1993" s="36"/>
      <c r="J1993" s="38"/>
      <c r="K1993" s="36"/>
      <c r="L1993" s="36"/>
      <c r="M1993" s="38"/>
      <c r="N1993" s="36"/>
      <c r="O1993" s="38"/>
    </row>
    <row r="1994" spans="8:15">
      <c r="H1994" s="37"/>
      <c r="I1994" s="36"/>
      <c r="J1994" s="38"/>
      <c r="K1994" s="36"/>
      <c r="L1994" s="36"/>
      <c r="M1994" s="38"/>
      <c r="N1994" s="36"/>
      <c r="O1994" s="38"/>
    </row>
    <row r="1995" spans="8:15">
      <c r="H1995" s="37"/>
      <c r="I1995" s="36"/>
      <c r="J1995" s="38"/>
      <c r="K1995" s="36"/>
      <c r="L1995" s="36"/>
      <c r="M1995" s="38"/>
      <c r="N1995" s="36"/>
      <c r="O1995" s="38"/>
    </row>
    <row r="1996" spans="8:15">
      <c r="H1996" s="37"/>
      <c r="I1996" s="36"/>
      <c r="J1996" s="38"/>
      <c r="K1996" s="36"/>
      <c r="L1996" s="36"/>
      <c r="M1996" s="38"/>
      <c r="N1996" s="36"/>
      <c r="O1996" s="38"/>
    </row>
    <row r="1997" spans="8:15">
      <c r="H1997" s="37"/>
      <c r="I1997" s="36"/>
      <c r="J1997" s="38"/>
      <c r="K1997" s="36"/>
      <c r="L1997" s="36"/>
      <c r="M1997" s="38"/>
      <c r="N1997" s="36"/>
      <c r="O1997" s="38"/>
    </row>
    <row r="1998" spans="8:15">
      <c r="H1998" s="37"/>
      <c r="I1998" s="36"/>
      <c r="J1998" s="38"/>
      <c r="K1998" s="36"/>
      <c r="L1998" s="36"/>
      <c r="M1998" s="38"/>
      <c r="N1998" s="36"/>
      <c r="O1998" s="38"/>
    </row>
    <row r="1999" spans="8:15">
      <c r="H1999" s="37"/>
      <c r="I1999" s="36"/>
      <c r="J1999" s="38"/>
      <c r="K1999" s="36"/>
      <c r="L1999" s="36"/>
      <c r="M1999" s="38"/>
      <c r="N1999" s="36"/>
      <c r="O1999" s="38"/>
    </row>
    <row r="2000" spans="8:15">
      <c r="H2000" s="37"/>
      <c r="I2000" s="36"/>
      <c r="J2000" s="38"/>
      <c r="K2000" s="36"/>
      <c r="L2000" s="36"/>
      <c r="M2000" s="38"/>
      <c r="N2000" s="36"/>
      <c r="O2000" s="38"/>
    </row>
    <row r="2001" spans="8:15">
      <c r="H2001" s="37"/>
      <c r="I2001" s="36"/>
      <c r="J2001" s="38"/>
      <c r="K2001" s="36"/>
      <c r="L2001" s="36"/>
      <c r="M2001" s="38"/>
      <c r="N2001" s="36"/>
      <c r="O2001" s="38"/>
    </row>
    <row r="2002" spans="8:15">
      <c r="H2002" s="37"/>
      <c r="I2002" s="36"/>
      <c r="J2002" s="38"/>
      <c r="K2002" s="36"/>
      <c r="L2002" s="36"/>
      <c r="M2002" s="38"/>
      <c r="N2002" s="36"/>
      <c r="O2002" s="38"/>
    </row>
    <row r="2003" spans="8:15">
      <c r="H2003" s="37"/>
      <c r="I2003" s="36"/>
      <c r="J2003" s="38"/>
      <c r="K2003" s="36"/>
      <c r="L2003" s="36"/>
      <c r="M2003" s="38"/>
      <c r="N2003" s="36"/>
      <c r="O2003" s="38"/>
    </row>
    <row r="2004" spans="8:15">
      <c r="H2004" s="37"/>
      <c r="I2004" s="36"/>
      <c r="J2004" s="38"/>
      <c r="K2004" s="36"/>
      <c r="L2004" s="36"/>
      <c r="M2004" s="38"/>
      <c r="N2004" s="36"/>
      <c r="O2004" s="38"/>
    </row>
    <row r="2005" spans="8:15">
      <c r="H2005" s="37"/>
      <c r="I2005" s="36"/>
      <c r="J2005" s="38"/>
      <c r="K2005" s="36"/>
      <c r="L2005" s="36"/>
      <c r="M2005" s="38"/>
      <c r="N2005" s="36"/>
      <c r="O2005" s="38"/>
    </row>
    <row r="2006" spans="8:15">
      <c r="H2006" s="37"/>
      <c r="I2006" s="36"/>
      <c r="J2006" s="38"/>
      <c r="K2006" s="36"/>
      <c r="L2006" s="36"/>
      <c r="M2006" s="38"/>
      <c r="N2006" s="36"/>
      <c r="O2006" s="38"/>
    </row>
    <row r="2007" spans="8:15">
      <c r="H2007" s="37"/>
      <c r="I2007" s="36"/>
      <c r="J2007" s="38"/>
      <c r="K2007" s="36"/>
      <c r="L2007" s="36"/>
      <c r="M2007" s="38"/>
      <c r="N2007" s="36"/>
      <c r="O2007" s="38"/>
    </row>
    <row r="2008" spans="8:15">
      <c r="H2008" s="37"/>
      <c r="I2008" s="36"/>
      <c r="J2008" s="38"/>
      <c r="K2008" s="36"/>
      <c r="L2008" s="36"/>
      <c r="M2008" s="38"/>
      <c r="N2008" s="36"/>
      <c r="O2008" s="38"/>
    </row>
    <row r="2009" spans="8:15">
      <c r="H2009" s="37"/>
      <c r="I2009" s="36"/>
      <c r="J2009" s="38"/>
      <c r="K2009" s="36"/>
      <c r="L2009" s="36"/>
      <c r="M2009" s="38"/>
      <c r="N2009" s="36"/>
      <c r="O2009" s="38"/>
    </row>
    <row r="2010" spans="8:15">
      <c r="H2010" s="37"/>
      <c r="I2010" s="36"/>
      <c r="J2010" s="38"/>
      <c r="K2010" s="36"/>
      <c r="L2010" s="36"/>
      <c r="M2010" s="38"/>
      <c r="N2010" s="36"/>
      <c r="O2010" s="38"/>
    </row>
    <row r="2011" spans="8:15">
      <c r="H2011" s="37"/>
      <c r="I2011" s="36"/>
      <c r="J2011" s="38"/>
      <c r="K2011" s="36"/>
      <c r="L2011" s="36"/>
      <c r="M2011" s="38"/>
      <c r="N2011" s="36"/>
      <c r="O2011" s="38"/>
    </row>
    <row r="2012" spans="8:15">
      <c r="H2012" s="37"/>
      <c r="I2012" s="36"/>
      <c r="J2012" s="38"/>
      <c r="K2012" s="36"/>
      <c r="L2012" s="36"/>
      <c r="M2012" s="38"/>
      <c r="N2012" s="36"/>
      <c r="O2012" s="38"/>
    </row>
    <row r="2013" spans="8:15">
      <c r="H2013" s="37"/>
      <c r="I2013" s="36"/>
      <c r="J2013" s="38"/>
      <c r="K2013" s="36"/>
      <c r="L2013" s="36"/>
      <c r="M2013" s="38"/>
      <c r="N2013" s="36"/>
      <c r="O2013" s="38"/>
    </row>
    <row r="2014" spans="8:15">
      <c r="H2014" s="37"/>
      <c r="I2014" s="36"/>
      <c r="J2014" s="38"/>
      <c r="K2014" s="36"/>
      <c r="L2014" s="36"/>
      <c r="M2014" s="38"/>
      <c r="N2014" s="36"/>
      <c r="O2014" s="38"/>
    </row>
    <row r="2015" spans="8:15">
      <c r="H2015" s="37"/>
      <c r="I2015" s="36"/>
      <c r="J2015" s="38"/>
      <c r="K2015" s="36"/>
      <c r="L2015" s="36"/>
      <c r="M2015" s="38"/>
      <c r="N2015" s="36"/>
      <c r="O2015" s="38"/>
    </row>
    <row r="2016" spans="8:15">
      <c r="H2016" s="37"/>
      <c r="I2016" s="36"/>
      <c r="J2016" s="38"/>
      <c r="K2016" s="36"/>
      <c r="L2016" s="36"/>
      <c r="M2016" s="38"/>
      <c r="N2016" s="36"/>
      <c r="O2016" s="38"/>
    </row>
    <row r="2017" spans="8:15">
      <c r="H2017" s="37"/>
      <c r="I2017" s="36"/>
      <c r="J2017" s="38"/>
      <c r="K2017" s="36"/>
      <c r="L2017" s="36"/>
      <c r="M2017" s="38"/>
      <c r="N2017" s="36"/>
      <c r="O2017" s="38"/>
    </row>
    <row r="2018" spans="8:15">
      <c r="H2018" s="37"/>
      <c r="I2018" s="36"/>
      <c r="J2018" s="38"/>
      <c r="K2018" s="36"/>
      <c r="L2018" s="36"/>
      <c r="M2018" s="38"/>
      <c r="N2018" s="36"/>
      <c r="O2018" s="38"/>
    </row>
    <row r="2019" spans="8:15">
      <c r="H2019" s="37"/>
      <c r="I2019" s="36"/>
      <c r="J2019" s="38"/>
      <c r="K2019" s="36"/>
      <c r="L2019" s="36"/>
      <c r="M2019" s="38"/>
      <c r="N2019" s="36"/>
      <c r="O2019" s="38"/>
    </row>
    <row r="2020" spans="8:15">
      <c r="H2020" s="37"/>
      <c r="I2020" s="36"/>
      <c r="J2020" s="38"/>
      <c r="K2020" s="36"/>
      <c r="L2020" s="36"/>
      <c r="M2020" s="38"/>
      <c r="N2020" s="36"/>
      <c r="O2020" s="38"/>
    </row>
    <row r="2021" spans="8:15">
      <c r="H2021" s="37"/>
      <c r="I2021" s="36"/>
      <c r="J2021" s="38"/>
      <c r="K2021" s="36"/>
      <c r="L2021" s="36"/>
      <c r="M2021" s="38"/>
      <c r="N2021" s="36"/>
      <c r="O2021" s="38"/>
    </row>
    <row r="2022" spans="8:15">
      <c r="H2022" s="37"/>
      <c r="I2022" s="36"/>
      <c r="J2022" s="38"/>
      <c r="K2022" s="36"/>
      <c r="L2022" s="36"/>
      <c r="M2022" s="38"/>
      <c r="N2022" s="36"/>
      <c r="O2022" s="38"/>
    </row>
    <row r="2023" spans="8:15">
      <c r="H2023" s="37"/>
      <c r="I2023" s="36"/>
      <c r="J2023" s="38"/>
      <c r="K2023" s="36"/>
      <c r="L2023" s="36"/>
      <c r="M2023" s="38"/>
      <c r="N2023" s="36"/>
      <c r="O2023" s="38"/>
    </row>
    <row r="2024" spans="8:15">
      <c r="H2024" s="37"/>
      <c r="I2024" s="36"/>
      <c r="J2024" s="38"/>
      <c r="K2024" s="36"/>
      <c r="L2024" s="36"/>
      <c r="M2024" s="38"/>
      <c r="N2024" s="36"/>
      <c r="O2024" s="38"/>
    </row>
    <row r="2025" spans="8:15">
      <c r="H2025" s="37"/>
      <c r="I2025" s="36"/>
      <c r="J2025" s="38"/>
      <c r="K2025" s="36"/>
      <c r="L2025" s="36"/>
      <c r="M2025" s="38"/>
      <c r="N2025" s="36"/>
      <c r="O2025" s="38"/>
    </row>
    <row r="2026" spans="8:15">
      <c r="H2026" s="37"/>
      <c r="I2026" s="36"/>
      <c r="J2026" s="38"/>
      <c r="K2026" s="36"/>
      <c r="L2026" s="36"/>
      <c r="M2026" s="38"/>
      <c r="N2026" s="36"/>
      <c r="O2026" s="38"/>
    </row>
    <row r="2027" spans="8:15">
      <c r="H2027" s="37"/>
      <c r="I2027" s="36"/>
      <c r="J2027" s="38"/>
      <c r="K2027" s="36"/>
      <c r="L2027" s="36"/>
      <c r="M2027" s="38"/>
      <c r="N2027" s="36"/>
      <c r="O2027" s="38"/>
    </row>
    <row r="2028" spans="8:15">
      <c r="H2028" s="37"/>
      <c r="I2028" s="36"/>
      <c r="J2028" s="38"/>
      <c r="K2028" s="36"/>
      <c r="L2028" s="36"/>
      <c r="M2028" s="38"/>
      <c r="N2028" s="36"/>
      <c r="O2028" s="38"/>
    </row>
    <row r="2029" spans="8:15">
      <c r="H2029" s="37"/>
      <c r="I2029" s="36"/>
      <c r="J2029" s="38"/>
      <c r="K2029" s="36"/>
      <c r="L2029" s="36"/>
      <c r="M2029" s="38"/>
      <c r="N2029" s="36"/>
      <c r="O2029" s="38"/>
    </row>
    <row r="2030" spans="8:15">
      <c r="H2030" s="37"/>
      <c r="I2030" s="36"/>
      <c r="J2030" s="38"/>
      <c r="K2030" s="36"/>
      <c r="L2030" s="36"/>
      <c r="M2030" s="38"/>
      <c r="N2030" s="36"/>
      <c r="O2030" s="38"/>
    </row>
    <row r="2031" spans="8:15">
      <c r="H2031" s="37"/>
      <c r="I2031" s="36"/>
      <c r="J2031" s="38"/>
      <c r="K2031" s="36"/>
      <c r="L2031" s="36"/>
      <c r="M2031" s="38"/>
      <c r="N2031" s="36"/>
      <c r="O2031" s="38"/>
    </row>
    <row r="2032" spans="8:15">
      <c r="H2032" s="37"/>
      <c r="I2032" s="36"/>
      <c r="J2032" s="38"/>
      <c r="K2032" s="36"/>
      <c r="L2032" s="36"/>
      <c r="M2032" s="38"/>
      <c r="N2032" s="36"/>
      <c r="O2032" s="38"/>
    </row>
    <row r="2033" spans="8:15">
      <c r="H2033" s="37"/>
      <c r="I2033" s="36"/>
      <c r="J2033" s="38"/>
      <c r="K2033" s="36"/>
      <c r="L2033" s="36"/>
      <c r="M2033" s="38"/>
      <c r="N2033" s="36"/>
      <c r="O2033" s="38"/>
    </row>
    <row r="2034" spans="8:15">
      <c r="H2034" s="37"/>
      <c r="I2034" s="36"/>
      <c r="J2034" s="38"/>
      <c r="K2034" s="36"/>
      <c r="L2034" s="36"/>
      <c r="M2034" s="38"/>
      <c r="N2034" s="36"/>
      <c r="O2034" s="38"/>
    </row>
    <row r="2035" spans="8:15">
      <c r="H2035" s="37"/>
      <c r="I2035" s="36"/>
      <c r="J2035" s="38"/>
      <c r="K2035" s="36"/>
      <c r="L2035" s="36"/>
      <c r="M2035" s="38"/>
      <c r="N2035" s="36"/>
      <c r="O2035" s="38"/>
    </row>
    <row r="2036" spans="8:15">
      <c r="H2036" s="37"/>
      <c r="I2036" s="36"/>
      <c r="J2036" s="38"/>
      <c r="K2036" s="36"/>
      <c r="L2036" s="36"/>
      <c r="M2036" s="38"/>
      <c r="N2036" s="36"/>
      <c r="O2036" s="38"/>
    </row>
    <row r="2037" spans="8:15">
      <c r="H2037" s="37"/>
      <c r="I2037" s="36"/>
      <c r="J2037" s="38"/>
      <c r="K2037" s="36"/>
      <c r="L2037" s="36"/>
      <c r="M2037" s="38"/>
      <c r="N2037" s="36"/>
      <c r="O2037" s="38"/>
    </row>
    <row r="2038" spans="8:15">
      <c r="H2038" s="37"/>
      <c r="I2038" s="36"/>
      <c r="J2038" s="38"/>
      <c r="K2038" s="36"/>
      <c r="L2038" s="36"/>
      <c r="M2038" s="38"/>
      <c r="N2038" s="36"/>
      <c r="O2038" s="38"/>
    </row>
    <row r="2039" spans="8:15">
      <c r="H2039" s="37"/>
      <c r="I2039" s="36"/>
      <c r="J2039" s="38"/>
      <c r="K2039" s="36"/>
      <c r="L2039" s="36"/>
      <c r="M2039" s="38"/>
      <c r="N2039" s="36"/>
      <c r="O2039" s="38"/>
    </row>
    <row r="2040" spans="8:15">
      <c r="H2040" s="37"/>
      <c r="I2040" s="36"/>
      <c r="J2040" s="38"/>
      <c r="K2040" s="36"/>
      <c r="L2040" s="36"/>
      <c r="M2040" s="38"/>
      <c r="N2040" s="36"/>
      <c r="O2040" s="38"/>
    </row>
    <row r="2041" spans="8:15">
      <c r="H2041" s="37"/>
      <c r="I2041" s="36"/>
      <c r="J2041" s="38"/>
      <c r="K2041" s="36"/>
      <c r="L2041" s="36"/>
      <c r="M2041" s="38"/>
      <c r="N2041" s="36"/>
      <c r="O2041" s="38"/>
    </row>
    <row r="2042" spans="8:15">
      <c r="H2042" s="37"/>
      <c r="I2042" s="36"/>
      <c r="J2042" s="38"/>
      <c r="K2042" s="36"/>
      <c r="L2042" s="36"/>
      <c r="M2042" s="38"/>
      <c r="N2042" s="36"/>
      <c r="O2042" s="38"/>
    </row>
    <row r="2043" spans="8:15">
      <c r="H2043" s="37"/>
      <c r="I2043" s="36"/>
      <c r="J2043" s="38"/>
      <c r="K2043" s="36"/>
      <c r="L2043" s="36"/>
      <c r="M2043" s="38"/>
      <c r="N2043" s="36"/>
      <c r="O2043" s="38"/>
    </row>
    <row r="2044" spans="8:15">
      <c r="H2044" s="37"/>
      <c r="I2044" s="36"/>
      <c r="J2044" s="38"/>
      <c r="K2044" s="36"/>
      <c r="L2044" s="36"/>
      <c r="M2044" s="38"/>
      <c r="N2044" s="36"/>
      <c r="O2044" s="38"/>
    </row>
    <row r="2045" spans="8:15">
      <c r="H2045" s="37"/>
      <c r="I2045" s="36"/>
      <c r="J2045" s="38"/>
      <c r="K2045" s="36"/>
      <c r="L2045" s="36"/>
      <c r="M2045" s="38"/>
      <c r="N2045" s="36"/>
      <c r="O2045" s="38"/>
    </row>
    <row r="2046" spans="8:15">
      <c r="H2046" s="37"/>
      <c r="I2046" s="36"/>
      <c r="J2046" s="38"/>
      <c r="K2046" s="36"/>
      <c r="L2046" s="36"/>
      <c r="M2046" s="38"/>
      <c r="N2046" s="36"/>
      <c r="O2046" s="38"/>
    </row>
    <row r="2047" spans="8:15">
      <c r="H2047" s="37"/>
      <c r="I2047" s="36"/>
      <c r="J2047" s="38"/>
      <c r="K2047" s="36"/>
      <c r="L2047" s="36"/>
      <c r="M2047" s="38"/>
      <c r="N2047" s="36"/>
      <c r="O2047" s="38"/>
    </row>
    <row r="2048" spans="8:15">
      <c r="H2048" s="37"/>
      <c r="I2048" s="36"/>
      <c r="J2048" s="38"/>
      <c r="K2048" s="36"/>
      <c r="L2048" s="36"/>
      <c r="M2048" s="38"/>
      <c r="N2048" s="36"/>
      <c r="O2048" s="38"/>
    </row>
    <row r="2049" spans="8:15">
      <c r="H2049" s="37"/>
      <c r="I2049" s="36"/>
      <c r="J2049" s="38"/>
      <c r="K2049" s="36"/>
      <c r="L2049" s="36"/>
      <c r="M2049" s="38"/>
      <c r="N2049" s="36"/>
      <c r="O2049" s="38"/>
    </row>
    <row r="2050" spans="8:15">
      <c r="H2050" s="37"/>
      <c r="I2050" s="36"/>
      <c r="J2050" s="38"/>
      <c r="K2050" s="36"/>
      <c r="L2050" s="36"/>
      <c r="M2050" s="38"/>
      <c r="N2050" s="36"/>
      <c r="O2050" s="38"/>
    </row>
    <row r="2051" spans="8:15">
      <c r="H2051" s="37"/>
      <c r="I2051" s="36"/>
      <c r="J2051" s="38"/>
      <c r="K2051" s="36"/>
      <c r="L2051" s="36"/>
      <c r="M2051" s="38"/>
      <c r="N2051" s="36"/>
      <c r="O2051" s="38"/>
    </row>
    <row r="2052" spans="8:15">
      <c r="H2052" s="37"/>
      <c r="I2052" s="36"/>
      <c r="J2052" s="38"/>
      <c r="K2052" s="36"/>
      <c r="L2052" s="36"/>
      <c r="M2052" s="38"/>
      <c r="N2052" s="36"/>
      <c r="O2052" s="38"/>
    </row>
    <row r="2053" spans="8:15">
      <c r="H2053" s="37"/>
      <c r="I2053" s="36"/>
      <c r="J2053" s="38"/>
      <c r="K2053" s="36"/>
      <c r="L2053" s="36"/>
      <c r="M2053" s="38"/>
      <c r="N2053" s="36"/>
      <c r="O2053" s="38"/>
    </row>
    <row r="2054" spans="8:15">
      <c r="H2054" s="37"/>
      <c r="I2054" s="36"/>
      <c r="J2054" s="38"/>
      <c r="K2054" s="36"/>
      <c r="L2054" s="36"/>
      <c r="M2054" s="38"/>
      <c r="N2054" s="36"/>
      <c r="O2054" s="38"/>
    </row>
    <row r="2055" spans="8:15">
      <c r="H2055" s="37"/>
      <c r="I2055" s="36"/>
      <c r="J2055" s="38"/>
      <c r="K2055" s="36"/>
      <c r="L2055" s="36"/>
      <c r="M2055" s="38"/>
      <c r="N2055" s="36"/>
      <c r="O2055" s="38"/>
    </row>
    <row r="2056" spans="8:15">
      <c r="H2056" s="37"/>
      <c r="I2056" s="36"/>
      <c r="J2056" s="38"/>
      <c r="K2056" s="36"/>
      <c r="L2056" s="36"/>
      <c r="M2056" s="38"/>
      <c r="N2056" s="36"/>
      <c r="O2056" s="38"/>
    </row>
    <row r="2057" spans="8:15">
      <c r="H2057" s="37"/>
      <c r="I2057" s="36"/>
      <c r="J2057" s="38"/>
      <c r="K2057" s="36"/>
      <c r="L2057" s="36"/>
      <c r="M2057" s="38"/>
      <c r="N2057" s="36"/>
      <c r="O2057" s="38"/>
    </row>
    <row r="2058" spans="8:15">
      <c r="H2058" s="37"/>
      <c r="I2058" s="36"/>
      <c r="J2058" s="38"/>
      <c r="K2058" s="36"/>
      <c r="L2058" s="36"/>
      <c r="M2058" s="38"/>
      <c r="N2058" s="36"/>
      <c r="O2058" s="38"/>
    </row>
    <row r="2059" spans="8:15">
      <c r="H2059" s="37"/>
      <c r="I2059" s="36"/>
      <c r="J2059" s="38"/>
      <c r="K2059" s="36"/>
      <c r="L2059" s="36"/>
      <c r="M2059" s="38"/>
      <c r="N2059" s="36"/>
      <c r="O2059" s="38"/>
    </row>
    <row r="2060" spans="8:15">
      <c r="H2060" s="37"/>
      <c r="I2060" s="36"/>
      <c r="J2060" s="38"/>
      <c r="K2060" s="36"/>
      <c r="L2060" s="36"/>
      <c r="M2060" s="38"/>
      <c r="N2060" s="36"/>
      <c r="O2060" s="38"/>
    </row>
    <row r="2061" spans="8:15">
      <c r="H2061" s="37"/>
      <c r="I2061" s="36"/>
      <c r="J2061" s="38"/>
      <c r="K2061" s="36"/>
      <c r="L2061" s="36"/>
      <c r="M2061" s="38"/>
      <c r="N2061" s="36"/>
      <c r="O2061" s="38"/>
    </row>
    <row r="2062" spans="8:15">
      <c r="H2062" s="37"/>
      <c r="I2062" s="36"/>
      <c r="J2062" s="38"/>
      <c r="K2062" s="36"/>
      <c r="L2062" s="36"/>
      <c r="M2062" s="38"/>
      <c r="N2062" s="36"/>
      <c r="O2062" s="38"/>
    </row>
    <row r="2063" spans="8:15">
      <c r="H2063" s="37"/>
      <c r="I2063" s="36"/>
      <c r="J2063" s="38"/>
      <c r="K2063" s="36"/>
      <c r="L2063" s="36"/>
      <c r="M2063" s="38"/>
      <c r="N2063" s="36"/>
      <c r="O2063" s="38"/>
    </row>
    <row r="2064" spans="8:15">
      <c r="H2064" s="37"/>
      <c r="I2064" s="36"/>
      <c r="J2064" s="38"/>
      <c r="K2064" s="36"/>
      <c r="L2064" s="36"/>
      <c r="M2064" s="38"/>
      <c r="N2064" s="36"/>
      <c r="O2064" s="38"/>
    </row>
    <row r="2065" spans="8:15">
      <c r="H2065" s="37"/>
      <c r="I2065" s="36"/>
      <c r="J2065" s="38"/>
      <c r="K2065" s="36"/>
      <c r="L2065" s="36"/>
      <c r="M2065" s="38"/>
      <c r="N2065" s="36"/>
      <c r="O2065" s="38"/>
    </row>
    <row r="2066" spans="8:15">
      <c r="H2066" s="37"/>
      <c r="I2066" s="36"/>
      <c r="J2066" s="38"/>
      <c r="K2066" s="36"/>
      <c r="L2066" s="36"/>
      <c r="M2066" s="38"/>
      <c r="N2066" s="36"/>
      <c r="O2066" s="38"/>
    </row>
    <row r="2067" spans="8:15">
      <c r="H2067" s="37"/>
      <c r="I2067" s="36"/>
      <c r="J2067" s="38"/>
      <c r="K2067" s="36"/>
      <c r="L2067" s="36"/>
      <c r="M2067" s="38"/>
      <c r="N2067" s="36"/>
      <c r="O2067" s="38"/>
    </row>
    <row r="2068" spans="8:15">
      <c r="H2068" s="37"/>
      <c r="I2068" s="36"/>
      <c r="J2068" s="38"/>
      <c r="K2068" s="36"/>
      <c r="L2068" s="36"/>
      <c r="M2068" s="38"/>
      <c r="N2068" s="36"/>
      <c r="O2068" s="38"/>
    </row>
    <row r="2069" spans="8:15">
      <c r="H2069" s="37"/>
      <c r="I2069" s="36"/>
      <c r="J2069" s="38"/>
      <c r="K2069" s="36"/>
      <c r="L2069" s="36"/>
      <c r="M2069" s="38"/>
      <c r="N2069" s="36"/>
      <c r="O2069" s="38"/>
    </row>
    <row r="2070" spans="8:15">
      <c r="H2070" s="37"/>
      <c r="I2070" s="36"/>
      <c r="J2070" s="38"/>
      <c r="K2070" s="36"/>
      <c r="L2070" s="36"/>
      <c r="M2070" s="38"/>
      <c r="N2070" s="36"/>
      <c r="O2070" s="38"/>
    </row>
    <row r="2071" spans="8:15">
      <c r="H2071" s="37"/>
      <c r="I2071" s="36"/>
      <c r="J2071" s="38"/>
      <c r="K2071" s="36"/>
      <c r="L2071" s="36"/>
      <c r="M2071" s="38"/>
      <c r="N2071" s="36"/>
      <c r="O2071" s="38"/>
    </row>
    <row r="2072" spans="8:15">
      <c r="H2072" s="37"/>
      <c r="I2072" s="36"/>
      <c r="J2072" s="38"/>
      <c r="K2072" s="36"/>
      <c r="L2072" s="36"/>
      <c r="M2072" s="38"/>
      <c r="N2072" s="36"/>
      <c r="O2072" s="38"/>
    </row>
    <row r="2073" spans="8:15">
      <c r="H2073" s="37"/>
      <c r="I2073" s="36"/>
      <c r="J2073" s="38"/>
      <c r="K2073" s="36"/>
      <c r="L2073" s="36"/>
      <c r="M2073" s="38"/>
      <c r="N2073" s="36"/>
      <c r="O2073" s="38"/>
    </row>
    <row r="2074" spans="8:15">
      <c r="H2074" s="37"/>
      <c r="I2074" s="36"/>
      <c r="J2074" s="38"/>
      <c r="K2074" s="36"/>
      <c r="L2074" s="36"/>
      <c r="M2074" s="38"/>
      <c r="N2074" s="36"/>
      <c r="O2074" s="38"/>
    </row>
    <row r="2075" spans="8:15">
      <c r="H2075" s="37"/>
      <c r="I2075" s="36"/>
      <c r="J2075" s="38"/>
      <c r="K2075" s="36"/>
      <c r="L2075" s="36"/>
      <c r="M2075" s="38"/>
      <c r="N2075" s="36"/>
      <c r="O2075" s="38"/>
    </row>
    <row r="2076" spans="8:15">
      <c r="H2076" s="37"/>
      <c r="I2076" s="36"/>
      <c r="J2076" s="38"/>
      <c r="K2076" s="36"/>
      <c r="L2076" s="36"/>
      <c r="M2076" s="38"/>
      <c r="N2076" s="36"/>
      <c r="O2076" s="38"/>
    </row>
    <row r="2077" spans="8:15">
      <c r="H2077" s="37"/>
      <c r="I2077" s="36"/>
      <c r="J2077" s="38"/>
      <c r="K2077" s="36"/>
      <c r="L2077" s="36"/>
      <c r="M2077" s="38"/>
      <c r="N2077" s="36"/>
      <c r="O2077" s="38"/>
    </row>
    <row r="2078" spans="8:15">
      <c r="H2078" s="37"/>
      <c r="I2078" s="36"/>
      <c r="J2078" s="38"/>
      <c r="K2078" s="36"/>
      <c r="L2078" s="36"/>
      <c r="M2078" s="38"/>
      <c r="N2078" s="36"/>
      <c r="O2078" s="38"/>
    </row>
    <row r="2079" spans="8:15">
      <c r="H2079" s="37"/>
      <c r="I2079" s="36"/>
      <c r="J2079" s="38"/>
      <c r="K2079" s="36"/>
      <c r="L2079" s="36"/>
      <c r="M2079" s="38"/>
      <c r="N2079" s="36"/>
      <c r="O2079" s="38"/>
    </row>
    <row r="2080" spans="8:15">
      <c r="H2080" s="37"/>
      <c r="I2080" s="36"/>
      <c r="J2080" s="38"/>
      <c r="K2080" s="36"/>
      <c r="L2080" s="36"/>
      <c r="M2080" s="38"/>
      <c r="N2080" s="36"/>
      <c r="O2080" s="38"/>
    </row>
    <row r="2081" spans="8:15">
      <c r="H2081" s="37"/>
      <c r="I2081" s="36"/>
      <c r="J2081" s="38"/>
      <c r="K2081" s="36"/>
      <c r="L2081" s="36"/>
      <c r="M2081" s="38"/>
      <c r="N2081" s="36"/>
      <c r="O2081" s="38"/>
    </row>
    <row r="2082" spans="8:15">
      <c r="H2082" s="37"/>
      <c r="I2082" s="36"/>
      <c r="J2082" s="38"/>
      <c r="K2082" s="36"/>
      <c r="L2082" s="36"/>
      <c r="M2082" s="38"/>
      <c r="N2082" s="36"/>
      <c r="O2082" s="38"/>
    </row>
    <row r="2083" spans="8:15">
      <c r="H2083" s="37"/>
      <c r="I2083" s="36"/>
      <c r="J2083" s="38"/>
      <c r="K2083" s="36"/>
      <c r="L2083" s="36"/>
      <c r="M2083" s="38"/>
      <c r="N2083" s="36"/>
      <c r="O2083" s="38"/>
    </row>
    <row r="2084" spans="8:15">
      <c r="H2084" s="37"/>
      <c r="I2084" s="36"/>
      <c r="J2084" s="38"/>
      <c r="K2084" s="36"/>
      <c r="L2084" s="36"/>
      <c r="M2084" s="38"/>
      <c r="N2084" s="36"/>
      <c r="O2084" s="38"/>
    </row>
    <row r="2085" spans="8:15">
      <c r="H2085" s="37"/>
      <c r="I2085" s="36"/>
      <c r="J2085" s="38"/>
      <c r="K2085" s="36"/>
      <c r="L2085" s="36"/>
      <c r="M2085" s="38"/>
      <c r="N2085" s="36"/>
      <c r="O2085" s="38"/>
    </row>
    <row r="2086" spans="8:15">
      <c r="H2086" s="37"/>
      <c r="I2086" s="36"/>
      <c r="J2086" s="38"/>
      <c r="K2086" s="36"/>
      <c r="L2086" s="36"/>
      <c r="M2086" s="38"/>
      <c r="N2086" s="36"/>
      <c r="O2086" s="38"/>
    </row>
    <row r="2087" spans="8:15">
      <c r="H2087" s="37"/>
      <c r="I2087" s="36"/>
      <c r="J2087" s="38"/>
      <c r="K2087" s="36"/>
      <c r="L2087" s="36"/>
      <c r="M2087" s="38"/>
      <c r="N2087" s="36"/>
      <c r="O2087" s="38"/>
    </row>
    <row r="2088" spans="8:15">
      <c r="H2088" s="37"/>
      <c r="I2088" s="36"/>
      <c r="J2088" s="38"/>
      <c r="K2088" s="36"/>
      <c r="L2088" s="36"/>
      <c r="M2088" s="38"/>
      <c r="N2088" s="36"/>
      <c r="O2088" s="38"/>
    </row>
    <row r="2089" spans="8:15">
      <c r="H2089" s="37"/>
      <c r="I2089" s="36"/>
      <c r="J2089" s="38"/>
      <c r="K2089" s="36"/>
      <c r="L2089" s="36"/>
      <c r="M2089" s="38"/>
      <c r="N2089" s="36"/>
      <c r="O2089" s="38"/>
    </row>
    <row r="2090" spans="8:15">
      <c r="H2090" s="37"/>
      <c r="I2090" s="36"/>
      <c r="J2090" s="38"/>
      <c r="K2090" s="36"/>
      <c r="L2090" s="36"/>
      <c r="M2090" s="38"/>
      <c r="N2090" s="36"/>
      <c r="O2090" s="38"/>
    </row>
    <row r="2091" spans="8:15">
      <c r="H2091" s="37"/>
      <c r="I2091" s="36"/>
      <c r="J2091" s="38"/>
      <c r="K2091" s="36"/>
      <c r="L2091" s="36"/>
      <c r="M2091" s="38"/>
      <c r="N2091" s="36"/>
      <c r="O2091" s="38"/>
    </row>
    <row r="2092" spans="8:15">
      <c r="H2092" s="37"/>
      <c r="I2092" s="36"/>
      <c r="J2092" s="38"/>
      <c r="K2092" s="36"/>
      <c r="L2092" s="36"/>
      <c r="M2092" s="38"/>
      <c r="N2092" s="36"/>
      <c r="O2092" s="38"/>
    </row>
    <row r="2093" spans="8:15">
      <c r="H2093" s="37"/>
      <c r="I2093" s="36"/>
      <c r="J2093" s="38"/>
      <c r="K2093" s="36"/>
      <c r="L2093" s="36"/>
      <c r="M2093" s="38"/>
      <c r="N2093" s="36"/>
      <c r="O2093" s="38"/>
    </row>
    <row r="2094" spans="8:15">
      <c r="H2094" s="37"/>
      <c r="I2094" s="36"/>
      <c r="J2094" s="38"/>
      <c r="K2094" s="36"/>
      <c r="L2094" s="36"/>
      <c r="M2094" s="38"/>
      <c r="N2094" s="36"/>
      <c r="O2094" s="38"/>
    </row>
    <row r="2095" spans="8:15">
      <c r="H2095" s="37"/>
      <c r="I2095" s="36"/>
      <c r="J2095" s="38"/>
      <c r="K2095" s="36"/>
      <c r="L2095" s="36"/>
      <c r="M2095" s="38"/>
      <c r="N2095" s="36"/>
      <c r="O2095" s="38"/>
    </row>
    <row r="2096" spans="8:15">
      <c r="H2096" s="37"/>
      <c r="I2096" s="36"/>
      <c r="J2096" s="38"/>
      <c r="K2096" s="36"/>
      <c r="L2096" s="36"/>
      <c r="M2096" s="38"/>
      <c r="N2096" s="36"/>
      <c r="O2096" s="38"/>
    </row>
    <row r="2097" spans="8:15">
      <c r="H2097" s="37"/>
      <c r="I2097" s="36"/>
      <c r="J2097" s="38"/>
      <c r="K2097" s="36"/>
      <c r="L2097" s="36"/>
      <c r="M2097" s="38"/>
      <c r="N2097" s="36"/>
      <c r="O2097" s="38"/>
    </row>
    <row r="2098" spans="8:15">
      <c r="H2098" s="37"/>
      <c r="I2098" s="36"/>
      <c r="J2098" s="38"/>
      <c r="K2098" s="36"/>
      <c r="L2098" s="36"/>
      <c r="M2098" s="38"/>
      <c r="N2098" s="36"/>
      <c r="O2098" s="38"/>
    </row>
    <row r="2099" spans="8:15">
      <c r="H2099" s="37"/>
      <c r="I2099" s="36"/>
      <c r="J2099" s="38"/>
      <c r="K2099" s="36"/>
      <c r="L2099" s="36"/>
      <c r="M2099" s="38"/>
      <c r="N2099" s="36"/>
      <c r="O2099" s="38"/>
    </row>
    <row r="2100" spans="8:15">
      <c r="H2100" s="37"/>
      <c r="I2100" s="36"/>
      <c r="J2100" s="38"/>
      <c r="K2100" s="36"/>
      <c r="L2100" s="36"/>
      <c r="M2100" s="38"/>
      <c r="N2100" s="36"/>
      <c r="O2100" s="38"/>
    </row>
    <row r="2101" spans="8:15">
      <c r="H2101" s="37"/>
      <c r="I2101" s="36"/>
      <c r="J2101" s="38"/>
      <c r="K2101" s="36"/>
      <c r="L2101" s="36"/>
      <c r="M2101" s="38"/>
      <c r="N2101" s="36"/>
      <c r="O2101" s="38"/>
    </row>
    <row r="2102" spans="8:15">
      <c r="H2102" s="37"/>
      <c r="I2102" s="36"/>
      <c r="J2102" s="38"/>
      <c r="K2102" s="36"/>
      <c r="L2102" s="36"/>
      <c r="M2102" s="38"/>
      <c r="N2102" s="36"/>
      <c r="O2102" s="38"/>
    </row>
    <row r="2103" spans="8:15">
      <c r="H2103" s="37"/>
      <c r="I2103" s="36"/>
      <c r="J2103" s="38"/>
      <c r="K2103" s="36"/>
      <c r="L2103" s="36"/>
      <c r="M2103" s="38"/>
      <c r="N2103" s="36"/>
      <c r="O2103" s="38"/>
    </row>
    <row r="2104" spans="8:15">
      <c r="H2104" s="37"/>
      <c r="I2104" s="36"/>
      <c r="J2104" s="38"/>
      <c r="K2104" s="36"/>
      <c r="L2104" s="36"/>
      <c r="M2104" s="38"/>
      <c r="N2104" s="36"/>
      <c r="O2104" s="38"/>
    </row>
    <row r="2105" spans="8:15">
      <c r="H2105" s="37"/>
      <c r="I2105" s="36"/>
      <c r="J2105" s="38"/>
      <c r="K2105" s="36"/>
      <c r="L2105" s="36"/>
      <c r="M2105" s="38"/>
      <c r="N2105" s="36"/>
      <c r="O2105" s="38"/>
    </row>
    <row r="2106" spans="8:15">
      <c r="H2106" s="37"/>
      <c r="I2106" s="36"/>
      <c r="J2106" s="38"/>
      <c r="K2106" s="36"/>
      <c r="L2106" s="36"/>
      <c r="M2106" s="38"/>
      <c r="N2106" s="36"/>
      <c r="O2106" s="38"/>
    </row>
    <row r="2107" spans="8:15">
      <c r="H2107" s="37"/>
      <c r="I2107" s="36"/>
      <c r="J2107" s="38"/>
      <c r="K2107" s="36"/>
      <c r="L2107" s="36"/>
      <c r="M2107" s="38"/>
      <c r="N2107" s="36"/>
      <c r="O2107" s="38"/>
    </row>
    <row r="2108" spans="8:15">
      <c r="H2108" s="37"/>
      <c r="I2108" s="36"/>
      <c r="J2108" s="38"/>
      <c r="K2108" s="36"/>
      <c r="L2108" s="36"/>
      <c r="M2108" s="38"/>
      <c r="N2108" s="36"/>
      <c r="O2108" s="38"/>
    </row>
    <row r="2109" spans="8:15">
      <c r="H2109" s="37"/>
      <c r="I2109" s="36"/>
      <c r="J2109" s="38"/>
      <c r="K2109" s="36"/>
      <c r="L2109" s="36"/>
      <c r="M2109" s="38"/>
      <c r="N2109" s="36"/>
      <c r="O2109" s="38"/>
    </row>
    <row r="2110" spans="8:15">
      <c r="H2110" s="37"/>
      <c r="I2110" s="36"/>
      <c r="J2110" s="38"/>
      <c r="K2110" s="36"/>
      <c r="L2110" s="36"/>
      <c r="M2110" s="38"/>
      <c r="N2110" s="36"/>
      <c r="O2110" s="38"/>
    </row>
    <row r="2111" spans="8:15">
      <c r="H2111" s="37"/>
      <c r="I2111" s="36"/>
      <c r="J2111" s="38"/>
      <c r="K2111" s="36"/>
      <c r="L2111" s="36"/>
      <c r="M2111" s="38"/>
      <c r="N2111" s="36"/>
      <c r="O2111" s="38"/>
    </row>
    <row r="2112" spans="8:15">
      <c r="H2112" s="37"/>
      <c r="I2112" s="36"/>
      <c r="J2112" s="38"/>
      <c r="K2112" s="36"/>
      <c r="L2112" s="36"/>
      <c r="M2112" s="38"/>
      <c r="N2112" s="36"/>
      <c r="O2112" s="38"/>
    </row>
    <row r="2113" spans="8:15">
      <c r="H2113" s="37"/>
      <c r="I2113" s="36"/>
      <c r="J2113" s="38"/>
      <c r="K2113" s="36"/>
      <c r="L2113" s="36"/>
      <c r="M2113" s="38"/>
      <c r="N2113" s="36"/>
      <c r="O2113" s="38"/>
    </row>
    <row r="2114" spans="8:15">
      <c r="H2114" s="37"/>
      <c r="I2114" s="36"/>
      <c r="J2114" s="38"/>
      <c r="K2114" s="36"/>
      <c r="L2114" s="36"/>
      <c r="M2114" s="38"/>
      <c r="N2114" s="36"/>
      <c r="O2114" s="38"/>
    </row>
    <row r="2115" spans="8:15">
      <c r="H2115" s="37"/>
      <c r="I2115" s="36"/>
      <c r="J2115" s="38"/>
      <c r="K2115" s="36"/>
      <c r="L2115" s="36"/>
      <c r="M2115" s="38"/>
      <c r="N2115" s="36"/>
      <c r="O2115" s="38"/>
    </row>
    <row r="2116" spans="8:15">
      <c r="H2116" s="37"/>
      <c r="I2116" s="36"/>
      <c r="J2116" s="38"/>
      <c r="K2116" s="36"/>
      <c r="L2116" s="36"/>
      <c r="M2116" s="38"/>
      <c r="N2116" s="36"/>
      <c r="O2116" s="38"/>
    </row>
    <row r="2117" spans="8:15">
      <c r="H2117" s="37"/>
      <c r="I2117" s="36"/>
      <c r="J2117" s="38"/>
      <c r="K2117" s="36"/>
      <c r="L2117" s="36"/>
      <c r="M2117" s="38"/>
      <c r="N2117" s="36"/>
      <c r="O2117" s="38"/>
    </row>
    <row r="2118" spans="8:15">
      <c r="H2118" s="37"/>
      <c r="I2118" s="36"/>
      <c r="J2118" s="38"/>
      <c r="K2118" s="36"/>
      <c r="L2118" s="36"/>
      <c r="M2118" s="38"/>
      <c r="N2118" s="36"/>
      <c r="O2118" s="38"/>
    </row>
    <row r="2119" spans="8:15">
      <c r="H2119" s="37"/>
      <c r="I2119" s="36"/>
      <c r="J2119" s="38"/>
      <c r="K2119" s="36"/>
      <c r="L2119" s="36"/>
      <c r="M2119" s="38"/>
      <c r="N2119" s="36"/>
      <c r="O2119" s="38"/>
    </row>
    <row r="2120" spans="8:15">
      <c r="H2120" s="37"/>
      <c r="I2120" s="36"/>
      <c r="J2120" s="38"/>
      <c r="K2120" s="36"/>
      <c r="L2120" s="36"/>
      <c r="M2120" s="38"/>
      <c r="N2120" s="36"/>
      <c r="O2120" s="38"/>
    </row>
    <row r="2121" spans="8:15">
      <c r="H2121" s="37"/>
      <c r="I2121" s="36"/>
      <c r="J2121" s="38"/>
      <c r="K2121" s="36"/>
      <c r="L2121" s="36"/>
      <c r="M2121" s="38"/>
      <c r="N2121" s="36"/>
      <c r="O2121" s="38"/>
    </row>
    <row r="2122" spans="8:15">
      <c r="H2122" s="37"/>
      <c r="I2122" s="36"/>
      <c r="J2122" s="38"/>
      <c r="K2122" s="36"/>
      <c r="L2122" s="36"/>
      <c r="M2122" s="38"/>
      <c r="N2122" s="36"/>
      <c r="O2122" s="38"/>
    </row>
    <row r="2123" spans="8:15">
      <c r="H2123" s="37"/>
      <c r="I2123" s="36"/>
      <c r="J2123" s="38"/>
      <c r="K2123" s="36"/>
      <c r="L2123" s="36"/>
      <c r="M2123" s="38"/>
      <c r="N2123" s="36"/>
      <c r="O2123" s="38"/>
    </row>
    <row r="2124" spans="8:15">
      <c r="H2124" s="37"/>
      <c r="I2124" s="36"/>
      <c r="J2124" s="38"/>
      <c r="K2124" s="36"/>
      <c r="L2124" s="36"/>
      <c r="M2124" s="38"/>
      <c r="N2124" s="36"/>
      <c r="O2124" s="38"/>
    </row>
    <row r="2125" spans="8:15">
      <c r="H2125" s="37"/>
      <c r="I2125" s="36"/>
      <c r="J2125" s="38"/>
      <c r="K2125" s="36"/>
      <c r="L2125" s="36"/>
      <c r="M2125" s="38"/>
      <c r="N2125" s="36"/>
      <c r="O2125" s="38"/>
    </row>
    <row r="2126" spans="8:15">
      <c r="H2126" s="37"/>
      <c r="I2126" s="36"/>
      <c r="J2126" s="38"/>
      <c r="K2126" s="36"/>
      <c r="L2126" s="36"/>
      <c r="M2126" s="38"/>
      <c r="N2126" s="36"/>
      <c r="O2126" s="38"/>
    </row>
    <row r="2127" spans="8:15">
      <c r="H2127" s="37"/>
      <c r="I2127" s="36"/>
      <c r="J2127" s="38"/>
      <c r="K2127" s="36"/>
      <c r="L2127" s="36"/>
      <c r="M2127" s="38"/>
      <c r="N2127" s="36"/>
      <c r="O2127" s="38"/>
    </row>
    <row r="2128" spans="8:15">
      <c r="H2128" s="37"/>
      <c r="I2128" s="36"/>
      <c r="J2128" s="38"/>
      <c r="K2128" s="36"/>
      <c r="L2128" s="36"/>
      <c r="M2128" s="38"/>
      <c r="N2128" s="36"/>
      <c r="O2128" s="38"/>
    </row>
    <row r="2129" spans="8:15">
      <c r="H2129" s="37"/>
      <c r="I2129" s="36"/>
      <c r="J2129" s="38"/>
      <c r="K2129" s="36"/>
      <c r="L2129" s="36"/>
      <c r="M2129" s="38"/>
      <c r="N2129" s="36"/>
      <c r="O2129" s="38"/>
    </row>
    <row r="2130" spans="8:15">
      <c r="H2130" s="37"/>
      <c r="I2130" s="36"/>
      <c r="J2130" s="38"/>
      <c r="K2130" s="36"/>
      <c r="L2130" s="36"/>
      <c r="M2130" s="38"/>
      <c r="N2130" s="36"/>
      <c r="O2130" s="38"/>
    </row>
    <row r="2131" spans="8:15">
      <c r="H2131" s="37"/>
      <c r="I2131" s="36"/>
      <c r="J2131" s="38"/>
      <c r="K2131" s="36"/>
      <c r="L2131" s="36"/>
      <c r="M2131" s="38"/>
      <c r="N2131" s="36"/>
      <c r="O2131" s="38"/>
    </row>
    <row r="2132" spans="8:15">
      <c r="H2132" s="37"/>
      <c r="I2132" s="36"/>
      <c r="J2132" s="38"/>
      <c r="K2132" s="36"/>
      <c r="L2132" s="36"/>
      <c r="M2132" s="38"/>
      <c r="N2132" s="36"/>
      <c r="O2132" s="38"/>
    </row>
    <row r="2133" spans="8:15">
      <c r="H2133" s="37"/>
      <c r="I2133" s="36"/>
      <c r="J2133" s="38"/>
      <c r="K2133" s="36"/>
      <c r="L2133" s="36"/>
      <c r="M2133" s="38"/>
      <c r="N2133" s="36"/>
      <c r="O2133" s="38"/>
    </row>
    <row r="2134" spans="8:15">
      <c r="H2134" s="37"/>
      <c r="I2134" s="36"/>
      <c r="J2134" s="38"/>
      <c r="K2134" s="36"/>
      <c r="L2134" s="36"/>
      <c r="M2134" s="38"/>
      <c r="N2134" s="36"/>
      <c r="O2134" s="38"/>
    </row>
    <row r="2135" spans="8:15">
      <c r="H2135" s="37"/>
      <c r="I2135" s="36"/>
      <c r="J2135" s="38"/>
      <c r="K2135" s="36"/>
      <c r="L2135" s="36"/>
      <c r="M2135" s="38"/>
      <c r="N2135" s="36"/>
      <c r="O2135" s="38"/>
    </row>
    <row r="2136" spans="8:15">
      <c r="H2136" s="37"/>
      <c r="I2136" s="36"/>
      <c r="J2136" s="38"/>
      <c r="K2136" s="36"/>
      <c r="L2136" s="36"/>
      <c r="M2136" s="38"/>
      <c r="N2136" s="36"/>
      <c r="O2136" s="38"/>
    </row>
    <row r="2137" spans="8:15">
      <c r="H2137" s="37"/>
      <c r="I2137" s="36"/>
      <c r="J2137" s="38"/>
      <c r="K2137" s="36"/>
      <c r="L2137" s="36"/>
      <c r="M2137" s="38"/>
      <c r="N2137" s="36"/>
      <c r="O2137" s="38"/>
    </row>
    <row r="2138" spans="8:15">
      <c r="H2138" s="37"/>
      <c r="I2138" s="36"/>
      <c r="J2138" s="38"/>
      <c r="K2138" s="36"/>
      <c r="L2138" s="36"/>
      <c r="M2138" s="38"/>
      <c r="N2138" s="36"/>
      <c r="O2138" s="38"/>
    </row>
    <row r="2139" spans="8:15">
      <c r="H2139" s="37"/>
      <c r="I2139" s="36"/>
      <c r="J2139" s="38"/>
      <c r="K2139" s="36"/>
      <c r="L2139" s="36"/>
      <c r="M2139" s="38"/>
      <c r="N2139" s="36"/>
      <c r="O2139" s="38"/>
    </row>
    <row r="2140" spans="8:15">
      <c r="H2140" s="37"/>
      <c r="I2140" s="36"/>
      <c r="J2140" s="38"/>
      <c r="K2140" s="36"/>
      <c r="L2140" s="36"/>
      <c r="M2140" s="38"/>
      <c r="N2140" s="36"/>
      <c r="O2140" s="38"/>
    </row>
    <row r="2141" spans="8:15">
      <c r="H2141" s="37"/>
      <c r="I2141" s="36"/>
      <c r="J2141" s="38"/>
      <c r="K2141" s="36"/>
      <c r="L2141" s="36"/>
      <c r="M2141" s="38"/>
      <c r="N2141" s="36"/>
      <c r="O2141" s="38"/>
    </row>
    <row r="2142" spans="8:15">
      <c r="H2142" s="37"/>
      <c r="I2142" s="36"/>
      <c r="J2142" s="38"/>
      <c r="K2142" s="36"/>
      <c r="L2142" s="36"/>
      <c r="M2142" s="38"/>
      <c r="N2142" s="36"/>
      <c r="O2142" s="38"/>
    </row>
    <row r="2143" spans="8:15">
      <c r="H2143" s="37"/>
      <c r="I2143" s="36"/>
      <c r="J2143" s="38"/>
      <c r="K2143" s="36"/>
      <c r="L2143" s="36"/>
      <c r="M2143" s="38"/>
      <c r="N2143" s="36"/>
      <c r="O2143" s="38"/>
    </row>
    <row r="2144" spans="8:15">
      <c r="H2144" s="37"/>
      <c r="I2144" s="36"/>
      <c r="J2144" s="38"/>
      <c r="K2144" s="36"/>
      <c r="L2144" s="36"/>
      <c r="M2144" s="38"/>
      <c r="N2144" s="36"/>
      <c r="O2144" s="38"/>
    </row>
    <row r="2145" spans="8:15">
      <c r="H2145" s="37"/>
      <c r="I2145" s="36"/>
      <c r="J2145" s="38"/>
      <c r="K2145" s="36"/>
      <c r="L2145" s="36"/>
      <c r="M2145" s="38"/>
      <c r="N2145" s="36"/>
      <c r="O2145" s="38"/>
    </row>
    <row r="2146" spans="8:15">
      <c r="H2146" s="37"/>
      <c r="I2146" s="36"/>
      <c r="J2146" s="38"/>
      <c r="K2146" s="36"/>
      <c r="L2146" s="36"/>
      <c r="M2146" s="38"/>
      <c r="N2146" s="36"/>
      <c r="O2146" s="38"/>
    </row>
    <row r="2147" spans="8:15">
      <c r="H2147" s="37"/>
      <c r="I2147" s="36"/>
      <c r="J2147" s="38"/>
      <c r="K2147" s="36"/>
      <c r="L2147" s="36"/>
      <c r="M2147" s="38"/>
      <c r="N2147" s="36"/>
      <c r="O2147" s="38"/>
    </row>
    <row r="2148" spans="8:15">
      <c r="H2148" s="37"/>
      <c r="I2148" s="36"/>
      <c r="J2148" s="38"/>
      <c r="K2148" s="36"/>
      <c r="L2148" s="36"/>
      <c r="M2148" s="38"/>
      <c r="N2148" s="36"/>
      <c r="O2148" s="38"/>
    </row>
    <row r="2149" spans="8:15">
      <c r="H2149" s="37"/>
      <c r="I2149" s="36"/>
      <c r="J2149" s="38"/>
      <c r="K2149" s="36"/>
      <c r="L2149" s="36"/>
      <c r="M2149" s="38"/>
      <c r="N2149" s="36"/>
      <c r="O2149" s="38"/>
    </row>
    <row r="2150" spans="8:15">
      <c r="H2150" s="37"/>
      <c r="I2150" s="36"/>
      <c r="J2150" s="38"/>
      <c r="K2150" s="36"/>
      <c r="L2150" s="36"/>
      <c r="M2150" s="38"/>
      <c r="N2150" s="36"/>
      <c r="O2150" s="38"/>
    </row>
    <row r="2151" spans="8:15">
      <c r="H2151" s="37"/>
      <c r="I2151" s="36"/>
      <c r="J2151" s="38"/>
      <c r="K2151" s="36"/>
      <c r="L2151" s="36"/>
      <c r="M2151" s="38"/>
      <c r="N2151" s="36"/>
      <c r="O2151" s="38"/>
    </row>
    <row r="2152" spans="8:15">
      <c r="H2152" s="37"/>
      <c r="I2152" s="36"/>
      <c r="J2152" s="38"/>
      <c r="K2152" s="36"/>
      <c r="L2152" s="36"/>
      <c r="M2152" s="38"/>
      <c r="N2152" s="36"/>
      <c r="O2152" s="38"/>
    </row>
    <row r="2153" spans="8:15">
      <c r="H2153" s="37"/>
      <c r="I2153" s="36"/>
      <c r="J2153" s="38"/>
      <c r="K2153" s="36"/>
      <c r="L2153" s="36"/>
      <c r="M2153" s="38"/>
      <c r="N2153" s="36"/>
      <c r="O2153" s="38"/>
    </row>
    <row r="2154" spans="8:15">
      <c r="H2154" s="37"/>
      <c r="I2154" s="36"/>
      <c r="J2154" s="38"/>
      <c r="K2154" s="36"/>
      <c r="L2154" s="36"/>
      <c r="M2154" s="38"/>
      <c r="N2154" s="36"/>
      <c r="O2154" s="38"/>
    </row>
    <row r="2155" spans="8:15">
      <c r="H2155" s="37"/>
      <c r="I2155" s="36"/>
      <c r="J2155" s="38"/>
      <c r="K2155" s="36"/>
      <c r="L2155" s="36"/>
      <c r="M2155" s="38"/>
      <c r="N2155" s="36"/>
      <c r="O2155" s="38"/>
    </row>
    <row r="2156" spans="8:15">
      <c r="H2156" s="37"/>
      <c r="I2156" s="36"/>
      <c r="J2156" s="38"/>
      <c r="K2156" s="36"/>
      <c r="L2156" s="36"/>
      <c r="M2156" s="38"/>
      <c r="N2156" s="36"/>
      <c r="O2156" s="38"/>
    </row>
    <row r="2157" spans="8:15">
      <c r="H2157" s="37"/>
      <c r="I2157" s="36"/>
      <c r="J2157" s="38"/>
      <c r="K2157" s="36"/>
      <c r="L2157" s="36"/>
      <c r="M2157" s="38"/>
      <c r="N2157" s="36"/>
      <c r="O2157" s="38"/>
    </row>
    <row r="2158" spans="8:15">
      <c r="H2158" s="37"/>
      <c r="I2158" s="36"/>
      <c r="J2158" s="38"/>
      <c r="K2158" s="36"/>
      <c r="L2158" s="36"/>
      <c r="M2158" s="38"/>
      <c r="N2158" s="36"/>
      <c r="O2158" s="38"/>
    </row>
    <row r="2159" spans="8:15">
      <c r="H2159" s="37"/>
      <c r="I2159" s="36"/>
      <c r="J2159" s="38"/>
      <c r="K2159" s="36"/>
      <c r="L2159" s="36"/>
      <c r="M2159" s="38"/>
      <c r="N2159" s="36"/>
      <c r="O2159" s="38"/>
    </row>
    <row r="2160" spans="8:15">
      <c r="H2160" s="37"/>
      <c r="I2160" s="36"/>
      <c r="J2160" s="38"/>
      <c r="K2160" s="36"/>
      <c r="L2160" s="36"/>
      <c r="M2160" s="38"/>
      <c r="N2160" s="36"/>
      <c r="O2160" s="38"/>
    </row>
    <row r="2161" spans="8:15">
      <c r="H2161" s="37"/>
      <c r="I2161" s="36"/>
      <c r="J2161" s="38"/>
      <c r="K2161" s="36"/>
      <c r="L2161" s="36"/>
      <c r="M2161" s="38"/>
      <c r="N2161" s="36"/>
      <c r="O2161" s="38"/>
    </row>
    <row r="2162" spans="8:15">
      <c r="H2162" s="37"/>
      <c r="I2162" s="36"/>
      <c r="J2162" s="38"/>
      <c r="K2162" s="36"/>
      <c r="L2162" s="36"/>
      <c r="M2162" s="38"/>
      <c r="N2162" s="36"/>
      <c r="O2162" s="38"/>
    </row>
    <row r="2163" spans="8:15">
      <c r="H2163" s="37"/>
      <c r="I2163" s="36"/>
      <c r="J2163" s="38"/>
      <c r="K2163" s="36"/>
      <c r="L2163" s="36"/>
      <c r="M2163" s="38"/>
      <c r="N2163" s="36"/>
      <c r="O2163" s="38"/>
    </row>
    <row r="2164" spans="8:15">
      <c r="H2164" s="37"/>
      <c r="I2164" s="36"/>
      <c r="J2164" s="38"/>
      <c r="K2164" s="36"/>
      <c r="L2164" s="36"/>
      <c r="M2164" s="38"/>
      <c r="N2164" s="36"/>
      <c r="O2164" s="38"/>
    </row>
    <row r="2165" spans="8:15">
      <c r="H2165" s="37"/>
      <c r="I2165" s="36"/>
      <c r="J2165" s="38"/>
      <c r="K2165" s="36"/>
      <c r="L2165" s="36"/>
      <c r="M2165" s="38"/>
      <c r="N2165" s="36"/>
      <c r="O2165" s="38"/>
    </row>
    <row r="2166" spans="8:15">
      <c r="H2166" s="37"/>
      <c r="I2166" s="36"/>
      <c r="J2166" s="38"/>
      <c r="K2166" s="36"/>
      <c r="L2166" s="36"/>
      <c r="M2166" s="38"/>
      <c r="N2166" s="36"/>
      <c r="O2166" s="38"/>
    </row>
    <row r="2167" spans="8:15">
      <c r="H2167" s="37"/>
      <c r="I2167" s="36"/>
      <c r="J2167" s="38"/>
      <c r="K2167" s="36"/>
      <c r="L2167" s="36"/>
      <c r="M2167" s="38"/>
      <c r="N2167" s="36"/>
      <c r="O2167" s="38"/>
    </row>
    <row r="2168" spans="8:15">
      <c r="H2168" s="37"/>
      <c r="I2168" s="36"/>
      <c r="J2168" s="38"/>
      <c r="K2168" s="36"/>
      <c r="L2168" s="36"/>
      <c r="M2168" s="38"/>
      <c r="N2168" s="36"/>
      <c r="O2168" s="38"/>
    </row>
    <row r="2169" spans="8:15">
      <c r="H2169" s="37"/>
      <c r="I2169" s="36"/>
      <c r="J2169" s="38"/>
      <c r="K2169" s="36"/>
      <c r="L2169" s="36"/>
      <c r="M2169" s="38"/>
      <c r="N2169" s="36"/>
      <c r="O2169" s="38"/>
    </row>
    <row r="2170" spans="8:15">
      <c r="H2170" s="37"/>
      <c r="I2170" s="36"/>
      <c r="J2170" s="38"/>
      <c r="K2170" s="36"/>
      <c r="L2170" s="36"/>
      <c r="M2170" s="38"/>
      <c r="N2170" s="36"/>
      <c r="O2170" s="38"/>
    </row>
    <row r="2171" spans="8:15">
      <c r="H2171" s="37"/>
      <c r="I2171" s="36"/>
      <c r="J2171" s="38"/>
      <c r="K2171" s="36"/>
      <c r="L2171" s="36"/>
      <c r="M2171" s="38"/>
      <c r="N2171" s="36"/>
      <c r="O2171" s="38"/>
    </row>
    <row r="2172" spans="8:15">
      <c r="H2172" s="37"/>
      <c r="I2172" s="36"/>
      <c r="J2172" s="38"/>
      <c r="K2172" s="36"/>
      <c r="L2172" s="36"/>
      <c r="M2172" s="38"/>
      <c r="N2172" s="36"/>
      <c r="O2172" s="38"/>
    </row>
    <row r="2173" spans="8:15">
      <c r="H2173" s="37"/>
      <c r="I2173" s="36"/>
      <c r="J2173" s="38"/>
      <c r="K2173" s="36"/>
      <c r="L2173" s="36"/>
      <c r="M2173" s="38"/>
      <c r="N2173" s="36"/>
      <c r="O2173" s="38"/>
    </row>
    <row r="2174" spans="8:15">
      <c r="H2174" s="37"/>
      <c r="I2174" s="36"/>
      <c r="J2174" s="38"/>
      <c r="K2174" s="36"/>
      <c r="L2174" s="36"/>
      <c r="M2174" s="38"/>
      <c r="N2174" s="36"/>
      <c r="O2174" s="38"/>
    </row>
    <row r="2175" spans="8:15">
      <c r="H2175" s="37"/>
      <c r="I2175" s="36"/>
      <c r="J2175" s="38"/>
      <c r="K2175" s="36"/>
      <c r="L2175" s="36"/>
      <c r="M2175" s="38"/>
      <c r="N2175" s="36"/>
      <c r="O2175" s="38"/>
    </row>
    <row r="2176" spans="8:15">
      <c r="H2176" s="37"/>
      <c r="I2176" s="36"/>
      <c r="J2176" s="38"/>
      <c r="K2176" s="36"/>
      <c r="L2176" s="36"/>
      <c r="M2176" s="38"/>
      <c r="N2176" s="36"/>
      <c r="O2176" s="38"/>
    </row>
    <row r="2177" spans="8:15">
      <c r="H2177" s="37"/>
      <c r="I2177" s="36"/>
      <c r="J2177" s="38"/>
      <c r="K2177" s="36"/>
      <c r="L2177" s="36"/>
      <c r="M2177" s="38"/>
      <c r="N2177" s="36"/>
      <c r="O2177" s="38"/>
    </row>
    <row r="2178" spans="8:15">
      <c r="H2178" s="37"/>
      <c r="I2178" s="36"/>
      <c r="J2178" s="38"/>
      <c r="K2178" s="36"/>
      <c r="L2178" s="36"/>
      <c r="M2178" s="38"/>
      <c r="N2178" s="36"/>
      <c r="O2178" s="38"/>
    </row>
    <row r="2179" spans="8:15">
      <c r="H2179" s="37"/>
      <c r="I2179" s="36"/>
      <c r="J2179" s="38"/>
      <c r="K2179" s="36"/>
      <c r="L2179" s="36"/>
      <c r="M2179" s="38"/>
      <c r="N2179" s="36"/>
      <c r="O2179" s="38"/>
    </row>
    <row r="2180" spans="8:15">
      <c r="H2180" s="37"/>
      <c r="I2180" s="36"/>
      <c r="J2180" s="38"/>
      <c r="K2180" s="36"/>
      <c r="L2180" s="36"/>
      <c r="M2180" s="38"/>
      <c r="N2180" s="36"/>
      <c r="O2180" s="38"/>
    </row>
    <row r="2181" spans="8:15">
      <c r="H2181" s="37"/>
      <c r="I2181" s="36"/>
      <c r="J2181" s="38"/>
      <c r="K2181" s="36"/>
      <c r="L2181" s="36"/>
      <c r="M2181" s="38"/>
      <c r="N2181" s="36"/>
      <c r="O2181" s="38"/>
    </row>
    <row r="2182" spans="8:15">
      <c r="H2182" s="37"/>
      <c r="I2182" s="36"/>
      <c r="J2182" s="38"/>
      <c r="K2182" s="36"/>
      <c r="L2182" s="36"/>
      <c r="M2182" s="38"/>
      <c r="N2182" s="36"/>
      <c r="O2182" s="38"/>
    </row>
    <row r="2183" spans="8:15">
      <c r="H2183" s="37"/>
      <c r="I2183" s="36"/>
      <c r="J2183" s="38"/>
      <c r="K2183" s="36"/>
      <c r="L2183" s="36"/>
      <c r="M2183" s="38"/>
      <c r="N2183" s="36"/>
      <c r="O2183" s="38"/>
    </row>
    <row r="2184" spans="8:15">
      <c r="H2184" s="37"/>
      <c r="I2184" s="36"/>
      <c r="J2184" s="38"/>
      <c r="K2184" s="36"/>
      <c r="L2184" s="36"/>
      <c r="M2184" s="38"/>
      <c r="N2184" s="36"/>
      <c r="O2184" s="38"/>
    </row>
    <row r="2185" spans="8:15">
      <c r="H2185" s="37"/>
      <c r="I2185" s="36"/>
      <c r="J2185" s="38"/>
      <c r="K2185" s="36"/>
      <c r="L2185" s="36"/>
      <c r="M2185" s="38"/>
      <c r="N2185" s="36"/>
      <c r="O2185" s="38"/>
    </row>
    <row r="2186" spans="8:15">
      <c r="H2186" s="37"/>
      <c r="I2186" s="36"/>
      <c r="J2186" s="38"/>
      <c r="K2186" s="36"/>
      <c r="L2186" s="36"/>
      <c r="M2186" s="38"/>
      <c r="N2186" s="36"/>
      <c r="O2186" s="38"/>
    </row>
    <row r="2187" spans="8:15">
      <c r="H2187" s="37"/>
      <c r="I2187" s="36"/>
      <c r="J2187" s="38"/>
      <c r="K2187" s="36"/>
      <c r="L2187" s="36"/>
      <c r="M2187" s="38"/>
      <c r="N2187" s="36"/>
      <c r="O2187" s="38"/>
    </row>
    <row r="2188" spans="8:15">
      <c r="H2188" s="37"/>
      <c r="I2188" s="36"/>
      <c r="J2188" s="38"/>
      <c r="K2188" s="36"/>
      <c r="L2188" s="36"/>
      <c r="M2188" s="38"/>
      <c r="N2188" s="36"/>
      <c r="O2188" s="38"/>
    </row>
    <row r="2189" spans="8:15">
      <c r="H2189" s="37"/>
      <c r="I2189" s="36"/>
      <c r="J2189" s="38"/>
      <c r="K2189" s="36"/>
      <c r="L2189" s="36"/>
      <c r="M2189" s="38"/>
      <c r="N2189" s="36"/>
      <c r="O2189" s="38"/>
    </row>
    <row r="2190" spans="8:15">
      <c r="H2190" s="37"/>
      <c r="I2190" s="36"/>
      <c r="J2190" s="38"/>
      <c r="K2190" s="36"/>
      <c r="L2190" s="36"/>
      <c r="M2190" s="38"/>
      <c r="N2190" s="36"/>
      <c r="O2190" s="38"/>
    </row>
    <row r="2191" spans="8:15">
      <c r="H2191" s="37"/>
      <c r="I2191" s="36"/>
      <c r="J2191" s="38"/>
      <c r="K2191" s="36"/>
      <c r="L2191" s="36"/>
      <c r="M2191" s="38"/>
      <c r="N2191" s="36"/>
      <c r="O2191" s="38"/>
    </row>
    <row r="2192" spans="8:15">
      <c r="H2192" s="37"/>
      <c r="I2192" s="36"/>
      <c r="J2192" s="38"/>
      <c r="K2192" s="36"/>
      <c r="L2192" s="36"/>
      <c r="M2192" s="38"/>
      <c r="N2192" s="36"/>
      <c r="O2192" s="38"/>
    </row>
    <row r="2193" spans="8:15">
      <c r="H2193" s="37"/>
      <c r="I2193" s="36"/>
      <c r="J2193" s="38"/>
      <c r="K2193" s="36"/>
      <c r="L2193" s="36"/>
      <c r="M2193" s="38"/>
      <c r="N2193" s="36"/>
      <c r="O2193" s="38"/>
    </row>
    <row r="2194" spans="8:15">
      <c r="H2194" s="37"/>
      <c r="I2194" s="36"/>
      <c r="J2194" s="38"/>
      <c r="K2194" s="36"/>
      <c r="L2194" s="36"/>
      <c r="M2194" s="38"/>
      <c r="N2194" s="36"/>
      <c r="O2194" s="38"/>
    </row>
    <row r="2195" spans="8:15">
      <c r="H2195" s="37"/>
      <c r="I2195" s="36"/>
      <c r="J2195" s="38"/>
      <c r="K2195" s="36"/>
      <c r="L2195" s="36"/>
      <c r="M2195" s="38"/>
      <c r="N2195" s="36"/>
      <c r="O2195" s="38"/>
    </row>
    <row r="2196" spans="8:15">
      <c r="H2196" s="37"/>
      <c r="I2196" s="36"/>
      <c r="J2196" s="38"/>
      <c r="K2196" s="36"/>
      <c r="L2196" s="36"/>
      <c r="M2196" s="38"/>
      <c r="N2196" s="36"/>
      <c r="O2196" s="38"/>
    </row>
    <row r="2197" spans="8:15">
      <c r="H2197" s="37"/>
      <c r="I2197" s="36"/>
      <c r="J2197" s="38"/>
      <c r="K2197" s="36"/>
      <c r="L2197" s="36"/>
      <c r="M2197" s="38"/>
      <c r="N2197" s="36"/>
      <c r="O2197" s="38"/>
    </row>
    <row r="2198" spans="8:15">
      <c r="H2198" s="37"/>
      <c r="I2198" s="36"/>
      <c r="J2198" s="38"/>
      <c r="K2198" s="36"/>
      <c r="L2198" s="36"/>
      <c r="M2198" s="38"/>
      <c r="N2198" s="36"/>
      <c r="O2198" s="38"/>
    </row>
    <row r="2199" spans="8:15">
      <c r="H2199" s="37"/>
      <c r="I2199" s="36"/>
      <c r="J2199" s="38"/>
      <c r="K2199" s="36"/>
      <c r="L2199" s="36"/>
      <c r="M2199" s="38"/>
      <c r="N2199" s="36"/>
      <c r="O2199" s="38"/>
    </row>
    <row r="2200" spans="8:15">
      <c r="H2200" s="37"/>
      <c r="I2200" s="36"/>
      <c r="J2200" s="38"/>
      <c r="K2200" s="36"/>
      <c r="L2200" s="36"/>
      <c r="M2200" s="38"/>
      <c r="N2200" s="36"/>
      <c r="O2200" s="38"/>
    </row>
    <row r="2201" spans="8:15">
      <c r="H2201" s="37"/>
      <c r="I2201" s="36"/>
      <c r="J2201" s="38"/>
      <c r="K2201" s="36"/>
      <c r="L2201" s="36"/>
      <c r="M2201" s="38"/>
      <c r="N2201" s="36"/>
      <c r="O2201" s="38"/>
    </row>
    <row r="2202" spans="8:15">
      <c r="H2202" s="37"/>
      <c r="I2202" s="36"/>
      <c r="J2202" s="38"/>
      <c r="K2202" s="36"/>
      <c r="L2202" s="36"/>
      <c r="M2202" s="38"/>
      <c r="N2202" s="36"/>
      <c r="O2202" s="38"/>
    </row>
    <row r="2203" spans="8:15">
      <c r="H2203" s="37"/>
      <c r="I2203" s="36"/>
      <c r="J2203" s="38"/>
      <c r="K2203" s="36"/>
      <c r="L2203" s="36"/>
      <c r="M2203" s="38"/>
      <c r="N2203" s="36"/>
      <c r="O2203" s="38"/>
    </row>
    <row r="2204" spans="8:15">
      <c r="H2204" s="37"/>
      <c r="I2204" s="36"/>
      <c r="J2204" s="38"/>
      <c r="K2204" s="36"/>
      <c r="L2204" s="36"/>
      <c r="M2204" s="38"/>
      <c r="N2204" s="36"/>
      <c r="O2204" s="38"/>
    </row>
    <row r="2205" spans="8:15">
      <c r="H2205" s="37"/>
      <c r="I2205" s="36"/>
      <c r="J2205" s="38"/>
      <c r="K2205" s="36"/>
      <c r="L2205" s="36"/>
      <c r="M2205" s="38"/>
      <c r="N2205" s="36"/>
      <c r="O2205" s="38"/>
    </row>
    <row r="2206" spans="8:15">
      <c r="H2206" s="37"/>
      <c r="I2206" s="36"/>
      <c r="J2206" s="38"/>
      <c r="K2206" s="36"/>
      <c r="L2206" s="36"/>
      <c r="M2206" s="38"/>
      <c r="N2206" s="36"/>
      <c r="O2206" s="38"/>
    </row>
    <row r="2207" spans="8:15">
      <c r="H2207" s="37"/>
      <c r="I2207" s="36"/>
      <c r="J2207" s="38"/>
      <c r="K2207" s="36"/>
      <c r="L2207" s="36"/>
      <c r="M2207" s="38"/>
      <c r="N2207" s="36"/>
      <c r="O2207" s="38"/>
    </row>
    <row r="2208" spans="8:15">
      <c r="H2208" s="37"/>
      <c r="I2208" s="36"/>
      <c r="J2208" s="38"/>
      <c r="K2208" s="36"/>
      <c r="L2208" s="36"/>
      <c r="M2208" s="38"/>
      <c r="N2208" s="36"/>
      <c r="O2208" s="38"/>
    </row>
    <row r="2209" spans="8:15">
      <c r="H2209" s="37"/>
      <c r="I2209" s="36"/>
      <c r="J2209" s="38"/>
      <c r="K2209" s="36"/>
      <c r="L2209" s="36"/>
      <c r="M2209" s="38"/>
      <c r="N2209" s="36"/>
      <c r="O2209" s="38"/>
    </row>
    <row r="2210" spans="8:15">
      <c r="H2210" s="37"/>
      <c r="I2210" s="36"/>
      <c r="J2210" s="38"/>
      <c r="K2210" s="36"/>
      <c r="L2210" s="36"/>
      <c r="M2210" s="38"/>
      <c r="N2210" s="36"/>
      <c r="O2210" s="38"/>
    </row>
    <row r="2211" spans="8:15">
      <c r="H2211" s="37"/>
      <c r="I2211" s="36"/>
      <c r="J2211" s="38"/>
      <c r="K2211" s="36"/>
      <c r="L2211" s="36"/>
      <c r="M2211" s="38"/>
      <c r="N2211" s="36"/>
      <c r="O2211" s="38"/>
    </row>
    <row r="2212" spans="8:15">
      <c r="H2212" s="37"/>
      <c r="I2212" s="36"/>
      <c r="J2212" s="38"/>
      <c r="K2212" s="36"/>
      <c r="L2212" s="36"/>
      <c r="M2212" s="38"/>
      <c r="N2212" s="36"/>
      <c r="O2212" s="38"/>
    </row>
    <row r="2213" spans="8:15">
      <c r="H2213" s="37"/>
      <c r="I2213" s="36"/>
      <c r="J2213" s="38"/>
      <c r="K2213" s="36"/>
      <c r="L2213" s="36"/>
      <c r="M2213" s="38"/>
      <c r="N2213" s="36"/>
      <c r="O2213" s="38"/>
    </row>
    <row r="2214" spans="8:15">
      <c r="H2214" s="37"/>
      <c r="I2214" s="36"/>
      <c r="J2214" s="38"/>
      <c r="K2214" s="36"/>
      <c r="L2214" s="36"/>
      <c r="M2214" s="38"/>
      <c r="N2214" s="36"/>
      <c r="O2214" s="38"/>
    </row>
    <row r="2215" spans="8:15">
      <c r="H2215" s="37"/>
      <c r="I2215" s="36"/>
      <c r="J2215" s="38"/>
      <c r="K2215" s="36"/>
      <c r="L2215" s="36"/>
      <c r="M2215" s="38"/>
      <c r="N2215" s="36"/>
      <c r="O2215" s="38"/>
    </row>
    <row r="2216" spans="8:15">
      <c r="H2216" s="37"/>
      <c r="I2216" s="36"/>
      <c r="J2216" s="38"/>
      <c r="K2216" s="36"/>
      <c r="L2216" s="36"/>
      <c r="M2216" s="38"/>
      <c r="N2216" s="36"/>
      <c r="O2216" s="38"/>
    </row>
    <row r="2217" spans="8:15">
      <c r="H2217" s="37"/>
      <c r="I2217" s="36"/>
      <c r="J2217" s="38"/>
      <c r="K2217" s="36"/>
      <c r="L2217" s="36"/>
      <c r="M2217" s="38"/>
      <c r="N2217" s="36"/>
      <c r="O2217" s="38"/>
    </row>
    <row r="2218" spans="8:15">
      <c r="H2218" s="37"/>
      <c r="I2218" s="36"/>
      <c r="J2218" s="38"/>
      <c r="K2218" s="36"/>
      <c r="L2218" s="36"/>
      <c r="M2218" s="38"/>
      <c r="N2218" s="36"/>
      <c r="O2218" s="38"/>
    </row>
    <row r="2219" spans="8:15">
      <c r="H2219" s="37"/>
      <c r="I2219" s="36"/>
      <c r="J2219" s="38"/>
      <c r="K2219" s="36"/>
      <c r="L2219" s="36"/>
      <c r="M2219" s="38"/>
      <c r="N2219" s="36"/>
      <c r="O2219" s="38"/>
    </row>
    <row r="2220" spans="8:15">
      <c r="H2220" s="37"/>
      <c r="I2220" s="36"/>
      <c r="J2220" s="38"/>
      <c r="K2220" s="36"/>
      <c r="L2220" s="36"/>
      <c r="M2220" s="38"/>
      <c r="N2220" s="36"/>
      <c r="O2220" s="38"/>
    </row>
    <row r="2221" spans="8:15">
      <c r="H2221" s="37"/>
      <c r="I2221" s="36"/>
      <c r="J2221" s="38"/>
      <c r="K2221" s="36"/>
      <c r="L2221" s="36"/>
      <c r="M2221" s="38"/>
      <c r="N2221" s="36"/>
      <c r="O2221" s="38"/>
    </row>
    <row r="2222" spans="8:15">
      <c r="H2222" s="37"/>
      <c r="I2222" s="36"/>
      <c r="J2222" s="38"/>
      <c r="K2222" s="36"/>
      <c r="L2222" s="36"/>
      <c r="M2222" s="38"/>
      <c r="N2222" s="36"/>
      <c r="O2222" s="38"/>
    </row>
    <row r="2223" spans="8:15">
      <c r="H2223" s="37"/>
      <c r="I2223" s="36"/>
      <c r="J2223" s="38"/>
      <c r="K2223" s="36"/>
      <c r="L2223" s="36"/>
      <c r="M2223" s="38"/>
      <c r="N2223" s="36"/>
      <c r="O2223" s="38"/>
    </row>
    <row r="2224" spans="8:15">
      <c r="H2224" s="37"/>
      <c r="I2224" s="36"/>
      <c r="J2224" s="38"/>
      <c r="K2224" s="36"/>
      <c r="L2224" s="36"/>
      <c r="M2224" s="38"/>
      <c r="N2224" s="36"/>
      <c r="O2224" s="38"/>
    </row>
    <row r="2225" spans="8:15">
      <c r="H2225" s="37"/>
      <c r="I2225" s="36"/>
      <c r="J2225" s="38"/>
      <c r="K2225" s="36"/>
      <c r="L2225" s="36"/>
      <c r="M2225" s="38"/>
      <c r="N2225" s="36"/>
      <c r="O2225" s="38"/>
    </row>
    <row r="2226" spans="8:15">
      <c r="H2226" s="37"/>
      <c r="I2226" s="36"/>
      <c r="J2226" s="38"/>
      <c r="K2226" s="36"/>
      <c r="L2226" s="36"/>
      <c r="M2226" s="38"/>
      <c r="N2226" s="36"/>
      <c r="O2226" s="38"/>
    </row>
    <row r="2227" spans="8:15">
      <c r="H2227" s="37"/>
      <c r="I2227" s="36"/>
      <c r="J2227" s="38"/>
      <c r="K2227" s="36"/>
      <c r="L2227" s="36"/>
      <c r="M2227" s="38"/>
      <c r="N2227" s="36"/>
      <c r="O2227" s="38"/>
    </row>
    <row r="2228" spans="8:15">
      <c r="H2228" s="37"/>
      <c r="I2228" s="36"/>
      <c r="J2228" s="38"/>
      <c r="K2228" s="36"/>
      <c r="L2228" s="36"/>
      <c r="M2228" s="38"/>
      <c r="N2228" s="36"/>
      <c r="O2228" s="38"/>
    </row>
    <row r="2229" spans="8:15">
      <c r="H2229" s="37"/>
      <c r="I2229" s="36"/>
      <c r="J2229" s="38"/>
      <c r="K2229" s="36"/>
      <c r="L2229" s="36"/>
      <c r="M2229" s="38"/>
      <c r="N2229" s="36"/>
      <c r="O2229" s="38"/>
    </row>
    <row r="2230" spans="8:15">
      <c r="H2230" s="37"/>
      <c r="I2230" s="36"/>
      <c r="J2230" s="38"/>
      <c r="K2230" s="36"/>
      <c r="L2230" s="36"/>
      <c r="M2230" s="38"/>
      <c r="N2230" s="36"/>
      <c r="O2230" s="38"/>
    </row>
    <row r="2231" spans="8:15">
      <c r="H2231" s="37"/>
      <c r="I2231" s="36"/>
      <c r="J2231" s="38"/>
      <c r="K2231" s="36"/>
      <c r="L2231" s="36"/>
      <c r="M2231" s="38"/>
      <c r="N2231" s="36"/>
      <c r="O2231" s="38"/>
    </row>
    <row r="2232" spans="8:15">
      <c r="H2232" s="37"/>
      <c r="I2232" s="36"/>
      <c r="J2232" s="38"/>
      <c r="K2232" s="36"/>
      <c r="L2232" s="36"/>
      <c r="M2232" s="38"/>
      <c r="N2232" s="36"/>
      <c r="O2232" s="38"/>
    </row>
    <row r="2233" spans="8:15">
      <c r="H2233" s="37"/>
      <c r="I2233" s="36"/>
      <c r="J2233" s="38"/>
      <c r="K2233" s="36"/>
      <c r="L2233" s="36"/>
      <c r="M2233" s="38"/>
      <c r="N2233" s="36"/>
      <c r="O2233" s="38"/>
    </row>
    <row r="2234" spans="8:15">
      <c r="H2234" s="37"/>
      <c r="I2234" s="36"/>
      <c r="J2234" s="38"/>
      <c r="K2234" s="36"/>
      <c r="L2234" s="36"/>
      <c r="M2234" s="38"/>
      <c r="N2234" s="36"/>
      <c r="O2234" s="38"/>
    </row>
    <row r="2235" spans="8:15">
      <c r="H2235" s="37"/>
      <c r="I2235" s="36"/>
      <c r="J2235" s="38"/>
      <c r="K2235" s="36"/>
      <c r="L2235" s="36"/>
      <c r="M2235" s="38"/>
      <c r="N2235" s="36"/>
      <c r="O2235" s="38"/>
    </row>
    <row r="2236" spans="8:15">
      <c r="H2236" s="37"/>
      <c r="I2236" s="36"/>
      <c r="J2236" s="38"/>
      <c r="K2236" s="36"/>
      <c r="L2236" s="36"/>
      <c r="M2236" s="38"/>
      <c r="N2236" s="36"/>
      <c r="O2236" s="38"/>
    </row>
    <row r="2237" spans="8:15">
      <c r="H2237" s="37"/>
      <c r="I2237" s="36"/>
      <c r="J2237" s="38"/>
      <c r="K2237" s="36"/>
      <c r="L2237" s="36"/>
      <c r="M2237" s="38"/>
      <c r="N2237" s="36"/>
      <c r="O2237" s="38"/>
    </row>
    <row r="2238" spans="8:15">
      <c r="H2238" s="37"/>
      <c r="I2238" s="36"/>
      <c r="J2238" s="38"/>
      <c r="K2238" s="36"/>
      <c r="L2238" s="36"/>
      <c r="M2238" s="38"/>
      <c r="N2238" s="36"/>
      <c r="O2238" s="38"/>
    </row>
    <row r="2239" spans="8:15">
      <c r="H2239" s="37"/>
      <c r="I2239" s="36"/>
      <c r="J2239" s="38"/>
      <c r="K2239" s="36"/>
      <c r="L2239" s="36"/>
      <c r="M2239" s="38"/>
      <c r="N2239" s="36"/>
      <c r="O2239" s="38"/>
    </row>
    <row r="2240" spans="8:15">
      <c r="H2240" s="37"/>
      <c r="I2240" s="36"/>
      <c r="J2240" s="38"/>
      <c r="K2240" s="36"/>
      <c r="L2240" s="36"/>
      <c r="M2240" s="38"/>
      <c r="N2240" s="36"/>
      <c r="O2240" s="38"/>
    </row>
    <row r="2241" spans="8:15">
      <c r="H2241" s="37"/>
      <c r="I2241" s="36"/>
      <c r="J2241" s="38"/>
      <c r="K2241" s="36"/>
      <c r="L2241" s="36"/>
      <c r="M2241" s="38"/>
      <c r="N2241" s="36"/>
      <c r="O2241" s="38"/>
    </row>
    <row r="2242" spans="8:15">
      <c r="H2242" s="37"/>
      <c r="I2242" s="36"/>
      <c r="J2242" s="38"/>
      <c r="K2242" s="36"/>
      <c r="L2242" s="36"/>
      <c r="M2242" s="38"/>
      <c r="N2242" s="36"/>
      <c r="O2242" s="38"/>
    </row>
    <row r="2243" spans="8:15">
      <c r="H2243" s="37"/>
      <c r="I2243" s="36"/>
      <c r="J2243" s="38"/>
      <c r="K2243" s="36"/>
      <c r="L2243" s="36"/>
      <c r="M2243" s="38"/>
      <c r="N2243" s="36"/>
      <c r="O2243" s="38"/>
    </row>
    <row r="2244" spans="8:15">
      <c r="H2244" s="37"/>
      <c r="I2244" s="36"/>
      <c r="J2244" s="38"/>
      <c r="K2244" s="36"/>
      <c r="L2244" s="36"/>
      <c r="M2244" s="38"/>
      <c r="N2244" s="36"/>
      <c r="O2244" s="38"/>
    </row>
    <row r="2245" spans="8:15">
      <c r="H2245" s="37"/>
      <c r="I2245" s="36"/>
      <c r="J2245" s="38"/>
      <c r="K2245" s="36"/>
      <c r="L2245" s="36"/>
      <c r="M2245" s="38"/>
      <c r="N2245" s="36"/>
      <c r="O2245" s="38"/>
    </row>
    <row r="2246" spans="8:15">
      <c r="H2246" s="37"/>
      <c r="I2246" s="36"/>
      <c r="J2246" s="38"/>
      <c r="K2246" s="36"/>
      <c r="L2246" s="36"/>
      <c r="M2246" s="38"/>
      <c r="N2246" s="36"/>
      <c r="O2246" s="38"/>
    </row>
    <row r="2247" spans="8:15">
      <c r="H2247" s="37"/>
      <c r="I2247" s="36"/>
      <c r="J2247" s="38"/>
      <c r="K2247" s="36"/>
      <c r="L2247" s="36"/>
      <c r="M2247" s="38"/>
      <c r="N2247" s="36"/>
      <c r="O2247" s="38"/>
    </row>
    <row r="2248" spans="8:15">
      <c r="H2248" s="37"/>
      <c r="I2248" s="36"/>
      <c r="J2248" s="38"/>
      <c r="K2248" s="36"/>
      <c r="L2248" s="36"/>
      <c r="M2248" s="38"/>
      <c r="N2248" s="36"/>
      <c r="O2248" s="38"/>
    </row>
    <row r="2249" spans="8:15">
      <c r="H2249" s="37"/>
      <c r="I2249" s="36"/>
      <c r="J2249" s="38"/>
      <c r="K2249" s="36"/>
      <c r="L2249" s="36"/>
      <c r="M2249" s="38"/>
      <c r="N2249" s="36"/>
      <c r="O2249" s="38"/>
    </row>
    <row r="2250" spans="8:15">
      <c r="H2250" s="37"/>
      <c r="I2250" s="36"/>
      <c r="J2250" s="38"/>
      <c r="K2250" s="36"/>
      <c r="L2250" s="36"/>
      <c r="M2250" s="38"/>
      <c r="N2250" s="36"/>
      <c r="O2250" s="38"/>
    </row>
    <row r="2251" spans="8:15">
      <c r="H2251" s="37"/>
      <c r="I2251" s="36"/>
      <c r="J2251" s="38"/>
      <c r="K2251" s="36"/>
      <c r="L2251" s="36"/>
      <c r="M2251" s="38"/>
      <c r="N2251" s="36"/>
      <c r="O2251" s="38"/>
    </row>
    <row r="2252" spans="8:15">
      <c r="H2252" s="37"/>
      <c r="I2252" s="36"/>
      <c r="J2252" s="38"/>
      <c r="K2252" s="36"/>
      <c r="L2252" s="36"/>
      <c r="M2252" s="38"/>
      <c r="N2252" s="36"/>
      <c r="O2252" s="38"/>
    </row>
    <row r="2253" spans="8:15">
      <c r="H2253" s="37"/>
      <c r="I2253" s="36"/>
      <c r="J2253" s="38"/>
      <c r="K2253" s="36"/>
      <c r="L2253" s="36"/>
      <c r="M2253" s="38"/>
      <c r="N2253" s="36"/>
      <c r="O2253" s="38"/>
    </row>
    <row r="2254" spans="8:15">
      <c r="H2254" s="37"/>
      <c r="I2254" s="36"/>
      <c r="J2254" s="38"/>
      <c r="K2254" s="36"/>
      <c r="L2254" s="36"/>
      <c r="M2254" s="38"/>
      <c r="N2254" s="36"/>
      <c r="O2254" s="38"/>
    </row>
    <row r="2255" spans="8:15">
      <c r="H2255" s="37"/>
      <c r="I2255" s="36"/>
      <c r="J2255" s="38"/>
      <c r="K2255" s="36"/>
      <c r="L2255" s="36"/>
      <c r="M2255" s="38"/>
      <c r="N2255" s="36"/>
      <c r="O2255" s="38"/>
    </row>
    <row r="2256" spans="8:15">
      <c r="H2256" s="37"/>
      <c r="I2256" s="36"/>
      <c r="J2256" s="38"/>
      <c r="K2256" s="36"/>
      <c r="L2256" s="36"/>
      <c r="M2256" s="38"/>
      <c r="N2256" s="36"/>
      <c r="O2256" s="38"/>
    </row>
    <row r="2257" spans="8:15">
      <c r="H2257" s="37"/>
      <c r="I2257" s="36"/>
      <c r="J2257" s="38"/>
      <c r="K2257" s="36"/>
      <c r="L2257" s="36"/>
      <c r="M2257" s="38"/>
      <c r="N2257" s="36"/>
      <c r="O2257" s="38"/>
    </row>
    <row r="2258" spans="8:15">
      <c r="H2258" s="37"/>
      <c r="I2258" s="36"/>
      <c r="J2258" s="38"/>
      <c r="K2258" s="36"/>
      <c r="L2258" s="36"/>
      <c r="M2258" s="38"/>
      <c r="N2258" s="36"/>
      <c r="O2258" s="38"/>
    </row>
    <row r="2259" spans="8:15">
      <c r="H2259" s="37"/>
      <c r="I2259" s="36"/>
      <c r="J2259" s="38"/>
      <c r="K2259" s="36"/>
      <c r="L2259" s="36"/>
      <c r="M2259" s="38"/>
      <c r="N2259" s="36"/>
      <c r="O2259" s="38"/>
    </row>
    <row r="2260" spans="8:15">
      <c r="H2260" s="37"/>
      <c r="I2260" s="36"/>
      <c r="J2260" s="38"/>
      <c r="K2260" s="36"/>
      <c r="L2260" s="36"/>
      <c r="M2260" s="38"/>
      <c r="N2260" s="36"/>
      <c r="O2260" s="38"/>
    </row>
    <row r="2261" spans="8:15">
      <c r="H2261" s="37"/>
      <c r="I2261" s="36"/>
      <c r="J2261" s="38"/>
      <c r="K2261" s="36"/>
      <c r="L2261" s="36"/>
      <c r="M2261" s="38"/>
      <c r="N2261" s="36"/>
      <c r="O2261" s="38"/>
    </row>
    <row r="2262" spans="8:15">
      <c r="H2262" s="37"/>
      <c r="I2262" s="36"/>
      <c r="J2262" s="38"/>
      <c r="K2262" s="36"/>
      <c r="L2262" s="36"/>
      <c r="M2262" s="38"/>
      <c r="N2262" s="36"/>
      <c r="O2262" s="38"/>
    </row>
    <row r="2263" spans="8:15">
      <c r="H2263" s="37"/>
      <c r="I2263" s="36"/>
      <c r="J2263" s="38"/>
      <c r="K2263" s="36"/>
      <c r="L2263" s="36"/>
      <c r="M2263" s="38"/>
      <c r="N2263" s="36"/>
      <c r="O2263" s="38"/>
    </row>
    <row r="2264" spans="8:15">
      <c r="H2264" s="37"/>
      <c r="I2264" s="36"/>
      <c r="J2264" s="38"/>
      <c r="K2264" s="36"/>
      <c r="L2264" s="36"/>
      <c r="M2264" s="38"/>
      <c r="N2264" s="36"/>
      <c r="O2264" s="38"/>
    </row>
    <row r="2265" spans="8:15">
      <c r="H2265" s="37"/>
      <c r="I2265" s="36"/>
      <c r="J2265" s="38"/>
      <c r="K2265" s="36"/>
      <c r="L2265" s="36"/>
      <c r="M2265" s="38"/>
      <c r="N2265" s="36"/>
      <c r="O2265" s="38"/>
    </row>
    <row r="2266" spans="8:15">
      <c r="H2266" s="37"/>
      <c r="I2266" s="36"/>
      <c r="J2266" s="38"/>
      <c r="K2266" s="36"/>
      <c r="L2266" s="36"/>
      <c r="M2266" s="38"/>
      <c r="N2266" s="36"/>
      <c r="O2266" s="38"/>
    </row>
    <row r="2267" spans="8:15">
      <c r="H2267" s="37"/>
      <c r="I2267" s="36"/>
      <c r="J2267" s="38"/>
      <c r="K2267" s="36"/>
      <c r="L2267" s="36"/>
      <c r="M2267" s="38"/>
      <c r="N2267" s="36"/>
      <c r="O2267" s="38"/>
    </row>
    <row r="2268" spans="8:15">
      <c r="H2268" s="37"/>
      <c r="I2268" s="36"/>
      <c r="J2268" s="38"/>
      <c r="K2268" s="36"/>
      <c r="L2268" s="36"/>
      <c r="M2268" s="38"/>
      <c r="N2268" s="36"/>
      <c r="O2268" s="38"/>
    </row>
    <row r="2269" spans="8:15">
      <c r="H2269" s="37"/>
      <c r="I2269" s="36"/>
      <c r="J2269" s="38"/>
      <c r="K2269" s="36"/>
      <c r="L2269" s="36"/>
      <c r="M2269" s="38"/>
      <c r="N2269" s="36"/>
      <c r="O2269" s="38"/>
    </row>
    <row r="2270" spans="8:15">
      <c r="H2270" s="37"/>
      <c r="I2270" s="36"/>
      <c r="J2270" s="38"/>
      <c r="K2270" s="36"/>
      <c r="L2270" s="36"/>
      <c r="M2270" s="38"/>
      <c r="N2270" s="36"/>
      <c r="O2270" s="38"/>
    </row>
    <row r="2271" spans="8:15">
      <c r="H2271" s="37"/>
      <c r="I2271" s="36"/>
      <c r="J2271" s="38"/>
      <c r="K2271" s="36"/>
      <c r="L2271" s="36"/>
      <c r="M2271" s="38"/>
      <c r="N2271" s="36"/>
      <c r="O2271" s="38"/>
    </row>
    <row r="2272" spans="8:15">
      <c r="H2272" s="37"/>
      <c r="I2272" s="36"/>
      <c r="J2272" s="38"/>
      <c r="K2272" s="36"/>
      <c r="L2272" s="36"/>
      <c r="M2272" s="38"/>
      <c r="N2272" s="36"/>
      <c r="O2272" s="38"/>
    </row>
    <row r="2273" spans="8:15">
      <c r="H2273" s="37"/>
      <c r="I2273" s="36"/>
      <c r="J2273" s="38"/>
      <c r="K2273" s="36"/>
      <c r="L2273" s="36"/>
      <c r="M2273" s="38"/>
      <c r="N2273" s="36"/>
      <c r="O2273" s="38"/>
    </row>
    <row r="2274" spans="8:15">
      <c r="H2274" s="37"/>
      <c r="I2274" s="36"/>
      <c r="J2274" s="38"/>
      <c r="K2274" s="36"/>
      <c r="L2274" s="36"/>
      <c r="M2274" s="38"/>
      <c r="N2274" s="36"/>
      <c r="O2274" s="38"/>
    </row>
    <row r="2275" spans="8:15">
      <c r="H2275" s="37"/>
      <c r="I2275" s="36"/>
      <c r="J2275" s="38"/>
      <c r="K2275" s="36"/>
      <c r="L2275" s="36"/>
      <c r="M2275" s="38"/>
      <c r="N2275" s="36"/>
      <c r="O2275" s="38"/>
    </row>
    <row r="2276" spans="8:15">
      <c r="H2276" s="37"/>
      <c r="I2276" s="36"/>
      <c r="J2276" s="38"/>
      <c r="K2276" s="36"/>
      <c r="L2276" s="36"/>
      <c r="M2276" s="38"/>
      <c r="N2276" s="36"/>
      <c r="O2276" s="38"/>
    </row>
    <row r="2277" spans="8:15">
      <c r="H2277" s="37"/>
      <c r="I2277" s="36"/>
      <c r="J2277" s="38"/>
      <c r="K2277" s="36"/>
      <c r="L2277" s="36"/>
      <c r="M2277" s="38"/>
      <c r="N2277" s="36"/>
      <c r="O2277" s="38"/>
    </row>
    <row r="2278" spans="8:15">
      <c r="H2278" s="37"/>
      <c r="I2278" s="36"/>
      <c r="J2278" s="38"/>
      <c r="K2278" s="36"/>
      <c r="L2278" s="36"/>
      <c r="M2278" s="38"/>
      <c r="N2278" s="36"/>
      <c r="O2278" s="38"/>
    </row>
    <row r="2279" spans="8:15">
      <c r="H2279" s="37"/>
      <c r="I2279" s="36"/>
      <c r="J2279" s="38"/>
      <c r="K2279" s="36"/>
      <c r="L2279" s="36"/>
      <c r="M2279" s="38"/>
      <c r="N2279" s="36"/>
      <c r="O2279" s="38"/>
    </row>
    <row r="2280" spans="8:15">
      <c r="H2280" s="37"/>
      <c r="I2280" s="36"/>
      <c r="J2280" s="38"/>
      <c r="K2280" s="36"/>
      <c r="L2280" s="36"/>
      <c r="M2280" s="38"/>
      <c r="N2280" s="36"/>
      <c r="O2280" s="38"/>
    </row>
    <row r="2281" spans="8:15">
      <c r="H2281" s="37"/>
      <c r="I2281" s="36"/>
      <c r="J2281" s="38"/>
      <c r="K2281" s="36"/>
      <c r="L2281" s="36"/>
      <c r="M2281" s="38"/>
      <c r="N2281" s="36"/>
      <c r="O2281" s="38"/>
    </row>
    <row r="2282" spans="8:15">
      <c r="H2282" s="37"/>
      <c r="I2282" s="36"/>
      <c r="J2282" s="38"/>
      <c r="K2282" s="36"/>
      <c r="L2282" s="36"/>
      <c r="M2282" s="38"/>
      <c r="N2282" s="36"/>
      <c r="O2282" s="38"/>
    </row>
    <row r="2283" spans="8:15">
      <c r="H2283" s="37"/>
      <c r="I2283" s="36"/>
      <c r="J2283" s="38"/>
      <c r="K2283" s="36"/>
      <c r="L2283" s="36"/>
      <c r="M2283" s="38"/>
      <c r="N2283" s="36"/>
      <c r="O2283" s="38"/>
    </row>
    <row r="2284" spans="8:15">
      <c r="H2284" s="37"/>
      <c r="I2284" s="36"/>
      <c r="J2284" s="38"/>
      <c r="K2284" s="36"/>
      <c r="L2284" s="36"/>
      <c r="M2284" s="38"/>
      <c r="N2284" s="36"/>
      <c r="O2284" s="38"/>
    </row>
    <row r="2285" spans="8:15">
      <c r="H2285" s="37"/>
      <c r="I2285" s="36"/>
      <c r="J2285" s="38"/>
      <c r="K2285" s="36"/>
      <c r="L2285" s="36"/>
      <c r="M2285" s="38"/>
      <c r="N2285" s="36"/>
      <c r="O2285" s="38"/>
    </row>
    <row r="2286" spans="8:15">
      <c r="H2286" s="37"/>
      <c r="I2286" s="36"/>
      <c r="J2286" s="38"/>
      <c r="K2286" s="36"/>
      <c r="L2286" s="36"/>
      <c r="M2286" s="38"/>
      <c r="N2286" s="36"/>
      <c r="O2286" s="38"/>
    </row>
    <row r="2287" spans="8:15">
      <c r="H2287" s="37"/>
      <c r="I2287" s="36"/>
      <c r="J2287" s="38"/>
      <c r="K2287" s="36"/>
      <c r="L2287" s="36"/>
      <c r="M2287" s="38"/>
      <c r="N2287" s="36"/>
      <c r="O2287" s="38"/>
    </row>
    <row r="2288" spans="8:15">
      <c r="H2288" s="37"/>
      <c r="I2288" s="36"/>
      <c r="J2288" s="38"/>
      <c r="K2288" s="36"/>
      <c r="L2288" s="36"/>
      <c r="M2288" s="38"/>
      <c r="N2288" s="36"/>
      <c r="O2288" s="38"/>
    </row>
    <row r="2289" spans="8:15">
      <c r="H2289" s="37"/>
      <c r="I2289" s="36"/>
      <c r="J2289" s="38"/>
      <c r="K2289" s="36"/>
      <c r="L2289" s="36"/>
      <c r="M2289" s="38"/>
      <c r="N2289" s="36"/>
      <c r="O2289" s="38"/>
    </row>
    <row r="2290" spans="8:15">
      <c r="H2290" s="37"/>
      <c r="I2290" s="36"/>
      <c r="J2290" s="38"/>
      <c r="K2290" s="36"/>
      <c r="L2290" s="36"/>
      <c r="M2290" s="38"/>
      <c r="N2290" s="36"/>
      <c r="O2290" s="38"/>
    </row>
    <row r="2291" spans="8:15">
      <c r="H2291" s="37"/>
      <c r="I2291" s="36"/>
      <c r="J2291" s="38"/>
      <c r="K2291" s="36"/>
      <c r="L2291" s="36"/>
      <c r="M2291" s="38"/>
      <c r="N2291" s="36"/>
      <c r="O2291" s="38"/>
    </row>
    <row r="2292" spans="8:15">
      <c r="H2292" s="37"/>
      <c r="I2292" s="36"/>
      <c r="J2292" s="38"/>
      <c r="K2292" s="36"/>
      <c r="L2292" s="36"/>
      <c r="M2292" s="38"/>
      <c r="N2292" s="36"/>
      <c r="O2292" s="38"/>
    </row>
    <row r="2293" spans="8:15">
      <c r="H2293" s="37"/>
      <c r="I2293" s="36"/>
      <c r="J2293" s="38"/>
      <c r="K2293" s="36"/>
      <c r="L2293" s="36"/>
      <c r="M2293" s="38"/>
      <c r="N2293" s="36"/>
      <c r="O2293" s="38"/>
    </row>
    <row r="2294" spans="8:15">
      <c r="H2294" s="37"/>
      <c r="I2294" s="36"/>
      <c r="J2294" s="38"/>
      <c r="K2294" s="36"/>
      <c r="L2294" s="36"/>
      <c r="M2294" s="38"/>
      <c r="N2294" s="36"/>
      <c r="O2294" s="38"/>
    </row>
    <row r="2295" spans="8:15">
      <c r="H2295" s="37"/>
      <c r="I2295" s="36"/>
      <c r="J2295" s="38"/>
      <c r="K2295" s="36"/>
      <c r="L2295" s="36"/>
      <c r="M2295" s="38"/>
      <c r="N2295" s="36"/>
      <c r="O2295" s="38"/>
    </row>
    <row r="2296" spans="8:15">
      <c r="H2296" s="37"/>
      <c r="I2296" s="36"/>
      <c r="J2296" s="38"/>
      <c r="K2296" s="36"/>
      <c r="L2296" s="36"/>
      <c r="M2296" s="38"/>
      <c r="N2296" s="36"/>
      <c r="O2296" s="38"/>
    </row>
    <row r="2297" spans="8:15">
      <c r="H2297" s="37"/>
      <c r="I2297" s="36"/>
      <c r="J2297" s="38"/>
      <c r="K2297" s="36"/>
      <c r="L2297" s="36"/>
      <c r="M2297" s="38"/>
      <c r="N2297" s="36"/>
      <c r="O2297" s="38"/>
    </row>
    <row r="2298" spans="8:15">
      <c r="H2298" s="37"/>
      <c r="I2298" s="36"/>
      <c r="J2298" s="38"/>
      <c r="K2298" s="36"/>
      <c r="L2298" s="36"/>
      <c r="M2298" s="38"/>
      <c r="N2298" s="36"/>
      <c r="O2298" s="38"/>
    </row>
    <row r="2299" spans="8:15">
      <c r="H2299" s="37"/>
      <c r="I2299" s="36"/>
      <c r="J2299" s="38"/>
      <c r="K2299" s="36"/>
      <c r="L2299" s="36"/>
      <c r="M2299" s="38"/>
      <c r="N2299" s="36"/>
      <c r="O2299" s="38"/>
    </row>
    <row r="2300" spans="8:15">
      <c r="H2300" s="37"/>
      <c r="I2300" s="36"/>
      <c r="J2300" s="38"/>
      <c r="K2300" s="36"/>
      <c r="L2300" s="36"/>
      <c r="M2300" s="38"/>
      <c r="N2300" s="36"/>
      <c r="O2300" s="38"/>
    </row>
    <row r="2301" spans="8:15">
      <c r="H2301" s="37"/>
      <c r="I2301" s="36"/>
      <c r="J2301" s="38"/>
      <c r="K2301" s="36"/>
      <c r="L2301" s="36"/>
      <c r="M2301" s="38"/>
      <c r="N2301" s="36"/>
      <c r="O2301" s="38"/>
    </row>
    <row r="2302" spans="8:15">
      <c r="H2302" s="37"/>
      <c r="I2302" s="36"/>
      <c r="J2302" s="38"/>
      <c r="K2302" s="36"/>
      <c r="L2302" s="36"/>
      <c r="M2302" s="38"/>
      <c r="N2302" s="36"/>
      <c r="O2302" s="38"/>
    </row>
    <row r="2303" spans="8:15">
      <c r="H2303" s="37"/>
      <c r="I2303" s="36"/>
      <c r="J2303" s="38"/>
      <c r="K2303" s="36"/>
      <c r="L2303" s="36"/>
      <c r="M2303" s="38"/>
      <c r="N2303" s="36"/>
      <c r="O2303" s="38"/>
    </row>
    <row r="2304" spans="8:15">
      <c r="H2304" s="37"/>
      <c r="I2304" s="36"/>
      <c r="J2304" s="38"/>
      <c r="K2304" s="36"/>
      <c r="L2304" s="36"/>
      <c r="M2304" s="38"/>
      <c r="N2304" s="36"/>
      <c r="O2304" s="38"/>
    </row>
    <row r="2305" spans="8:15">
      <c r="H2305" s="37"/>
      <c r="I2305" s="36"/>
      <c r="J2305" s="38"/>
      <c r="K2305" s="36"/>
      <c r="L2305" s="36"/>
      <c r="M2305" s="38"/>
      <c r="N2305" s="36"/>
      <c r="O2305" s="38"/>
    </row>
    <row r="2306" spans="8:15">
      <c r="H2306" s="37"/>
      <c r="I2306" s="36"/>
      <c r="J2306" s="38"/>
      <c r="K2306" s="36"/>
      <c r="L2306" s="36"/>
      <c r="M2306" s="38"/>
      <c r="N2306" s="36"/>
      <c r="O2306" s="38"/>
    </row>
    <row r="2307" spans="8:15">
      <c r="H2307" s="37"/>
      <c r="I2307" s="36"/>
      <c r="J2307" s="38"/>
      <c r="K2307" s="36"/>
      <c r="L2307" s="36"/>
      <c r="M2307" s="38"/>
      <c r="N2307" s="36"/>
      <c r="O2307" s="38"/>
    </row>
    <row r="2308" spans="8:15">
      <c r="H2308" s="37"/>
      <c r="I2308" s="36"/>
      <c r="J2308" s="38"/>
      <c r="K2308" s="36"/>
      <c r="L2308" s="36"/>
      <c r="M2308" s="38"/>
      <c r="N2308" s="36"/>
      <c r="O2308" s="38"/>
    </row>
    <row r="2309" spans="8:15">
      <c r="H2309" s="37"/>
      <c r="I2309" s="36"/>
      <c r="J2309" s="38"/>
      <c r="K2309" s="36"/>
      <c r="L2309" s="36"/>
      <c r="M2309" s="38"/>
      <c r="N2309" s="36"/>
      <c r="O2309" s="38"/>
    </row>
    <row r="2310" spans="8:15">
      <c r="H2310" s="37"/>
      <c r="I2310" s="36"/>
      <c r="J2310" s="38"/>
      <c r="K2310" s="36"/>
      <c r="L2310" s="36"/>
      <c r="M2310" s="38"/>
      <c r="N2310" s="36"/>
      <c r="O2310" s="38"/>
    </row>
    <row r="2311" spans="8:15">
      <c r="H2311" s="37"/>
      <c r="I2311" s="36"/>
      <c r="J2311" s="38"/>
      <c r="K2311" s="36"/>
      <c r="L2311" s="36"/>
      <c r="M2311" s="38"/>
      <c r="N2311" s="36"/>
      <c r="O2311" s="38"/>
    </row>
    <row r="2312" spans="8:15">
      <c r="H2312" s="37"/>
      <c r="I2312" s="36"/>
      <c r="J2312" s="38"/>
      <c r="K2312" s="36"/>
      <c r="L2312" s="36"/>
      <c r="M2312" s="38"/>
      <c r="N2312" s="36"/>
      <c r="O2312" s="38"/>
    </row>
    <row r="2313" spans="8:15">
      <c r="H2313" s="37"/>
      <c r="I2313" s="36"/>
      <c r="J2313" s="38"/>
      <c r="K2313" s="36"/>
      <c r="L2313" s="36"/>
      <c r="M2313" s="38"/>
      <c r="N2313" s="36"/>
      <c r="O2313" s="38"/>
    </row>
    <row r="2314" spans="8:15">
      <c r="H2314" s="37"/>
      <c r="I2314" s="36"/>
      <c r="J2314" s="38"/>
      <c r="K2314" s="36"/>
      <c r="L2314" s="36"/>
      <c r="M2314" s="38"/>
      <c r="N2314" s="36"/>
      <c r="O2314" s="38"/>
    </row>
    <row r="2315" spans="8:15">
      <c r="H2315" s="37"/>
      <c r="I2315" s="36"/>
      <c r="J2315" s="38"/>
      <c r="K2315" s="36"/>
      <c r="L2315" s="36"/>
      <c r="M2315" s="38"/>
      <c r="N2315" s="36"/>
      <c r="O2315" s="38"/>
    </row>
    <row r="2316" spans="8:15">
      <c r="H2316" s="37"/>
      <c r="I2316" s="36"/>
      <c r="J2316" s="38"/>
      <c r="K2316" s="36"/>
      <c r="L2316" s="36"/>
      <c r="M2316" s="38"/>
      <c r="N2316" s="36"/>
      <c r="O2316" s="38"/>
    </row>
    <row r="2317" spans="8:15">
      <c r="H2317" s="37"/>
      <c r="I2317" s="36"/>
      <c r="J2317" s="38"/>
      <c r="K2317" s="36"/>
      <c r="L2317" s="36"/>
      <c r="M2317" s="38"/>
      <c r="N2317" s="36"/>
      <c r="O2317" s="38"/>
    </row>
    <row r="2318" spans="8:15">
      <c r="H2318" s="37"/>
      <c r="I2318" s="36"/>
      <c r="J2318" s="38"/>
      <c r="K2318" s="36"/>
      <c r="L2318" s="36"/>
      <c r="M2318" s="38"/>
      <c r="N2318" s="36"/>
      <c r="O2318" s="38"/>
    </row>
    <row r="2319" spans="8:15">
      <c r="H2319" s="37"/>
      <c r="I2319" s="36"/>
      <c r="J2319" s="38"/>
      <c r="K2319" s="36"/>
      <c r="L2319" s="36"/>
      <c r="M2319" s="38"/>
      <c r="N2319" s="36"/>
      <c r="O2319" s="38"/>
    </row>
    <row r="2320" spans="8:15">
      <c r="H2320" s="37"/>
      <c r="I2320" s="36"/>
      <c r="J2320" s="38"/>
      <c r="K2320" s="36"/>
      <c r="L2320" s="36"/>
      <c r="M2320" s="38"/>
      <c r="N2320" s="36"/>
      <c r="O2320" s="38"/>
    </row>
    <row r="2321" spans="8:15">
      <c r="H2321" s="37"/>
      <c r="I2321" s="36"/>
      <c r="J2321" s="38"/>
      <c r="K2321" s="36"/>
      <c r="L2321" s="36"/>
      <c r="M2321" s="38"/>
      <c r="N2321" s="36"/>
      <c r="O2321" s="38"/>
    </row>
    <row r="2322" spans="8:15">
      <c r="H2322" s="37"/>
      <c r="I2322" s="36"/>
      <c r="J2322" s="38"/>
      <c r="K2322" s="36"/>
      <c r="L2322" s="36"/>
      <c r="M2322" s="38"/>
      <c r="N2322" s="36"/>
      <c r="O2322" s="38"/>
    </row>
    <row r="2323" spans="8:15">
      <c r="H2323" s="37"/>
      <c r="I2323" s="36"/>
      <c r="J2323" s="38"/>
      <c r="K2323" s="36"/>
      <c r="L2323" s="36"/>
      <c r="M2323" s="38"/>
      <c r="N2323" s="36"/>
      <c r="O2323" s="38"/>
    </row>
    <row r="2324" spans="8:15">
      <c r="H2324" s="37"/>
      <c r="I2324" s="36"/>
      <c r="J2324" s="38"/>
      <c r="K2324" s="36"/>
      <c r="L2324" s="36"/>
      <c r="M2324" s="38"/>
      <c r="N2324" s="36"/>
      <c r="O2324" s="38"/>
    </row>
    <row r="2325" spans="8:15">
      <c r="H2325" s="37"/>
      <c r="I2325" s="36"/>
      <c r="J2325" s="38"/>
      <c r="K2325" s="36"/>
      <c r="L2325" s="36"/>
      <c r="M2325" s="38"/>
      <c r="N2325" s="36"/>
      <c r="O2325" s="38"/>
    </row>
    <row r="2326" spans="8:15">
      <c r="H2326" s="37"/>
      <c r="I2326" s="36"/>
      <c r="J2326" s="38"/>
      <c r="K2326" s="36"/>
      <c r="L2326" s="36"/>
      <c r="M2326" s="38"/>
      <c r="N2326" s="36"/>
      <c r="O2326" s="38"/>
    </row>
    <row r="2327" spans="8:15">
      <c r="H2327" s="37"/>
      <c r="I2327" s="36"/>
      <c r="J2327" s="38"/>
      <c r="K2327" s="36"/>
      <c r="L2327" s="36"/>
      <c r="M2327" s="38"/>
      <c r="N2327" s="36"/>
      <c r="O2327" s="38"/>
    </row>
    <row r="2328" spans="8:15">
      <c r="H2328" s="37"/>
      <c r="I2328" s="36"/>
      <c r="J2328" s="38"/>
      <c r="K2328" s="36"/>
      <c r="L2328" s="36"/>
      <c r="M2328" s="38"/>
      <c r="N2328" s="36"/>
      <c r="O2328" s="38"/>
    </row>
    <row r="2329" spans="8:15">
      <c r="H2329" s="37"/>
      <c r="I2329" s="36"/>
      <c r="J2329" s="38"/>
      <c r="K2329" s="36"/>
      <c r="L2329" s="36"/>
      <c r="M2329" s="38"/>
      <c r="N2329" s="36"/>
      <c r="O2329" s="38"/>
    </row>
    <row r="2330" spans="8:15">
      <c r="H2330" s="37"/>
      <c r="I2330" s="36"/>
      <c r="J2330" s="38"/>
      <c r="K2330" s="36"/>
      <c r="L2330" s="36"/>
      <c r="M2330" s="38"/>
      <c r="N2330" s="36"/>
      <c r="O2330" s="38"/>
    </row>
    <row r="2331" spans="8:15">
      <c r="H2331" s="37"/>
      <c r="I2331" s="36"/>
      <c r="J2331" s="38"/>
      <c r="K2331" s="36"/>
      <c r="L2331" s="36"/>
      <c r="M2331" s="38"/>
      <c r="N2331" s="36"/>
      <c r="O2331" s="38"/>
    </row>
    <row r="2332" spans="8:15">
      <c r="H2332" s="37"/>
      <c r="I2332" s="36"/>
      <c r="J2332" s="38"/>
      <c r="K2332" s="36"/>
      <c r="L2332" s="36"/>
      <c r="M2332" s="38"/>
      <c r="N2332" s="36"/>
      <c r="O2332" s="38"/>
    </row>
    <row r="2333" spans="8:15">
      <c r="H2333" s="37"/>
      <c r="I2333" s="36"/>
      <c r="J2333" s="38"/>
      <c r="K2333" s="36"/>
      <c r="L2333" s="36"/>
      <c r="M2333" s="38"/>
      <c r="N2333" s="36"/>
      <c r="O2333" s="38"/>
    </row>
    <row r="2334" spans="8:15">
      <c r="H2334" s="37"/>
      <c r="I2334" s="36"/>
      <c r="J2334" s="38"/>
      <c r="K2334" s="36"/>
      <c r="L2334" s="36"/>
      <c r="M2334" s="38"/>
      <c r="N2334" s="36"/>
      <c r="O2334" s="38"/>
    </row>
    <row r="2335" spans="8:15">
      <c r="H2335" s="37"/>
      <c r="I2335" s="36"/>
      <c r="J2335" s="38"/>
      <c r="K2335" s="36"/>
      <c r="L2335" s="36"/>
      <c r="M2335" s="38"/>
      <c r="N2335" s="36"/>
      <c r="O2335" s="38"/>
    </row>
    <row r="2336" spans="8:15">
      <c r="H2336" s="37"/>
      <c r="I2336" s="36"/>
      <c r="J2336" s="38"/>
      <c r="K2336" s="36"/>
      <c r="L2336" s="36"/>
      <c r="M2336" s="38"/>
      <c r="N2336" s="36"/>
      <c r="O2336" s="38"/>
    </row>
    <row r="2337" spans="8:15">
      <c r="H2337" s="37"/>
      <c r="I2337" s="36"/>
      <c r="J2337" s="38"/>
      <c r="K2337" s="36"/>
      <c r="L2337" s="36"/>
      <c r="M2337" s="38"/>
      <c r="N2337" s="36"/>
      <c r="O2337" s="38"/>
    </row>
    <row r="2338" spans="8:15">
      <c r="H2338" s="37"/>
      <c r="I2338" s="36"/>
      <c r="J2338" s="38"/>
      <c r="K2338" s="36"/>
      <c r="L2338" s="36"/>
      <c r="M2338" s="38"/>
      <c r="N2338" s="36"/>
      <c r="O2338" s="38"/>
    </row>
    <row r="2339" spans="8:15">
      <c r="H2339" s="37"/>
      <c r="I2339" s="36"/>
      <c r="J2339" s="38"/>
      <c r="K2339" s="36"/>
      <c r="L2339" s="36"/>
      <c r="M2339" s="38"/>
      <c r="N2339" s="36"/>
      <c r="O2339" s="38"/>
    </row>
    <row r="2340" spans="8:15">
      <c r="H2340" s="37"/>
      <c r="I2340" s="36"/>
      <c r="J2340" s="38"/>
      <c r="K2340" s="36"/>
      <c r="L2340" s="36"/>
      <c r="M2340" s="38"/>
      <c r="N2340" s="36"/>
      <c r="O2340" s="38"/>
    </row>
    <row r="2341" spans="8:15">
      <c r="H2341" s="37"/>
      <c r="I2341" s="36"/>
      <c r="J2341" s="38"/>
      <c r="K2341" s="36"/>
      <c r="L2341" s="36"/>
      <c r="M2341" s="38"/>
      <c r="N2341" s="36"/>
      <c r="O2341" s="38"/>
    </row>
    <row r="2342" spans="8:15">
      <c r="H2342" s="37"/>
      <c r="I2342" s="36"/>
      <c r="J2342" s="38"/>
      <c r="K2342" s="36"/>
      <c r="L2342" s="36"/>
      <c r="M2342" s="38"/>
      <c r="N2342" s="36"/>
      <c r="O2342" s="38"/>
    </row>
    <row r="2343" spans="8:15">
      <c r="H2343" s="37"/>
      <c r="I2343" s="36"/>
      <c r="J2343" s="38"/>
      <c r="K2343" s="36"/>
      <c r="L2343" s="36"/>
      <c r="M2343" s="38"/>
      <c r="N2343" s="36"/>
      <c r="O2343" s="38"/>
    </row>
    <row r="2344" spans="8:15">
      <c r="H2344" s="37"/>
      <c r="I2344" s="36"/>
      <c r="J2344" s="38"/>
      <c r="K2344" s="36"/>
      <c r="L2344" s="36"/>
      <c r="M2344" s="38"/>
      <c r="N2344" s="36"/>
      <c r="O2344" s="38"/>
    </row>
    <row r="2345" spans="8:15">
      <c r="H2345" s="37"/>
      <c r="I2345" s="36"/>
      <c r="J2345" s="38"/>
      <c r="K2345" s="36"/>
      <c r="L2345" s="36"/>
      <c r="M2345" s="38"/>
      <c r="N2345" s="36"/>
      <c r="O2345" s="38"/>
    </row>
    <row r="2346" spans="8:15">
      <c r="H2346" s="37"/>
      <c r="I2346" s="36"/>
      <c r="J2346" s="38"/>
      <c r="K2346" s="36"/>
      <c r="L2346" s="36"/>
      <c r="M2346" s="38"/>
      <c r="N2346" s="36"/>
      <c r="O2346" s="38"/>
    </row>
    <row r="2347" spans="8:15">
      <c r="H2347" s="37"/>
      <c r="I2347" s="36"/>
      <c r="J2347" s="38"/>
      <c r="K2347" s="36"/>
      <c r="L2347" s="36"/>
      <c r="M2347" s="38"/>
      <c r="N2347" s="36"/>
      <c r="O2347" s="38"/>
    </row>
    <row r="2348" spans="8:15">
      <c r="H2348" s="37"/>
      <c r="I2348" s="36"/>
      <c r="J2348" s="38"/>
      <c r="K2348" s="36"/>
      <c r="L2348" s="36"/>
      <c r="M2348" s="38"/>
      <c r="N2348" s="36"/>
      <c r="O2348" s="38"/>
    </row>
    <row r="2349" spans="8:15">
      <c r="H2349" s="37"/>
      <c r="I2349" s="36"/>
      <c r="J2349" s="38"/>
      <c r="K2349" s="36"/>
      <c r="L2349" s="36"/>
      <c r="M2349" s="38"/>
      <c r="N2349" s="36"/>
      <c r="O2349" s="38"/>
    </row>
    <row r="2350" spans="8:15">
      <c r="H2350" s="37"/>
      <c r="I2350" s="36"/>
      <c r="J2350" s="38"/>
      <c r="K2350" s="36"/>
      <c r="L2350" s="36"/>
      <c r="M2350" s="38"/>
      <c r="N2350" s="36"/>
      <c r="O2350" s="38"/>
    </row>
    <row r="2351" spans="8:15">
      <c r="H2351" s="37"/>
      <c r="I2351" s="36"/>
      <c r="J2351" s="38"/>
      <c r="K2351" s="36"/>
      <c r="L2351" s="36"/>
      <c r="M2351" s="38"/>
      <c r="N2351" s="36"/>
      <c r="O2351" s="38"/>
    </row>
    <row r="2352" spans="8:15">
      <c r="H2352" s="37"/>
      <c r="I2352" s="36"/>
      <c r="J2352" s="38"/>
      <c r="K2352" s="36"/>
      <c r="L2352" s="36"/>
      <c r="M2352" s="38"/>
      <c r="N2352" s="36"/>
      <c r="O2352" s="38"/>
    </row>
    <row r="2353" spans="8:15">
      <c r="H2353" s="37"/>
      <c r="I2353" s="36"/>
      <c r="J2353" s="38"/>
      <c r="K2353" s="36"/>
      <c r="L2353" s="36"/>
      <c r="M2353" s="38"/>
      <c r="N2353" s="36"/>
      <c r="O2353" s="38"/>
    </row>
    <row r="2354" spans="8:15">
      <c r="H2354" s="37"/>
      <c r="I2354" s="36"/>
      <c r="J2354" s="38"/>
      <c r="K2354" s="36"/>
      <c r="L2354" s="36"/>
      <c r="M2354" s="38"/>
      <c r="N2354" s="36"/>
      <c r="O2354" s="38"/>
    </row>
    <row r="2355" spans="8:15">
      <c r="H2355" s="37"/>
      <c r="I2355" s="36"/>
      <c r="J2355" s="38"/>
      <c r="K2355" s="36"/>
      <c r="L2355" s="36"/>
      <c r="M2355" s="38"/>
      <c r="N2355" s="36"/>
      <c r="O2355" s="38"/>
    </row>
    <row r="2356" spans="8:15">
      <c r="H2356" s="37"/>
      <c r="I2356" s="36"/>
      <c r="J2356" s="38"/>
      <c r="K2356" s="36"/>
      <c r="L2356" s="36"/>
      <c r="M2356" s="38"/>
      <c r="N2356" s="36"/>
      <c r="O2356" s="38"/>
    </row>
    <row r="2357" spans="8:15">
      <c r="H2357" s="37"/>
      <c r="I2357" s="36"/>
      <c r="J2357" s="38"/>
      <c r="K2357" s="36"/>
      <c r="L2357" s="36"/>
      <c r="M2357" s="38"/>
      <c r="N2357" s="36"/>
      <c r="O2357" s="38"/>
    </row>
    <row r="2358" spans="8:15">
      <c r="H2358" s="37"/>
      <c r="I2358" s="36"/>
      <c r="J2358" s="38"/>
      <c r="K2358" s="36"/>
      <c r="L2358" s="36"/>
      <c r="M2358" s="38"/>
      <c r="N2358" s="36"/>
      <c r="O2358" s="38"/>
    </row>
    <row r="2359" spans="8:15">
      <c r="H2359" s="37"/>
      <c r="I2359" s="36"/>
      <c r="J2359" s="38"/>
      <c r="K2359" s="36"/>
      <c r="L2359" s="36"/>
      <c r="M2359" s="38"/>
      <c r="N2359" s="36"/>
      <c r="O2359" s="38"/>
    </row>
    <row r="2360" spans="8:15">
      <c r="H2360" s="37"/>
      <c r="I2360" s="36"/>
      <c r="J2360" s="38"/>
      <c r="K2360" s="36"/>
      <c r="L2360" s="36"/>
      <c r="M2360" s="38"/>
      <c r="N2360" s="36"/>
      <c r="O2360" s="38"/>
    </row>
    <row r="2361" spans="8:15">
      <c r="H2361" s="37"/>
      <c r="I2361" s="36"/>
      <c r="J2361" s="38"/>
      <c r="K2361" s="36"/>
      <c r="L2361" s="36"/>
      <c r="M2361" s="38"/>
      <c r="N2361" s="36"/>
      <c r="O2361" s="38"/>
    </row>
    <row r="2362" spans="8:15">
      <c r="H2362" s="37"/>
      <c r="I2362" s="36"/>
      <c r="J2362" s="38"/>
      <c r="K2362" s="36"/>
      <c r="L2362" s="36"/>
      <c r="M2362" s="38"/>
      <c r="N2362" s="36"/>
      <c r="O2362" s="38"/>
    </row>
    <row r="2363" spans="8:15">
      <c r="H2363" s="37"/>
      <c r="I2363" s="36"/>
      <c r="J2363" s="38"/>
      <c r="K2363" s="36"/>
      <c r="L2363" s="36"/>
      <c r="M2363" s="38"/>
      <c r="N2363" s="36"/>
      <c r="O2363" s="38"/>
    </row>
    <row r="2364" spans="8:15">
      <c r="H2364" s="37"/>
      <c r="I2364" s="36"/>
      <c r="J2364" s="38"/>
      <c r="K2364" s="36"/>
      <c r="L2364" s="36"/>
      <c r="M2364" s="38"/>
      <c r="N2364" s="36"/>
      <c r="O2364" s="38"/>
    </row>
    <row r="2365" spans="8:15">
      <c r="H2365" s="37"/>
      <c r="I2365" s="36"/>
      <c r="J2365" s="38"/>
      <c r="K2365" s="36"/>
      <c r="L2365" s="36"/>
      <c r="M2365" s="38"/>
      <c r="N2365" s="36"/>
      <c r="O2365" s="38"/>
    </row>
    <row r="2366" spans="8:15">
      <c r="H2366" s="37"/>
      <c r="I2366" s="36"/>
      <c r="J2366" s="38"/>
      <c r="K2366" s="36"/>
      <c r="L2366" s="36"/>
      <c r="M2366" s="38"/>
      <c r="N2366" s="36"/>
      <c r="O2366" s="38"/>
    </row>
    <row r="2367" spans="8:15">
      <c r="H2367" s="37"/>
      <c r="I2367" s="36"/>
      <c r="J2367" s="38"/>
      <c r="K2367" s="36"/>
      <c r="L2367" s="36"/>
      <c r="M2367" s="38"/>
      <c r="N2367" s="36"/>
      <c r="O2367" s="38"/>
    </row>
    <row r="2368" spans="8:15">
      <c r="H2368" s="37"/>
      <c r="I2368" s="36"/>
      <c r="J2368" s="38"/>
      <c r="K2368" s="36"/>
      <c r="L2368" s="36"/>
      <c r="M2368" s="38"/>
      <c r="N2368" s="36"/>
      <c r="O2368" s="38"/>
    </row>
    <row r="2369" spans="8:15">
      <c r="H2369" s="37"/>
      <c r="I2369" s="36"/>
      <c r="J2369" s="38"/>
      <c r="K2369" s="36"/>
      <c r="L2369" s="36"/>
      <c r="M2369" s="38"/>
      <c r="N2369" s="36"/>
      <c r="O2369" s="38"/>
    </row>
    <row r="2370" spans="8:15">
      <c r="H2370" s="37"/>
      <c r="I2370" s="36"/>
      <c r="J2370" s="38"/>
      <c r="K2370" s="36"/>
      <c r="L2370" s="36"/>
      <c r="M2370" s="38"/>
      <c r="N2370" s="36"/>
      <c r="O2370" s="38"/>
    </row>
    <row r="2371" spans="8:15">
      <c r="H2371" s="37"/>
      <c r="I2371" s="36"/>
      <c r="J2371" s="38"/>
      <c r="K2371" s="36"/>
      <c r="L2371" s="36"/>
      <c r="M2371" s="38"/>
      <c r="N2371" s="36"/>
      <c r="O2371" s="38"/>
    </row>
    <row r="2372" spans="8:15">
      <c r="H2372" s="37"/>
      <c r="I2372" s="36"/>
      <c r="J2372" s="38"/>
      <c r="K2372" s="36"/>
      <c r="L2372" s="36"/>
      <c r="M2372" s="38"/>
      <c r="N2372" s="36"/>
      <c r="O2372" s="38"/>
    </row>
    <row r="2373" spans="8:15">
      <c r="H2373" s="37"/>
      <c r="I2373" s="36"/>
      <c r="J2373" s="38"/>
      <c r="K2373" s="36"/>
      <c r="L2373" s="36"/>
      <c r="M2373" s="38"/>
      <c r="N2373" s="36"/>
      <c r="O2373" s="38"/>
    </row>
    <row r="2374" spans="8:15">
      <c r="H2374" s="37"/>
      <c r="I2374" s="36"/>
      <c r="J2374" s="38"/>
      <c r="K2374" s="36"/>
      <c r="L2374" s="36"/>
      <c r="M2374" s="38"/>
      <c r="N2374" s="36"/>
      <c r="O2374" s="38"/>
    </row>
    <row r="2375" spans="8:15">
      <c r="H2375" s="37"/>
      <c r="I2375" s="36"/>
      <c r="J2375" s="38"/>
      <c r="K2375" s="36"/>
      <c r="L2375" s="36"/>
      <c r="M2375" s="38"/>
      <c r="N2375" s="36"/>
      <c r="O2375" s="38"/>
    </row>
    <row r="2376" spans="8:15">
      <c r="H2376" s="37"/>
      <c r="I2376" s="36"/>
      <c r="J2376" s="38"/>
      <c r="K2376" s="36"/>
      <c r="L2376" s="36"/>
      <c r="M2376" s="38"/>
      <c r="N2376" s="36"/>
      <c r="O2376" s="38"/>
    </row>
    <row r="2377" spans="8:15">
      <c r="H2377" s="37"/>
      <c r="I2377" s="36"/>
      <c r="J2377" s="38"/>
      <c r="K2377" s="36"/>
      <c r="L2377" s="36"/>
      <c r="M2377" s="38"/>
      <c r="N2377" s="36"/>
      <c r="O2377" s="38"/>
    </row>
    <row r="2378" spans="8:15">
      <c r="H2378" s="37"/>
      <c r="I2378" s="36"/>
      <c r="J2378" s="38"/>
      <c r="K2378" s="36"/>
      <c r="L2378" s="36"/>
      <c r="M2378" s="38"/>
      <c r="N2378" s="36"/>
      <c r="O2378" s="38"/>
    </row>
    <row r="2379" spans="8:15">
      <c r="H2379" s="37"/>
      <c r="I2379" s="36"/>
      <c r="J2379" s="38"/>
      <c r="K2379" s="36"/>
      <c r="L2379" s="36"/>
      <c r="M2379" s="38"/>
      <c r="N2379" s="36"/>
      <c r="O2379" s="38"/>
    </row>
    <row r="2380" spans="8:15">
      <c r="H2380" s="37"/>
      <c r="I2380" s="36"/>
      <c r="J2380" s="38"/>
      <c r="K2380" s="36"/>
      <c r="L2380" s="36"/>
      <c r="M2380" s="38"/>
      <c r="N2380" s="36"/>
      <c r="O2380" s="38"/>
    </row>
    <row r="2381" spans="8:15">
      <c r="H2381" s="37"/>
      <c r="I2381" s="36"/>
      <c r="J2381" s="38"/>
      <c r="K2381" s="36"/>
      <c r="L2381" s="36"/>
      <c r="M2381" s="38"/>
      <c r="N2381" s="36"/>
      <c r="O2381" s="38"/>
    </row>
    <row r="2382" spans="8:15">
      <c r="H2382" s="37"/>
      <c r="I2382" s="36"/>
      <c r="J2382" s="38"/>
      <c r="K2382" s="36"/>
      <c r="L2382" s="36"/>
      <c r="M2382" s="38"/>
      <c r="N2382" s="36"/>
      <c r="O2382" s="38"/>
    </row>
    <row r="2383" spans="8:15">
      <c r="H2383" s="37"/>
      <c r="I2383" s="36"/>
      <c r="J2383" s="38"/>
      <c r="K2383" s="36"/>
      <c r="L2383" s="36"/>
      <c r="M2383" s="38"/>
      <c r="N2383" s="36"/>
      <c r="O2383" s="38"/>
    </row>
    <row r="2384" spans="8:15">
      <c r="H2384" s="37"/>
      <c r="I2384" s="36"/>
      <c r="J2384" s="38"/>
      <c r="K2384" s="36"/>
      <c r="L2384" s="36"/>
      <c r="M2384" s="38"/>
      <c r="N2384" s="36"/>
      <c r="O2384" s="38"/>
    </row>
    <row r="2385" spans="8:15">
      <c r="H2385" s="37"/>
      <c r="I2385" s="36"/>
      <c r="J2385" s="38"/>
      <c r="K2385" s="36"/>
      <c r="L2385" s="36"/>
      <c r="M2385" s="38"/>
      <c r="N2385" s="36"/>
      <c r="O2385" s="38"/>
    </row>
    <row r="2386" spans="8:15">
      <c r="H2386" s="37"/>
      <c r="I2386" s="36"/>
      <c r="J2386" s="38"/>
      <c r="K2386" s="36"/>
      <c r="L2386" s="36"/>
      <c r="M2386" s="38"/>
      <c r="N2386" s="36"/>
      <c r="O2386" s="38"/>
    </row>
    <row r="2387" spans="8:15">
      <c r="H2387" s="37"/>
      <c r="I2387" s="36"/>
      <c r="J2387" s="38"/>
      <c r="K2387" s="36"/>
      <c r="L2387" s="36"/>
      <c r="M2387" s="38"/>
      <c r="N2387" s="36"/>
      <c r="O2387" s="38"/>
    </row>
    <row r="2388" spans="8:15">
      <c r="H2388" s="37"/>
      <c r="I2388" s="36"/>
      <c r="J2388" s="38"/>
      <c r="K2388" s="36"/>
      <c r="L2388" s="36"/>
      <c r="M2388" s="38"/>
      <c r="N2388" s="36"/>
      <c r="O2388" s="38"/>
    </row>
    <row r="2389" spans="8:15">
      <c r="H2389" s="37"/>
      <c r="I2389" s="36"/>
      <c r="J2389" s="38"/>
      <c r="K2389" s="36"/>
      <c r="L2389" s="36"/>
      <c r="M2389" s="38"/>
      <c r="N2389" s="36"/>
      <c r="O2389" s="38"/>
    </row>
    <row r="2390" spans="8:15">
      <c r="H2390" s="37"/>
      <c r="I2390" s="36"/>
      <c r="J2390" s="38"/>
      <c r="K2390" s="36"/>
      <c r="L2390" s="36"/>
      <c r="M2390" s="38"/>
      <c r="N2390" s="36"/>
      <c r="O2390" s="38"/>
    </row>
    <row r="2391" spans="8:15">
      <c r="H2391" s="37"/>
      <c r="I2391" s="36"/>
      <c r="J2391" s="38"/>
      <c r="K2391" s="36"/>
      <c r="L2391" s="36"/>
      <c r="M2391" s="38"/>
      <c r="N2391" s="36"/>
      <c r="O2391" s="38"/>
    </row>
    <row r="2392" spans="8:15">
      <c r="H2392" s="37"/>
      <c r="I2392" s="36"/>
      <c r="J2392" s="38"/>
      <c r="K2392" s="36"/>
      <c r="L2392" s="36"/>
      <c r="M2392" s="38"/>
      <c r="N2392" s="36"/>
      <c r="O2392" s="38"/>
    </row>
    <row r="2393" spans="8:15">
      <c r="H2393" s="37"/>
      <c r="I2393" s="36"/>
      <c r="J2393" s="38"/>
      <c r="K2393" s="36"/>
      <c r="L2393" s="36"/>
      <c r="M2393" s="38"/>
      <c r="N2393" s="36"/>
      <c r="O2393" s="38"/>
    </row>
    <row r="2394" spans="8:15">
      <c r="H2394" s="37"/>
      <c r="I2394" s="36"/>
      <c r="J2394" s="38"/>
      <c r="K2394" s="36"/>
      <c r="L2394" s="36"/>
      <c r="M2394" s="38"/>
      <c r="N2394" s="36"/>
      <c r="O2394" s="38"/>
    </row>
    <row r="2395" spans="8:15">
      <c r="H2395" s="37"/>
      <c r="I2395" s="36"/>
      <c r="J2395" s="38"/>
      <c r="K2395" s="36"/>
      <c r="L2395" s="36"/>
      <c r="M2395" s="38"/>
      <c r="N2395" s="36"/>
      <c r="O2395" s="38"/>
    </row>
    <row r="2396" spans="8:15">
      <c r="H2396" s="37"/>
      <c r="I2396" s="36"/>
      <c r="J2396" s="38"/>
      <c r="K2396" s="36"/>
      <c r="L2396" s="36"/>
      <c r="M2396" s="38"/>
      <c r="N2396" s="36"/>
      <c r="O2396" s="38"/>
    </row>
    <row r="2397" spans="8:15">
      <c r="H2397" s="37"/>
      <c r="I2397" s="36"/>
      <c r="J2397" s="38"/>
      <c r="K2397" s="36"/>
      <c r="L2397" s="36"/>
      <c r="M2397" s="38"/>
      <c r="N2397" s="36"/>
      <c r="O2397" s="38"/>
    </row>
    <row r="2398" spans="8:15">
      <c r="H2398" s="37"/>
      <c r="I2398" s="36"/>
      <c r="J2398" s="38"/>
      <c r="K2398" s="36"/>
      <c r="L2398" s="36"/>
      <c r="M2398" s="38"/>
      <c r="N2398" s="36"/>
      <c r="O2398" s="38"/>
    </row>
    <row r="2399" spans="8:15">
      <c r="H2399" s="37"/>
      <c r="I2399" s="36"/>
      <c r="J2399" s="38"/>
      <c r="K2399" s="36"/>
      <c r="L2399" s="36"/>
      <c r="M2399" s="38"/>
      <c r="N2399" s="36"/>
      <c r="O2399" s="38"/>
    </row>
    <row r="2400" spans="8:15">
      <c r="H2400" s="37"/>
      <c r="I2400" s="36"/>
      <c r="J2400" s="38"/>
      <c r="K2400" s="36"/>
      <c r="L2400" s="36"/>
      <c r="M2400" s="38"/>
      <c r="N2400" s="36"/>
      <c r="O2400" s="38"/>
    </row>
    <row r="2401" spans="8:15">
      <c r="H2401" s="37"/>
      <c r="I2401" s="36"/>
      <c r="J2401" s="38"/>
      <c r="K2401" s="36"/>
      <c r="L2401" s="36"/>
      <c r="M2401" s="38"/>
      <c r="N2401" s="36"/>
      <c r="O2401" s="38"/>
    </row>
    <row r="2402" spans="8:15">
      <c r="H2402" s="37"/>
      <c r="I2402" s="36"/>
      <c r="J2402" s="38"/>
      <c r="K2402" s="36"/>
      <c r="L2402" s="36"/>
      <c r="M2402" s="38"/>
      <c r="N2402" s="36"/>
      <c r="O2402" s="38"/>
    </row>
    <row r="2403" spans="8:15">
      <c r="H2403" s="37"/>
      <c r="I2403" s="36"/>
      <c r="J2403" s="38"/>
      <c r="K2403" s="36"/>
      <c r="L2403" s="36"/>
      <c r="M2403" s="38"/>
      <c r="N2403" s="36"/>
      <c r="O2403" s="38"/>
    </row>
    <row r="2404" spans="8:15">
      <c r="H2404" s="37"/>
      <c r="I2404" s="36"/>
      <c r="J2404" s="38"/>
      <c r="K2404" s="36"/>
      <c r="L2404" s="36"/>
      <c r="M2404" s="38"/>
      <c r="N2404" s="36"/>
      <c r="O2404" s="38"/>
    </row>
    <row r="2405" spans="8:15">
      <c r="H2405" s="37"/>
      <c r="I2405" s="36"/>
      <c r="J2405" s="38"/>
      <c r="K2405" s="36"/>
      <c r="L2405" s="36"/>
      <c r="M2405" s="38"/>
      <c r="N2405" s="36"/>
      <c r="O2405" s="38"/>
    </row>
    <row r="2406" spans="8:15">
      <c r="H2406" s="37"/>
      <c r="I2406" s="36"/>
      <c r="J2406" s="38"/>
      <c r="K2406" s="36"/>
      <c r="L2406" s="36"/>
      <c r="M2406" s="38"/>
      <c r="N2406" s="36"/>
      <c r="O2406" s="38"/>
    </row>
    <row r="2407" spans="8:15">
      <c r="H2407" s="37"/>
      <c r="I2407" s="36"/>
      <c r="J2407" s="38"/>
      <c r="K2407" s="36"/>
      <c r="L2407" s="36"/>
      <c r="M2407" s="38"/>
      <c r="N2407" s="36"/>
      <c r="O2407" s="38"/>
    </row>
    <row r="2408" spans="8:15">
      <c r="H2408" s="37"/>
      <c r="I2408" s="36"/>
      <c r="J2408" s="38"/>
      <c r="K2408" s="36"/>
      <c r="L2408" s="36"/>
      <c r="M2408" s="38"/>
      <c r="N2408" s="36"/>
      <c r="O2408" s="38"/>
    </row>
    <row r="2409" spans="8:15">
      <c r="H2409" s="37"/>
      <c r="I2409" s="36"/>
      <c r="J2409" s="38"/>
      <c r="K2409" s="36"/>
      <c r="L2409" s="36"/>
      <c r="M2409" s="38"/>
      <c r="N2409" s="36"/>
      <c r="O2409" s="38"/>
    </row>
    <row r="2410" spans="8:15">
      <c r="H2410" s="37"/>
      <c r="I2410" s="36"/>
      <c r="J2410" s="38"/>
      <c r="K2410" s="36"/>
      <c r="L2410" s="36"/>
      <c r="M2410" s="38"/>
      <c r="N2410" s="36"/>
      <c r="O2410" s="38"/>
    </row>
    <row r="2411" spans="8:15">
      <c r="H2411" s="37"/>
      <c r="I2411" s="36"/>
      <c r="J2411" s="38"/>
      <c r="K2411" s="36"/>
      <c r="L2411" s="36"/>
      <c r="M2411" s="38"/>
      <c r="N2411" s="36"/>
      <c r="O2411" s="38"/>
    </row>
    <row r="2412" spans="8:15">
      <c r="H2412" s="37"/>
      <c r="I2412" s="36"/>
      <c r="J2412" s="38"/>
      <c r="K2412" s="36"/>
      <c r="L2412" s="36"/>
      <c r="M2412" s="38"/>
      <c r="N2412" s="36"/>
      <c r="O2412" s="38"/>
    </row>
    <row r="2413" spans="8:15">
      <c r="H2413" s="37"/>
      <c r="I2413" s="36"/>
      <c r="J2413" s="38"/>
      <c r="K2413" s="36"/>
      <c r="L2413" s="36"/>
      <c r="M2413" s="38"/>
      <c r="N2413" s="36"/>
      <c r="O2413" s="38"/>
    </row>
    <row r="2414" spans="8:15">
      <c r="H2414" s="37"/>
      <c r="I2414" s="36"/>
      <c r="J2414" s="38"/>
      <c r="K2414" s="36"/>
      <c r="L2414" s="36"/>
      <c r="M2414" s="38"/>
      <c r="N2414" s="36"/>
      <c r="O2414" s="38"/>
    </row>
    <row r="2415" spans="8:15">
      <c r="H2415" s="37"/>
      <c r="I2415" s="36"/>
      <c r="J2415" s="38"/>
      <c r="K2415" s="36"/>
      <c r="L2415" s="36"/>
      <c r="M2415" s="38"/>
      <c r="N2415" s="36"/>
      <c r="O2415" s="38"/>
    </row>
    <row r="2416" spans="8:15">
      <c r="H2416" s="37"/>
      <c r="I2416" s="36"/>
      <c r="J2416" s="38"/>
      <c r="K2416" s="36"/>
      <c r="L2416" s="36"/>
      <c r="M2416" s="38"/>
      <c r="N2416" s="36"/>
      <c r="O2416" s="38"/>
    </row>
    <row r="2417" spans="8:15">
      <c r="H2417" s="37"/>
      <c r="I2417" s="36"/>
      <c r="J2417" s="38"/>
      <c r="K2417" s="36"/>
      <c r="L2417" s="36"/>
      <c r="M2417" s="38"/>
      <c r="N2417" s="36"/>
      <c r="O2417" s="38"/>
    </row>
    <row r="2418" spans="8:15">
      <c r="H2418" s="37"/>
      <c r="I2418" s="36"/>
      <c r="J2418" s="38"/>
      <c r="K2418" s="36"/>
      <c r="L2418" s="36"/>
      <c r="M2418" s="38"/>
      <c r="N2418" s="36"/>
      <c r="O2418" s="38"/>
    </row>
    <row r="2419" spans="8:15">
      <c r="H2419" s="37"/>
      <c r="I2419" s="36"/>
      <c r="J2419" s="38"/>
      <c r="K2419" s="36"/>
      <c r="L2419" s="36"/>
      <c r="M2419" s="38"/>
      <c r="N2419" s="36"/>
      <c r="O2419" s="38"/>
    </row>
    <row r="2420" spans="8:15">
      <c r="H2420" s="37"/>
      <c r="I2420" s="36"/>
      <c r="J2420" s="38"/>
      <c r="K2420" s="36"/>
      <c r="L2420" s="36"/>
      <c r="M2420" s="38"/>
      <c r="N2420" s="36"/>
      <c r="O2420" s="38"/>
    </row>
    <row r="2421" spans="8:15">
      <c r="H2421" s="37"/>
      <c r="I2421" s="36"/>
      <c r="J2421" s="38"/>
      <c r="K2421" s="36"/>
      <c r="L2421" s="36"/>
      <c r="M2421" s="38"/>
      <c r="N2421" s="36"/>
      <c r="O2421" s="38"/>
    </row>
    <row r="2422" spans="8:15">
      <c r="H2422" s="37"/>
      <c r="I2422" s="36"/>
      <c r="J2422" s="38"/>
      <c r="K2422" s="36"/>
      <c r="L2422" s="36"/>
      <c r="M2422" s="38"/>
      <c r="N2422" s="36"/>
      <c r="O2422" s="38"/>
    </row>
    <row r="2423" spans="8:15">
      <c r="H2423" s="37"/>
      <c r="I2423" s="36"/>
      <c r="J2423" s="38"/>
      <c r="K2423" s="36"/>
      <c r="L2423" s="36"/>
      <c r="M2423" s="38"/>
      <c r="N2423" s="36"/>
      <c r="O2423" s="38"/>
    </row>
    <row r="2424" spans="8:15">
      <c r="H2424" s="37"/>
      <c r="I2424" s="36"/>
      <c r="J2424" s="38"/>
      <c r="K2424" s="36"/>
      <c r="L2424" s="36"/>
      <c r="M2424" s="38"/>
      <c r="N2424" s="36"/>
      <c r="O2424" s="38"/>
    </row>
    <row r="2425" spans="8:15">
      <c r="H2425" s="37"/>
      <c r="I2425" s="36"/>
      <c r="J2425" s="38"/>
      <c r="K2425" s="36"/>
      <c r="L2425" s="36"/>
      <c r="M2425" s="38"/>
      <c r="N2425" s="36"/>
      <c r="O2425" s="38"/>
    </row>
    <row r="2426" spans="8:15">
      <c r="H2426" s="37"/>
      <c r="I2426" s="36"/>
      <c r="J2426" s="38"/>
      <c r="K2426" s="36"/>
      <c r="L2426" s="36"/>
      <c r="M2426" s="38"/>
      <c r="N2426" s="36"/>
      <c r="O2426" s="38"/>
    </row>
    <row r="2427" spans="8:15">
      <c r="H2427" s="37"/>
      <c r="I2427" s="36"/>
      <c r="J2427" s="38"/>
      <c r="K2427" s="36"/>
      <c r="L2427" s="36"/>
      <c r="M2427" s="38"/>
      <c r="N2427" s="36"/>
      <c r="O2427" s="38"/>
    </row>
    <row r="2428" spans="8:15">
      <c r="H2428" s="37"/>
      <c r="I2428" s="36"/>
      <c r="J2428" s="38"/>
      <c r="K2428" s="36"/>
      <c r="L2428" s="36"/>
      <c r="M2428" s="38"/>
      <c r="N2428" s="36"/>
      <c r="O2428" s="38"/>
    </row>
    <row r="2429" spans="8:15">
      <c r="H2429" s="37"/>
      <c r="I2429" s="36"/>
      <c r="J2429" s="38"/>
      <c r="K2429" s="36"/>
      <c r="L2429" s="36"/>
      <c r="M2429" s="38"/>
      <c r="N2429" s="36"/>
      <c r="O2429" s="38"/>
    </row>
    <row r="2430" spans="8:15">
      <c r="H2430" s="37"/>
      <c r="I2430" s="36"/>
      <c r="J2430" s="38"/>
      <c r="K2430" s="36"/>
      <c r="L2430" s="36"/>
      <c r="M2430" s="38"/>
      <c r="N2430" s="36"/>
      <c r="O2430" s="38"/>
    </row>
    <row r="2431" spans="8:15">
      <c r="H2431" s="37"/>
      <c r="I2431" s="36"/>
      <c r="J2431" s="38"/>
      <c r="K2431" s="36"/>
      <c r="L2431" s="36"/>
      <c r="M2431" s="38"/>
      <c r="N2431" s="36"/>
      <c r="O2431" s="38"/>
    </row>
    <row r="2432" spans="8:15">
      <c r="H2432" s="37"/>
      <c r="I2432" s="36"/>
      <c r="J2432" s="38"/>
      <c r="K2432" s="36"/>
      <c r="L2432" s="36"/>
      <c r="M2432" s="38"/>
      <c r="N2432" s="36"/>
      <c r="O2432" s="38"/>
    </row>
    <row r="2433" spans="8:15">
      <c r="H2433" s="37"/>
      <c r="I2433" s="36"/>
      <c r="J2433" s="38"/>
      <c r="K2433" s="36"/>
      <c r="L2433" s="36"/>
      <c r="M2433" s="38"/>
      <c r="N2433" s="36"/>
      <c r="O2433" s="38"/>
    </row>
    <row r="2434" spans="8:15">
      <c r="H2434" s="37"/>
      <c r="I2434" s="36"/>
      <c r="J2434" s="38"/>
      <c r="K2434" s="36"/>
      <c r="L2434" s="36"/>
      <c r="M2434" s="38"/>
      <c r="N2434" s="36"/>
      <c r="O2434" s="38"/>
    </row>
    <row r="2435" spans="8:15">
      <c r="H2435" s="37"/>
      <c r="I2435" s="36"/>
      <c r="J2435" s="38"/>
      <c r="K2435" s="36"/>
      <c r="L2435" s="36"/>
      <c r="M2435" s="38"/>
      <c r="N2435" s="36"/>
      <c r="O2435" s="38"/>
    </row>
    <row r="2436" spans="8:15">
      <c r="H2436" s="37"/>
      <c r="I2436" s="36"/>
      <c r="J2436" s="38"/>
      <c r="K2436" s="36"/>
      <c r="L2436" s="36"/>
      <c r="M2436" s="38"/>
      <c r="N2436" s="36"/>
      <c r="O2436" s="38"/>
    </row>
    <row r="2437" spans="8:15">
      <c r="H2437" s="37"/>
      <c r="I2437" s="36"/>
      <c r="J2437" s="38"/>
      <c r="K2437" s="36"/>
      <c r="L2437" s="36"/>
      <c r="M2437" s="38"/>
      <c r="N2437" s="36"/>
      <c r="O2437" s="38"/>
    </row>
    <row r="2438" spans="8:15">
      <c r="H2438" s="37"/>
      <c r="I2438" s="36"/>
      <c r="J2438" s="38"/>
      <c r="K2438" s="36"/>
      <c r="L2438" s="36"/>
      <c r="M2438" s="38"/>
      <c r="N2438" s="36"/>
      <c r="O2438" s="38"/>
    </row>
    <row r="2439" spans="8:15">
      <c r="H2439" s="37"/>
      <c r="I2439" s="36"/>
      <c r="J2439" s="38"/>
      <c r="K2439" s="36"/>
      <c r="L2439" s="36"/>
      <c r="M2439" s="38"/>
      <c r="N2439" s="36"/>
      <c r="O2439" s="38"/>
    </row>
    <row r="2440" spans="8:15">
      <c r="H2440" s="37"/>
      <c r="I2440" s="36"/>
      <c r="J2440" s="38"/>
      <c r="K2440" s="36"/>
      <c r="L2440" s="36"/>
      <c r="M2440" s="38"/>
      <c r="N2440" s="36"/>
      <c r="O2440" s="38"/>
    </row>
    <row r="2441" spans="8:15">
      <c r="H2441" s="37"/>
      <c r="I2441" s="36"/>
      <c r="J2441" s="38"/>
      <c r="K2441" s="36"/>
      <c r="L2441" s="36"/>
      <c r="M2441" s="38"/>
      <c r="N2441" s="36"/>
      <c r="O2441" s="38"/>
    </row>
    <row r="2442" spans="8:15">
      <c r="H2442" s="37"/>
      <c r="I2442" s="36"/>
      <c r="J2442" s="38"/>
      <c r="K2442" s="36"/>
      <c r="L2442" s="36"/>
      <c r="M2442" s="38"/>
      <c r="N2442" s="36"/>
      <c r="O2442" s="38"/>
    </row>
    <row r="2443" spans="8:15">
      <c r="H2443" s="37"/>
      <c r="I2443" s="36"/>
      <c r="J2443" s="38"/>
      <c r="K2443" s="36"/>
      <c r="L2443" s="36"/>
      <c r="M2443" s="38"/>
      <c r="N2443" s="36"/>
      <c r="O2443" s="38"/>
    </row>
    <row r="2444" spans="8:15">
      <c r="H2444" s="37"/>
      <c r="I2444" s="36"/>
      <c r="J2444" s="38"/>
      <c r="K2444" s="36"/>
      <c r="L2444" s="36"/>
      <c r="M2444" s="38"/>
      <c r="N2444" s="36"/>
      <c r="O2444" s="38"/>
    </row>
    <row r="2445" spans="8:15">
      <c r="H2445" s="37"/>
      <c r="I2445" s="36"/>
      <c r="J2445" s="38"/>
      <c r="K2445" s="36"/>
      <c r="L2445" s="36"/>
      <c r="M2445" s="38"/>
      <c r="N2445" s="36"/>
      <c r="O2445" s="38"/>
    </row>
    <row r="2446" spans="8:15">
      <c r="H2446" s="37"/>
      <c r="I2446" s="36"/>
      <c r="J2446" s="38"/>
      <c r="K2446" s="36"/>
      <c r="L2446" s="36"/>
      <c r="M2446" s="38"/>
      <c r="N2446" s="36"/>
      <c r="O2446" s="38"/>
    </row>
    <row r="2447" spans="8:15">
      <c r="H2447" s="37"/>
      <c r="I2447" s="36"/>
      <c r="J2447" s="38"/>
      <c r="K2447" s="36"/>
      <c r="L2447" s="36"/>
      <c r="M2447" s="38"/>
      <c r="N2447" s="36"/>
      <c r="O2447" s="38"/>
    </row>
    <row r="2448" spans="8:15">
      <c r="H2448" s="37"/>
      <c r="I2448" s="36"/>
      <c r="J2448" s="38"/>
      <c r="K2448" s="36"/>
      <c r="L2448" s="36"/>
      <c r="M2448" s="38"/>
      <c r="N2448" s="36"/>
      <c r="O2448" s="38"/>
    </row>
    <row r="2449" spans="8:15">
      <c r="H2449" s="37"/>
      <c r="I2449" s="36"/>
      <c r="J2449" s="38"/>
      <c r="K2449" s="36"/>
      <c r="L2449" s="36"/>
      <c r="M2449" s="38"/>
      <c r="N2449" s="36"/>
      <c r="O2449" s="38"/>
    </row>
    <row r="2450" spans="8:15">
      <c r="H2450" s="37"/>
      <c r="I2450" s="36"/>
      <c r="J2450" s="38"/>
      <c r="K2450" s="36"/>
      <c r="L2450" s="36"/>
      <c r="M2450" s="38"/>
      <c r="N2450" s="36"/>
      <c r="O2450" s="38"/>
    </row>
    <row r="2451" spans="8:15">
      <c r="H2451" s="37"/>
      <c r="I2451" s="36"/>
      <c r="J2451" s="38"/>
      <c r="K2451" s="36"/>
      <c r="L2451" s="36"/>
      <c r="M2451" s="38"/>
      <c r="N2451" s="36"/>
      <c r="O2451" s="38"/>
    </row>
    <row r="2452" spans="8:15">
      <c r="H2452" s="37"/>
      <c r="I2452" s="36"/>
      <c r="J2452" s="38"/>
      <c r="K2452" s="36"/>
      <c r="L2452" s="36"/>
      <c r="M2452" s="38"/>
      <c r="N2452" s="36"/>
      <c r="O2452" s="38"/>
    </row>
    <row r="2453" spans="8:15">
      <c r="H2453" s="37"/>
      <c r="I2453" s="36"/>
      <c r="J2453" s="38"/>
      <c r="K2453" s="36"/>
      <c r="L2453" s="36"/>
      <c r="M2453" s="38"/>
      <c r="N2453" s="36"/>
      <c r="O2453" s="38"/>
    </row>
    <row r="2454" spans="8:15">
      <c r="H2454" s="37"/>
      <c r="I2454" s="36"/>
      <c r="J2454" s="38"/>
      <c r="K2454" s="36"/>
      <c r="L2454" s="36"/>
      <c r="M2454" s="38"/>
      <c r="N2454" s="36"/>
      <c r="O2454" s="38"/>
    </row>
    <row r="2455" spans="8:15">
      <c r="H2455" s="37"/>
      <c r="I2455" s="36"/>
      <c r="J2455" s="38"/>
      <c r="K2455" s="36"/>
      <c r="L2455" s="36"/>
      <c r="M2455" s="38"/>
      <c r="N2455" s="36"/>
      <c r="O2455" s="38"/>
    </row>
    <row r="2456" spans="8:15">
      <c r="H2456" s="37"/>
      <c r="I2456" s="36"/>
      <c r="J2456" s="38"/>
      <c r="K2456" s="36"/>
      <c r="L2456" s="36"/>
      <c r="M2456" s="38"/>
      <c r="N2456" s="36"/>
      <c r="O2456" s="38"/>
    </row>
    <row r="2457" spans="8:15">
      <c r="H2457" s="37"/>
      <c r="I2457" s="36"/>
      <c r="J2457" s="38"/>
      <c r="K2457" s="36"/>
      <c r="L2457" s="36"/>
      <c r="M2457" s="38"/>
      <c r="N2457" s="36"/>
      <c r="O2457" s="38"/>
    </row>
    <row r="2458" spans="8:15">
      <c r="H2458" s="37"/>
      <c r="I2458" s="36"/>
      <c r="J2458" s="38"/>
      <c r="K2458" s="36"/>
      <c r="L2458" s="36"/>
      <c r="M2458" s="38"/>
      <c r="N2458" s="36"/>
      <c r="O2458" s="38"/>
    </row>
    <row r="2459" spans="8:15">
      <c r="H2459" s="37"/>
      <c r="I2459" s="36"/>
      <c r="J2459" s="38"/>
      <c r="K2459" s="36"/>
      <c r="L2459" s="36"/>
      <c r="M2459" s="38"/>
      <c r="N2459" s="36"/>
      <c r="O2459" s="38"/>
    </row>
    <row r="2460" spans="8:15">
      <c r="H2460" s="37"/>
      <c r="I2460" s="36"/>
      <c r="J2460" s="38"/>
      <c r="K2460" s="36"/>
      <c r="L2460" s="36"/>
      <c r="M2460" s="38"/>
      <c r="N2460" s="36"/>
      <c r="O2460" s="38"/>
    </row>
    <row r="2461" spans="8:15">
      <c r="H2461" s="37"/>
      <c r="I2461" s="36"/>
      <c r="J2461" s="38"/>
      <c r="K2461" s="36"/>
      <c r="L2461" s="36"/>
      <c r="M2461" s="38"/>
      <c r="N2461" s="36"/>
      <c r="O2461" s="38"/>
    </row>
    <row r="2462" spans="8:15">
      <c r="H2462" s="37"/>
      <c r="I2462" s="36"/>
      <c r="J2462" s="38"/>
      <c r="K2462" s="36"/>
      <c r="L2462" s="36"/>
      <c r="M2462" s="38"/>
      <c r="N2462" s="36"/>
      <c r="O2462" s="38"/>
    </row>
    <row r="2463" spans="8:15">
      <c r="H2463" s="37"/>
      <c r="I2463" s="36"/>
      <c r="J2463" s="38"/>
      <c r="K2463" s="36"/>
      <c r="L2463" s="36"/>
      <c r="M2463" s="38"/>
      <c r="N2463" s="36"/>
      <c r="O2463" s="38"/>
    </row>
    <row r="2464" spans="8:15">
      <c r="H2464" s="37"/>
      <c r="I2464" s="36"/>
      <c r="J2464" s="38"/>
      <c r="K2464" s="36"/>
      <c r="L2464" s="36"/>
      <c r="M2464" s="38"/>
      <c r="N2464" s="36"/>
      <c r="O2464" s="38"/>
    </row>
    <row r="2465" spans="8:15">
      <c r="H2465" s="37"/>
      <c r="I2465" s="36"/>
      <c r="J2465" s="38"/>
      <c r="K2465" s="36"/>
      <c r="L2465" s="36"/>
      <c r="M2465" s="38"/>
      <c r="N2465" s="36"/>
      <c r="O2465" s="38"/>
    </row>
    <row r="2466" spans="8:15">
      <c r="H2466" s="37"/>
      <c r="I2466" s="36"/>
      <c r="J2466" s="38"/>
      <c r="K2466" s="36"/>
      <c r="L2466" s="36"/>
      <c r="M2466" s="38"/>
      <c r="N2466" s="36"/>
      <c r="O2466" s="38"/>
    </row>
    <row r="2467" spans="8:15">
      <c r="H2467" s="37"/>
      <c r="I2467" s="36"/>
      <c r="J2467" s="38"/>
      <c r="K2467" s="36"/>
      <c r="L2467" s="36"/>
      <c r="M2467" s="38"/>
      <c r="N2467" s="36"/>
      <c r="O2467" s="38"/>
    </row>
    <row r="2468" spans="8:15">
      <c r="H2468" s="37"/>
      <c r="I2468" s="36"/>
      <c r="J2468" s="38"/>
      <c r="K2468" s="36"/>
      <c r="L2468" s="36"/>
      <c r="M2468" s="38"/>
      <c r="N2468" s="36"/>
      <c r="O2468" s="38"/>
    </row>
    <row r="2469" spans="8:15">
      <c r="H2469" s="37"/>
      <c r="I2469" s="36"/>
      <c r="J2469" s="38"/>
      <c r="K2469" s="36"/>
      <c r="L2469" s="36"/>
      <c r="M2469" s="38"/>
      <c r="N2469" s="36"/>
      <c r="O2469" s="38"/>
    </row>
    <row r="2470" spans="8:15">
      <c r="H2470" s="37"/>
      <c r="I2470" s="36"/>
      <c r="J2470" s="38"/>
      <c r="K2470" s="36"/>
      <c r="L2470" s="36"/>
      <c r="M2470" s="38"/>
      <c r="N2470" s="36"/>
      <c r="O2470" s="38"/>
    </row>
    <row r="2471" spans="8:15">
      <c r="H2471" s="37"/>
      <c r="I2471" s="36"/>
      <c r="J2471" s="38"/>
      <c r="K2471" s="36"/>
      <c r="L2471" s="36"/>
      <c r="M2471" s="38"/>
      <c r="N2471" s="36"/>
      <c r="O2471" s="38"/>
    </row>
    <row r="2472" spans="8:15">
      <c r="H2472" s="37"/>
      <c r="I2472" s="36"/>
      <c r="J2472" s="38"/>
      <c r="K2472" s="36"/>
      <c r="L2472" s="36"/>
      <c r="M2472" s="38"/>
      <c r="N2472" s="36"/>
      <c r="O2472" s="38"/>
    </row>
    <row r="2473" spans="8:15">
      <c r="H2473" s="37"/>
      <c r="I2473" s="36"/>
      <c r="J2473" s="38"/>
      <c r="K2473" s="36"/>
      <c r="L2473" s="36"/>
      <c r="M2473" s="38"/>
      <c r="N2473" s="36"/>
      <c r="O2473" s="38"/>
    </row>
    <row r="2474" spans="8:15">
      <c r="H2474" s="37"/>
      <c r="I2474" s="36"/>
      <c r="J2474" s="38"/>
      <c r="K2474" s="36"/>
      <c r="L2474" s="36"/>
      <c r="M2474" s="38"/>
      <c r="N2474" s="36"/>
      <c r="O2474" s="38"/>
    </row>
    <row r="2475" spans="8:15">
      <c r="H2475" s="37"/>
      <c r="I2475" s="36"/>
      <c r="J2475" s="38"/>
      <c r="K2475" s="36"/>
      <c r="L2475" s="36"/>
      <c r="M2475" s="38"/>
      <c r="N2475" s="36"/>
      <c r="O2475" s="38"/>
    </row>
    <row r="2476" spans="8:15">
      <c r="H2476" s="37"/>
      <c r="I2476" s="36"/>
      <c r="J2476" s="38"/>
      <c r="K2476" s="36"/>
      <c r="L2476" s="36"/>
      <c r="M2476" s="38"/>
      <c r="N2476" s="36"/>
      <c r="O2476" s="38"/>
    </row>
    <row r="2477" spans="8:15">
      <c r="H2477" s="37"/>
      <c r="I2477" s="36"/>
      <c r="J2477" s="38"/>
      <c r="K2477" s="36"/>
      <c r="L2477" s="36"/>
      <c r="M2477" s="38"/>
      <c r="N2477" s="36"/>
      <c r="O2477" s="38"/>
    </row>
    <row r="2478" spans="8:15">
      <c r="H2478" s="37"/>
      <c r="I2478" s="36"/>
      <c r="J2478" s="38"/>
      <c r="K2478" s="36"/>
      <c r="L2478" s="36"/>
      <c r="M2478" s="38"/>
      <c r="N2478" s="36"/>
      <c r="O2478" s="38"/>
    </row>
    <row r="2479" spans="8:15">
      <c r="H2479" s="37"/>
      <c r="I2479" s="36"/>
      <c r="J2479" s="38"/>
      <c r="K2479" s="36"/>
      <c r="L2479" s="36"/>
      <c r="M2479" s="38"/>
      <c r="N2479" s="36"/>
      <c r="O2479" s="38"/>
    </row>
    <row r="2480" spans="8:15">
      <c r="H2480" s="37"/>
      <c r="I2480" s="36"/>
      <c r="J2480" s="38"/>
      <c r="K2480" s="36"/>
      <c r="L2480" s="36"/>
      <c r="M2480" s="38"/>
      <c r="N2480" s="36"/>
      <c r="O2480" s="38"/>
    </row>
    <row r="2481" spans="8:15">
      <c r="H2481" s="37"/>
      <c r="I2481" s="36"/>
      <c r="J2481" s="38"/>
      <c r="K2481" s="36"/>
      <c r="L2481" s="36"/>
      <c r="M2481" s="38"/>
      <c r="N2481" s="36"/>
      <c r="O2481" s="38"/>
    </row>
    <row r="2482" spans="8:15">
      <c r="H2482" s="37"/>
      <c r="I2482" s="36"/>
      <c r="J2482" s="38"/>
      <c r="K2482" s="36"/>
      <c r="L2482" s="36"/>
      <c r="M2482" s="38"/>
      <c r="N2482" s="36"/>
      <c r="O2482" s="38"/>
    </row>
    <row r="2483" spans="8:15">
      <c r="H2483" s="37"/>
      <c r="I2483" s="36"/>
      <c r="J2483" s="38"/>
      <c r="K2483" s="36"/>
      <c r="L2483" s="36"/>
      <c r="M2483" s="38"/>
      <c r="N2483" s="36"/>
      <c r="O2483" s="38"/>
    </row>
    <row r="2484" spans="8:15">
      <c r="H2484" s="37"/>
      <c r="I2484" s="36"/>
      <c r="J2484" s="38"/>
      <c r="K2484" s="36"/>
      <c r="L2484" s="36"/>
      <c r="M2484" s="38"/>
      <c r="N2484" s="36"/>
      <c r="O2484" s="38"/>
    </row>
    <row r="2485" spans="8:15">
      <c r="H2485" s="37"/>
      <c r="I2485" s="36"/>
      <c r="J2485" s="38"/>
      <c r="K2485" s="36"/>
      <c r="L2485" s="36"/>
      <c r="M2485" s="38"/>
      <c r="N2485" s="36"/>
      <c r="O2485" s="38"/>
    </row>
    <row r="2486" spans="8:15">
      <c r="H2486" s="37"/>
      <c r="I2486" s="36"/>
      <c r="J2486" s="38"/>
      <c r="K2486" s="36"/>
      <c r="L2486" s="36"/>
      <c r="M2486" s="38"/>
      <c r="N2486" s="36"/>
      <c r="O2486" s="38"/>
    </row>
    <row r="2487" spans="8:15">
      <c r="H2487" s="37"/>
      <c r="I2487" s="36"/>
      <c r="J2487" s="38"/>
      <c r="K2487" s="36"/>
      <c r="L2487" s="36"/>
      <c r="M2487" s="38"/>
      <c r="N2487" s="36"/>
      <c r="O2487" s="38"/>
    </row>
    <row r="2488" spans="8:15">
      <c r="H2488" s="37"/>
      <c r="I2488" s="36"/>
      <c r="J2488" s="38"/>
      <c r="K2488" s="36"/>
      <c r="L2488" s="36"/>
      <c r="M2488" s="38"/>
      <c r="N2488" s="36"/>
      <c r="O2488" s="38"/>
    </row>
    <row r="2489" spans="8:15">
      <c r="H2489" s="37"/>
      <c r="I2489" s="36"/>
      <c r="J2489" s="38"/>
      <c r="K2489" s="36"/>
      <c r="L2489" s="36"/>
      <c r="M2489" s="38"/>
      <c r="N2489" s="36"/>
      <c r="O2489" s="38"/>
    </row>
    <row r="2490" spans="8:15">
      <c r="H2490" s="37"/>
      <c r="I2490" s="36"/>
      <c r="J2490" s="38"/>
      <c r="K2490" s="36"/>
      <c r="L2490" s="36"/>
      <c r="M2490" s="38"/>
      <c r="N2490" s="36"/>
      <c r="O2490" s="38"/>
    </row>
    <row r="2491" spans="8:15">
      <c r="H2491" s="37"/>
      <c r="I2491" s="36"/>
      <c r="J2491" s="38"/>
      <c r="K2491" s="36"/>
      <c r="L2491" s="36"/>
      <c r="M2491" s="38"/>
      <c r="N2491" s="36"/>
      <c r="O2491" s="38"/>
    </row>
    <row r="2492" spans="8:15">
      <c r="H2492" s="37"/>
      <c r="I2492" s="36"/>
      <c r="J2492" s="38"/>
      <c r="K2492" s="36"/>
      <c r="L2492" s="36"/>
      <c r="M2492" s="38"/>
      <c r="N2492" s="36"/>
      <c r="O2492" s="38"/>
    </row>
    <row r="2493" spans="8:15">
      <c r="H2493" s="37"/>
      <c r="I2493" s="36"/>
      <c r="J2493" s="38"/>
      <c r="K2493" s="36"/>
      <c r="L2493" s="36"/>
      <c r="M2493" s="38"/>
      <c r="N2493" s="36"/>
      <c r="O2493" s="38"/>
    </row>
    <row r="2494" spans="8:15">
      <c r="H2494" s="37"/>
      <c r="I2494" s="36"/>
      <c r="J2494" s="38"/>
      <c r="K2494" s="36"/>
      <c r="L2494" s="36"/>
      <c r="M2494" s="38"/>
      <c r="N2494" s="36"/>
      <c r="O2494" s="38"/>
    </row>
    <row r="2495" spans="8:15">
      <c r="H2495" s="37"/>
      <c r="I2495" s="36"/>
      <c r="J2495" s="38"/>
      <c r="K2495" s="36"/>
      <c r="L2495" s="36"/>
      <c r="M2495" s="38"/>
      <c r="N2495" s="36"/>
      <c r="O2495" s="38"/>
    </row>
    <row r="2496" spans="8:15">
      <c r="H2496" s="37"/>
      <c r="I2496" s="36"/>
      <c r="J2496" s="38"/>
      <c r="K2496" s="36"/>
      <c r="L2496" s="36"/>
      <c r="M2496" s="38"/>
      <c r="N2496" s="36"/>
      <c r="O2496" s="38"/>
    </row>
    <row r="2497" spans="8:15">
      <c r="H2497" s="37"/>
      <c r="I2497" s="36"/>
      <c r="J2497" s="38"/>
      <c r="K2497" s="36"/>
      <c r="L2497" s="36"/>
      <c r="M2497" s="38"/>
      <c r="N2497" s="36"/>
      <c r="O2497" s="38"/>
    </row>
    <row r="2498" spans="8:15">
      <c r="H2498" s="37"/>
      <c r="I2498" s="36"/>
      <c r="J2498" s="38"/>
      <c r="K2498" s="36"/>
      <c r="L2498" s="36"/>
      <c r="M2498" s="38"/>
      <c r="N2498" s="36"/>
      <c r="O2498" s="38"/>
    </row>
    <row r="2499" spans="8:15">
      <c r="H2499" s="37"/>
      <c r="I2499" s="36"/>
      <c r="J2499" s="38"/>
      <c r="K2499" s="36"/>
      <c r="L2499" s="36"/>
      <c r="M2499" s="38"/>
      <c r="N2499" s="36"/>
      <c r="O2499" s="38"/>
    </row>
    <row r="2500" spans="8:15">
      <c r="H2500" s="37"/>
      <c r="I2500" s="36"/>
      <c r="J2500" s="38"/>
      <c r="K2500" s="36"/>
      <c r="L2500" s="36"/>
      <c r="M2500" s="38"/>
      <c r="N2500" s="36"/>
      <c r="O2500" s="38"/>
    </row>
    <row r="2501" spans="8:15">
      <c r="H2501" s="37"/>
      <c r="I2501" s="36"/>
      <c r="J2501" s="38"/>
      <c r="K2501" s="36"/>
      <c r="L2501" s="36"/>
      <c r="M2501" s="38"/>
      <c r="N2501" s="36"/>
      <c r="O2501" s="38"/>
    </row>
    <row r="2502" spans="8:15">
      <c r="H2502" s="37"/>
      <c r="I2502" s="36"/>
      <c r="J2502" s="38"/>
      <c r="K2502" s="36"/>
      <c r="L2502" s="36"/>
      <c r="M2502" s="38"/>
      <c r="N2502" s="36"/>
      <c r="O2502" s="38"/>
    </row>
    <row r="2503" spans="8:15">
      <c r="H2503" s="37"/>
      <c r="I2503" s="36"/>
      <c r="J2503" s="38"/>
      <c r="K2503" s="36"/>
      <c r="L2503" s="36"/>
      <c r="M2503" s="38"/>
      <c r="N2503" s="36"/>
      <c r="O2503" s="38"/>
    </row>
    <row r="2504" spans="8:15">
      <c r="H2504" s="37"/>
      <c r="I2504" s="36"/>
      <c r="J2504" s="38"/>
      <c r="K2504" s="36"/>
      <c r="L2504" s="36"/>
      <c r="M2504" s="38"/>
      <c r="N2504" s="36"/>
      <c r="O2504" s="38"/>
    </row>
    <row r="2505" spans="8:15">
      <c r="H2505" s="37"/>
      <c r="I2505" s="36"/>
      <c r="J2505" s="38"/>
      <c r="K2505" s="36"/>
      <c r="L2505" s="36"/>
      <c r="M2505" s="38"/>
      <c r="N2505" s="36"/>
      <c r="O2505" s="38"/>
    </row>
    <row r="2506" spans="8:15">
      <c r="H2506" s="37"/>
      <c r="I2506" s="36"/>
      <c r="J2506" s="38"/>
      <c r="K2506" s="36"/>
      <c r="L2506" s="36"/>
      <c r="M2506" s="38"/>
      <c r="N2506" s="36"/>
      <c r="O2506" s="38"/>
    </row>
    <row r="2507" spans="8:15">
      <c r="H2507" s="37"/>
      <c r="I2507" s="36"/>
      <c r="J2507" s="38"/>
      <c r="K2507" s="36"/>
      <c r="L2507" s="36"/>
      <c r="M2507" s="38"/>
      <c r="N2507" s="36"/>
      <c r="O2507" s="38"/>
    </row>
    <row r="2508" spans="8:15">
      <c r="H2508" s="37"/>
      <c r="I2508" s="36"/>
      <c r="J2508" s="38"/>
      <c r="K2508" s="36"/>
      <c r="L2508" s="36"/>
      <c r="M2508" s="38"/>
      <c r="N2508" s="36"/>
      <c r="O2508" s="38"/>
    </row>
    <row r="2509" spans="8:15">
      <c r="H2509" s="37"/>
      <c r="I2509" s="36"/>
      <c r="J2509" s="38"/>
      <c r="K2509" s="36"/>
      <c r="L2509" s="36"/>
      <c r="M2509" s="38"/>
      <c r="N2509" s="36"/>
      <c r="O2509" s="38"/>
    </row>
    <row r="2510" spans="8:15">
      <c r="H2510" s="37"/>
      <c r="I2510" s="36"/>
      <c r="J2510" s="38"/>
      <c r="K2510" s="36"/>
      <c r="L2510" s="36"/>
      <c r="M2510" s="38"/>
      <c r="N2510" s="36"/>
      <c r="O2510" s="38"/>
    </row>
    <row r="2511" spans="8:15">
      <c r="H2511" s="37"/>
      <c r="I2511" s="36"/>
      <c r="J2511" s="38"/>
      <c r="K2511" s="36"/>
      <c r="L2511" s="36"/>
      <c r="M2511" s="38"/>
      <c r="N2511" s="36"/>
      <c r="O2511" s="38"/>
    </row>
    <row r="2512" spans="8:15">
      <c r="H2512" s="37"/>
      <c r="I2512" s="36"/>
      <c r="J2512" s="38"/>
      <c r="K2512" s="36"/>
      <c r="L2512" s="36"/>
      <c r="M2512" s="38"/>
      <c r="N2512" s="36"/>
      <c r="O2512" s="38"/>
    </row>
    <row r="2513" spans="8:15">
      <c r="H2513" s="37"/>
      <c r="I2513" s="36"/>
      <c r="J2513" s="38"/>
      <c r="K2513" s="36"/>
      <c r="L2513" s="36"/>
      <c r="M2513" s="38"/>
      <c r="N2513" s="36"/>
      <c r="O2513" s="38"/>
    </row>
    <row r="2514" spans="8:15">
      <c r="H2514" s="37"/>
      <c r="I2514" s="36"/>
      <c r="J2514" s="38"/>
      <c r="K2514" s="36"/>
      <c r="L2514" s="36"/>
      <c r="M2514" s="38"/>
      <c r="N2514" s="36"/>
      <c r="O2514" s="38"/>
    </row>
    <row r="2515" spans="8:15">
      <c r="H2515" s="37"/>
      <c r="I2515" s="36"/>
      <c r="J2515" s="38"/>
      <c r="K2515" s="36"/>
      <c r="L2515" s="36"/>
      <c r="M2515" s="38"/>
      <c r="N2515" s="36"/>
      <c r="O2515" s="38"/>
    </row>
    <row r="2516" spans="8:15">
      <c r="H2516" s="37"/>
      <c r="I2516" s="36"/>
      <c r="J2516" s="38"/>
      <c r="K2516" s="36"/>
      <c r="L2516" s="36"/>
      <c r="M2516" s="38"/>
      <c r="N2516" s="36"/>
      <c r="O2516" s="38"/>
    </row>
    <row r="2517" spans="8:15">
      <c r="H2517" s="37"/>
      <c r="I2517" s="36"/>
      <c r="J2517" s="38"/>
      <c r="K2517" s="36"/>
      <c r="L2517" s="36"/>
      <c r="M2517" s="38"/>
      <c r="N2517" s="36"/>
      <c r="O2517" s="38"/>
    </row>
    <row r="2518" spans="8:15">
      <c r="H2518" s="37"/>
      <c r="I2518" s="36"/>
      <c r="J2518" s="38"/>
      <c r="K2518" s="36"/>
      <c r="L2518" s="36"/>
      <c r="M2518" s="38"/>
      <c r="N2518" s="36"/>
      <c r="O2518" s="38"/>
    </row>
    <row r="2519" spans="8:15">
      <c r="H2519" s="37"/>
      <c r="I2519" s="36"/>
      <c r="J2519" s="38"/>
      <c r="K2519" s="36"/>
      <c r="L2519" s="36"/>
      <c r="M2519" s="38"/>
      <c r="N2519" s="36"/>
      <c r="O2519" s="38"/>
    </row>
    <row r="2520" spans="8:15">
      <c r="H2520" s="37"/>
      <c r="I2520" s="36"/>
      <c r="J2520" s="38"/>
      <c r="K2520" s="36"/>
      <c r="L2520" s="36"/>
      <c r="M2520" s="38"/>
      <c r="N2520" s="36"/>
      <c r="O2520" s="38"/>
    </row>
    <row r="2521" spans="8:15">
      <c r="H2521" s="37"/>
      <c r="I2521" s="36"/>
      <c r="J2521" s="38"/>
      <c r="K2521" s="36"/>
      <c r="L2521" s="36"/>
      <c r="M2521" s="38"/>
      <c r="N2521" s="36"/>
      <c r="O2521" s="38"/>
    </row>
    <row r="2522" spans="8:15">
      <c r="H2522" s="37"/>
      <c r="I2522" s="36"/>
      <c r="J2522" s="38"/>
      <c r="K2522" s="36"/>
      <c r="L2522" s="36"/>
      <c r="M2522" s="38"/>
      <c r="N2522" s="36"/>
      <c r="O2522" s="38"/>
    </row>
    <row r="2523" spans="8:15">
      <c r="H2523" s="37"/>
      <c r="I2523" s="36"/>
      <c r="J2523" s="38"/>
      <c r="K2523" s="36"/>
      <c r="L2523" s="36"/>
      <c r="M2523" s="38"/>
      <c r="N2523" s="36"/>
      <c r="O2523" s="38"/>
    </row>
    <row r="2524" spans="8:15">
      <c r="H2524" s="37"/>
      <c r="I2524" s="36"/>
      <c r="J2524" s="38"/>
      <c r="K2524" s="36"/>
      <c r="L2524" s="36"/>
      <c r="M2524" s="38"/>
      <c r="N2524" s="36"/>
      <c r="O2524" s="38"/>
    </row>
    <row r="2525" spans="8:15">
      <c r="H2525" s="37"/>
      <c r="I2525" s="36"/>
      <c r="J2525" s="38"/>
      <c r="K2525" s="36"/>
      <c r="L2525" s="36"/>
      <c r="M2525" s="38"/>
      <c r="N2525" s="36"/>
      <c r="O2525" s="38"/>
    </row>
    <row r="2526" spans="8:15">
      <c r="H2526" s="37"/>
      <c r="I2526" s="36"/>
      <c r="J2526" s="38"/>
      <c r="K2526" s="36"/>
      <c r="L2526" s="36"/>
      <c r="M2526" s="38"/>
      <c r="N2526" s="36"/>
      <c r="O2526" s="38"/>
    </row>
    <row r="2527" spans="8:15">
      <c r="H2527" s="37"/>
      <c r="I2527" s="36"/>
      <c r="J2527" s="38"/>
      <c r="K2527" s="36"/>
      <c r="L2527" s="36"/>
      <c r="M2527" s="38"/>
      <c r="N2527" s="36"/>
      <c r="O2527" s="38"/>
    </row>
    <row r="2528" spans="8:15">
      <c r="H2528" s="37"/>
      <c r="I2528" s="36"/>
      <c r="J2528" s="38"/>
      <c r="K2528" s="36"/>
      <c r="L2528" s="36"/>
      <c r="M2528" s="38"/>
      <c r="N2528" s="36"/>
      <c r="O2528" s="38"/>
    </row>
    <row r="2529" spans="8:15">
      <c r="H2529" s="37"/>
      <c r="I2529" s="36"/>
      <c r="J2529" s="38"/>
      <c r="K2529" s="36"/>
      <c r="L2529" s="36"/>
      <c r="M2529" s="38"/>
      <c r="N2529" s="36"/>
      <c r="O2529" s="38"/>
    </row>
    <row r="2530" spans="8:15">
      <c r="H2530" s="37"/>
      <c r="I2530" s="36"/>
      <c r="J2530" s="38"/>
      <c r="K2530" s="36"/>
      <c r="L2530" s="36"/>
      <c r="M2530" s="38"/>
      <c r="N2530" s="36"/>
      <c r="O2530" s="38"/>
    </row>
    <row r="2531" spans="8:15">
      <c r="H2531" s="37"/>
      <c r="I2531" s="36"/>
      <c r="J2531" s="38"/>
      <c r="K2531" s="36"/>
      <c r="L2531" s="36"/>
      <c r="M2531" s="38"/>
      <c r="N2531" s="36"/>
      <c r="O2531" s="38"/>
    </row>
    <row r="2532" spans="8:15">
      <c r="H2532" s="37"/>
      <c r="I2532" s="36"/>
      <c r="J2532" s="38"/>
      <c r="K2532" s="36"/>
      <c r="L2532" s="36"/>
      <c r="M2532" s="38"/>
      <c r="N2532" s="36"/>
      <c r="O2532" s="38"/>
    </row>
    <row r="2533" spans="8:15">
      <c r="H2533" s="37"/>
      <c r="I2533" s="36"/>
      <c r="J2533" s="38"/>
      <c r="K2533" s="36"/>
      <c r="L2533" s="36"/>
      <c r="M2533" s="38"/>
      <c r="N2533" s="36"/>
      <c r="O2533" s="38"/>
    </row>
    <row r="2534" spans="8:15">
      <c r="H2534" s="37"/>
      <c r="I2534" s="36"/>
      <c r="J2534" s="38"/>
      <c r="K2534" s="36"/>
      <c r="L2534" s="36"/>
      <c r="M2534" s="38"/>
      <c r="N2534" s="36"/>
      <c r="O2534" s="38"/>
    </row>
    <row r="2535" spans="8:15">
      <c r="H2535" s="37"/>
      <c r="I2535" s="36"/>
      <c r="J2535" s="38"/>
      <c r="K2535" s="36"/>
      <c r="L2535" s="36"/>
      <c r="M2535" s="38"/>
      <c r="N2535" s="36"/>
      <c r="O2535" s="38"/>
    </row>
    <row r="2536" spans="8:15">
      <c r="H2536" s="37"/>
      <c r="I2536" s="36"/>
      <c r="J2536" s="38"/>
      <c r="K2536" s="36"/>
      <c r="L2536" s="36"/>
      <c r="M2536" s="38"/>
      <c r="N2536" s="36"/>
      <c r="O2536" s="38"/>
    </row>
    <row r="2537" spans="8:15">
      <c r="H2537" s="37"/>
      <c r="I2537" s="36"/>
      <c r="J2537" s="38"/>
      <c r="K2537" s="36"/>
      <c r="L2537" s="36"/>
      <c r="M2537" s="38"/>
      <c r="N2537" s="36"/>
      <c r="O2537" s="38"/>
    </row>
    <row r="2538" spans="8:15">
      <c r="H2538" s="37"/>
      <c r="I2538" s="36"/>
      <c r="J2538" s="38"/>
      <c r="K2538" s="36"/>
      <c r="L2538" s="36"/>
      <c r="M2538" s="38"/>
      <c r="N2538" s="36"/>
      <c r="O2538" s="38"/>
    </row>
    <row r="2539" spans="8:15">
      <c r="H2539" s="37"/>
      <c r="I2539" s="36"/>
      <c r="J2539" s="38"/>
      <c r="K2539" s="36"/>
      <c r="L2539" s="36"/>
      <c r="M2539" s="38"/>
      <c r="N2539" s="36"/>
      <c r="O2539" s="38"/>
    </row>
    <row r="2540" spans="8:15">
      <c r="H2540" s="37"/>
      <c r="I2540" s="36"/>
      <c r="J2540" s="38"/>
      <c r="K2540" s="36"/>
      <c r="L2540" s="36"/>
      <c r="M2540" s="38"/>
      <c r="N2540" s="36"/>
      <c r="O2540" s="38"/>
    </row>
    <row r="2541" spans="8:15">
      <c r="H2541" s="37"/>
      <c r="I2541" s="36"/>
      <c r="J2541" s="38"/>
      <c r="K2541" s="36"/>
      <c r="L2541" s="36"/>
      <c r="M2541" s="38"/>
      <c r="N2541" s="36"/>
      <c r="O2541" s="38"/>
    </row>
    <row r="2542" spans="8:15">
      <c r="H2542" s="37"/>
      <c r="I2542" s="36"/>
      <c r="J2542" s="38"/>
      <c r="K2542" s="36"/>
      <c r="L2542" s="36"/>
      <c r="M2542" s="38"/>
      <c r="N2542" s="36"/>
      <c r="O2542" s="38"/>
    </row>
    <row r="2543" spans="8:15">
      <c r="H2543" s="37"/>
      <c r="I2543" s="36"/>
      <c r="J2543" s="38"/>
      <c r="K2543" s="36"/>
      <c r="L2543" s="36"/>
      <c r="M2543" s="38"/>
      <c r="N2543" s="36"/>
      <c r="O2543" s="38"/>
    </row>
    <row r="2544" spans="8:15">
      <c r="H2544" s="37"/>
      <c r="I2544" s="36"/>
      <c r="J2544" s="38"/>
      <c r="K2544" s="36"/>
      <c r="L2544" s="36"/>
      <c r="M2544" s="38"/>
      <c r="N2544" s="36"/>
      <c r="O2544" s="38"/>
    </row>
    <row r="2545" spans="8:15">
      <c r="H2545" s="37"/>
      <c r="I2545" s="36"/>
      <c r="J2545" s="38"/>
      <c r="K2545" s="36"/>
      <c r="L2545" s="36"/>
      <c r="M2545" s="38"/>
      <c r="N2545" s="36"/>
      <c r="O2545" s="38"/>
    </row>
    <row r="2546" spans="8:15">
      <c r="H2546" s="37"/>
      <c r="I2546" s="36"/>
      <c r="J2546" s="38"/>
      <c r="K2546" s="36"/>
      <c r="L2546" s="36"/>
      <c r="M2546" s="38"/>
      <c r="N2546" s="36"/>
      <c r="O2546" s="38"/>
    </row>
    <row r="2547" spans="8:15">
      <c r="H2547" s="37"/>
      <c r="I2547" s="36"/>
      <c r="J2547" s="38"/>
      <c r="K2547" s="36"/>
      <c r="L2547" s="36"/>
      <c r="M2547" s="38"/>
      <c r="N2547" s="36"/>
      <c r="O2547" s="38"/>
    </row>
    <row r="2548" spans="8:15">
      <c r="H2548" s="37"/>
      <c r="I2548" s="36"/>
      <c r="J2548" s="38"/>
      <c r="K2548" s="36"/>
      <c r="L2548" s="36"/>
      <c r="M2548" s="38"/>
      <c r="N2548" s="36"/>
      <c r="O2548" s="38"/>
    </row>
    <row r="2549" spans="8:15">
      <c r="H2549" s="37"/>
      <c r="I2549" s="36"/>
      <c r="J2549" s="38"/>
      <c r="K2549" s="36"/>
      <c r="L2549" s="36"/>
      <c r="M2549" s="38"/>
      <c r="N2549" s="36"/>
      <c r="O2549" s="38"/>
    </row>
    <row r="2550" spans="8:15">
      <c r="H2550" s="37"/>
      <c r="I2550" s="36"/>
      <c r="J2550" s="38"/>
      <c r="K2550" s="36"/>
      <c r="L2550" s="36"/>
      <c r="M2550" s="38"/>
      <c r="N2550" s="36"/>
      <c r="O2550" s="38"/>
    </row>
    <row r="2551" spans="8:15">
      <c r="H2551" s="37"/>
      <c r="I2551" s="36"/>
      <c r="J2551" s="38"/>
      <c r="K2551" s="36"/>
      <c r="L2551" s="36"/>
      <c r="M2551" s="38"/>
      <c r="N2551" s="36"/>
      <c r="O2551" s="38"/>
    </row>
    <row r="2552" spans="8:15">
      <c r="H2552" s="37"/>
      <c r="I2552" s="36"/>
      <c r="J2552" s="38"/>
      <c r="K2552" s="36"/>
      <c r="L2552" s="36"/>
      <c r="M2552" s="38"/>
      <c r="N2552" s="36"/>
      <c r="O2552" s="38"/>
    </row>
    <row r="2553" spans="8:15">
      <c r="H2553" s="37"/>
      <c r="I2553" s="36"/>
      <c r="J2553" s="38"/>
      <c r="K2553" s="36"/>
      <c r="L2553" s="36"/>
      <c r="M2553" s="38"/>
      <c r="N2553" s="36"/>
      <c r="O2553" s="38"/>
    </row>
    <row r="2554" spans="8:15">
      <c r="H2554" s="37"/>
      <c r="I2554" s="36"/>
      <c r="J2554" s="38"/>
      <c r="K2554" s="36"/>
      <c r="L2554" s="36"/>
      <c r="M2554" s="38"/>
      <c r="N2554" s="36"/>
      <c r="O2554" s="38"/>
    </row>
    <row r="2555" spans="8:15">
      <c r="H2555" s="37"/>
      <c r="I2555" s="36"/>
      <c r="J2555" s="38"/>
      <c r="K2555" s="36"/>
      <c r="L2555" s="36"/>
      <c r="M2555" s="38"/>
      <c r="N2555" s="36"/>
      <c r="O2555" s="38"/>
    </row>
    <row r="2556" spans="8:15">
      <c r="H2556" s="37"/>
      <c r="I2556" s="36"/>
      <c r="J2556" s="38"/>
      <c r="K2556" s="36"/>
      <c r="L2556" s="36"/>
      <c r="M2556" s="38"/>
      <c r="N2556" s="36"/>
      <c r="O2556" s="38"/>
    </row>
    <row r="2557" spans="8:15">
      <c r="H2557" s="37"/>
      <c r="I2557" s="36"/>
      <c r="J2557" s="38"/>
      <c r="K2557" s="36"/>
      <c r="L2557" s="36"/>
      <c r="M2557" s="38"/>
      <c r="N2557" s="36"/>
      <c r="O2557" s="38"/>
    </row>
    <row r="2558" spans="8:15">
      <c r="H2558" s="37"/>
      <c r="I2558" s="36"/>
      <c r="J2558" s="38"/>
      <c r="K2558" s="36"/>
      <c r="L2558" s="36"/>
      <c r="M2558" s="38"/>
      <c r="N2558" s="36"/>
      <c r="O2558" s="38"/>
    </row>
    <row r="2559" spans="8:15">
      <c r="H2559" s="37"/>
      <c r="I2559" s="36"/>
      <c r="J2559" s="38"/>
      <c r="K2559" s="36"/>
      <c r="L2559" s="36"/>
      <c r="M2559" s="38"/>
      <c r="N2559" s="36"/>
      <c r="O2559" s="38"/>
    </row>
    <row r="2560" spans="8:15">
      <c r="H2560" s="37"/>
      <c r="I2560" s="36"/>
      <c r="J2560" s="38"/>
      <c r="K2560" s="36"/>
      <c r="L2560" s="36"/>
      <c r="M2560" s="38"/>
      <c r="N2560" s="36"/>
      <c r="O2560" s="38"/>
    </row>
    <row r="2561" spans="8:15">
      <c r="H2561" s="37"/>
      <c r="I2561" s="36"/>
      <c r="J2561" s="38"/>
      <c r="K2561" s="36"/>
      <c r="L2561" s="36"/>
      <c r="M2561" s="38"/>
      <c r="N2561" s="36"/>
      <c r="O2561" s="38"/>
    </row>
    <row r="2562" spans="8:15">
      <c r="H2562" s="37"/>
      <c r="I2562" s="36"/>
      <c r="J2562" s="38"/>
      <c r="K2562" s="36"/>
      <c r="L2562" s="36"/>
      <c r="M2562" s="38"/>
      <c r="N2562" s="36"/>
      <c r="O2562" s="38"/>
    </row>
    <row r="2563" spans="8:15">
      <c r="H2563" s="37"/>
      <c r="I2563" s="36"/>
      <c r="J2563" s="38"/>
      <c r="K2563" s="36"/>
      <c r="L2563" s="36"/>
      <c r="M2563" s="38"/>
      <c r="N2563" s="36"/>
      <c r="O2563" s="38"/>
    </row>
    <row r="2564" spans="8:15">
      <c r="H2564" s="37"/>
      <c r="I2564" s="36"/>
      <c r="J2564" s="38"/>
      <c r="K2564" s="36"/>
      <c r="L2564" s="36"/>
      <c r="M2564" s="38"/>
      <c r="N2564" s="36"/>
      <c r="O2564" s="38"/>
    </row>
    <row r="2565" spans="8:15">
      <c r="H2565" s="37"/>
      <c r="I2565" s="36"/>
      <c r="J2565" s="38"/>
      <c r="K2565" s="36"/>
      <c r="L2565" s="36"/>
      <c r="M2565" s="38"/>
      <c r="N2565" s="36"/>
      <c r="O2565" s="38"/>
    </row>
    <row r="2566" spans="8:15">
      <c r="H2566" s="37"/>
      <c r="I2566" s="36"/>
      <c r="J2566" s="38"/>
      <c r="K2566" s="36"/>
      <c r="L2566" s="36"/>
      <c r="M2566" s="38"/>
      <c r="N2566" s="36"/>
      <c r="O2566" s="38"/>
    </row>
    <row r="2567" spans="8:15">
      <c r="H2567" s="37"/>
      <c r="I2567" s="36"/>
      <c r="J2567" s="38"/>
      <c r="K2567" s="36"/>
      <c r="L2567" s="36"/>
      <c r="M2567" s="38"/>
      <c r="N2567" s="36"/>
      <c r="O2567" s="38"/>
    </row>
    <row r="2568" spans="8:15">
      <c r="H2568" s="37"/>
      <c r="I2568" s="36"/>
      <c r="J2568" s="38"/>
      <c r="K2568" s="36"/>
      <c r="L2568" s="36"/>
      <c r="M2568" s="38"/>
      <c r="N2568" s="36"/>
      <c r="O2568" s="38"/>
    </row>
    <row r="2569" spans="8:15">
      <c r="H2569" s="37"/>
      <c r="I2569" s="36"/>
      <c r="J2569" s="38"/>
      <c r="K2569" s="36"/>
      <c r="L2569" s="36"/>
      <c r="M2569" s="38"/>
      <c r="N2569" s="36"/>
      <c r="O2569" s="38"/>
    </row>
    <row r="2570" spans="8:15">
      <c r="H2570" s="37"/>
      <c r="I2570" s="36"/>
      <c r="J2570" s="38"/>
      <c r="K2570" s="36"/>
      <c r="L2570" s="36"/>
      <c r="M2570" s="38"/>
      <c r="N2570" s="36"/>
      <c r="O2570" s="38"/>
    </row>
    <row r="2571" spans="8:15">
      <c r="H2571" s="37"/>
      <c r="I2571" s="36"/>
      <c r="J2571" s="38"/>
      <c r="K2571" s="36"/>
      <c r="L2571" s="36"/>
      <c r="M2571" s="38"/>
      <c r="N2571" s="36"/>
      <c r="O2571" s="38"/>
    </row>
    <row r="2572" spans="8:15">
      <c r="H2572" s="37"/>
      <c r="I2572" s="36"/>
      <c r="J2572" s="38"/>
      <c r="K2572" s="36"/>
      <c r="L2572" s="36"/>
      <c r="M2572" s="38"/>
      <c r="N2572" s="36"/>
      <c r="O2572" s="38"/>
    </row>
    <row r="2573" spans="8:15">
      <c r="H2573" s="37"/>
      <c r="I2573" s="36"/>
      <c r="J2573" s="38"/>
      <c r="K2573" s="36"/>
      <c r="L2573" s="36"/>
      <c r="M2573" s="38"/>
      <c r="N2573" s="36"/>
      <c r="O2573" s="38"/>
    </row>
    <row r="2574" spans="8:15">
      <c r="H2574" s="37"/>
      <c r="I2574" s="36"/>
      <c r="J2574" s="38"/>
      <c r="K2574" s="36"/>
      <c r="L2574" s="36"/>
      <c r="M2574" s="38"/>
      <c r="N2574" s="36"/>
      <c r="O2574" s="38"/>
    </row>
    <row r="2575" spans="8:15">
      <c r="H2575" s="37"/>
      <c r="I2575" s="36"/>
      <c r="J2575" s="38"/>
      <c r="K2575" s="36"/>
      <c r="L2575" s="36"/>
      <c r="M2575" s="38"/>
      <c r="N2575" s="36"/>
      <c r="O2575" s="38"/>
    </row>
    <row r="2576" spans="8:15">
      <c r="H2576" s="37"/>
      <c r="I2576" s="36"/>
      <c r="J2576" s="38"/>
      <c r="K2576" s="36"/>
      <c r="L2576" s="36"/>
      <c r="M2576" s="38"/>
      <c r="N2576" s="36"/>
      <c r="O2576" s="38"/>
    </row>
    <row r="2577" spans="8:15">
      <c r="H2577" s="37"/>
      <c r="I2577" s="36"/>
      <c r="J2577" s="38"/>
      <c r="K2577" s="36"/>
      <c r="L2577" s="36"/>
      <c r="M2577" s="38"/>
      <c r="N2577" s="36"/>
      <c r="O2577" s="38"/>
    </row>
    <row r="2578" spans="8:15">
      <c r="H2578" s="37"/>
      <c r="I2578" s="36"/>
      <c r="J2578" s="38"/>
      <c r="K2578" s="36"/>
      <c r="L2578" s="36"/>
      <c r="M2578" s="38"/>
      <c r="N2578" s="36"/>
      <c r="O2578" s="38"/>
    </row>
    <row r="2579" spans="8:15">
      <c r="H2579" s="37"/>
      <c r="I2579" s="36"/>
      <c r="J2579" s="38"/>
      <c r="K2579" s="36"/>
      <c r="L2579" s="36"/>
      <c r="M2579" s="38"/>
      <c r="N2579" s="36"/>
      <c r="O2579" s="38"/>
    </row>
    <row r="2580" spans="8:15">
      <c r="H2580" s="37"/>
      <c r="I2580" s="36"/>
      <c r="J2580" s="38"/>
      <c r="K2580" s="36"/>
      <c r="L2580" s="36"/>
      <c r="M2580" s="38"/>
      <c r="N2580" s="36"/>
      <c r="O2580" s="38"/>
    </row>
    <row r="2581" spans="8:15">
      <c r="H2581" s="37"/>
      <c r="I2581" s="36"/>
      <c r="J2581" s="38"/>
      <c r="K2581" s="36"/>
      <c r="L2581" s="36"/>
      <c r="M2581" s="38"/>
      <c r="N2581" s="36"/>
      <c r="O2581" s="38"/>
    </row>
    <row r="2582" spans="8:15">
      <c r="H2582" s="37"/>
      <c r="I2582" s="36"/>
      <c r="J2582" s="38"/>
      <c r="K2582" s="36"/>
      <c r="L2582" s="36"/>
      <c r="M2582" s="38"/>
      <c r="N2582" s="36"/>
      <c r="O2582" s="38"/>
    </row>
    <row r="2583" spans="8:15">
      <c r="H2583" s="37"/>
      <c r="I2583" s="36"/>
      <c r="J2583" s="38"/>
      <c r="K2583" s="36"/>
      <c r="L2583" s="36"/>
      <c r="M2583" s="38"/>
      <c r="N2583" s="36"/>
      <c r="O2583" s="38"/>
    </row>
    <row r="2584" spans="8:15">
      <c r="H2584" s="37"/>
      <c r="I2584" s="36"/>
      <c r="J2584" s="38"/>
      <c r="K2584" s="36"/>
      <c r="L2584" s="36"/>
      <c r="M2584" s="38"/>
      <c r="N2584" s="36"/>
      <c r="O2584" s="38"/>
    </row>
    <row r="2585" spans="8:15">
      <c r="H2585" s="37"/>
      <c r="I2585" s="36"/>
      <c r="J2585" s="38"/>
      <c r="K2585" s="36"/>
      <c r="L2585" s="36"/>
      <c r="M2585" s="38"/>
      <c r="N2585" s="36"/>
      <c r="O2585" s="38"/>
    </row>
    <row r="2586" spans="8:15">
      <c r="H2586" s="37"/>
      <c r="I2586" s="36"/>
      <c r="J2586" s="38"/>
      <c r="K2586" s="36"/>
      <c r="L2586" s="36"/>
      <c r="M2586" s="38"/>
      <c r="N2586" s="36"/>
      <c r="O2586" s="38"/>
    </row>
    <row r="2587" spans="8:15">
      <c r="H2587" s="37"/>
      <c r="I2587" s="36"/>
      <c r="J2587" s="38"/>
      <c r="K2587" s="36"/>
      <c r="L2587" s="36"/>
      <c r="M2587" s="38"/>
      <c r="N2587" s="36"/>
      <c r="O2587" s="38"/>
    </row>
    <row r="2588" spans="8:15">
      <c r="H2588" s="37"/>
      <c r="I2588" s="36"/>
      <c r="J2588" s="38"/>
      <c r="K2588" s="36"/>
      <c r="L2588" s="36"/>
      <c r="M2588" s="38"/>
      <c r="N2588" s="36"/>
      <c r="O2588" s="38"/>
    </row>
    <row r="2589" spans="8:15">
      <c r="H2589" s="37"/>
      <c r="I2589" s="36"/>
      <c r="J2589" s="38"/>
      <c r="K2589" s="36"/>
      <c r="L2589" s="36"/>
      <c r="M2589" s="38"/>
      <c r="N2589" s="36"/>
      <c r="O2589" s="38"/>
    </row>
    <row r="2590" spans="8:15">
      <c r="H2590" s="37"/>
      <c r="I2590" s="36"/>
      <c r="J2590" s="38"/>
      <c r="K2590" s="36"/>
      <c r="L2590" s="36"/>
      <c r="M2590" s="38"/>
      <c r="N2590" s="36"/>
      <c r="O2590" s="38"/>
    </row>
    <row r="2591" spans="8:15">
      <c r="H2591" s="37"/>
      <c r="I2591" s="36"/>
      <c r="J2591" s="38"/>
      <c r="K2591" s="36"/>
      <c r="L2591" s="36"/>
      <c r="M2591" s="38"/>
      <c r="N2591" s="36"/>
      <c r="O2591" s="38"/>
    </row>
    <row r="2592" spans="8:15">
      <c r="H2592" s="37"/>
      <c r="I2592" s="36"/>
      <c r="J2592" s="38"/>
      <c r="K2592" s="36"/>
      <c r="L2592" s="36"/>
      <c r="M2592" s="38"/>
      <c r="N2592" s="36"/>
      <c r="O2592" s="38"/>
    </row>
    <row r="2593" spans="8:15">
      <c r="H2593" s="37"/>
      <c r="I2593" s="36"/>
      <c r="J2593" s="38"/>
      <c r="K2593" s="36"/>
      <c r="L2593" s="36"/>
      <c r="M2593" s="38"/>
      <c r="N2593" s="36"/>
      <c r="O2593" s="38"/>
    </row>
    <row r="2594" spans="8:15">
      <c r="H2594" s="37"/>
      <c r="I2594" s="36"/>
      <c r="J2594" s="38"/>
      <c r="K2594" s="36"/>
      <c r="L2594" s="36"/>
      <c r="M2594" s="38"/>
      <c r="N2594" s="36"/>
      <c r="O2594" s="38"/>
    </row>
    <row r="2595" spans="8:15">
      <c r="H2595" s="37"/>
      <c r="I2595" s="36"/>
      <c r="J2595" s="38"/>
      <c r="K2595" s="36"/>
      <c r="L2595" s="36"/>
      <c r="M2595" s="38"/>
      <c r="N2595" s="36"/>
      <c r="O2595" s="38"/>
    </row>
    <row r="2596" spans="8:15">
      <c r="H2596" s="37"/>
      <c r="I2596" s="36"/>
      <c r="J2596" s="38"/>
      <c r="K2596" s="36"/>
      <c r="L2596" s="36"/>
      <c r="M2596" s="38"/>
      <c r="N2596" s="36"/>
      <c r="O2596" s="38"/>
    </row>
    <row r="2597" spans="8:15">
      <c r="H2597" s="37"/>
      <c r="I2597" s="36"/>
      <c r="J2597" s="38"/>
      <c r="K2597" s="36"/>
      <c r="L2597" s="36"/>
      <c r="M2597" s="38"/>
      <c r="N2597" s="36"/>
      <c r="O2597" s="38"/>
    </row>
    <row r="2598" spans="8:15">
      <c r="H2598" s="37"/>
      <c r="I2598" s="36"/>
      <c r="J2598" s="38"/>
      <c r="K2598" s="36"/>
      <c r="L2598" s="36"/>
      <c r="M2598" s="38"/>
      <c r="N2598" s="36"/>
      <c r="O2598" s="38"/>
    </row>
    <row r="2599" spans="8:15">
      <c r="H2599" s="37"/>
      <c r="I2599" s="36"/>
      <c r="J2599" s="38"/>
      <c r="K2599" s="36"/>
      <c r="L2599" s="36"/>
      <c r="M2599" s="38"/>
      <c r="N2599" s="36"/>
      <c r="O2599" s="38"/>
    </row>
    <row r="2600" spans="8:15">
      <c r="H2600" s="37"/>
      <c r="I2600" s="36"/>
      <c r="J2600" s="38"/>
      <c r="K2600" s="36"/>
      <c r="L2600" s="36"/>
      <c r="M2600" s="38"/>
      <c r="N2600" s="36"/>
      <c r="O2600" s="38"/>
    </row>
    <row r="2601" spans="8:15">
      <c r="H2601" s="37"/>
      <c r="I2601" s="36"/>
      <c r="J2601" s="38"/>
      <c r="K2601" s="36"/>
      <c r="L2601" s="36"/>
      <c r="M2601" s="38"/>
      <c r="N2601" s="36"/>
      <c r="O2601" s="38"/>
    </row>
    <row r="2602" spans="8:15">
      <c r="H2602" s="37"/>
      <c r="I2602" s="36"/>
      <c r="J2602" s="38"/>
      <c r="K2602" s="36"/>
      <c r="L2602" s="36"/>
      <c r="M2602" s="38"/>
      <c r="N2602" s="36"/>
      <c r="O2602" s="38"/>
    </row>
    <row r="2603" spans="8:15">
      <c r="H2603" s="37"/>
      <c r="I2603" s="36"/>
      <c r="J2603" s="38"/>
      <c r="K2603" s="36"/>
      <c r="L2603" s="36"/>
      <c r="M2603" s="38"/>
      <c r="N2603" s="36"/>
      <c r="O2603" s="38"/>
    </row>
    <row r="2604" spans="8:15">
      <c r="H2604" s="37"/>
      <c r="I2604" s="36"/>
      <c r="J2604" s="38"/>
      <c r="K2604" s="36"/>
      <c r="L2604" s="36"/>
      <c r="M2604" s="38"/>
      <c r="N2604" s="36"/>
      <c r="O2604" s="38"/>
    </row>
    <row r="2605" spans="8:15">
      <c r="H2605" s="37"/>
      <c r="I2605" s="36"/>
      <c r="J2605" s="38"/>
      <c r="K2605" s="36"/>
      <c r="L2605" s="36"/>
      <c r="M2605" s="38"/>
      <c r="N2605" s="36"/>
      <c r="O2605" s="38"/>
    </row>
    <row r="2606" spans="8:15">
      <c r="H2606" s="37"/>
      <c r="I2606" s="36"/>
      <c r="J2606" s="38"/>
      <c r="K2606" s="36"/>
      <c r="L2606" s="36"/>
      <c r="M2606" s="38"/>
      <c r="N2606" s="36"/>
      <c r="O2606" s="38"/>
    </row>
    <row r="2607" spans="8:15">
      <c r="H2607" s="37"/>
      <c r="I2607" s="36"/>
      <c r="J2607" s="38"/>
      <c r="K2607" s="36"/>
      <c r="L2607" s="36"/>
      <c r="M2607" s="38"/>
      <c r="N2607" s="36"/>
      <c r="O2607" s="38"/>
    </row>
    <row r="2608" spans="8:15">
      <c r="H2608" s="37"/>
      <c r="I2608" s="36"/>
      <c r="J2608" s="38"/>
      <c r="K2608" s="36"/>
      <c r="L2608" s="36"/>
      <c r="M2608" s="38"/>
      <c r="N2608" s="36"/>
      <c r="O2608" s="38"/>
    </row>
    <row r="2609" spans="8:15">
      <c r="H2609" s="37"/>
      <c r="I2609" s="36"/>
      <c r="J2609" s="38"/>
      <c r="K2609" s="36"/>
      <c r="L2609" s="36"/>
      <c r="M2609" s="38"/>
      <c r="N2609" s="36"/>
      <c r="O2609" s="38"/>
    </row>
    <row r="2610" spans="8:15">
      <c r="H2610" s="37"/>
      <c r="I2610" s="36"/>
      <c r="J2610" s="38"/>
      <c r="K2610" s="36"/>
      <c r="L2610" s="36"/>
      <c r="M2610" s="38"/>
      <c r="N2610" s="36"/>
      <c r="O2610" s="38"/>
    </row>
    <row r="2611" spans="8:15">
      <c r="H2611" s="37"/>
      <c r="I2611" s="36"/>
      <c r="J2611" s="38"/>
      <c r="K2611" s="36"/>
      <c r="L2611" s="36"/>
      <c r="M2611" s="38"/>
      <c r="N2611" s="36"/>
      <c r="O2611" s="38"/>
    </row>
    <row r="2612" spans="8:15">
      <c r="H2612" s="37"/>
      <c r="I2612" s="36"/>
      <c r="J2612" s="38"/>
      <c r="K2612" s="36"/>
      <c r="L2612" s="36"/>
      <c r="M2612" s="38"/>
      <c r="N2612" s="36"/>
      <c r="O2612" s="38"/>
    </row>
    <row r="2613" spans="8:15">
      <c r="H2613" s="37"/>
      <c r="I2613" s="36"/>
      <c r="J2613" s="38"/>
      <c r="K2613" s="36"/>
      <c r="L2613" s="36"/>
      <c r="M2613" s="38"/>
      <c r="N2613" s="36"/>
      <c r="O2613" s="38"/>
    </row>
    <row r="2614" spans="8:15">
      <c r="H2614" s="37"/>
      <c r="I2614" s="36"/>
      <c r="J2614" s="38"/>
      <c r="K2614" s="36"/>
      <c r="L2614" s="36"/>
      <c r="M2614" s="38"/>
      <c r="N2614" s="36"/>
      <c r="O2614" s="38"/>
    </row>
    <row r="2615" spans="8:15">
      <c r="H2615" s="37"/>
      <c r="I2615" s="36"/>
      <c r="J2615" s="38"/>
      <c r="K2615" s="36"/>
      <c r="L2615" s="36"/>
      <c r="M2615" s="38"/>
      <c r="N2615" s="36"/>
      <c r="O2615" s="38"/>
    </row>
    <row r="2616" spans="8:15">
      <c r="H2616" s="37"/>
      <c r="I2616" s="36"/>
      <c r="J2616" s="38"/>
      <c r="K2616" s="36"/>
      <c r="L2616" s="36"/>
      <c r="M2616" s="38"/>
      <c r="N2616" s="36"/>
      <c r="O2616" s="38"/>
    </row>
    <row r="2617" spans="8:15">
      <c r="H2617" s="37"/>
      <c r="I2617" s="36"/>
      <c r="J2617" s="38"/>
      <c r="K2617" s="36"/>
      <c r="L2617" s="36"/>
      <c r="M2617" s="38"/>
      <c r="N2617" s="36"/>
      <c r="O2617" s="38"/>
    </row>
    <row r="2618" spans="8:15">
      <c r="H2618" s="37"/>
      <c r="I2618" s="36"/>
      <c r="J2618" s="38"/>
      <c r="K2618" s="36"/>
      <c r="L2618" s="36"/>
      <c r="M2618" s="38"/>
      <c r="N2618" s="36"/>
      <c r="O2618" s="38"/>
    </row>
    <row r="2619" spans="8:15">
      <c r="H2619" s="37"/>
      <c r="I2619" s="36"/>
      <c r="J2619" s="38"/>
      <c r="K2619" s="36"/>
      <c r="L2619" s="36"/>
      <c r="M2619" s="38"/>
      <c r="N2619" s="36"/>
      <c r="O2619" s="38"/>
    </row>
    <row r="2620" spans="8:15">
      <c r="H2620" s="37"/>
      <c r="I2620" s="36"/>
      <c r="J2620" s="38"/>
      <c r="K2620" s="36"/>
      <c r="L2620" s="36"/>
      <c r="M2620" s="38"/>
      <c r="N2620" s="36"/>
      <c r="O2620" s="38"/>
    </row>
    <row r="2621" spans="8:15">
      <c r="H2621" s="37"/>
      <c r="I2621" s="36"/>
      <c r="J2621" s="38"/>
      <c r="K2621" s="36"/>
      <c r="L2621" s="36"/>
      <c r="M2621" s="38"/>
      <c r="N2621" s="36"/>
      <c r="O2621" s="38"/>
    </row>
    <row r="2622" spans="8:15">
      <c r="H2622" s="37"/>
      <c r="I2622" s="36"/>
      <c r="J2622" s="38"/>
      <c r="K2622" s="36"/>
      <c r="L2622" s="36"/>
      <c r="M2622" s="38"/>
      <c r="N2622" s="36"/>
      <c r="O2622" s="38"/>
    </row>
    <row r="2623" spans="8:15">
      <c r="H2623" s="37"/>
      <c r="I2623" s="36"/>
      <c r="J2623" s="38"/>
      <c r="K2623" s="36"/>
      <c r="L2623" s="36"/>
      <c r="M2623" s="38"/>
      <c r="N2623" s="36"/>
      <c r="O2623" s="38"/>
    </row>
    <row r="2624" spans="8:15">
      <c r="H2624" s="37"/>
      <c r="I2624" s="36"/>
      <c r="J2624" s="38"/>
      <c r="K2624" s="36"/>
      <c r="L2624" s="36"/>
      <c r="M2624" s="38"/>
      <c r="N2624" s="36"/>
      <c r="O2624" s="38"/>
    </row>
    <row r="2625" spans="8:15">
      <c r="H2625" s="37"/>
      <c r="I2625" s="36"/>
      <c r="J2625" s="38"/>
      <c r="K2625" s="36"/>
      <c r="L2625" s="36"/>
      <c r="M2625" s="38"/>
      <c r="N2625" s="36"/>
      <c r="O2625" s="38"/>
    </row>
    <row r="2626" spans="8:15">
      <c r="H2626" s="37"/>
      <c r="I2626" s="36"/>
      <c r="J2626" s="38"/>
      <c r="K2626" s="36"/>
      <c r="L2626" s="36"/>
      <c r="M2626" s="38"/>
      <c r="N2626" s="36"/>
      <c r="O2626" s="38"/>
    </row>
    <row r="2627" spans="8:15">
      <c r="H2627" s="37"/>
      <c r="I2627" s="36"/>
      <c r="J2627" s="38"/>
      <c r="K2627" s="36"/>
      <c r="L2627" s="36"/>
      <c r="M2627" s="38"/>
      <c r="N2627" s="36"/>
      <c r="O2627" s="38"/>
    </row>
    <row r="2628" spans="8:15">
      <c r="H2628" s="37"/>
      <c r="I2628" s="36"/>
      <c r="J2628" s="38"/>
      <c r="K2628" s="36"/>
      <c r="L2628" s="36"/>
      <c r="M2628" s="38"/>
      <c r="N2628" s="36"/>
      <c r="O2628" s="38"/>
    </row>
    <row r="2629" spans="8:15">
      <c r="H2629" s="37"/>
      <c r="I2629" s="36"/>
      <c r="J2629" s="38"/>
      <c r="K2629" s="36"/>
      <c r="L2629" s="36"/>
      <c r="M2629" s="38"/>
      <c r="N2629" s="36"/>
      <c r="O2629" s="38"/>
    </row>
    <row r="2630" spans="8:15">
      <c r="H2630" s="37"/>
      <c r="I2630" s="36"/>
      <c r="J2630" s="38"/>
      <c r="K2630" s="36"/>
      <c r="L2630" s="36"/>
      <c r="M2630" s="38"/>
      <c r="N2630" s="36"/>
      <c r="O2630" s="38"/>
    </row>
    <row r="2631" spans="8:15">
      <c r="H2631" s="37"/>
      <c r="I2631" s="36"/>
      <c r="J2631" s="38"/>
      <c r="K2631" s="36"/>
      <c r="L2631" s="36"/>
      <c r="M2631" s="38"/>
      <c r="N2631" s="36"/>
      <c r="O2631" s="38"/>
    </row>
    <row r="2632" spans="8:15">
      <c r="H2632" s="37"/>
      <c r="I2632" s="36"/>
      <c r="J2632" s="38"/>
      <c r="K2632" s="36"/>
      <c r="L2632" s="36"/>
      <c r="M2632" s="38"/>
      <c r="N2632" s="36"/>
      <c r="O2632" s="38"/>
    </row>
    <row r="2633" spans="8:15">
      <c r="H2633" s="37"/>
      <c r="I2633" s="36"/>
      <c r="J2633" s="38"/>
      <c r="K2633" s="36"/>
      <c r="L2633" s="36"/>
      <c r="M2633" s="38"/>
      <c r="N2633" s="36"/>
      <c r="O2633" s="38"/>
    </row>
    <row r="2634" spans="8:15">
      <c r="H2634" s="37"/>
      <c r="I2634" s="36"/>
      <c r="J2634" s="38"/>
      <c r="K2634" s="36"/>
      <c r="L2634" s="36"/>
      <c r="M2634" s="38"/>
      <c r="N2634" s="36"/>
      <c r="O2634" s="38"/>
    </row>
    <row r="2635" spans="8:15">
      <c r="H2635" s="37"/>
      <c r="I2635" s="36"/>
      <c r="J2635" s="38"/>
      <c r="K2635" s="36"/>
      <c r="L2635" s="36"/>
      <c r="M2635" s="38"/>
      <c r="N2635" s="36"/>
      <c r="O2635" s="38"/>
    </row>
    <row r="2636" spans="8:15">
      <c r="H2636" s="37"/>
      <c r="I2636" s="36"/>
      <c r="J2636" s="38"/>
      <c r="K2636" s="36"/>
      <c r="L2636" s="36"/>
      <c r="M2636" s="38"/>
      <c r="N2636" s="36"/>
      <c r="O2636" s="38"/>
    </row>
    <row r="2637" spans="8:15">
      <c r="H2637" s="37"/>
      <c r="I2637" s="36"/>
      <c r="J2637" s="38"/>
      <c r="K2637" s="36"/>
      <c r="L2637" s="36"/>
      <c r="M2637" s="38"/>
      <c r="N2637" s="36"/>
      <c r="O2637" s="38"/>
    </row>
    <row r="2638" spans="8:15">
      <c r="H2638" s="37"/>
      <c r="I2638" s="36"/>
      <c r="J2638" s="38"/>
      <c r="K2638" s="36"/>
      <c r="L2638" s="36"/>
      <c r="M2638" s="38"/>
      <c r="N2638" s="36"/>
      <c r="O2638" s="38"/>
    </row>
    <row r="2639" spans="8:15">
      <c r="H2639" s="37"/>
      <c r="I2639" s="36"/>
      <c r="J2639" s="38"/>
      <c r="K2639" s="36"/>
      <c r="L2639" s="36"/>
      <c r="M2639" s="38"/>
      <c r="N2639" s="36"/>
      <c r="O2639" s="38"/>
    </row>
    <row r="2640" spans="8:15">
      <c r="H2640" s="37"/>
      <c r="I2640" s="36"/>
      <c r="J2640" s="38"/>
      <c r="K2640" s="36"/>
      <c r="L2640" s="36"/>
      <c r="M2640" s="38"/>
      <c r="N2640" s="36"/>
      <c r="O2640" s="38"/>
    </row>
    <row r="2641" spans="8:15">
      <c r="H2641" s="37"/>
      <c r="I2641" s="36"/>
      <c r="J2641" s="38"/>
      <c r="K2641" s="36"/>
      <c r="L2641" s="36"/>
      <c r="M2641" s="38"/>
      <c r="N2641" s="36"/>
      <c r="O2641" s="38"/>
    </row>
    <row r="2642" spans="8:15">
      <c r="H2642" s="37"/>
      <c r="I2642" s="36"/>
      <c r="J2642" s="38"/>
      <c r="K2642" s="36"/>
      <c r="L2642" s="36"/>
      <c r="M2642" s="38"/>
      <c r="N2642" s="36"/>
      <c r="O2642" s="38"/>
    </row>
    <row r="2643" spans="8:15">
      <c r="H2643" s="37"/>
      <c r="I2643" s="36"/>
      <c r="J2643" s="38"/>
      <c r="K2643" s="36"/>
      <c r="L2643" s="36"/>
      <c r="M2643" s="38"/>
      <c r="N2643" s="36"/>
      <c r="O2643" s="38"/>
    </row>
    <row r="2644" spans="8:15">
      <c r="H2644" s="37"/>
      <c r="I2644" s="36"/>
      <c r="J2644" s="38"/>
      <c r="K2644" s="36"/>
      <c r="L2644" s="36"/>
      <c r="M2644" s="38"/>
      <c r="N2644" s="36"/>
      <c r="O2644" s="38"/>
    </row>
    <row r="2645" spans="8:15">
      <c r="H2645" s="37"/>
      <c r="I2645" s="36"/>
      <c r="J2645" s="38"/>
      <c r="K2645" s="36"/>
      <c r="L2645" s="36"/>
      <c r="M2645" s="38"/>
      <c r="N2645" s="36"/>
      <c r="O2645" s="38"/>
    </row>
    <row r="2646" spans="8:15">
      <c r="H2646" s="37"/>
      <c r="I2646" s="36"/>
      <c r="J2646" s="38"/>
      <c r="K2646" s="36"/>
      <c r="L2646" s="36"/>
      <c r="M2646" s="38"/>
      <c r="N2646" s="36"/>
      <c r="O2646" s="38"/>
    </row>
    <row r="2647" spans="8:15">
      <c r="H2647" s="37"/>
      <c r="I2647" s="36"/>
      <c r="J2647" s="38"/>
      <c r="K2647" s="36"/>
      <c r="L2647" s="36"/>
      <c r="M2647" s="38"/>
      <c r="N2647" s="36"/>
      <c r="O2647" s="38"/>
    </row>
    <row r="2648" spans="8:15">
      <c r="H2648" s="37"/>
      <c r="I2648" s="36"/>
      <c r="J2648" s="38"/>
      <c r="K2648" s="36"/>
      <c r="L2648" s="36"/>
      <c r="M2648" s="38"/>
      <c r="N2648" s="36"/>
      <c r="O2648" s="38"/>
    </row>
    <row r="2649" spans="8:15">
      <c r="H2649" s="37"/>
      <c r="I2649" s="36"/>
      <c r="J2649" s="38"/>
      <c r="K2649" s="36"/>
      <c r="L2649" s="36"/>
      <c r="M2649" s="38"/>
      <c r="N2649" s="36"/>
      <c r="O2649" s="38"/>
    </row>
    <row r="2650" spans="8:15">
      <c r="H2650" s="37"/>
      <c r="I2650" s="36"/>
      <c r="J2650" s="38"/>
      <c r="K2650" s="36"/>
      <c r="L2650" s="36"/>
      <c r="M2650" s="38"/>
      <c r="N2650" s="36"/>
      <c r="O2650" s="38"/>
    </row>
    <row r="2651" spans="8:15">
      <c r="H2651" s="37"/>
      <c r="I2651" s="36"/>
      <c r="J2651" s="38"/>
      <c r="K2651" s="36"/>
      <c r="L2651" s="36"/>
      <c r="M2651" s="38"/>
      <c r="N2651" s="36"/>
      <c r="O2651" s="38"/>
    </row>
    <row r="2652" spans="8:15">
      <c r="H2652" s="37"/>
      <c r="I2652" s="36"/>
      <c r="J2652" s="38"/>
      <c r="K2652" s="36"/>
      <c r="L2652" s="36"/>
      <c r="M2652" s="38"/>
      <c r="N2652" s="36"/>
      <c r="O2652" s="38"/>
    </row>
    <row r="2653" spans="8:15">
      <c r="H2653" s="37"/>
      <c r="I2653" s="36"/>
      <c r="J2653" s="38"/>
      <c r="K2653" s="36"/>
      <c r="L2653" s="36"/>
      <c r="M2653" s="38"/>
      <c r="N2653" s="36"/>
      <c r="O2653" s="38"/>
    </row>
    <row r="2654" spans="8:15">
      <c r="H2654" s="37"/>
      <c r="I2654" s="36"/>
      <c r="J2654" s="38"/>
      <c r="K2654" s="36"/>
      <c r="L2654" s="36"/>
      <c r="M2654" s="38"/>
      <c r="N2654" s="36"/>
      <c r="O2654" s="38"/>
    </row>
    <row r="2655" spans="8:15">
      <c r="H2655" s="37"/>
      <c r="I2655" s="36"/>
      <c r="J2655" s="38"/>
      <c r="K2655" s="36"/>
      <c r="L2655" s="36"/>
      <c r="M2655" s="38"/>
      <c r="N2655" s="36"/>
      <c r="O2655" s="38"/>
    </row>
    <row r="2656" spans="8:15">
      <c r="H2656" s="37"/>
      <c r="I2656" s="36"/>
      <c r="J2656" s="38"/>
      <c r="K2656" s="36"/>
      <c r="L2656" s="36"/>
      <c r="M2656" s="38"/>
      <c r="N2656" s="36"/>
      <c r="O2656" s="38"/>
    </row>
    <row r="2657" spans="8:15">
      <c r="H2657" s="37"/>
      <c r="I2657" s="36"/>
      <c r="J2657" s="38"/>
      <c r="K2657" s="36"/>
      <c r="L2657" s="36"/>
      <c r="M2657" s="38"/>
      <c r="N2657" s="36"/>
      <c r="O2657" s="38"/>
    </row>
    <row r="2658" spans="8:15">
      <c r="H2658" s="37"/>
      <c r="I2658" s="36"/>
      <c r="J2658" s="38"/>
      <c r="K2658" s="36"/>
      <c r="L2658" s="36"/>
      <c r="M2658" s="38"/>
      <c r="N2658" s="36"/>
      <c r="O2658" s="38"/>
    </row>
    <row r="2659" spans="8:15">
      <c r="H2659" s="37"/>
      <c r="I2659" s="36"/>
      <c r="J2659" s="38"/>
      <c r="K2659" s="36"/>
      <c r="L2659" s="36"/>
      <c r="M2659" s="38"/>
      <c r="N2659" s="36"/>
      <c r="O2659" s="38"/>
    </row>
    <row r="2660" spans="8:15">
      <c r="H2660" s="37"/>
      <c r="I2660" s="36"/>
      <c r="J2660" s="38"/>
      <c r="K2660" s="36"/>
      <c r="L2660" s="36"/>
      <c r="M2660" s="38"/>
      <c r="N2660" s="36"/>
      <c r="O2660" s="38"/>
    </row>
    <row r="2661" spans="8:15">
      <c r="H2661" s="37"/>
      <c r="I2661" s="36"/>
      <c r="J2661" s="38"/>
      <c r="K2661" s="36"/>
      <c r="L2661" s="36"/>
      <c r="M2661" s="38"/>
      <c r="N2661" s="36"/>
      <c r="O2661" s="38"/>
    </row>
    <row r="2662" spans="8:15">
      <c r="H2662" s="37"/>
      <c r="I2662" s="36"/>
      <c r="J2662" s="38"/>
      <c r="K2662" s="36"/>
      <c r="L2662" s="36"/>
      <c r="M2662" s="38"/>
      <c r="N2662" s="36"/>
      <c r="O2662" s="38"/>
    </row>
    <row r="2663" spans="8:15">
      <c r="H2663" s="37"/>
      <c r="I2663" s="36"/>
      <c r="J2663" s="38"/>
      <c r="K2663" s="36"/>
      <c r="L2663" s="36"/>
      <c r="M2663" s="38"/>
      <c r="N2663" s="36"/>
      <c r="O2663" s="38"/>
    </row>
    <row r="2664" spans="8:15">
      <c r="H2664" s="37"/>
      <c r="I2664" s="36"/>
      <c r="J2664" s="38"/>
      <c r="K2664" s="36"/>
      <c r="L2664" s="36"/>
      <c r="M2664" s="38"/>
      <c r="N2664" s="36"/>
      <c r="O2664" s="38"/>
    </row>
    <row r="2665" spans="8:15">
      <c r="H2665" s="37"/>
      <c r="I2665" s="36"/>
      <c r="J2665" s="38"/>
      <c r="K2665" s="36"/>
      <c r="L2665" s="36"/>
      <c r="M2665" s="38"/>
      <c r="N2665" s="36"/>
      <c r="O2665" s="38"/>
    </row>
    <row r="2666" spans="8:15">
      <c r="H2666" s="37"/>
      <c r="I2666" s="36"/>
      <c r="J2666" s="38"/>
      <c r="K2666" s="36"/>
      <c r="L2666" s="36"/>
      <c r="M2666" s="38"/>
      <c r="N2666" s="36"/>
      <c r="O2666" s="38"/>
    </row>
    <row r="2667" spans="8:15">
      <c r="H2667" s="37"/>
      <c r="I2667" s="36"/>
      <c r="J2667" s="38"/>
      <c r="K2667" s="36"/>
      <c r="L2667" s="36"/>
      <c r="M2667" s="38"/>
      <c r="N2667" s="36"/>
      <c r="O2667" s="38"/>
    </row>
    <row r="2668" spans="8:15">
      <c r="H2668" s="37"/>
      <c r="I2668" s="36"/>
      <c r="J2668" s="38"/>
      <c r="K2668" s="36"/>
      <c r="L2668" s="36"/>
      <c r="M2668" s="38"/>
      <c r="N2668" s="36"/>
      <c r="O2668" s="38"/>
    </row>
    <row r="2669" spans="8:15">
      <c r="H2669" s="37"/>
      <c r="I2669" s="36"/>
      <c r="J2669" s="38"/>
      <c r="K2669" s="36"/>
      <c r="L2669" s="36"/>
      <c r="M2669" s="38"/>
      <c r="N2669" s="36"/>
      <c r="O2669" s="38"/>
    </row>
    <row r="2670" spans="8:15">
      <c r="H2670" s="37"/>
      <c r="I2670" s="36"/>
      <c r="J2670" s="38"/>
      <c r="K2670" s="36"/>
      <c r="L2670" s="36"/>
      <c r="M2670" s="38"/>
      <c r="N2670" s="36"/>
      <c r="O2670" s="38"/>
    </row>
    <row r="2671" spans="8:15">
      <c r="H2671" s="37"/>
      <c r="I2671" s="36"/>
      <c r="J2671" s="38"/>
      <c r="K2671" s="36"/>
      <c r="L2671" s="36"/>
      <c r="M2671" s="38"/>
      <c r="N2671" s="36"/>
      <c r="O2671" s="38"/>
    </row>
    <row r="2672" spans="8:15">
      <c r="H2672" s="37"/>
      <c r="I2672" s="36"/>
      <c r="J2672" s="38"/>
      <c r="K2672" s="36"/>
      <c r="L2672" s="36"/>
      <c r="M2672" s="38"/>
      <c r="N2672" s="36"/>
      <c r="O2672" s="38"/>
    </row>
    <row r="2673" spans="8:15">
      <c r="H2673" s="37"/>
      <c r="I2673" s="36"/>
      <c r="J2673" s="38"/>
      <c r="K2673" s="36"/>
      <c r="L2673" s="36"/>
      <c r="M2673" s="38"/>
      <c r="N2673" s="36"/>
      <c r="O2673" s="38"/>
    </row>
    <row r="2674" spans="8:15">
      <c r="H2674" s="37"/>
      <c r="I2674" s="36"/>
      <c r="J2674" s="38"/>
      <c r="K2674" s="36"/>
      <c r="L2674" s="36"/>
      <c r="M2674" s="38"/>
      <c r="N2674" s="36"/>
      <c r="O2674" s="38"/>
    </row>
    <row r="2675" spans="8:15">
      <c r="H2675" s="37"/>
      <c r="I2675" s="36"/>
      <c r="J2675" s="38"/>
      <c r="K2675" s="36"/>
      <c r="L2675" s="36"/>
      <c r="M2675" s="38"/>
      <c r="N2675" s="36"/>
      <c r="O2675" s="38"/>
    </row>
    <row r="2676" spans="8:15">
      <c r="H2676" s="37"/>
      <c r="I2676" s="36"/>
      <c r="J2676" s="38"/>
      <c r="K2676" s="36"/>
      <c r="L2676" s="36"/>
      <c r="M2676" s="38"/>
      <c r="N2676" s="36"/>
      <c r="O2676" s="38"/>
    </row>
    <row r="2677" spans="8:15">
      <c r="H2677" s="37"/>
      <c r="I2677" s="36"/>
      <c r="J2677" s="38"/>
      <c r="K2677" s="36"/>
      <c r="L2677" s="36"/>
      <c r="M2677" s="38"/>
      <c r="N2677" s="36"/>
      <c r="O2677" s="38"/>
    </row>
    <row r="2678" spans="8:15">
      <c r="H2678" s="37"/>
      <c r="I2678" s="36"/>
      <c r="J2678" s="38"/>
      <c r="K2678" s="36"/>
      <c r="L2678" s="36"/>
      <c r="M2678" s="38"/>
      <c r="N2678" s="36"/>
      <c r="O2678" s="38"/>
    </row>
    <row r="2679" spans="8:15">
      <c r="H2679" s="37"/>
      <c r="I2679" s="36"/>
      <c r="J2679" s="38"/>
      <c r="K2679" s="36"/>
      <c r="L2679" s="36"/>
      <c r="M2679" s="38"/>
      <c r="N2679" s="36"/>
      <c r="O2679" s="38"/>
    </row>
    <row r="2680" spans="8:15">
      <c r="H2680" s="37"/>
      <c r="I2680" s="36"/>
      <c r="J2680" s="38"/>
      <c r="K2680" s="36"/>
      <c r="L2680" s="36"/>
      <c r="M2680" s="38"/>
      <c r="N2680" s="36"/>
      <c r="O2680" s="38"/>
    </row>
    <row r="2681" spans="8:15">
      <c r="H2681" s="37"/>
      <c r="I2681" s="36"/>
      <c r="J2681" s="38"/>
      <c r="K2681" s="36"/>
      <c r="L2681" s="36"/>
      <c r="M2681" s="38"/>
      <c r="N2681" s="36"/>
      <c r="O2681" s="38"/>
    </row>
    <row r="2682" spans="8:15">
      <c r="H2682" s="37"/>
      <c r="I2682" s="36"/>
      <c r="J2682" s="38"/>
      <c r="K2682" s="36"/>
      <c r="L2682" s="36"/>
      <c r="M2682" s="38"/>
      <c r="N2682" s="36"/>
      <c r="O2682" s="38"/>
    </row>
    <row r="2683" spans="8:15">
      <c r="H2683" s="37"/>
      <c r="I2683" s="36"/>
      <c r="J2683" s="38"/>
      <c r="K2683" s="36"/>
      <c r="L2683" s="36"/>
      <c r="M2683" s="38"/>
      <c r="N2683" s="36"/>
      <c r="O2683" s="38"/>
    </row>
    <row r="2684" spans="8:15">
      <c r="H2684" s="37"/>
      <c r="I2684" s="36"/>
      <c r="J2684" s="38"/>
      <c r="K2684" s="36"/>
      <c r="L2684" s="36"/>
      <c r="M2684" s="38"/>
      <c r="N2684" s="36"/>
      <c r="O2684" s="38"/>
    </row>
    <row r="2685" spans="8:15">
      <c r="H2685" s="37"/>
      <c r="I2685" s="36"/>
      <c r="J2685" s="38"/>
      <c r="K2685" s="36"/>
      <c r="L2685" s="36"/>
      <c r="M2685" s="38"/>
      <c r="N2685" s="36"/>
      <c r="O2685" s="38"/>
    </row>
    <row r="2686" spans="8:15">
      <c r="H2686" s="37"/>
      <c r="I2686" s="36"/>
      <c r="J2686" s="38"/>
      <c r="K2686" s="36"/>
      <c r="L2686" s="36"/>
      <c r="M2686" s="38"/>
      <c r="N2686" s="36"/>
      <c r="O2686" s="38"/>
    </row>
    <row r="2687" spans="8:15">
      <c r="H2687" s="37"/>
      <c r="I2687" s="36"/>
      <c r="J2687" s="38"/>
      <c r="K2687" s="36"/>
      <c r="L2687" s="36"/>
      <c r="M2687" s="38"/>
      <c r="N2687" s="36"/>
      <c r="O2687" s="38"/>
    </row>
    <row r="2688" spans="8:15">
      <c r="H2688" s="37"/>
      <c r="I2688" s="36"/>
      <c r="J2688" s="38"/>
      <c r="K2688" s="36"/>
      <c r="L2688" s="36"/>
      <c r="M2688" s="38"/>
      <c r="N2688" s="36"/>
      <c r="O2688" s="38"/>
    </row>
    <row r="2689" spans="8:15">
      <c r="H2689" s="37"/>
      <c r="I2689" s="36"/>
      <c r="J2689" s="38"/>
      <c r="K2689" s="36"/>
      <c r="L2689" s="36"/>
      <c r="M2689" s="38"/>
      <c r="N2689" s="36"/>
      <c r="O2689" s="38"/>
    </row>
    <row r="2690" spans="8:15">
      <c r="H2690" s="37"/>
      <c r="I2690" s="36"/>
      <c r="J2690" s="38"/>
      <c r="K2690" s="36"/>
      <c r="L2690" s="36"/>
      <c r="M2690" s="38"/>
      <c r="N2690" s="36"/>
      <c r="O2690" s="38"/>
    </row>
    <row r="2691" spans="8:15">
      <c r="H2691" s="37"/>
      <c r="I2691" s="36"/>
      <c r="J2691" s="38"/>
      <c r="K2691" s="36"/>
      <c r="L2691" s="36"/>
      <c r="M2691" s="38"/>
      <c r="N2691" s="36"/>
      <c r="O2691" s="38"/>
    </row>
    <row r="2692" spans="8:15">
      <c r="H2692" s="37"/>
      <c r="I2692" s="36"/>
      <c r="J2692" s="38"/>
      <c r="K2692" s="36"/>
      <c r="L2692" s="36"/>
      <c r="M2692" s="38"/>
      <c r="N2692" s="36"/>
      <c r="O2692" s="38"/>
    </row>
    <row r="2693" spans="8:15">
      <c r="H2693" s="37"/>
      <c r="I2693" s="36"/>
      <c r="J2693" s="38"/>
      <c r="K2693" s="36"/>
      <c r="L2693" s="36"/>
      <c r="M2693" s="38"/>
      <c r="N2693" s="36"/>
      <c r="O2693" s="38"/>
    </row>
    <row r="2694" spans="8:15">
      <c r="H2694" s="37"/>
      <c r="I2694" s="36"/>
      <c r="J2694" s="38"/>
      <c r="K2694" s="36"/>
      <c r="L2694" s="36"/>
      <c r="M2694" s="38"/>
      <c r="N2694" s="36"/>
      <c r="O2694" s="38"/>
    </row>
    <row r="2695" spans="8:15">
      <c r="H2695" s="37"/>
      <c r="I2695" s="36"/>
      <c r="J2695" s="38"/>
      <c r="K2695" s="36"/>
      <c r="L2695" s="36"/>
      <c r="M2695" s="38"/>
      <c r="N2695" s="36"/>
      <c r="O2695" s="38"/>
    </row>
    <row r="2696" spans="8:15">
      <c r="H2696" s="37"/>
      <c r="I2696" s="36"/>
      <c r="J2696" s="38"/>
      <c r="K2696" s="36"/>
      <c r="L2696" s="36"/>
      <c r="M2696" s="38"/>
      <c r="N2696" s="36"/>
      <c r="O2696" s="38"/>
    </row>
    <row r="2697" spans="8:15">
      <c r="H2697" s="37"/>
      <c r="I2697" s="36"/>
      <c r="J2697" s="38"/>
      <c r="K2697" s="36"/>
      <c r="L2697" s="36"/>
      <c r="M2697" s="38"/>
      <c r="N2697" s="36"/>
      <c r="O2697" s="38"/>
    </row>
    <row r="2698" spans="8:15">
      <c r="H2698" s="37"/>
      <c r="I2698" s="36"/>
      <c r="J2698" s="38"/>
      <c r="K2698" s="36"/>
      <c r="L2698" s="36"/>
      <c r="M2698" s="38"/>
      <c r="N2698" s="36"/>
      <c r="O2698" s="38"/>
    </row>
    <row r="2699" spans="8:15">
      <c r="H2699" s="37"/>
      <c r="I2699" s="36"/>
      <c r="J2699" s="38"/>
      <c r="K2699" s="36"/>
      <c r="L2699" s="36"/>
      <c r="M2699" s="38"/>
      <c r="N2699" s="36"/>
      <c r="O2699" s="38"/>
    </row>
    <row r="2700" spans="8:15">
      <c r="H2700" s="37"/>
      <c r="I2700" s="36"/>
      <c r="J2700" s="38"/>
      <c r="K2700" s="36"/>
      <c r="L2700" s="36"/>
      <c r="M2700" s="38"/>
      <c r="N2700" s="36"/>
      <c r="O2700" s="38"/>
    </row>
    <row r="2701" spans="8:15">
      <c r="H2701" s="37"/>
      <c r="I2701" s="36"/>
      <c r="J2701" s="38"/>
      <c r="K2701" s="36"/>
      <c r="L2701" s="36"/>
      <c r="M2701" s="38"/>
      <c r="N2701" s="36"/>
      <c r="O2701" s="38"/>
    </row>
    <row r="2702" spans="8:15">
      <c r="H2702" s="37"/>
      <c r="I2702" s="36"/>
      <c r="J2702" s="38"/>
      <c r="K2702" s="36"/>
      <c r="L2702" s="36"/>
      <c r="M2702" s="38"/>
      <c r="N2702" s="36"/>
      <c r="O2702" s="38"/>
    </row>
    <row r="2703" spans="8:15">
      <c r="H2703" s="37"/>
      <c r="I2703" s="36"/>
      <c r="J2703" s="38"/>
      <c r="K2703" s="36"/>
      <c r="L2703" s="36"/>
      <c r="M2703" s="38"/>
      <c r="N2703" s="36"/>
      <c r="O2703" s="38"/>
    </row>
    <row r="2704" spans="8:15">
      <c r="H2704" s="37"/>
      <c r="I2704" s="36"/>
      <c r="J2704" s="38"/>
      <c r="K2704" s="36"/>
      <c r="L2704" s="36"/>
      <c r="M2704" s="38"/>
      <c r="N2704" s="36"/>
      <c r="O2704" s="38"/>
    </row>
    <row r="2705" spans="8:15">
      <c r="H2705" s="37"/>
      <c r="I2705" s="36"/>
      <c r="J2705" s="38"/>
      <c r="K2705" s="36"/>
      <c r="L2705" s="36"/>
      <c r="M2705" s="38"/>
      <c r="N2705" s="36"/>
      <c r="O2705" s="38"/>
    </row>
    <row r="2706" spans="8:15">
      <c r="H2706" s="37"/>
      <c r="I2706" s="36"/>
      <c r="J2706" s="38"/>
      <c r="K2706" s="36"/>
      <c r="L2706" s="36"/>
      <c r="M2706" s="38"/>
      <c r="N2706" s="36"/>
      <c r="O2706" s="38"/>
    </row>
    <row r="2707" spans="8:15">
      <c r="H2707" s="37"/>
      <c r="I2707" s="36"/>
      <c r="J2707" s="38"/>
      <c r="K2707" s="36"/>
      <c r="L2707" s="36"/>
      <c r="M2707" s="38"/>
      <c r="N2707" s="36"/>
      <c r="O2707" s="38"/>
    </row>
    <row r="2708" spans="8:15">
      <c r="H2708" s="37"/>
      <c r="I2708" s="36"/>
      <c r="J2708" s="38"/>
      <c r="K2708" s="36"/>
      <c r="L2708" s="36"/>
      <c r="M2708" s="38"/>
      <c r="N2708" s="36"/>
      <c r="O2708" s="38"/>
    </row>
    <row r="2709" spans="8:15">
      <c r="H2709" s="37"/>
      <c r="I2709" s="36"/>
      <c r="J2709" s="38"/>
      <c r="K2709" s="36"/>
      <c r="L2709" s="36"/>
      <c r="M2709" s="38"/>
      <c r="N2709" s="36"/>
      <c r="O2709" s="38"/>
    </row>
    <row r="2710" spans="8:15">
      <c r="H2710" s="37"/>
      <c r="I2710" s="36"/>
      <c r="J2710" s="38"/>
      <c r="K2710" s="36"/>
      <c r="L2710" s="36"/>
      <c r="M2710" s="38"/>
      <c r="N2710" s="36"/>
      <c r="O2710" s="38"/>
    </row>
    <row r="2711" spans="8:15">
      <c r="H2711" s="37"/>
      <c r="I2711" s="36"/>
      <c r="J2711" s="38"/>
      <c r="K2711" s="36"/>
      <c r="L2711" s="36"/>
      <c r="M2711" s="38"/>
      <c r="N2711" s="36"/>
      <c r="O2711" s="38"/>
    </row>
    <row r="2712" spans="8:15">
      <c r="H2712" s="37"/>
      <c r="I2712" s="36"/>
      <c r="J2712" s="38"/>
      <c r="K2712" s="36"/>
      <c r="L2712" s="36"/>
      <c r="M2712" s="38"/>
      <c r="N2712" s="36"/>
      <c r="O2712" s="38"/>
    </row>
    <row r="2713" spans="8:15">
      <c r="H2713" s="37"/>
      <c r="I2713" s="36"/>
      <c r="J2713" s="38"/>
      <c r="K2713" s="36"/>
      <c r="L2713" s="36"/>
      <c r="M2713" s="38"/>
      <c r="N2713" s="36"/>
      <c r="O2713" s="38"/>
    </row>
    <row r="2714" spans="8:15">
      <c r="H2714" s="37"/>
      <c r="I2714" s="36"/>
      <c r="J2714" s="38"/>
      <c r="K2714" s="36"/>
      <c r="L2714" s="36"/>
      <c r="M2714" s="38"/>
      <c r="N2714" s="36"/>
      <c r="O2714" s="38"/>
    </row>
    <row r="2715" spans="8:15">
      <c r="H2715" s="37"/>
      <c r="I2715" s="36"/>
      <c r="J2715" s="38"/>
      <c r="K2715" s="36"/>
      <c r="L2715" s="36"/>
      <c r="M2715" s="38"/>
      <c r="N2715" s="36"/>
      <c r="O2715" s="38"/>
    </row>
    <row r="2716" spans="8:15">
      <c r="H2716" s="37"/>
      <c r="I2716" s="36"/>
      <c r="J2716" s="38"/>
      <c r="K2716" s="36"/>
      <c r="L2716" s="36"/>
      <c r="M2716" s="38"/>
      <c r="N2716" s="36"/>
      <c r="O2716" s="38"/>
    </row>
    <row r="2717" spans="8:15">
      <c r="H2717" s="37"/>
      <c r="I2717" s="36"/>
      <c r="J2717" s="38"/>
      <c r="K2717" s="36"/>
      <c r="L2717" s="36"/>
      <c r="M2717" s="38"/>
      <c r="N2717" s="36"/>
      <c r="O2717" s="38"/>
    </row>
    <row r="2718" spans="8:15">
      <c r="H2718" s="37"/>
      <c r="I2718" s="36"/>
      <c r="J2718" s="38"/>
      <c r="K2718" s="36"/>
      <c r="L2718" s="36"/>
      <c r="M2718" s="38"/>
      <c r="N2718" s="36"/>
      <c r="O2718" s="38"/>
    </row>
    <row r="2719" spans="8:15">
      <c r="H2719" s="37"/>
      <c r="I2719" s="36"/>
      <c r="J2719" s="38"/>
      <c r="K2719" s="36"/>
      <c r="L2719" s="36"/>
      <c r="M2719" s="38"/>
      <c r="N2719" s="36"/>
      <c r="O2719" s="38"/>
    </row>
    <row r="2720" spans="8:15">
      <c r="H2720" s="37"/>
      <c r="I2720" s="36"/>
      <c r="J2720" s="38"/>
      <c r="K2720" s="36"/>
      <c r="L2720" s="36"/>
      <c r="M2720" s="38"/>
      <c r="N2720" s="36"/>
      <c r="O2720" s="38"/>
    </row>
    <row r="2721" spans="8:15">
      <c r="H2721" s="37"/>
      <c r="I2721" s="36"/>
      <c r="J2721" s="38"/>
      <c r="K2721" s="36"/>
      <c r="L2721" s="36"/>
      <c r="M2721" s="38"/>
      <c r="N2721" s="36"/>
      <c r="O2721" s="38"/>
    </row>
    <row r="2722" spans="8:15">
      <c r="H2722" s="37"/>
      <c r="I2722" s="36"/>
      <c r="J2722" s="38"/>
      <c r="K2722" s="36"/>
      <c r="L2722" s="36"/>
      <c r="M2722" s="38"/>
      <c r="N2722" s="36"/>
      <c r="O2722" s="38"/>
    </row>
    <row r="2723" spans="8:15">
      <c r="H2723" s="37"/>
      <c r="I2723" s="36"/>
      <c r="J2723" s="38"/>
      <c r="K2723" s="36"/>
      <c r="L2723" s="36"/>
      <c r="M2723" s="38"/>
      <c r="N2723" s="36"/>
      <c r="O2723" s="38"/>
    </row>
    <row r="2724" spans="8:15">
      <c r="H2724" s="37"/>
      <c r="I2724" s="36"/>
      <c r="J2724" s="38"/>
      <c r="K2724" s="36"/>
      <c r="L2724" s="36"/>
      <c r="M2724" s="38"/>
      <c r="N2724" s="36"/>
      <c r="O2724" s="38"/>
    </row>
    <row r="2725" spans="8:15">
      <c r="H2725" s="37"/>
      <c r="I2725" s="36"/>
      <c r="J2725" s="38"/>
      <c r="K2725" s="36"/>
      <c r="L2725" s="36"/>
      <c r="M2725" s="38"/>
      <c r="N2725" s="36"/>
      <c r="O2725" s="38"/>
    </row>
    <row r="2726" spans="8:15">
      <c r="H2726" s="37"/>
      <c r="I2726" s="36"/>
      <c r="J2726" s="38"/>
      <c r="K2726" s="36"/>
      <c r="L2726" s="36"/>
      <c r="M2726" s="38"/>
      <c r="N2726" s="36"/>
      <c r="O2726" s="38"/>
    </row>
    <row r="2727" spans="8:15">
      <c r="H2727" s="37"/>
      <c r="I2727" s="36"/>
      <c r="J2727" s="38"/>
      <c r="K2727" s="36"/>
      <c r="L2727" s="36"/>
      <c r="M2727" s="38"/>
      <c r="N2727" s="36"/>
      <c r="O2727" s="38"/>
    </row>
    <row r="2728" spans="8:15">
      <c r="H2728" s="37"/>
      <c r="I2728" s="36"/>
      <c r="J2728" s="38"/>
      <c r="K2728" s="36"/>
      <c r="L2728" s="36"/>
      <c r="M2728" s="38"/>
      <c r="N2728" s="36"/>
      <c r="O2728" s="38"/>
    </row>
    <row r="2729" spans="8:15">
      <c r="H2729" s="37"/>
      <c r="I2729" s="36"/>
      <c r="J2729" s="38"/>
      <c r="K2729" s="36"/>
      <c r="L2729" s="36"/>
      <c r="M2729" s="38"/>
      <c r="N2729" s="36"/>
      <c r="O2729" s="38"/>
    </row>
    <row r="2730" spans="8:15">
      <c r="H2730" s="37"/>
      <c r="I2730" s="36"/>
      <c r="J2730" s="38"/>
      <c r="K2730" s="36"/>
      <c r="L2730" s="36"/>
      <c r="M2730" s="38"/>
      <c r="N2730" s="36"/>
      <c r="O2730" s="38"/>
    </row>
    <row r="2731" spans="8:15">
      <c r="H2731" s="37"/>
      <c r="I2731" s="36"/>
      <c r="J2731" s="38"/>
      <c r="K2731" s="36"/>
      <c r="L2731" s="36"/>
      <c r="M2731" s="38"/>
      <c r="N2731" s="36"/>
      <c r="O2731" s="38"/>
    </row>
    <row r="2732" spans="8:15">
      <c r="H2732" s="37"/>
      <c r="I2732" s="36"/>
      <c r="J2732" s="38"/>
      <c r="K2732" s="36"/>
      <c r="L2732" s="36"/>
      <c r="M2732" s="38"/>
      <c r="N2732" s="36"/>
      <c r="O2732" s="38"/>
    </row>
    <row r="2733" spans="8:15">
      <c r="H2733" s="37"/>
      <c r="I2733" s="36"/>
      <c r="J2733" s="38"/>
      <c r="K2733" s="36"/>
      <c r="L2733" s="36"/>
      <c r="M2733" s="38"/>
      <c r="N2733" s="36"/>
      <c r="O2733" s="38"/>
    </row>
    <row r="2734" spans="8:15">
      <c r="H2734" s="37"/>
      <c r="I2734" s="36"/>
      <c r="J2734" s="38"/>
      <c r="K2734" s="36"/>
      <c r="L2734" s="36"/>
      <c r="M2734" s="38"/>
      <c r="N2734" s="36"/>
      <c r="O2734" s="38"/>
    </row>
    <row r="2735" spans="8:15">
      <c r="H2735" s="37"/>
      <c r="I2735" s="36"/>
      <c r="J2735" s="38"/>
      <c r="K2735" s="36"/>
      <c r="L2735" s="36"/>
      <c r="M2735" s="38"/>
      <c r="N2735" s="36"/>
      <c r="O2735" s="38"/>
    </row>
    <row r="2736" spans="8:15">
      <c r="H2736" s="37"/>
      <c r="I2736" s="36"/>
      <c r="J2736" s="38"/>
      <c r="K2736" s="36"/>
      <c r="L2736" s="36"/>
      <c r="M2736" s="38"/>
      <c r="N2736" s="36"/>
      <c r="O2736" s="38"/>
    </row>
    <row r="2737" spans="8:15">
      <c r="H2737" s="37"/>
      <c r="I2737" s="36"/>
      <c r="J2737" s="38"/>
      <c r="K2737" s="36"/>
      <c r="L2737" s="36"/>
      <c r="M2737" s="38"/>
      <c r="N2737" s="36"/>
      <c r="O2737" s="38"/>
    </row>
    <row r="2738" spans="8:15">
      <c r="H2738" s="37"/>
      <c r="I2738" s="36"/>
      <c r="J2738" s="38"/>
      <c r="K2738" s="36"/>
      <c r="L2738" s="36"/>
      <c r="M2738" s="38"/>
      <c r="N2738" s="36"/>
      <c r="O2738" s="38"/>
    </row>
    <row r="2739" spans="8:15">
      <c r="H2739" s="37"/>
      <c r="I2739" s="36"/>
      <c r="J2739" s="38"/>
      <c r="K2739" s="36"/>
      <c r="L2739" s="36"/>
      <c r="M2739" s="38"/>
      <c r="N2739" s="36"/>
      <c r="O2739" s="38"/>
    </row>
    <row r="2740" spans="8:15">
      <c r="H2740" s="37"/>
      <c r="I2740" s="36"/>
      <c r="J2740" s="38"/>
      <c r="K2740" s="36"/>
      <c r="L2740" s="36"/>
      <c r="M2740" s="38"/>
      <c r="N2740" s="36"/>
      <c r="O2740" s="38"/>
    </row>
    <row r="2741" spans="8:15">
      <c r="H2741" s="37"/>
      <c r="I2741" s="36"/>
      <c r="J2741" s="38"/>
      <c r="K2741" s="36"/>
      <c r="L2741" s="36"/>
      <c r="M2741" s="38"/>
      <c r="N2741" s="36"/>
      <c r="O2741" s="38"/>
    </row>
    <row r="2742" spans="8:15">
      <c r="H2742" s="37"/>
      <c r="I2742" s="36"/>
      <c r="J2742" s="38"/>
      <c r="K2742" s="36"/>
      <c r="L2742" s="36"/>
      <c r="M2742" s="38"/>
      <c r="N2742" s="36"/>
      <c r="O2742" s="38"/>
    </row>
    <row r="2743" spans="8:15">
      <c r="H2743" s="37"/>
      <c r="I2743" s="36"/>
      <c r="J2743" s="38"/>
      <c r="K2743" s="36"/>
      <c r="L2743" s="36"/>
      <c r="M2743" s="38"/>
      <c r="N2743" s="36"/>
      <c r="O2743" s="38"/>
    </row>
    <row r="2744" spans="8:15">
      <c r="H2744" s="37"/>
      <c r="I2744" s="36"/>
      <c r="J2744" s="38"/>
      <c r="K2744" s="36"/>
      <c r="L2744" s="36"/>
      <c r="M2744" s="38"/>
      <c r="N2744" s="36"/>
      <c r="O2744" s="38"/>
    </row>
    <row r="2745" spans="8:15">
      <c r="H2745" s="37"/>
      <c r="I2745" s="36"/>
      <c r="J2745" s="38"/>
      <c r="K2745" s="36"/>
      <c r="L2745" s="36"/>
      <c r="M2745" s="38"/>
      <c r="N2745" s="36"/>
      <c r="O2745" s="38"/>
    </row>
    <row r="2746" spans="8:15">
      <c r="H2746" s="37"/>
      <c r="I2746" s="36"/>
      <c r="J2746" s="38"/>
      <c r="K2746" s="36"/>
      <c r="L2746" s="36"/>
      <c r="M2746" s="38"/>
      <c r="N2746" s="36"/>
      <c r="O2746" s="38"/>
    </row>
    <row r="2747" spans="8:15">
      <c r="H2747" s="37"/>
      <c r="I2747" s="36"/>
      <c r="J2747" s="38"/>
      <c r="K2747" s="36"/>
      <c r="L2747" s="36"/>
      <c r="M2747" s="38"/>
      <c r="N2747" s="36"/>
      <c r="O2747" s="38"/>
    </row>
    <row r="2748" spans="8:15">
      <c r="H2748" s="37"/>
      <c r="I2748" s="36"/>
      <c r="J2748" s="38"/>
      <c r="K2748" s="36"/>
      <c r="L2748" s="36"/>
      <c r="M2748" s="38"/>
      <c r="N2748" s="36"/>
      <c r="O2748" s="38"/>
    </row>
    <row r="2749" spans="8:15">
      <c r="H2749" s="37"/>
      <c r="I2749" s="36"/>
      <c r="J2749" s="38"/>
      <c r="K2749" s="36"/>
      <c r="L2749" s="36"/>
      <c r="M2749" s="38"/>
      <c r="N2749" s="36"/>
      <c r="O2749" s="38"/>
    </row>
    <row r="2750" spans="8:15">
      <c r="H2750" s="37"/>
      <c r="I2750" s="36"/>
      <c r="J2750" s="38"/>
      <c r="K2750" s="36"/>
      <c r="L2750" s="36"/>
      <c r="M2750" s="38"/>
      <c r="N2750" s="36"/>
      <c r="O2750" s="38"/>
    </row>
    <row r="2751" spans="8:15">
      <c r="H2751" s="37"/>
      <c r="I2751" s="36"/>
      <c r="J2751" s="38"/>
      <c r="K2751" s="36"/>
      <c r="L2751" s="36"/>
      <c r="M2751" s="38"/>
      <c r="N2751" s="36"/>
      <c r="O2751" s="38"/>
    </row>
    <row r="2752" spans="8:15">
      <c r="H2752" s="37"/>
      <c r="I2752" s="36"/>
      <c r="J2752" s="38"/>
      <c r="K2752" s="36"/>
      <c r="L2752" s="36"/>
      <c r="M2752" s="38"/>
      <c r="N2752" s="36"/>
      <c r="O2752" s="38"/>
    </row>
    <row r="2753" spans="8:15">
      <c r="H2753" s="37"/>
      <c r="I2753" s="36"/>
      <c r="J2753" s="38"/>
      <c r="K2753" s="36"/>
      <c r="L2753" s="36"/>
      <c r="M2753" s="38"/>
      <c r="N2753" s="36"/>
      <c r="O2753" s="38"/>
    </row>
    <row r="2754" spans="8:15">
      <c r="H2754" s="37"/>
      <c r="I2754" s="36"/>
      <c r="J2754" s="38"/>
      <c r="K2754" s="36"/>
      <c r="L2754" s="36"/>
      <c r="M2754" s="38"/>
      <c r="N2754" s="36"/>
      <c r="O2754" s="38"/>
    </row>
    <row r="2755" spans="8:15">
      <c r="H2755" s="37"/>
      <c r="I2755" s="36"/>
      <c r="J2755" s="38"/>
      <c r="K2755" s="36"/>
      <c r="L2755" s="36"/>
      <c r="M2755" s="38"/>
      <c r="N2755" s="36"/>
      <c r="O2755" s="38"/>
    </row>
    <row r="2756" spans="8:15">
      <c r="H2756" s="37"/>
      <c r="I2756" s="36"/>
      <c r="J2756" s="38"/>
      <c r="K2756" s="36"/>
      <c r="L2756" s="36"/>
      <c r="M2756" s="38"/>
      <c r="N2756" s="36"/>
      <c r="O2756" s="38"/>
    </row>
    <row r="2757" spans="8:15">
      <c r="H2757" s="37"/>
      <c r="I2757" s="36"/>
      <c r="J2757" s="38"/>
      <c r="K2757" s="36"/>
      <c r="L2757" s="36"/>
      <c r="M2757" s="38"/>
      <c r="N2757" s="36"/>
      <c r="O2757" s="38"/>
    </row>
    <row r="2758" spans="8:15">
      <c r="H2758" s="37"/>
      <c r="I2758" s="36"/>
      <c r="J2758" s="38"/>
      <c r="K2758" s="36"/>
      <c r="L2758" s="36"/>
      <c r="M2758" s="38"/>
      <c r="N2758" s="36"/>
      <c r="O2758" s="38"/>
    </row>
    <row r="2759" spans="8:15">
      <c r="H2759" s="37"/>
      <c r="I2759" s="36"/>
      <c r="J2759" s="38"/>
      <c r="K2759" s="36"/>
      <c r="L2759" s="36"/>
      <c r="M2759" s="38"/>
      <c r="N2759" s="36"/>
      <c r="O2759" s="38"/>
    </row>
    <row r="2760" spans="8:15">
      <c r="H2760" s="37"/>
      <c r="I2760" s="36"/>
      <c r="J2760" s="38"/>
      <c r="K2760" s="36"/>
      <c r="L2760" s="36"/>
      <c r="M2760" s="38"/>
      <c r="N2760" s="36"/>
      <c r="O2760" s="38"/>
    </row>
    <row r="2761" spans="8:15">
      <c r="H2761" s="37"/>
      <c r="I2761" s="36"/>
      <c r="J2761" s="38"/>
      <c r="K2761" s="36"/>
      <c r="L2761" s="36"/>
      <c r="M2761" s="38"/>
      <c r="N2761" s="36"/>
      <c r="O2761" s="38"/>
    </row>
    <row r="2762" spans="8:15">
      <c r="H2762" s="37"/>
      <c r="I2762" s="36"/>
      <c r="J2762" s="38"/>
      <c r="K2762" s="36"/>
      <c r="L2762" s="36"/>
      <c r="M2762" s="38"/>
      <c r="N2762" s="36"/>
      <c r="O2762" s="38"/>
    </row>
    <row r="2763" spans="8:15">
      <c r="H2763" s="37"/>
      <c r="I2763" s="36"/>
      <c r="J2763" s="38"/>
      <c r="K2763" s="36"/>
      <c r="L2763" s="36"/>
      <c r="M2763" s="38"/>
      <c r="N2763" s="36"/>
      <c r="O2763" s="38"/>
    </row>
    <row r="2764" spans="8:15">
      <c r="H2764" s="37"/>
      <c r="I2764" s="36"/>
      <c r="J2764" s="38"/>
      <c r="K2764" s="36"/>
      <c r="L2764" s="36"/>
      <c r="M2764" s="38"/>
      <c r="N2764" s="36"/>
      <c r="O2764" s="38"/>
    </row>
    <row r="2765" spans="8:15">
      <c r="H2765" s="37"/>
      <c r="I2765" s="36"/>
      <c r="J2765" s="38"/>
      <c r="K2765" s="36"/>
      <c r="L2765" s="36"/>
      <c r="M2765" s="38"/>
      <c r="N2765" s="36"/>
      <c r="O2765" s="38"/>
    </row>
    <row r="2766" spans="8:15">
      <c r="H2766" s="37"/>
      <c r="I2766" s="36"/>
      <c r="J2766" s="38"/>
      <c r="K2766" s="36"/>
      <c r="L2766" s="36"/>
      <c r="M2766" s="38"/>
      <c r="N2766" s="36"/>
      <c r="O2766" s="38"/>
    </row>
    <row r="2767" spans="8:15">
      <c r="H2767" s="37"/>
      <c r="I2767" s="36"/>
      <c r="J2767" s="38"/>
      <c r="K2767" s="36"/>
      <c r="L2767" s="36"/>
      <c r="M2767" s="38"/>
      <c r="N2767" s="36"/>
      <c r="O2767" s="38"/>
    </row>
    <row r="2768" spans="8:15">
      <c r="H2768" s="37"/>
      <c r="I2768" s="36"/>
      <c r="J2768" s="38"/>
      <c r="K2768" s="36"/>
      <c r="L2768" s="36"/>
      <c r="M2768" s="38"/>
      <c r="N2768" s="36"/>
      <c r="O2768" s="38"/>
    </row>
    <row r="2769" spans="8:15">
      <c r="H2769" s="37"/>
      <c r="I2769" s="36"/>
      <c r="J2769" s="38"/>
      <c r="K2769" s="36"/>
      <c r="L2769" s="36"/>
      <c r="M2769" s="38"/>
      <c r="N2769" s="36"/>
      <c r="O2769" s="38"/>
    </row>
    <row r="2770" spans="8:15">
      <c r="H2770" s="37"/>
      <c r="I2770" s="36"/>
      <c r="J2770" s="38"/>
      <c r="K2770" s="36"/>
      <c r="L2770" s="36"/>
      <c r="M2770" s="38"/>
      <c r="N2770" s="36"/>
      <c r="O2770" s="38"/>
    </row>
    <row r="2771" spans="8:15">
      <c r="H2771" s="37"/>
      <c r="I2771" s="36"/>
      <c r="J2771" s="38"/>
      <c r="K2771" s="36"/>
      <c r="L2771" s="36"/>
      <c r="M2771" s="38"/>
      <c r="N2771" s="36"/>
      <c r="O2771" s="38"/>
    </row>
    <row r="2772" spans="8:15">
      <c r="H2772" s="37"/>
      <c r="I2772" s="36"/>
      <c r="J2772" s="38"/>
      <c r="K2772" s="36"/>
      <c r="L2772" s="36"/>
      <c r="M2772" s="38"/>
      <c r="N2772" s="36"/>
      <c r="O2772" s="38"/>
    </row>
    <row r="2773" spans="8:15">
      <c r="H2773" s="37"/>
      <c r="I2773" s="36"/>
      <c r="J2773" s="38"/>
      <c r="K2773" s="36"/>
      <c r="L2773" s="36"/>
      <c r="M2773" s="38"/>
      <c r="N2773" s="36"/>
      <c r="O2773" s="38"/>
    </row>
    <row r="2774" spans="8:15">
      <c r="H2774" s="37"/>
      <c r="I2774" s="36"/>
      <c r="J2774" s="38"/>
      <c r="K2774" s="36"/>
      <c r="L2774" s="36"/>
      <c r="M2774" s="38"/>
      <c r="N2774" s="36"/>
      <c r="O2774" s="38"/>
    </row>
    <row r="2775" spans="8:15">
      <c r="H2775" s="37"/>
      <c r="I2775" s="36"/>
      <c r="J2775" s="38"/>
      <c r="K2775" s="36"/>
      <c r="L2775" s="36"/>
      <c r="M2775" s="38"/>
      <c r="N2775" s="36"/>
      <c r="O2775" s="38"/>
    </row>
    <row r="2776" spans="8:15">
      <c r="H2776" s="37"/>
      <c r="I2776" s="36"/>
      <c r="J2776" s="38"/>
      <c r="K2776" s="36"/>
      <c r="L2776" s="36"/>
      <c r="M2776" s="38"/>
      <c r="N2776" s="36"/>
      <c r="O2776" s="38"/>
    </row>
    <row r="2777" spans="8:15">
      <c r="H2777" s="37"/>
      <c r="I2777" s="36"/>
      <c r="J2777" s="38"/>
      <c r="K2777" s="36"/>
      <c r="L2777" s="36"/>
      <c r="M2777" s="38"/>
      <c r="N2777" s="36"/>
      <c r="O2777" s="38"/>
    </row>
    <row r="2778" spans="8:15">
      <c r="H2778" s="37"/>
      <c r="I2778" s="36"/>
      <c r="J2778" s="38"/>
      <c r="K2778" s="36"/>
      <c r="L2778" s="36"/>
      <c r="M2778" s="38"/>
      <c r="N2778" s="36"/>
      <c r="O2778" s="38"/>
    </row>
    <row r="2779" spans="8:15">
      <c r="H2779" s="37"/>
      <c r="I2779" s="36"/>
      <c r="J2779" s="38"/>
      <c r="K2779" s="36"/>
      <c r="L2779" s="36"/>
      <c r="M2779" s="38"/>
      <c r="N2779" s="36"/>
      <c r="O2779" s="38"/>
    </row>
    <row r="2780" spans="8:15">
      <c r="H2780" s="37"/>
      <c r="I2780" s="36"/>
      <c r="J2780" s="38"/>
      <c r="K2780" s="36"/>
      <c r="L2780" s="36"/>
      <c r="M2780" s="38"/>
      <c r="N2780" s="36"/>
      <c r="O2780" s="38"/>
    </row>
    <row r="2781" spans="8:15">
      <c r="H2781" s="37"/>
      <c r="I2781" s="36"/>
      <c r="J2781" s="38"/>
      <c r="K2781" s="36"/>
      <c r="L2781" s="36"/>
      <c r="M2781" s="38"/>
      <c r="N2781" s="36"/>
      <c r="O2781" s="38"/>
    </row>
    <row r="2782" spans="8:15">
      <c r="H2782" s="37"/>
      <c r="I2782" s="36"/>
      <c r="J2782" s="38"/>
      <c r="K2782" s="36"/>
      <c r="L2782" s="36"/>
      <c r="M2782" s="38"/>
      <c r="N2782" s="36"/>
      <c r="O2782" s="38"/>
    </row>
    <row r="2783" spans="8:15">
      <c r="H2783" s="37"/>
      <c r="I2783" s="36"/>
      <c r="J2783" s="38"/>
      <c r="K2783" s="36"/>
      <c r="L2783" s="36"/>
      <c r="M2783" s="38"/>
      <c r="N2783" s="36"/>
      <c r="O2783" s="38"/>
    </row>
    <row r="2784" spans="8:15">
      <c r="H2784" s="37"/>
      <c r="I2784" s="36"/>
      <c r="J2784" s="38"/>
      <c r="K2784" s="36"/>
      <c r="L2784" s="36"/>
      <c r="M2784" s="38"/>
      <c r="N2784" s="36"/>
      <c r="O2784" s="38"/>
    </row>
    <row r="2785" spans="8:15">
      <c r="H2785" s="37"/>
      <c r="I2785" s="36"/>
      <c r="J2785" s="38"/>
      <c r="K2785" s="36"/>
      <c r="L2785" s="36"/>
      <c r="M2785" s="38"/>
      <c r="N2785" s="36"/>
      <c r="O2785" s="38"/>
    </row>
    <row r="2786" spans="8:15">
      <c r="H2786" s="37"/>
      <c r="I2786" s="36"/>
      <c r="J2786" s="38"/>
      <c r="K2786" s="36"/>
      <c r="L2786" s="36"/>
      <c r="M2786" s="38"/>
      <c r="N2786" s="36"/>
      <c r="O2786" s="38"/>
    </row>
    <row r="2787" spans="8:15">
      <c r="H2787" s="37"/>
      <c r="I2787" s="36"/>
      <c r="J2787" s="38"/>
      <c r="K2787" s="36"/>
      <c r="L2787" s="36"/>
      <c r="M2787" s="38"/>
      <c r="N2787" s="36"/>
      <c r="O2787" s="38"/>
    </row>
    <row r="2788" spans="8:15">
      <c r="H2788" s="37"/>
      <c r="I2788" s="36"/>
      <c r="J2788" s="38"/>
      <c r="K2788" s="36"/>
      <c r="L2788" s="36"/>
      <c r="M2788" s="38"/>
      <c r="N2788" s="36"/>
      <c r="O2788" s="38"/>
    </row>
    <row r="2789" spans="8:15">
      <c r="H2789" s="37"/>
      <c r="I2789" s="36"/>
      <c r="J2789" s="38"/>
      <c r="K2789" s="36"/>
      <c r="L2789" s="36"/>
      <c r="M2789" s="38"/>
      <c r="N2789" s="36"/>
      <c r="O2789" s="38"/>
    </row>
    <row r="2790" spans="8:15">
      <c r="H2790" s="37"/>
      <c r="I2790" s="36"/>
      <c r="J2790" s="38"/>
      <c r="K2790" s="36"/>
      <c r="L2790" s="36"/>
      <c r="M2790" s="38"/>
      <c r="N2790" s="36"/>
      <c r="O2790" s="38"/>
    </row>
    <row r="2791" spans="8:15">
      <c r="H2791" s="37"/>
      <c r="I2791" s="36"/>
      <c r="J2791" s="38"/>
      <c r="K2791" s="36"/>
      <c r="L2791" s="36"/>
      <c r="M2791" s="38"/>
      <c r="N2791" s="36"/>
      <c r="O2791" s="38"/>
    </row>
    <row r="2792" spans="8:15">
      <c r="H2792" s="37"/>
      <c r="I2792" s="36"/>
      <c r="J2792" s="38"/>
      <c r="K2792" s="36"/>
      <c r="L2792" s="36"/>
      <c r="M2792" s="38"/>
      <c r="N2792" s="36"/>
      <c r="O2792" s="38"/>
    </row>
    <row r="2793" spans="8:15">
      <c r="H2793" s="37"/>
      <c r="I2793" s="36"/>
      <c r="J2793" s="38"/>
      <c r="K2793" s="36"/>
      <c r="L2793" s="36"/>
      <c r="M2793" s="38"/>
      <c r="N2793" s="36"/>
      <c r="O2793" s="38"/>
    </row>
    <row r="2794" spans="8:15">
      <c r="H2794" s="37"/>
      <c r="I2794" s="36"/>
      <c r="J2794" s="38"/>
      <c r="K2794" s="36"/>
      <c r="L2794" s="36"/>
      <c r="M2794" s="38"/>
      <c r="N2794" s="36"/>
      <c r="O2794" s="38"/>
    </row>
    <row r="2795" spans="8:15">
      <c r="H2795" s="37"/>
      <c r="I2795" s="36"/>
      <c r="J2795" s="38"/>
      <c r="K2795" s="36"/>
      <c r="L2795" s="36"/>
      <c r="M2795" s="38"/>
      <c r="N2795" s="36"/>
      <c r="O2795" s="38"/>
    </row>
    <row r="2796" spans="8:15">
      <c r="H2796" s="37"/>
      <c r="I2796" s="36"/>
      <c r="J2796" s="38"/>
      <c r="K2796" s="36"/>
      <c r="L2796" s="36"/>
      <c r="M2796" s="38"/>
      <c r="N2796" s="36"/>
      <c r="O2796" s="38"/>
    </row>
    <row r="2797" spans="8:15">
      <c r="H2797" s="37"/>
      <c r="I2797" s="36"/>
      <c r="J2797" s="38"/>
      <c r="K2797" s="36"/>
      <c r="L2797" s="36"/>
      <c r="M2797" s="38"/>
      <c r="N2797" s="36"/>
      <c r="O2797" s="38"/>
    </row>
    <row r="2798" spans="8:15">
      <c r="H2798" s="37"/>
      <c r="I2798" s="36"/>
      <c r="J2798" s="38"/>
      <c r="K2798" s="36"/>
      <c r="L2798" s="36"/>
      <c r="M2798" s="38"/>
      <c r="N2798" s="36"/>
      <c r="O2798" s="38"/>
    </row>
    <row r="2799" spans="8:15">
      <c r="H2799" s="37"/>
      <c r="I2799" s="36"/>
      <c r="J2799" s="38"/>
      <c r="K2799" s="36"/>
      <c r="L2799" s="36"/>
      <c r="M2799" s="38"/>
      <c r="N2799" s="36"/>
      <c r="O2799" s="38"/>
    </row>
    <row r="2800" spans="8:15">
      <c r="H2800" s="37"/>
      <c r="I2800" s="36"/>
      <c r="J2800" s="38"/>
      <c r="K2800" s="36"/>
      <c r="L2800" s="36"/>
      <c r="M2800" s="38"/>
      <c r="N2800" s="36"/>
      <c r="O2800" s="38"/>
    </row>
    <row r="2801" spans="8:15">
      <c r="H2801" s="37"/>
      <c r="I2801" s="36"/>
      <c r="J2801" s="38"/>
      <c r="K2801" s="36"/>
      <c r="L2801" s="36"/>
      <c r="M2801" s="38"/>
      <c r="N2801" s="36"/>
      <c r="O2801" s="38"/>
    </row>
    <row r="2802" spans="8:15">
      <c r="H2802" s="37"/>
      <c r="I2802" s="36"/>
      <c r="J2802" s="38"/>
      <c r="K2802" s="36"/>
      <c r="L2802" s="36"/>
      <c r="M2802" s="38"/>
      <c r="N2802" s="36"/>
      <c r="O2802" s="38"/>
    </row>
    <row r="2803" spans="8:15">
      <c r="H2803" s="37"/>
      <c r="I2803" s="36"/>
      <c r="J2803" s="38"/>
      <c r="K2803" s="36"/>
      <c r="L2803" s="36"/>
      <c r="M2803" s="38"/>
      <c r="N2803" s="36"/>
      <c r="O2803" s="38"/>
    </row>
    <row r="2804" spans="8:15">
      <c r="H2804" s="37"/>
      <c r="I2804" s="36"/>
      <c r="J2804" s="38"/>
      <c r="K2804" s="36"/>
      <c r="L2804" s="36"/>
      <c r="M2804" s="38"/>
      <c r="N2804" s="36"/>
      <c r="O2804" s="38"/>
    </row>
    <row r="2805" spans="8:15">
      <c r="H2805" s="37"/>
      <c r="I2805" s="36"/>
      <c r="J2805" s="38"/>
      <c r="K2805" s="36"/>
      <c r="L2805" s="36"/>
      <c r="M2805" s="38"/>
      <c r="N2805" s="36"/>
      <c r="O2805" s="38"/>
    </row>
    <row r="2806" spans="8:15">
      <c r="H2806" s="37"/>
      <c r="I2806" s="36"/>
      <c r="J2806" s="38"/>
      <c r="K2806" s="36"/>
      <c r="L2806" s="36"/>
      <c r="M2806" s="38"/>
      <c r="N2806" s="36"/>
      <c r="O2806" s="38"/>
    </row>
    <row r="2807" spans="8:15">
      <c r="H2807" s="37"/>
      <c r="I2807" s="36"/>
      <c r="J2807" s="38"/>
      <c r="K2807" s="36"/>
      <c r="L2807" s="36"/>
      <c r="M2807" s="38"/>
      <c r="N2807" s="36"/>
      <c r="O2807" s="38"/>
    </row>
    <row r="2808" spans="8:15">
      <c r="H2808" s="37"/>
      <c r="I2808" s="36"/>
      <c r="J2808" s="38"/>
      <c r="K2808" s="36"/>
      <c r="L2808" s="36"/>
      <c r="M2808" s="38"/>
      <c r="N2808" s="36"/>
      <c r="O2808" s="38"/>
    </row>
    <row r="2809" spans="8:15">
      <c r="H2809" s="37"/>
      <c r="I2809" s="36"/>
      <c r="J2809" s="38"/>
      <c r="K2809" s="36"/>
      <c r="L2809" s="36"/>
      <c r="M2809" s="38"/>
      <c r="N2809" s="36"/>
      <c r="O2809" s="38"/>
    </row>
    <row r="2810" spans="8:15">
      <c r="H2810" s="37"/>
      <c r="I2810" s="36"/>
      <c r="J2810" s="38"/>
      <c r="K2810" s="36"/>
      <c r="L2810" s="36"/>
      <c r="M2810" s="38"/>
      <c r="N2810" s="36"/>
      <c r="O2810" s="38"/>
    </row>
    <row r="2811" spans="8:15">
      <c r="H2811" s="37"/>
      <c r="I2811" s="36"/>
      <c r="J2811" s="38"/>
      <c r="K2811" s="36"/>
      <c r="L2811" s="36"/>
      <c r="M2811" s="38"/>
      <c r="N2811" s="36"/>
      <c r="O2811" s="38"/>
    </row>
    <row r="2812" spans="8:15">
      <c r="H2812" s="37"/>
      <c r="I2812" s="36"/>
      <c r="J2812" s="38"/>
      <c r="K2812" s="36"/>
      <c r="L2812" s="36"/>
      <c r="M2812" s="38"/>
      <c r="N2812" s="36"/>
      <c r="O2812" s="38"/>
    </row>
    <row r="2813" spans="8:15">
      <c r="H2813" s="37"/>
      <c r="I2813" s="36"/>
      <c r="J2813" s="38"/>
      <c r="K2813" s="36"/>
      <c r="L2813" s="36"/>
      <c r="M2813" s="38"/>
      <c r="N2813" s="36"/>
      <c r="O2813" s="38"/>
    </row>
    <row r="2814" spans="8:15">
      <c r="H2814" s="37"/>
      <c r="I2814" s="36"/>
      <c r="J2814" s="38"/>
      <c r="K2814" s="36"/>
      <c r="L2814" s="36"/>
      <c r="M2814" s="38"/>
      <c r="N2814" s="36"/>
      <c r="O2814" s="38"/>
    </row>
    <row r="2815" spans="8:15">
      <c r="H2815" s="37"/>
      <c r="I2815" s="36"/>
      <c r="J2815" s="38"/>
      <c r="K2815" s="36"/>
      <c r="L2815" s="36"/>
      <c r="M2815" s="38"/>
      <c r="N2815" s="36"/>
      <c r="O2815" s="38"/>
    </row>
    <row r="2816" spans="8:15">
      <c r="H2816" s="37"/>
      <c r="I2816" s="36"/>
      <c r="J2816" s="38"/>
      <c r="K2816" s="36"/>
      <c r="L2816" s="36"/>
      <c r="M2816" s="38"/>
      <c r="N2816" s="36"/>
      <c r="O2816" s="38"/>
    </row>
    <row r="2817" spans="8:15">
      <c r="H2817" s="37"/>
      <c r="I2817" s="36"/>
      <c r="J2817" s="38"/>
      <c r="K2817" s="36"/>
      <c r="L2817" s="36"/>
      <c r="M2817" s="38"/>
      <c r="N2817" s="36"/>
      <c r="O2817" s="38"/>
    </row>
    <row r="2818" spans="8:15">
      <c r="H2818" s="37"/>
      <c r="I2818" s="36"/>
      <c r="J2818" s="38"/>
      <c r="K2818" s="36"/>
      <c r="L2818" s="36"/>
      <c r="M2818" s="38"/>
      <c r="N2818" s="36"/>
      <c r="O2818" s="38"/>
    </row>
    <row r="2819" spans="8:15">
      <c r="H2819" s="37"/>
      <c r="I2819" s="36"/>
      <c r="J2819" s="38"/>
      <c r="K2819" s="36"/>
      <c r="L2819" s="36"/>
      <c r="M2819" s="38"/>
      <c r="N2819" s="36"/>
      <c r="O2819" s="38"/>
    </row>
    <row r="2820" spans="8:15">
      <c r="H2820" s="37"/>
      <c r="I2820" s="36"/>
      <c r="J2820" s="38"/>
      <c r="K2820" s="36"/>
      <c r="L2820" s="36"/>
      <c r="M2820" s="38"/>
      <c r="N2820" s="36"/>
      <c r="O2820" s="38"/>
    </row>
    <row r="2821" spans="8:15">
      <c r="H2821" s="37"/>
      <c r="I2821" s="36"/>
      <c r="J2821" s="38"/>
      <c r="K2821" s="36"/>
      <c r="L2821" s="36"/>
      <c r="M2821" s="38"/>
      <c r="N2821" s="36"/>
      <c r="O2821" s="38"/>
    </row>
    <row r="2822" spans="8:15">
      <c r="H2822" s="37"/>
      <c r="I2822" s="36"/>
      <c r="J2822" s="38"/>
      <c r="K2822" s="36"/>
      <c r="L2822" s="36"/>
      <c r="M2822" s="38"/>
      <c r="N2822" s="36"/>
      <c r="O2822" s="38"/>
    </row>
    <row r="2823" spans="8:15">
      <c r="H2823" s="37"/>
      <c r="I2823" s="36"/>
      <c r="J2823" s="38"/>
      <c r="K2823" s="36"/>
      <c r="L2823" s="36"/>
      <c r="M2823" s="38"/>
      <c r="N2823" s="36"/>
      <c r="O2823" s="38"/>
    </row>
    <row r="2824" spans="8:15">
      <c r="H2824" s="37"/>
      <c r="I2824" s="36"/>
      <c r="J2824" s="38"/>
      <c r="K2824" s="36"/>
      <c r="L2824" s="36"/>
      <c r="M2824" s="38"/>
      <c r="N2824" s="36"/>
      <c r="O2824" s="38"/>
    </row>
    <row r="2825" spans="8:15">
      <c r="H2825" s="37"/>
      <c r="I2825" s="36"/>
      <c r="J2825" s="38"/>
      <c r="K2825" s="36"/>
      <c r="L2825" s="36"/>
      <c r="M2825" s="38"/>
      <c r="N2825" s="36"/>
      <c r="O2825" s="38"/>
    </row>
    <row r="2826" spans="8:15">
      <c r="H2826" s="37"/>
      <c r="I2826" s="36"/>
      <c r="J2826" s="38"/>
      <c r="K2826" s="36"/>
      <c r="L2826" s="36"/>
      <c r="M2826" s="38"/>
      <c r="N2826" s="36"/>
      <c r="O2826" s="38"/>
    </row>
    <row r="2827" spans="8:15">
      <c r="H2827" s="37"/>
      <c r="I2827" s="36"/>
      <c r="J2827" s="38"/>
      <c r="K2827" s="36"/>
      <c r="L2827" s="36"/>
      <c r="M2827" s="38"/>
      <c r="N2827" s="36"/>
      <c r="O2827" s="38"/>
    </row>
    <row r="2828" spans="8:15">
      <c r="H2828" s="37"/>
      <c r="I2828" s="36"/>
      <c r="J2828" s="38"/>
      <c r="K2828" s="36"/>
      <c r="L2828" s="36"/>
      <c r="M2828" s="38"/>
      <c r="N2828" s="36"/>
      <c r="O2828" s="38"/>
    </row>
    <row r="2829" spans="8:15">
      <c r="H2829" s="37"/>
      <c r="I2829" s="36"/>
      <c r="J2829" s="38"/>
      <c r="K2829" s="36"/>
      <c r="L2829" s="36"/>
      <c r="M2829" s="38"/>
      <c r="N2829" s="36"/>
      <c r="O2829" s="38"/>
    </row>
    <row r="2830" spans="8:15">
      <c r="H2830" s="37"/>
      <c r="I2830" s="36"/>
      <c r="J2830" s="38"/>
      <c r="K2830" s="36"/>
      <c r="L2830" s="36"/>
      <c r="M2830" s="38"/>
      <c r="N2830" s="36"/>
      <c r="O2830" s="38"/>
    </row>
    <row r="2831" spans="8:15">
      <c r="H2831" s="37"/>
      <c r="I2831" s="36"/>
      <c r="J2831" s="38"/>
      <c r="K2831" s="36"/>
      <c r="L2831" s="36"/>
      <c r="M2831" s="38"/>
      <c r="N2831" s="36"/>
      <c r="O2831" s="38"/>
    </row>
    <row r="2832" spans="8:15">
      <c r="H2832" s="37"/>
      <c r="I2832" s="36"/>
      <c r="J2832" s="38"/>
      <c r="K2832" s="36"/>
      <c r="L2832" s="36"/>
      <c r="M2832" s="38"/>
      <c r="N2832" s="36"/>
      <c r="O2832" s="38"/>
    </row>
    <row r="2833" spans="8:15">
      <c r="H2833" s="37"/>
      <c r="I2833" s="36"/>
      <c r="J2833" s="38"/>
      <c r="K2833" s="36"/>
      <c r="L2833" s="36"/>
      <c r="M2833" s="38"/>
      <c r="N2833" s="36"/>
      <c r="O2833" s="38"/>
    </row>
    <row r="2834" spans="8:15">
      <c r="H2834" s="37"/>
      <c r="I2834" s="36"/>
      <c r="J2834" s="38"/>
      <c r="K2834" s="36"/>
      <c r="L2834" s="36"/>
      <c r="M2834" s="38"/>
      <c r="N2834" s="36"/>
      <c r="O2834" s="38"/>
    </row>
    <row r="2835" spans="8:15">
      <c r="H2835" s="37"/>
      <c r="I2835" s="36"/>
      <c r="J2835" s="38"/>
      <c r="K2835" s="36"/>
      <c r="L2835" s="36"/>
      <c r="M2835" s="38"/>
      <c r="N2835" s="36"/>
      <c r="O2835" s="38"/>
    </row>
    <row r="2836" spans="8:15">
      <c r="H2836" s="37"/>
      <c r="I2836" s="36"/>
      <c r="J2836" s="38"/>
      <c r="K2836" s="36"/>
      <c r="L2836" s="36"/>
      <c r="M2836" s="38"/>
      <c r="N2836" s="36"/>
      <c r="O2836" s="38"/>
    </row>
    <row r="2837" spans="8:15">
      <c r="H2837" s="37"/>
      <c r="I2837" s="36"/>
      <c r="J2837" s="38"/>
      <c r="K2837" s="36"/>
      <c r="L2837" s="36"/>
      <c r="M2837" s="38"/>
      <c r="N2837" s="36"/>
      <c r="O2837" s="38"/>
    </row>
    <row r="2838" spans="8:15">
      <c r="H2838" s="37"/>
      <c r="I2838" s="36"/>
      <c r="J2838" s="38"/>
      <c r="K2838" s="36"/>
      <c r="L2838" s="36"/>
      <c r="M2838" s="38"/>
      <c r="N2838" s="36"/>
      <c r="O2838" s="38"/>
    </row>
    <row r="2839" spans="8:15">
      <c r="H2839" s="37"/>
      <c r="I2839" s="36"/>
      <c r="J2839" s="38"/>
      <c r="K2839" s="36"/>
      <c r="L2839" s="36"/>
      <c r="M2839" s="38"/>
      <c r="N2839" s="36"/>
      <c r="O2839" s="38"/>
    </row>
    <row r="2840" spans="8:15">
      <c r="H2840" s="37"/>
      <c r="I2840" s="36"/>
      <c r="J2840" s="38"/>
      <c r="K2840" s="36"/>
      <c r="L2840" s="36"/>
      <c r="M2840" s="38"/>
      <c r="N2840" s="36"/>
      <c r="O2840" s="38"/>
    </row>
    <row r="2841" spans="8:15">
      <c r="H2841" s="37"/>
      <c r="I2841" s="36"/>
      <c r="J2841" s="38"/>
      <c r="K2841" s="36"/>
      <c r="L2841" s="36"/>
      <c r="M2841" s="38"/>
      <c r="N2841" s="36"/>
      <c r="O2841" s="38"/>
    </row>
    <row r="2842" spans="8:15">
      <c r="H2842" s="37"/>
      <c r="I2842" s="36"/>
      <c r="J2842" s="38"/>
      <c r="K2842" s="36"/>
      <c r="L2842" s="36"/>
      <c r="M2842" s="38"/>
      <c r="N2842" s="36"/>
      <c r="O2842" s="38"/>
    </row>
    <row r="2843" spans="8:15">
      <c r="H2843" s="37"/>
      <c r="I2843" s="36"/>
      <c r="J2843" s="38"/>
      <c r="K2843" s="36"/>
      <c r="L2843" s="36"/>
      <c r="M2843" s="38"/>
      <c r="N2843" s="36"/>
      <c r="O2843" s="38"/>
    </row>
    <row r="2844" spans="8:15">
      <c r="H2844" s="37"/>
      <c r="I2844" s="36"/>
      <c r="J2844" s="38"/>
      <c r="K2844" s="36"/>
      <c r="L2844" s="36"/>
      <c r="M2844" s="38"/>
      <c r="N2844" s="36"/>
      <c r="O2844" s="38"/>
    </row>
    <row r="2845" spans="8:15">
      <c r="H2845" s="37"/>
      <c r="I2845" s="36"/>
      <c r="J2845" s="38"/>
      <c r="K2845" s="36"/>
      <c r="L2845" s="36"/>
      <c r="M2845" s="38"/>
      <c r="N2845" s="36"/>
      <c r="O2845" s="38"/>
    </row>
    <row r="2846" spans="8:15">
      <c r="H2846" s="37"/>
      <c r="I2846" s="36"/>
      <c r="J2846" s="38"/>
      <c r="K2846" s="36"/>
      <c r="L2846" s="36"/>
      <c r="M2846" s="38"/>
      <c r="N2846" s="36"/>
      <c r="O2846" s="38"/>
    </row>
    <row r="2847" spans="8:15">
      <c r="H2847" s="37"/>
      <c r="I2847" s="36"/>
      <c r="J2847" s="38"/>
      <c r="K2847" s="36"/>
      <c r="L2847" s="36"/>
      <c r="M2847" s="38"/>
      <c r="N2847" s="36"/>
      <c r="O2847" s="38"/>
    </row>
    <row r="2848" spans="8:15">
      <c r="H2848" s="37"/>
      <c r="I2848" s="36"/>
      <c r="J2848" s="38"/>
      <c r="K2848" s="36"/>
      <c r="L2848" s="36"/>
      <c r="M2848" s="38"/>
      <c r="N2848" s="36"/>
      <c r="O2848" s="38"/>
    </row>
    <row r="2849" spans="8:15">
      <c r="H2849" s="37"/>
      <c r="I2849" s="36"/>
      <c r="J2849" s="38"/>
      <c r="K2849" s="36"/>
      <c r="L2849" s="36"/>
      <c r="M2849" s="38"/>
      <c r="N2849" s="36"/>
      <c r="O2849" s="38"/>
    </row>
    <row r="2850" spans="8:15">
      <c r="H2850" s="37"/>
      <c r="I2850" s="36"/>
      <c r="J2850" s="38"/>
      <c r="K2850" s="36"/>
      <c r="L2850" s="36"/>
      <c r="M2850" s="38"/>
      <c r="N2850" s="36"/>
      <c r="O2850" s="38"/>
    </row>
    <row r="2851" spans="8:15">
      <c r="H2851" s="37"/>
      <c r="I2851" s="36"/>
      <c r="J2851" s="38"/>
      <c r="K2851" s="36"/>
      <c r="L2851" s="36"/>
      <c r="M2851" s="38"/>
      <c r="N2851" s="36"/>
      <c r="O2851" s="38"/>
    </row>
    <row r="2852" spans="8:15">
      <c r="H2852" s="37"/>
      <c r="I2852" s="36"/>
      <c r="J2852" s="38"/>
      <c r="K2852" s="36"/>
      <c r="L2852" s="36"/>
      <c r="M2852" s="38"/>
      <c r="N2852" s="36"/>
      <c r="O2852" s="38"/>
    </row>
    <row r="2853" spans="8:15">
      <c r="H2853" s="37"/>
      <c r="I2853" s="36"/>
      <c r="J2853" s="38"/>
      <c r="K2853" s="36"/>
      <c r="L2853" s="36"/>
      <c r="M2853" s="38"/>
      <c r="N2853" s="36"/>
      <c r="O2853" s="38"/>
    </row>
    <row r="2854" spans="8:15">
      <c r="H2854" s="37"/>
      <c r="I2854" s="36"/>
      <c r="J2854" s="38"/>
      <c r="K2854" s="36"/>
      <c r="L2854" s="36"/>
      <c r="M2854" s="38"/>
      <c r="N2854" s="36"/>
      <c r="O2854" s="38"/>
    </row>
    <row r="2855" spans="8:15">
      <c r="H2855" s="37"/>
      <c r="I2855" s="36"/>
      <c r="J2855" s="38"/>
      <c r="K2855" s="36"/>
      <c r="L2855" s="36"/>
      <c r="M2855" s="38"/>
      <c r="N2855" s="36"/>
      <c r="O2855" s="38"/>
    </row>
    <row r="2856" spans="8:15">
      <c r="H2856" s="37"/>
      <c r="I2856" s="36"/>
      <c r="J2856" s="38"/>
      <c r="K2856" s="36"/>
      <c r="L2856" s="36"/>
      <c r="M2856" s="38"/>
      <c r="N2856" s="36"/>
      <c r="O2856" s="38"/>
    </row>
    <row r="2857" spans="8:15">
      <c r="H2857" s="37"/>
      <c r="I2857" s="36"/>
      <c r="J2857" s="38"/>
      <c r="K2857" s="36"/>
      <c r="L2857" s="36"/>
      <c r="M2857" s="38"/>
      <c r="N2857" s="36"/>
      <c r="O2857" s="38"/>
    </row>
    <row r="2858" spans="8:15">
      <c r="H2858" s="37"/>
      <c r="I2858" s="36"/>
      <c r="J2858" s="38"/>
      <c r="K2858" s="36"/>
      <c r="L2858" s="36"/>
      <c r="M2858" s="38"/>
      <c r="N2858" s="36"/>
      <c r="O2858" s="38"/>
    </row>
    <row r="2859" spans="8:15">
      <c r="H2859" s="37"/>
      <c r="I2859" s="36"/>
      <c r="J2859" s="38"/>
      <c r="K2859" s="36"/>
      <c r="L2859" s="36"/>
      <c r="M2859" s="38"/>
      <c r="N2859" s="36"/>
      <c r="O2859" s="38"/>
    </row>
    <row r="2860" spans="8:15">
      <c r="H2860" s="37"/>
      <c r="I2860" s="36"/>
      <c r="J2860" s="38"/>
      <c r="K2860" s="36"/>
      <c r="L2860" s="36"/>
      <c r="M2860" s="38"/>
      <c r="N2860" s="36"/>
      <c r="O2860" s="38"/>
    </row>
    <row r="2861" spans="8:15">
      <c r="H2861" s="37"/>
      <c r="I2861" s="36"/>
      <c r="J2861" s="38"/>
      <c r="K2861" s="36"/>
      <c r="L2861" s="36"/>
      <c r="M2861" s="38"/>
      <c r="N2861" s="36"/>
      <c r="O2861" s="38"/>
    </row>
    <row r="2862" spans="8:15">
      <c r="H2862" s="37"/>
      <c r="I2862" s="36"/>
      <c r="J2862" s="38"/>
      <c r="K2862" s="36"/>
      <c r="L2862" s="36"/>
      <c r="M2862" s="38"/>
      <c r="N2862" s="36"/>
      <c r="O2862" s="38"/>
    </row>
    <row r="2863" spans="8:15">
      <c r="H2863" s="37"/>
      <c r="I2863" s="36"/>
      <c r="J2863" s="38"/>
      <c r="K2863" s="36"/>
      <c r="L2863" s="36"/>
      <c r="M2863" s="38"/>
      <c r="N2863" s="36"/>
      <c r="O2863" s="38"/>
    </row>
    <row r="2864" spans="8:15">
      <c r="H2864" s="37"/>
      <c r="I2864" s="36"/>
      <c r="J2864" s="38"/>
      <c r="K2864" s="36"/>
      <c r="L2864" s="36"/>
      <c r="M2864" s="38"/>
      <c r="N2864" s="36"/>
      <c r="O2864" s="38"/>
    </row>
    <row r="2865" spans="8:15">
      <c r="H2865" s="37"/>
      <c r="I2865" s="36"/>
      <c r="J2865" s="38"/>
      <c r="K2865" s="36"/>
      <c r="L2865" s="36"/>
      <c r="M2865" s="38"/>
      <c r="N2865" s="36"/>
      <c r="O2865" s="38"/>
    </row>
    <row r="2866" spans="8:15">
      <c r="H2866" s="37"/>
      <c r="I2866" s="36"/>
      <c r="J2866" s="38"/>
      <c r="K2866" s="36"/>
      <c r="L2866" s="36"/>
      <c r="M2866" s="38"/>
      <c r="N2866" s="36"/>
      <c r="O2866" s="38"/>
    </row>
    <row r="2867" spans="8:15">
      <c r="H2867" s="37"/>
      <c r="I2867" s="36"/>
      <c r="J2867" s="38"/>
      <c r="K2867" s="36"/>
      <c r="L2867" s="36"/>
      <c r="M2867" s="38"/>
      <c r="N2867" s="36"/>
      <c r="O2867" s="38"/>
    </row>
    <row r="2868" spans="8:15">
      <c r="H2868" s="37"/>
      <c r="I2868" s="36"/>
      <c r="J2868" s="38"/>
      <c r="K2868" s="36"/>
      <c r="L2868" s="36"/>
      <c r="M2868" s="38"/>
      <c r="N2868" s="36"/>
      <c r="O2868" s="38"/>
    </row>
    <row r="2869" spans="8:15">
      <c r="H2869" s="37"/>
      <c r="I2869" s="36"/>
      <c r="J2869" s="38"/>
      <c r="K2869" s="36"/>
      <c r="L2869" s="36"/>
      <c r="M2869" s="38"/>
      <c r="N2869" s="36"/>
      <c r="O2869" s="38"/>
    </row>
    <row r="2870" spans="8:15">
      <c r="H2870" s="37"/>
      <c r="I2870" s="36"/>
      <c r="J2870" s="38"/>
      <c r="K2870" s="36"/>
      <c r="L2870" s="36"/>
      <c r="M2870" s="38"/>
      <c r="N2870" s="36"/>
      <c r="O2870" s="38"/>
    </row>
    <row r="2871" spans="8:15">
      <c r="H2871" s="37"/>
      <c r="I2871" s="36"/>
      <c r="J2871" s="38"/>
      <c r="K2871" s="36"/>
      <c r="L2871" s="36"/>
      <c r="M2871" s="38"/>
      <c r="N2871" s="36"/>
      <c r="O2871" s="38"/>
    </row>
    <row r="2872" spans="8:15">
      <c r="H2872" s="37"/>
      <c r="I2872" s="36"/>
      <c r="J2872" s="38"/>
      <c r="K2872" s="36"/>
      <c r="L2872" s="36"/>
      <c r="M2872" s="38"/>
      <c r="N2872" s="36"/>
      <c r="O2872" s="38"/>
    </row>
    <row r="2873" spans="8:15">
      <c r="H2873" s="37"/>
      <c r="I2873" s="36"/>
      <c r="J2873" s="38"/>
      <c r="K2873" s="36"/>
      <c r="L2873" s="36"/>
      <c r="M2873" s="38"/>
      <c r="N2873" s="36"/>
      <c r="O2873" s="38"/>
    </row>
    <row r="2874" spans="8:15">
      <c r="H2874" s="37"/>
      <c r="I2874" s="36"/>
      <c r="J2874" s="38"/>
      <c r="K2874" s="36"/>
      <c r="L2874" s="36"/>
      <c r="M2874" s="38"/>
      <c r="N2874" s="36"/>
      <c r="O2874" s="38"/>
    </row>
    <row r="2875" spans="8:15">
      <c r="H2875" s="37"/>
      <c r="I2875" s="36"/>
      <c r="J2875" s="38"/>
      <c r="K2875" s="36"/>
      <c r="L2875" s="36"/>
      <c r="M2875" s="38"/>
      <c r="N2875" s="36"/>
      <c r="O2875" s="38"/>
    </row>
    <row r="2876" spans="8:15">
      <c r="H2876" s="37"/>
      <c r="I2876" s="36"/>
      <c r="J2876" s="38"/>
      <c r="K2876" s="36"/>
      <c r="L2876" s="36"/>
      <c r="M2876" s="38"/>
      <c r="N2876" s="36"/>
      <c r="O2876" s="38"/>
    </row>
    <row r="2877" spans="8:15">
      <c r="H2877" s="37"/>
      <c r="I2877" s="36"/>
      <c r="J2877" s="38"/>
      <c r="K2877" s="36"/>
      <c r="L2877" s="36"/>
      <c r="M2877" s="38"/>
      <c r="N2877" s="36"/>
      <c r="O2877" s="38"/>
    </row>
    <row r="2878" spans="8:15">
      <c r="H2878" s="37"/>
      <c r="I2878" s="36"/>
      <c r="J2878" s="38"/>
      <c r="K2878" s="36"/>
      <c r="L2878" s="36"/>
      <c r="M2878" s="38"/>
      <c r="N2878" s="36"/>
      <c r="O2878" s="38"/>
    </row>
    <row r="2879" spans="8:15">
      <c r="H2879" s="37"/>
      <c r="I2879" s="36"/>
      <c r="J2879" s="38"/>
      <c r="K2879" s="36"/>
      <c r="L2879" s="36"/>
      <c r="M2879" s="38"/>
      <c r="N2879" s="36"/>
      <c r="O2879" s="38"/>
    </row>
    <row r="2880" spans="8:15">
      <c r="H2880" s="37"/>
      <c r="I2880" s="36"/>
      <c r="J2880" s="38"/>
      <c r="K2880" s="36"/>
      <c r="L2880" s="36"/>
      <c r="M2880" s="38"/>
      <c r="N2880" s="36"/>
      <c r="O2880" s="38"/>
    </row>
    <row r="2881" spans="8:15">
      <c r="H2881" s="37"/>
      <c r="I2881" s="36"/>
      <c r="J2881" s="38"/>
      <c r="K2881" s="36"/>
      <c r="L2881" s="36"/>
      <c r="M2881" s="38"/>
      <c r="N2881" s="36"/>
      <c r="O2881" s="38"/>
    </row>
    <row r="2882" spans="8:15">
      <c r="H2882" s="37"/>
      <c r="I2882" s="36"/>
      <c r="J2882" s="38"/>
      <c r="K2882" s="36"/>
      <c r="L2882" s="36"/>
      <c r="M2882" s="38"/>
      <c r="N2882" s="36"/>
      <c r="O2882" s="38"/>
    </row>
    <row r="2883" spans="8:15">
      <c r="H2883" s="37"/>
      <c r="I2883" s="36"/>
      <c r="J2883" s="38"/>
      <c r="K2883" s="36"/>
      <c r="L2883" s="36"/>
      <c r="M2883" s="38"/>
      <c r="N2883" s="36"/>
      <c r="O2883" s="38"/>
    </row>
    <row r="2884" spans="8:15">
      <c r="H2884" s="37"/>
      <c r="I2884" s="36"/>
      <c r="J2884" s="38"/>
      <c r="K2884" s="36"/>
      <c r="L2884" s="36"/>
      <c r="M2884" s="38"/>
      <c r="N2884" s="36"/>
      <c r="O2884" s="38"/>
    </row>
    <row r="2885" spans="8:15">
      <c r="H2885" s="37"/>
      <c r="I2885" s="36"/>
      <c r="J2885" s="38"/>
      <c r="K2885" s="36"/>
      <c r="L2885" s="36"/>
      <c r="M2885" s="38"/>
      <c r="N2885" s="36"/>
      <c r="O2885" s="38"/>
    </row>
    <row r="2886" spans="8:15">
      <c r="H2886" s="37"/>
      <c r="I2886" s="36"/>
      <c r="J2886" s="38"/>
      <c r="K2886" s="36"/>
      <c r="L2886" s="36"/>
      <c r="M2886" s="38"/>
      <c r="N2886" s="36"/>
      <c r="O2886" s="38"/>
    </row>
    <row r="2887" spans="8:15">
      <c r="H2887" s="37"/>
      <c r="I2887" s="36"/>
      <c r="J2887" s="38"/>
      <c r="K2887" s="36"/>
      <c r="L2887" s="36"/>
      <c r="M2887" s="38"/>
      <c r="N2887" s="36"/>
      <c r="O2887" s="38"/>
    </row>
    <row r="2888" spans="8:15">
      <c r="H2888" s="37"/>
      <c r="I2888" s="36"/>
      <c r="J2888" s="38"/>
      <c r="K2888" s="36"/>
      <c r="L2888" s="36"/>
      <c r="M2888" s="38"/>
      <c r="N2888" s="36"/>
      <c r="O2888" s="38"/>
    </row>
    <row r="2889" spans="8:15">
      <c r="H2889" s="37"/>
      <c r="I2889" s="36"/>
      <c r="J2889" s="38"/>
      <c r="K2889" s="36"/>
      <c r="L2889" s="36"/>
      <c r="M2889" s="38"/>
      <c r="N2889" s="36"/>
      <c r="O2889" s="38"/>
    </row>
    <row r="2890" spans="8:15">
      <c r="H2890" s="37"/>
      <c r="I2890" s="36"/>
      <c r="J2890" s="38"/>
      <c r="K2890" s="36"/>
      <c r="L2890" s="36"/>
      <c r="M2890" s="38"/>
      <c r="N2890" s="36"/>
      <c r="O2890" s="38"/>
    </row>
    <row r="2891" spans="8:15">
      <c r="H2891" s="37"/>
      <c r="I2891" s="36"/>
      <c r="J2891" s="38"/>
      <c r="K2891" s="36"/>
      <c r="L2891" s="36"/>
      <c r="M2891" s="38"/>
      <c r="N2891" s="36"/>
      <c r="O2891" s="38"/>
    </row>
    <row r="2892" spans="8:15">
      <c r="H2892" s="37"/>
      <c r="I2892" s="36"/>
      <c r="J2892" s="38"/>
      <c r="K2892" s="36"/>
      <c r="L2892" s="36"/>
      <c r="M2892" s="38"/>
      <c r="N2892" s="36"/>
      <c r="O2892" s="38"/>
    </row>
    <row r="2893" spans="8:15">
      <c r="H2893" s="37"/>
      <c r="I2893" s="36"/>
      <c r="J2893" s="38"/>
      <c r="K2893" s="36"/>
      <c r="L2893" s="36"/>
      <c r="M2893" s="38"/>
      <c r="N2893" s="36"/>
      <c r="O2893" s="38"/>
    </row>
    <row r="2894" spans="8:15">
      <c r="H2894" s="37"/>
      <c r="I2894" s="36"/>
      <c r="J2894" s="38"/>
      <c r="K2894" s="36"/>
      <c r="L2894" s="36"/>
      <c r="M2894" s="38"/>
      <c r="N2894" s="36"/>
      <c r="O2894" s="38"/>
    </row>
    <row r="2895" spans="8:15">
      <c r="H2895" s="37"/>
      <c r="I2895" s="36"/>
      <c r="J2895" s="38"/>
      <c r="K2895" s="36"/>
      <c r="L2895" s="36"/>
      <c r="M2895" s="38"/>
      <c r="N2895" s="36"/>
      <c r="O2895" s="38"/>
    </row>
    <row r="2896" spans="8:15">
      <c r="H2896" s="37"/>
      <c r="I2896" s="36"/>
      <c r="J2896" s="38"/>
      <c r="K2896" s="36"/>
      <c r="L2896" s="36"/>
      <c r="M2896" s="38"/>
      <c r="N2896" s="36"/>
      <c r="O2896" s="38"/>
    </row>
    <row r="2897" spans="8:15">
      <c r="H2897" s="37"/>
      <c r="I2897" s="36"/>
      <c r="J2897" s="38"/>
      <c r="K2897" s="36"/>
      <c r="L2897" s="36"/>
      <c r="M2897" s="38"/>
      <c r="N2897" s="36"/>
      <c r="O2897" s="38"/>
    </row>
    <row r="2898" spans="8:15">
      <c r="H2898" s="37"/>
      <c r="I2898" s="36"/>
      <c r="J2898" s="38"/>
      <c r="K2898" s="36"/>
      <c r="L2898" s="36"/>
      <c r="M2898" s="38"/>
      <c r="N2898" s="36"/>
      <c r="O2898" s="38"/>
    </row>
    <row r="2899" spans="8:15">
      <c r="H2899" s="37"/>
      <c r="I2899" s="36"/>
      <c r="J2899" s="38"/>
      <c r="K2899" s="36"/>
      <c r="L2899" s="36"/>
      <c r="M2899" s="38"/>
      <c r="N2899" s="36"/>
      <c r="O2899" s="38"/>
    </row>
    <row r="2900" spans="8:15">
      <c r="H2900" s="37"/>
      <c r="I2900" s="36"/>
      <c r="J2900" s="38"/>
      <c r="K2900" s="36"/>
      <c r="L2900" s="36"/>
      <c r="M2900" s="38"/>
      <c r="N2900" s="36"/>
      <c r="O2900" s="38"/>
    </row>
    <row r="2901" spans="8:15">
      <c r="H2901" s="37"/>
      <c r="I2901" s="36"/>
      <c r="J2901" s="38"/>
      <c r="K2901" s="36"/>
      <c r="L2901" s="36"/>
      <c r="M2901" s="38"/>
      <c r="N2901" s="36"/>
      <c r="O2901" s="38"/>
    </row>
    <row r="2902" spans="8:15">
      <c r="H2902" s="37"/>
      <c r="I2902" s="36"/>
      <c r="J2902" s="38"/>
      <c r="K2902" s="36"/>
      <c r="L2902" s="36"/>
      <c r="M2902" s="38"/>
      <c r="N2902" s="36"/>
      <c r="O2902" s="38"/>
    </row>
    <row r="2903" spans="8:15">
      <c r="H2903" s="37"/>
      <c r="I2903" s="36"/>
      <c r="J2903" s="38"/>
      <c r="K2903" s="36"/>
      <c r="L2903" s="36"/>
      <c r="M2903" s="38"/>
      <c r="N2903" s="36"/>
      <c r="O2903" s="38"/>
    </row>
    <row r="2904" spans="8:15">
      <c r="H2904" s="37"/>
      <c r="I2904" s="36"/>
      <c r="J2904" s="38"/>
      <c r="K2904" s="36"/>
      <c r="L2904" s="36"/>
      <c r="M2904" s="38"/>
      <c r="N2904" s="36"/>
      <c r="O2904" s="38"/>
    </row>
    <row r="2905" spans="8:15">
      <c r="H2905" s="37"/>
      <c r="I2905" s="36"/>
      <c r="J2905" s="38"/>
      <c r="K2905" s="36"/>
      <c r="L2905" s="36"/>
      <c r="M2905" s="38"/>
      <c r="N2905" s="36"/>
      <c r="O2905" s="38"/>
    </row>
    <row r="2906" spans="8:15">
      <c r="H2906" s="37"/>
      <c r="I2906" s="36"/>
      <c r="J2906" s="38"/>
      <c r="K2906" s="36"/>
      <c r="L2906" s="36"/>
      <c r="M2906" s="38"/>
      <c r="N2906" s="36"/>
      <c r="O2906" s="38"/>
    </row>
    <row r="2907" spans="8:15">
      <c r="H2907" s="37"/>
      <c r="I2907" s="36"/>
      <c r="J2907" s="38"/>
      <c r="K2907" s="36"/>
      <c r="L2907" s="36"/>
      <c r="M2907" s="38"/>
      <c r="N2907" s="36"/>
      <c r="O2907" s="38"/>
    </row>
    <row r="2908" spans="8:15">
      <c r="H2908" s="37"/>
      <c r="I2908" s="36"/>
      <c r="J2908" s="38"/>
      <c r="K2908" s="36"/>
      <c r="L2908" s="36"/>
      <c r="M2908" s="38"/>
      <c r="N2908" s="36"/>
      <c r="O2908" s="38"/>
    </row>
    <row r="2909" spans="8:15">
      <c r="H2909" s="37"/>
      <c r="I2909" s="36"/>
      <c r="J2909" s="38"/>
      <c r="K2909" s="36"/>
      <c r="L2909" s="36"/>
      <c r="M2909" s="38"/>
      <c r="N2909" s="36"/>
      <c r="O2909" s="38"/>
    </row>
    <row r="2910" spans="8:15">
      <c r="H2910" s="37"/>
      <c r="I2910" s="36"/>
      <c r="J2910" s="38"/>
      <c r="K2910" s="36"/>
      <c r="L2910" s="36"/>
      <c r="M2910" s="38"/>
      <c r="N2910" s="36"/>
      <c r="O2910" s="38"/>
    </row>
    <row r="2911" spans="8:15">
      <c r="H2911" s="37"/>
      <c r="I2911" s="36"/>
      <c r="J2911" s="38"/>
      <c r="K2911" s="36"/>
      <c r="L2911" s="36"/>
      <c r="M2911" s="38"/>
      <c r="N2911" s="36"/>
      <c r="O2911" s="38"/>
    </row>
    <row r="2912" spans="8:15">
      <c r="H2912" s="37"/>
      <c r="I2912" s="36"/>
      <c r="J2912" s="38"/>
      <c r="K2912" s="36"/>
      <c r="L2912" s="36"/>
      <c r="M2912" s="38"/>
      <c r="N2912" s="36"/>
      <c r="O2912" s="38"/>
    </row>
    <row r="2913" spans="8:15">
      <c r="H2913" s="37"/>
      <c r="I2913" s="36"/>
      <c r="J2913" s="38"/>
      <c r="K2913" s="36"/>
      <c r="L2913" s="36"/>
      <c r="M2913" s="38"/>
      <c r="N2913" s="36"/>
      <c r="O2913" s="38"/>
    </row>
    <row r="2914" spans="8:15">
      <c r="H2914" s="37"/>
      <c r="I2914" s="36"/>
      <c r="J2914" s="38"/>
      <c r="K2914" s="36"/>
      <c r="L2914" s="36"/>
      <c r="M2914" s="38"/>
      <c r="N2914" s="36"/>
      <c r="O2914" s="38"/>
    </row>
    <row r="2915" spans="8:15">
      <c r="H2915" s="37"/>
      <c r="I2915" s="36"/>
      <c r="J2915" s="38"/>
      <c r="K2915" s="36"/>
      <c r="L2915" s="36"/>
      <c r="M2915" s="38"/>
      <c r="N2915" s="36"/>
      <c r="O2915" s="38"/>
    </row>
    <row r="2916" spans="8:15">
      <c r="H2916" s="37"/>
      <c r="I2916" s="36"/>
      <c r="J2916" s="38"/>
      <c r="K2916" s="36"/>
      <c r="L2916" s="36"/>
      <c r="M2916" s="38"/>
      <c r="N2916" s="36"/>
      <c r="O2916" s="38"/>
    </row>
    <row r="2917" spans="8:15">
      <c r="H2917" s="37"/>
      <c r="I2917" s="36"/>
      <c r="J2917" s="38"/>
      <c r="K2917" s="36"/>
      <c r="L2917" s="36"/>
      <c r="M2917" s="38"/>
      <c r="N2917" s="36"/>
      <c r="O2917" s="38"/>
    </row>
    <row r="2918" spans="8:15">
      <c r="H2918" s="37"/>
      <c r="I2918" s="36"/>
      <c r="J2918" s="38"/>
      <c r="K2918" s="36"/>
      <c r="L2918" s="36"/>
      <c r="M2918" s="38"/>
      <c r="N2918" s="36"/>
      <c r="O2918" s="38"/>
    </row>
    <row r="2919" spans="8:15">
      <c r="H2919" s="37"/>
      <c r="I2919" s="36"/>
      <c r="J2919" s="38"/>
      <c r="K2919" s="36"/>
      <c r="L2919" s="36"/>
      <c r="M2919" s="38"/>
      <c r="N2919" s="36"/>
      <c r="O2919" s="38"/>
    </row>
    <row r="2920" spans="8:15">
      <c r="H2920" s="37"/>
      <c r="I2920" s="36"/>
      <c r="J2920" s="38"/>
      <c r="K2920" s="36"/>
      <c r="L2920" s="36"/>
      <c r="M2920" s="38"/>
      <c r="N2920" s="36"/>
      <c r="O2920" s="38"/>
    </row>
    <row r="2921" spans="8:15">
      <c r="H2921" s="37"/>
      <c r="I2921" s="36"/>
      <c r="J2921" s="38"/>
      <c r="K2921" s="36"/>
      <c r="L2921" s="36"/>
      <c r="M2921" s="38"/>
      <c r="N2921" s="36"/>
      <c r="O2921" s="38"/>
    </row>
    <row r="2922" spans="8:15">
      <c r="H2922" s="37"/>
      <c r="I2922" s="36"/>
      <c r="J2922" s="38"/>
      <c r="K2922" s="36"/>
      <c r="L2922" s="36"/>
      <c r="M2922" s="38"/>
      <c r="N2922" s="36"/>
      <c r="O2922" s="38"/>
    </row>
    <row r="2923" spans="8:15">
      <c r="H2923" s="37"/>
      <c r="I2923" s="36"/>
      <c r="J2923" s="38"/>
      <c r="K2923" s="36"/>
      <c r="L2923" s="36"/>
      <c r="M2923" s="38"/>
      <c r="N2923" s="36"/>
      <c r="O2923" s="38"/>
    </row>
    <row r="2924" spans="8:15">
      <c r="H2924" s="37"/>
      <c r="I2924" s="36"/>
      <c r="J2924" s="38"/>
      <c r="K2924" s="36"/>
      <c r="L2924" s="36"/>
      <c r="M2924" s="38"/>
      <c r="N2924" s="36"/>
      <c r="O2924" s="38"/>
    </row>
    <row r="2925" spans="8:15">
      <c r="H2925" s="37"/>
      <c r="I2925" s="36"/>
      <c r="J2925" s="38"/>
      <c r="K2925" s="36"/>
      <c r="L2925" s="36"/>
      <c r="M2925" s="38"/>
      <c r="N2925" s="36"/>
      <c r="O2925" s="38"/>
    </row>
    <row r="2926" spans="8:15">
      <c r="H2926" s="37"/>
      <c r="I2926" s="36"/>
      <c r="J2926" s="38"/>
      <c r="K2926" s="36"/>
      <c r="L2926" s="36"/>
      <c r="M2926" s="38"/>
      <c r="N2926" s="36"/>
      <c r="O2926" s="38"/>
    </row>
    <row r="2927" spans="8:15">
      <c r="H2927" s="37"/>
      <c r="I2927" s="36"/>
      <c r="J2927" s="38"/>
      <c r="K2927" s="36"/>
      <c r="L2927" s="36"/>
      <c r="M2927" s="38"/>
      <c r="N2927" s="36"/>
      <c r="O2927" s="38"/>
    </row>
    <row r="2928" spans="8:15">
      <c r="H2928" s="37"/>
      <c r="I2928" s="36"/>
      <c r="J2928" s="38"/>
      <c r="K2928" s="36"/>
      <c r="L2928" s="36"/>
      <c r="M2928" s="38"/>
      <c r="N2928" s="36"/>
      <c r="O2928" s="38"/>
    </row>
    <row r="2929" spans="8:15">
      <c r="H2929" s="37"/>
      <c r="I2929" s="36"/>
      <c r="J2929" s="38"/>
      <c r="K2929" s="36"/>
      <c r="L2929" s="36"/>
      <c r="M2929" s="38"/>
      <c r="N2929" s="36"/>
      <c r="O2929" s="38"/>
    </row>
    <row r="2930" spans="8:15">
      <c r="H2930" s="37"/>
      <c r="I2930" s="36"/>
      <c r="J2930" s="38"/>
      <c r="K2930" s="36"/>
      <c r="L2930" s="36"/>
      <c r="M2930" s="38"/>
      <c r="N2930" s="36"/>
      <c r="O2930" s="38"/>
    </row>
    <row r="2931" spans="8:15">
      <c r="H2931" s="37"/>
      <c r="I2931" s="36"/>
      <c r="J2931" s="38"/>
      <c r="K2931" s="36"/>
      <c r="L2931" s="36"/>
      <c r="M2931" s="38"/>
      <c r="N2931" s="36"/>
      <c r="O2931" s="38"/>
    </row>
    <row r="2932" spans="8:15">
      <c r="H2932" s="37"/>
      <c r="I2932" s="36"/>
      <c r="J2932" s="38"/>
      <c r="K2932" s="36"/>
      <c r="L2932" s="36"/>
      <c r="M2932" s="38"/>
      <c r="N2932" s="36"/>
      <c r="O2932" s="38"/>
    </row>
    <row r="2933" spans="8:15">
      <c r="H2933" s="37"/>
      <c r="I2933" s="36"/>
      <c r="J2933" s="38"/>
      <c r="K2933" s="36"/>
      <c r="L2933" s="36"/>
      <c r="M2933" s="38"/>
      <c r="N2933" s="36"/>
      <c r="O2933" s="38"/>
    </row>
    <row r="2934" spans="8:15">
      <c r="H2934" s="37"/>
      <c r="I2934" s="36"/>
      <c r="J2934" s="38"/>
      <c r="K2934" s="36"/>
      <c r="L2934" s="36"/>
      <c r="M2934" s="38"/>
      <c r="N2934" s="36"/>
      <c r="O2934" s="38"/>
    </row>
    <row r="2935" spans="8:15">
      <c r="H2935" s="37"/>
      <c r="I2935" s="36"/>
      <c r="J2935" s="38"/>
      <c r="K2935" s="36"/>
      <c r="L2935" s="36"/>
      <c r="M2935" s="38"/>
      <c r="N2935" s="36"/>
      <c r="O2935" s="38"/>
    </row>
    <row r="2936" spans="8:15">
      <c r="H2936" s="37"/>
      <c r="I2936" s="36"/>
      <c r="J2936" s="38"/>
      <c r="K2936" s="36"/>
      <c r="L2936" s="36"/>
      <c r="M2936" s="38"/>
      <c r="N2936" s="36"/>
      <c r="O2936" s="38"/>
    </row>
    <row r="2937" spans="8:15">
      <c r="H2937" s="37"/>
      <c r="I2937" s="36"/>
      <c r="J2937" s="38"/>
      <c r="K2937" s="36"/>
      <c r="L2937" s="36"/>
      <c r="M2937" s="38"/>
      <c r="N2937" s="36"/>
      <c r="O2937" s="38"/>
    </row>
    <row r="2938" spans="8:15">
      <c r="H2938" s="37"/>
      <c r="I2938" s="36"/>
      <c r="J2938" s="38"/>
      <c r="K2938" s="36"/>
      <c r="L2938" s="36"/>
      <c r="M2938" s="38"/>
      <c r="N2938" s="36"/>
      <c r="O2938" s="38"/>
    </row>
    <row r="2939" spans="8:15">
      <c r="H2939" s="37"/>
      <c r="I2939" s="36"/>
      <c r="J2939" s="38"/>
      <c r="K2939" s="36"/>
      <c r="L2939" s="36"/>
      <c r="M2939" s="38"/>
      <c r="N2939" s="36"/>
      <c r="O2939" s="38"/>
    </row>
    <row r="2940" spans="8:15">
      <c r="H2940" s="37"/>
      <c r="I2940" s="36"/>
      <c r="J2940" s="38"/>
      <c r="K2940" s="36"/>
      <c r="L2940" s="36"/>
      <c r="M2940" s="38"/>
      <c r="N2940" s="36"/>
      <c r="O2940" s="38"/>
    </row>
    <row r="2941" spans="8:15">
      <c r="H2941" s="37"/>
      <c r="I2941" s="36"/>
      <c r="J2941" s="38"/>
      <c r="K2941" s="36"/>
      <c r="L2941" s="36"/>
      <c r="M2941" s="38"/>
      <c r="N2941" s="36"/>
      <c r="O2941" s="38"/>
    </row>
    <row r="2942" spans="8:15">
      <c r="H2942" s="37"/>
      <c r="I2942" s="36"/>
      <c r="J2942" s="38"/>
      <c r="K2942" s="36"/>
      <c r="L2942" s="36"/>
      <c r="M2942" s="38"/>
      <c r="N2942" s="36"/>
      <c r="O2942" s="38"/>
    </row>
    <row r="2943" spans="8:15">
      <c r="H2943" s="37"/>
      <c r="I2943" s="36"/>
      <c r="J2943" s="38"/>
      <c r="K2943" s="36"/>
      <c r="L2943" s="36"/>
      <c r="M2943" s="38"/>
      <c r="N2943" s="36"/>
      <c r="O2943" s="38"/>
    </row>
    <row r="2944" spans="8:15">
      <c r="H2944" s="37"/>
      <c r="I2944" s="36"/>
      <c r="J2944" s="38"/>
      <c r="K2944" s="36"/>
      <c r="L2944" s="36"/>
      <c r="M2944" s="38"/>
      <c r="N2944" s="36"/>
      <c r="O2944" s="38"/>
    </row>
    <row r="2945" spans="8:15">
      <c r="H2945" s="37"/>
      <c r="I2945" s="36"/>
      <c r="J2945" s="38"/>
      <c r="K2945" s="36"/>
      <c r="L2945" s="36"/>
      <c r="M2945" s="38"/>
      <c r="N2945" s="36"/>
      <c r="O2945" s="38"/>
    </row>
    <row r="2946" spans="8:15">
      <c r="H2946" s="37"/>
      <c r="I2946" s="36"/>
      <c r="J2946" s="38"/>
      <c r="K2946" s="36"/>
      <c r="L2946" s="36"/>
      <c r="M2946" s="38"/>
      <c r="N2946" s="36"/>
      <c r="O2946" s="38"/>
    </row>
    <row r="2947" spans="8:15">
      <c r="H2947" s="37"/>
      <c r="I2947" s="36"/>
      <c r="J2947" s="38"/>
      <c r="K2947" s="36"/>
      <c r="L2947" s="36"/>
      <c r="M2947" s="38"/>
      <c r="N2947" s="36"/>
      <c r="O2947" s="38"/>
    </row>
    <row r="2948" spans="8:15">
      <c r="H2948" s="37"/>
      <c r="I2948" s="36"/>
      <c r="J2948" s="38"/>
      <c r="K2948" s="36"/>
      <c r="L2948" s="36"/>
      <c r="M2948" s="38"/>
      <c r="N2948" s="36"/>
      <c r="O2948" s="38"/>
    </row>
    <row r="2949" spans="8:15">
      <c r="H2949" s="37"/>
      <c r="I2949" s="36"/>
      <c r="J2949" s="38"/>
      <c r="K2949" s="36"/>
      <c r="L2949" s="36"/>
      <c r="M2949" s="38"/>
      <c r="N2949" s="36"/>
      <c r="O2949" s="38"/>
    </row>
    <row r="2950" spans="8:15">
      <c r="H2950" s="37"/>
      <c r="I2950" s="36"/>
      <c r="J2950" s="38"/>
      <c r="K2950" s="36"/>
      <c r="L2950" s="36"/>
      <c r="M2950" s="38"/>
      <c r="N2950" s="36"/>
      <c r="O2950" s="38"/>
    </row>
    <row r="2951" spans="8:15">
      <c r="H2951" s="37"/>
      <c r="I2951" s="36"/>
      <c r="J2951" s="38"/>
      <c r="K2951" s="36"/>
      <c r="L2951" s="36"/>
      <c r="M2951" s="38"/>
      <c r="N2951" s="36"/>
      <c r="O2951" s="38"/>
    </row>
    <row r="2952" spans="8:15">
      <c r="H2952" s="37"/>
      <c r="I2952" s="36"/>
      <c r="J2952" s="38"/>
      <c r="K2952" s="36"/>
      <c r="L2952" s="36"/>
      <c r="M2952" s="38"/>
      <c r="N2952" s="36"/>
      <c r="O2952" s="38"/>
    </row>
    <row r="2953" spans="8:15">
      <c r="H2953" s="37"/>
      <c r="I2953" s="36"/>
      <c r="J2953" s="38"/>
      <c r="K2953" s="36"/>
      <c r="L2953" s="36"/>
      <c r="M2953" s="38"/>
      <c r="N2953" s="36"/>
      <c r="O2953" s="38"/>
    </row>
    <row r="2954" spans="8:15">
      <c r="H2954" s="37"/>
      <c r="I2954" s="36"/>
      <c r="J2954" s="38"/>
      <c r="K2954" s="36"/>
      <c r="L2954" s="36"/>
      <c r="M2954" s="38"/>
      <c r="N2954" s="36"/>
      <c r="O2954" s="38"/>
    </row>
    <row r="2955" spans="8:15">
      <c r="H2955" s="37"/>
      <c r="I2955" s="36"/>
      <c r="J2955" s="38"/>
      <c r="K2955" s="36"/>
      <c r="L2955" s="36"/>
      <c r="M2955" s="38"/>
      <c r="N2955" s="36"/>
      <c r="O2955" s="38"/>
    </row>
    <row r="2956" spans="8:15">
      <c r="H2956" s="37"/>
      <c r="I2956" s="36"/>
      <c r="J2956" s="38"/>
      <c r="K2956" s="36"/>
      <c r="L2956" s="36"/>
      <c r="M2956" s="38"/>
      <c r="N2956" s="36"/>
      <c r="O2956" s="38"/>
    </row>
    <row r="2957" spans="8:15">
      <c r="H2957" s="37"/>
      <c r="I2957" s="36"/>
      <c r="J2957" s="38"/>
      <c r="K2957" s="36"/>
      <c r="L2957" s="36"/>
      <c r="M2957" s="38"/>
      <c r="N2957" s="36"/>
      <c r="O2957" s="38"/>
    </row>
    <row r="2958" spans="8:15">
      <c r="H2958" s="37"/>
      <c r="I2958" s="36"/>
      <c r="J2958" s="38"/>
      <c r="K2958" s="36"/>
      <c r="L2958" s="36"/>
      <c r="M2958" s="38"/>
      <c r="N2958" s="36"/>
      <c r="O2958" s="38"/>
    </row>
    <row r="2959" spans="8:15">
      <c r="H2959" s="37"/>
      <c r="I2959" s="36"/>
      <c r="J2959" s="38"/>
      <c r="K2959" s="36"/>
      <c r="L2959" s="36"/>
      <c r="M2959" s="38"/>
      <c r="N2959" s="36"/>
      <c r="O2959" s="38"/>
    </row>
    <row r="2960" spans="8:15">
      <c r="H2960" s="37"/>
      <c r="I2960" s="36"/>
      <c r="J2960" s="38"/>
      <c r="K2960" s="36"/>
      <c r="L2960" s="36"/>
      <c r="M2960" s="38"/>
      <c r="N2960" s="36"/>
      <c r="O2960" s="38"/>
    </row>
    <row r="2961" spans="8:15">
      <c r="H2961" s="37"/>
      <c r="I2961" s="36"/>
      <c r="J2961" s="38"/>
      <c r="K2961" s="36"/>
      <c r="L2961" s="36"/>
      <c r="M2961" s="38"/>
      <c r="N2961" s="36"/>
      <c r="O2961" s="38"/>
    </row>
    <row r="2962" spans="8:15">
      <c r="H2962" s="37"/>
      <c r="I2962" s="36"/>
      <c r="J2962" s="38"/>
      <c r="K2962" s="36"/>
      <c r="L2962" s="36"/>
      <c r="M2962" s="38"/>
      <c r="N2962" s="36"/>
      <c r="O2962" s="38"/>
    </row>
    <row r="2963" spans="8:15">
      <c r="H2963" s="37"/>
      <c r="I2963" s="36"/>
      <c r="J2963" s="38"/>
      <c r="K2963" s="36"/>
      <c r="L2963" s="36"/>
      <c r="M2963" s="38"/>
      <c r="N2963" s="36"/>
      <c r="O2963" s="38"/>
    </row>
    <row r="2964" spans="8:15">
      <c r="H2964" s="37"/>
      <c r="I2964" s="36"/>
      <c r="J2964" s="38"/>
      <c r="K2964" s="36"/>
      <c r="L2964" s="36"/>
      <c r="M2964" s="38"/>
      <c r="N2964" s="36"/>
      <c r="O2964" s="38"/>
    </row>
    <row r="2965" spans="8:15">
      <c r="H2965" s="37"/>
      <c r="I2965" s="36"/>
      <c r="J2965" s="38"/>
      <c r="K2965" s="36"/>
      <c r="L2965" s="36"/>
      <c r="M2965" s="38"/>
      <c r="N2965" s="36"/>
      <c r="O2965" s="38"/>
    </row>
    <row r="2966" spans="8:15">
      <c r="H2966" s="37"/>
      <c r="I2966" s="36"/>
      <c r="J2966" s="38"/>
      <c r="K2966" s="36"/>
      <c r="L2966" s="36"/>
      <c r="M2966" s="38"/>
      <c r="N2966" s="36"/>
      <c r="O2966" s="38"/>
    </row>
    <row r="2967" spans="8:15">
      <c r="H2967" s="37"/>
      <c r="I2967" s="36"/>
      <c r="J2967" s="38"/>
      <c r="K2967" s="36"/>
      <c r="L2967" s="36"/>
      <c r="M2967" s="38"/>
      <c r="N2967" s="36"/>
      <c r="O2967" s="38"/>
    </row>
    <row r="2968" spans="8:15">
      <c r="H2968" s="37"/>
      <c r="I2968" s="36"/>
      <c r="J2968" s="38"/>
      <c r="K2968" s="36"/>
      <c r="L2968" s="36"/>
      <c r="M2968" s="38"/>
      <c r="N2968" s="36"/>
      <c r="O2968" s="38"/>
    </row>
    <row r="2969" spans="8:15">
      <c r="H2969" s="37"/>
      <c r="I2969" s="36"/>
      <c r="J2969" s="38"/>
      <c r="K2969" s="36"/>
      <c r="L2969" s="36"/>
      <c r="M2969" s="38"/>
      <c r="N2969" s="36"/>
      <c r="O2969" s="38"/>
    </row>
    <row r="2970" spans="8:15">
      <c r="H2970" s="37"/>
      <c r="I2970" s="36"/>
      <c r="J2970" s="38"/>
      <c r="K2970" s="36"/>
      <c r="L2970" s="36"/>
      <c r="M2970" s="38"/>
      <c r="N2970" s="36"/>
      <c r="O2970" s="38"/>
    </row>
    <row r="2971" spans="8:15">
      <c r="H2971" s="37"/>
      <c r="I2971" s="36"/>
      <c r="J2971" s="38"/>
      <c r="K2971" s="36"/>
      <c r="L2971" s="36"/>
      <c r="M2971" s="38"/>
      <c r="N2971" s="36"/>
      <c r="O2971" s="38"/>
    </row>
    <row r="2972" spans="8:15">
      <c r="H2972" s="37"/>
      <c r="I2972" s="36"/>
      <c r="J2972" s="38"/>
      <c r="K2972" s="36"/>
      <c r="L2972" s="36"/>
      <c r="M2972" s="38"/>
      <c r="N2972" s="36"/>
      <c r="O2972" s="38"/>
    </row>
    <row r="2973" spans="8:15">
      <c r="H2973" s="37"/>
      <c r="I2973" s="36"/>
      <c r="J2973" s="38"/>
      <c r="K2973" s="36"/>
      <c r="L2973" s="36"/>
      <c r="M2973" s="38"/>
      <c r="N2973" s="36"/>
      <c r="O2973" s="38"/>
    </row>
    <row r="2974" spans="8:15">
      <c r="H2974" s="37"/>
      <c r="I2974" s="36"/>
      <c r="J2974" s="38"/>
      <c r="K2974" s="36"/>
      <c r="L2974" s="36"/>
      <c r="M2974" s="38"/>
      <c r="N2974" s="36"/>
      <c r="O2974" s="38"/>
    </row>
    <row r="2975" spans="8:15">
      <c r="H2975" s="37"/>
      <c r="I2975" s="36"/>
      <c r="J2975" s="38"/>
      <c r="K2975" s="36"/>
      <c r="L2975" s="36"/>
      <c r="M2975" s="38"/>
      <c r="N2975" s="36"/>
      <c r="O2975" s="38"/>
    </row>
    <row r="2976" spans="8:15">
      <c r="H2976" s="37"/>
      <c r="I2976" s="36"/>
      <c r="J2976" s="38"/>
      <c r="K2976" s="36"/>
      <c r="L2976" s="36"/>
      <c r="M2976" s="38"/>
      <c r="N2976" s="36"/>
      <c r="O2976" s="38"/>
    </row>
    <row r="2977" spans="8:15">
      <c r="H2977" s="37"/>
      <c r="I2977" s="36"/>
      <c r="J2977" s="38"/>
      <c r="K2977" s="36"/>
      <c r="L2977" s="36"/>
      <c r="M2977" s="38"/>
      <c r="N2977" s="36"/>
      <c r="O2977" s="38"/>
    </row>
    <row r="2978" spans="8:15">
      <c r="H2978" s="37"/>
      <c r="I2978" s="36"/>
      <c r="J2978" s="38"/>
      <c r="K2978" s="36"/>
      <c r="L2978" s="36"/>
      <c r="M2978" s="38"/>
      <c r="N2978" s="36"/>
      <c r="O2978" s="38"/>
    </row>
    <row r="2979" spans="8:15">
      <c r="H2979" s="37"/>
      <c r="I2979" s="36"/>
      <c r="J2979" s="38"/>
      <c r="K2979" s="36"/>
      <c r="L2979" s="36"/>
      <c r="M2979" s="38"/>
      <c r="N2979" s="36"/>
      <c r="O2979" s="38"/>
    </row>
    <row r="2980" spans="8:15">
      <c r="H2980" s="37"/>
      <c r="I2980" s="36"/>
      <c r="J2980" s="38"/>
      <c r="K2980" s="36"/>
      <c r="L2980" s="36"/>
      <c r="M2980" s="38"/>
      <c r="N2980" s="36"/>
      <c r="O2980" s="38"/>
    </row>
    <row r="2981" spans="8:15">
      <c r="H2981" s="37"/>
      <c r="I2981" s="36"/>
      <c r="J2981" s="38"/>
      <c r="K2981" s="36"/>
      <c r="L2981" s="36"/>
      <c r="M2981" s="38"/>
      <c r="N2981" s="36"/>
      <c r="O2981" s="38"/>
    </row>
    <row r="2982" spans="8:15">
      <c r="H2982" s="37"/>
      <c r="I2982" s="36"/>
      <c r="J2982" s="38"/>
      <c r="K2982" s="36"/>
      <c r="L2982" s="36"/>
      <c r="M2982" s="38"/>
      <c r="N2982" s="36"/>
      <c r="O2982" s="38"/>
    </row>
    <row r="2983" spans="8:15">
      <c r="H2983" s="37"/>
      <c r="I2983" s="36"/>
      <c r="J2983" s="38"/>
      <c r="K2983" s="36"/>
      <c r="L2983" s="36"/>
      <c r="M2983" s="38"/>
      <c r="N2983" s="36"/>
      <c r="O2983" s="38"/>
    </row>
    <row r="2984" spans="8:15">
      <c r="H2984" s="37"/>
      <c r="I2984" s="36"/>
      <c r="J2984" s="38"/>
      <c r="K2984" s="36"/>
      <c r="L2984" s="36"/>
      <c r="M2984" s="38"/>
      <c r="N2984" s="36"/>
      <c r="O2984" s="38"/>
    </row>
    <row r="2985" spans="8:15">
      <c r="H2985" s="37"/>
      <c r="I2985" s="36"/>
      <c r="J2985" s="38"/>
      <c r="K2985" s="36"/>
      <c r="L2985" s="36"/>
      <c r="M2985" s="38"/>
      <c r="N2985" s="36"/>
      <c r="O2985" s="38"/>
    </row>
    <row r="2986" spans="8:15">
      <c r="H2986" s="37"/>
      <c r="I2986" s="36"/>
      <c r="J2986" s="38"/>
      <c r="K2986" s="36"/>
      <c r="L2986" s="36"/>
      <c r="M2986" s="38"/>
      <c r="N2986" s="36"/>
      <c r="O2986" s="38"/>
    </row>
    <row r="2987" spans="8:15">
      <c r="H2987" s="37"/>
      <c r="I2987" s="36"/>
      <c r="J2987" s="38"/>
      <c r="K2987" s="36"/>
      <c r="L2987" s="36"/>
      <c r="M2987" s="38"/>
      <c r="N2987" s="36"/>
      <c r="O2987" s="38"/>
    </row>
    <row r="2988" spans="8:15">
      <c r="H2988" s="37"/>
      <c r="I2988" s="36"/>
      <c r="J2988" s="38"/>
      <c r="K2988" s="36"/>
      <c r="L2988" s="36"/>
      <c r="M2988" s="38"/>
      <c r="N2988" s="36"/>
      <c r="O2988" s="38"/>
    </row>
    <row r="2989" spans="8:15">
      <c r="H2989" s="37"/>
      <c r="I2989" s="36"/>
      <c r="J2989" s="38"/>
      <c r="K2989" s="36"/>
      <c r="L2989" s="36"/>
      <c r="M2989" s="38"/>
      <c r="N2989" s="36"/>
      <c r="O2989" s="38"/>
    </row>
    <row r="2990" spans="8:15">
      <c r="H2990" s="37"/>
      <c r="I2990" s="36"/>
      <c r="J2990" s="38"/>
      <c r="K2990" s="36"/>
      <c r="L2990" s="36"/>
      <c r="M2990" s="38"/>
      <c r="N2990" s="36"/>
      <c r="O2990" s="38"/>
    </row>
    <row r="2991" spans="8:15">
      <c r="H2991" s="37"/>
      <c r="I2991" s="36"/>
      <c r="J2991" s="38"/>
      <c r="K2991" s="36"/>
      <c r="L2991" s="36"/>
      <c r="M2991" s="38"/>
      <c r="N2991" s="36"/>
      <c r="O2991" s="38"/>
    </row>
    <row r="2992" spans="8:15">
      <c r="H2992" s="37"/>
      <c r="I2992" s="36"/>
      <c r="J2992" s="38"/>
      <c r="K2992" s="36"/>
      <c r="L2992" s="36"/>
      <c r="M2992" s="38"/>
      <c r="N2992" s="36"/>
      <c r="O2992" s="38"/>
    </row>
    <row r="2993" spans="8:15">
      <c r="H2993" s="37"/>
      <c r="I2993" s="36"/>
      <c r="J2993" s="38"/>
      <c r="K2993" s="36"/>
      <c r="L2993" s="36"/>
      <c r="M2993" s="38"/>
      <c r="N2993" s="36"/>
      <c r="O2993" s="38"/>
    </row>
    <row r="2994" spans="8:15">
      <c r="H2994" s="37"/>
      <c r="I2994" s="36"/>
      <c r="J2994" s="38"/>
      <c r="K2994" s="36"/>
      <c r="L2994" s="36"/>
      <c r="M2994" s="38"/>
      <c r="N2994" s="36"/>
      <c r="O2994" s="38"/>
    </row>
    <row r="2995" spans="8:15">
      <c r="H2995" s="37"/>
      <c r="I2995" s="36"/>
      <c r="J2995" s="38"/>
      <c r="K2995" s="36"/>
      <c r="L2995" s="36"/>
      <c r="M2995" s="38"/>
      <c r="N2995" s="36"/>
      <c r="O2995" s="38"/>
    </row>
    <row r="2996" spans="8:15">
      <c r="H2996" s="37"/>
      <c r="I2996" s="36"/>
      <c r="J2996" s="38"/>
      <c r="K2996" s="36"/>
      <c r="L2996" s="36"/>
      <c r="M2996" s="38"/>
      <c r="N2996" s="36"/>
      <c r="O2996" s="38"/>
    </row>
    <row r="2997" spans="8:15">
      <c r="H2997" s="37"/>
      <c r="I2997" s="36"/>
      <c r="J2997" s="38"/>
      <c r="K2997" s="36"/>
      <c r="L2997" s="36"/>
      <c r="M2997" s="38"/>
      <c r="N2997" s="36"/>
      <c r="O2997" s="38"/>
    </row>
    <row r="2998" spans="8:15">
      <c r="H2998" s="37"/>
      <c r="I2998" s="36"/>
      <c r="J2998" s="38"/>
      <c r="K2998" s="36"/>
      <c r="L2998" s="36"/>
      <c r="M2998" s="38"/>
      <c r="N2998" s="36"/>
      <c r="O2998" s="38"/>
    </row>
    <row r="2999" spans="8:15">
      <c r="H2999" s="37"/>
      <c r="I2999" s="36"/>
      <c r="J2999" s="38"/>
      <c r="K2999" s="36"/>
      <c r="L2999" s="36"/>
      <c r="M2999" s="38"/>
      <c r="N2999" s="36"/>
      <c r="O2999" s="38"/>
    </row>
    <row r="3000" spans="8:15">
      <c r="H3000" s="37"/>
      <c r="I3000" s="36"/>
      <c r="J3000" s="38"/>
      <c r="K3000" s="36"/>
      <c r="L3000" s="36"/>
      <c r="M3000" s="38"/>
      <c r="N3000" s="36"/>
      <c r="O3000" s="38"/>
    </row>
    <row r="3001" spans="8:15">
      <c r="H3001" s="37"/>
      <c r="I3001" s="36"/>
      <c r="J3001" s="38"/>
      <c r="K3001" s="36"/>
      <c r="L3001" s="36"/>
      <c r="M3001" s="38"/>
      <c r="N3001" s="36"/>
      <c r="O3001" s="38"/>
    </row>
    <row r="3002" spans="8:15">
      <c r="H3002" s="37"/>
      <c r="I3002" s="36"/>
      <c r="J3002" s="38"/>
      <c r="K3002" s="36"/>
      <c r="L3002" s="36"/>
      <c r="M3002" s="38"/>
      <c r="N3002" s="36"/>
      <c r="O3002" s="38"/>
    </row>
    <row r="3003" spans="8:15">
      <c r="H3003" s="37"/>
      <c r="I3003" s="36"/>
      <c r="J3003" s="38"/>
      <c r="K3003" s="36"/>
      <c r="L3003" s="36"/>
      <c r="M3003" s="38"/>
      <c r="N3003" s="36"/>
      <c r="O3003" s="38"/>
    </row>
    <row r="3004" spans="8:15">
      <c r="H3004" s="37"/>
      <c r="I3004" s="36"/>
      <c r="J3004" s="38"/>
      <c r="K3004" s="36"/>
      <c r="L3004" s="36"/>
      <c r="M3004" s="38"/>
      <c r="N3004" s="36"/>
      <c r="O3004" s="38"/>
    </row>
    <row r="3005" spans="8:15">
      <c r="H3005" s="37"/>
      <c r="I3005" s="36"/>
      <c r="J3005" s="38"/>
      <c r="K3005" s="36"/>
      <c r="L3005" s="36"/>
      <c r="M3005" s="38"/>
      <c r="N3005" s="36"/>
      <c r="O3005" s="38"/>
    </row>
    <row r="3006" spans="8:15">
      <c r="H3006" s="37"/>
      <c r="I3006" s="36"/>
      <c r="J3006" s="38"/>
      <c r="K3006" s="36"/>
      <c r="L3006" s="36"/>
      <c r="M3006" s="38"/>
      <c r="N3006" s="36"/>
      <c r="O3006" s="38"/>
    </row>
    <row r="3007" spans="8:15">
      <c r="H3007" s="37"/>
      <c r="I3007" s="36"/>
      <c r="J3007" s="38"/>
      <c r="K3007" s="36"/>
      <c r="L3007" s="36"/>
      <c r="M3007" s="38"/>
      <c r="N3007" s="36"/>
      <c r="O3007" s="38"/>
    </row>
    <row r="3008" spans="8:15">
      <c r="H3008" s="37"/>
      <c r="I3008" s="36"/>
      <c r="J3008" s="38"/>
      <c r="K3008" s="36"/>
      <c r="L3008" s="36"/>
      <c r="M3008" s="38"/>
      <c r="N3008" s="36"/>
      <c r="O3008" s="38"/>
    </row>
    <row r="3009" spans="8:15">
      <c r="H3009" s="37"/>
      <c r="I3009" s="36"/>
      <c r="J3009" s="38"/>
      <c r="K3009" s="36"/>
      <c r="L3009" s="36"/>
      <c r="M3009" s="38"/>
      <c r="N3009" s="36"/>
      <c r="O3009" s="38"/>
    </row>
    <row r="3010" spans="8:15">
      <c r="H3010" s="37"/>
      <c r="I3010" s="36"/>
      <c r="J3010" s="38"/>
      <c r="K3010" s="36"/>
      <c r="L3010" s="36"/>
      <c r="M3010" s="38"/>
      <c r="N3010" s="36"/>
      <c r="O3010" s="38"/>
    </row>
    <row r="3011" spans="8:15">
      <c r="H3011" s="37"/>
      <c r="I3011" s="36"/>
      <c r="J3011" s="38"/>
      <c r="K3011" s="36"/>
      <c r="L3011" s="36"/>
      <c r="M3011" s="38"/>
      <c r="N3011" s="36"/>
      <c r="O3011" s="38"/>
    </row>
    <row r="3012" spans="8:15">
      <c r="H3012" s="37"/>
      <c r="I3012" s="36"/>
      <c r="J3012" s="38"/>
      <c r="K3012" s="36"/>
      <c r="L3012" s="36"/>
      <c r="M3012" s="38"/>
      <c r="N3012" s="36"/>
      <c r="O3012" s="38"/>
    </row>
    <row r="3013" spans="8:15">
      <c r="H3013" s="37"/>
      <c r="I3013" s="36"/>
      <c r="J3013" s="38"/>
      <c r="K3013" s="36"/>
      <c r="L3013" s="36"/>
      <c r="M3013" s="38"/>
      <c r="N3013" s="36"/>
      <c r="O3013" s="38"/>
    </row>
    <row r="3014" spans="8:15">
      <c r="H3014" s="37"/>
      <c r="I3014" s="36"/>
      <c r="J3014" s="38"/>
      <c r="K3014" s="36"/>
      <c r="L3014" s="36"/>
      <c r="M3014" s="38"/>
      <c r="N3014" s="36"/>
      <c r="O3014" s="38"/>
    </row>
    <row r="3015" spans="8:15">
      <c r="H3015" s="37"/>
      <c r="I3015" s="36"/>
      <c r="J3015" s="38"/>
      <c r="K3015" s="36"/>
      <c r="L3015" s="36"/>
      <c r="M3015" s="38"/>
      <c r="N3015" s="36"/>
      <c r="O3015" s="38"/>
    </row>
    <row r="3016" spans="8:15">
      <c r="H3016" s="37"/>
      <c r="I3016" s="36"/>
      <c r="J3016" s="38"/>
      <c r="K3016" s="36"/>
      <c r="L3016" s="36"/>
      <c r="M3016" s="38"/>
      <c r="N3016" s="36"/>
      <c r="O3016" s="38"/>
    </row>
    <row r="3017" spans="8:15">
      <c r="H3017" s="37"/>
      <c r="I3017" s="36"/>
      <c r="J3017" s="38"/>
      <c r="K3017" s="36"/>
      <c r="L3017" s="36"/>
      <c r="M3017" s="38"/>
      <c r="N3017" s="36"/>
      <c r="O3017" s="38"/>
    </row>
    <row r="3018" spans="8:15">
      <c r="H3018" s="37"/>
      <c r="I3018" s="36"/>
      <c r="J3018" s="38"/>
      <c r="K3018" s="36"/>
      <c r="L3018" s="36"/>
      <c r="M3018" s="38"/>
      <c r="N3018" s="36"/>
      <c r="O3018" s="38"/>
    </row>
    <row r="3019" spans="8:15">
      <c r="H3019" s="37"/>
      <c r="I3019" s="36"/>
      <c r="J3019" s="38"/>
      <c r="K3019" s="36"/>
      <c r="L3019" s="36"/>
      <c r="M3019" s="38"/>
      <c r="N3019" s="36"/>
      <c r="O3019" s="38"/>
    </row>
    <row r="3020" spans="8:15">
      <c r="H3020" s="37"/>
      <c r="I3020" s="36"/>
      <c r="J3020" s="38"/>
      <c r="K3020" s="36"/>
      <c r="L3020" s="36"/>
      <c r="M3020" s="38"/>
      <c r="N3020" s="36"/>
      <c r="O3020" s="38"/>
    </row>
    <row r="3021" spans="8:15">
      <c r="H3021" s="37"/>
      <c r="I3021" s="36"/>
      <c r="J3021" s="38"/>
      <c r="K3021" s="36"/>
      <c r="L3021" s="36"/>
      <c r="M3021" s="38"/>
      <c r="N3021" s="36"/>
      <c r="O3021" s="38"/>
    </row>
    <row r="3022" spans="8:15">
      <c r="H3022" s="37"/>
      <c r="I3022" s="36"/>
      <c r="J3022" s="38"/>
      <c r="K3022" s="36"/>
      <c r="L3022" s="36"/>
      <c r="M3022" s="38"/>
      <c r="N3022" s="36"/>
      <c r="O3022" s="38"/>
    </row>
    <row r="3023" spans="8:15">
      <c r="H3023" s="37"/>
      <c r="I3023" s="36"/>
      <c r="J3023" s="38"/>
      <c r="K3023" s="36"/>
      <c r="L3023" s="36"/>
      <c r="M3023" s="38"/>
      <c r="N3023" s="36"/>
      <c r="O3023" s="38"/>
    </row>
    <row r="3024" spans="8:15">
      <c r="H3024" s="37"/>
      <c r="I3024" s="36"/>
      <c r="J3024" s="38"/>
      <c r="K3024" s="36"/>
      <c r="L3024" s="36"/>
      <c r="M3024" s="38"/>
      <c r="N3024" s="36"/>
      <c r="O3024" s="38"/>
    </row>
    <row r="3025" spans="8:15">
      <c r="H3025" s="37"/>
      <c r="I3025" s="36"/>
      <c r="J3025" s="38"/>
      <c r="K3025" s="36"/>
      <c r="L3025" s="36"/>
      <c r="M3025" s="38"/>
      <c r="N3025" s="36"/>
      <c r="O3025" s="38"/>
    </row>
    <row r="3026" spans="8:15">
      <c r="H3026" s="37"/>
      <c r="I3026" s="36"/>
      <c r="J3026" s="38"/>
      <c r="K3026" s="36"/>
      <c r="L3026" s="36"/>
      <c r="M3026" s="38"/>
      <c r="N3026" s="36"/>
      <c r="O3026" s="38"/>
    </row>
    <row r="3027" spans="8:15">
      <c r="H3027" s="37"/>
      <c r="I3027" s="36"/>
      <c r="J3027" s="38"/>
      <c r="K3027" s="36"/>
      <c r="L3027" s="36"/>
      <c r="M3027" s="38"/>
      <c r="N3027" s="36"/>
      <c r="O3027" s="38"/>
    </row>
    <row r="3028" spans="8:15">
      <c r="H3028" s="37"/>
      <c r="I3028" s="36"/>
      <c r="J3028" s="38"/>
      <c r="K3028" s="36"/>
      <c r="L3028" s="36"/>
      <c r="M3028" s="38"/>
      <c r="N3028" s="36"/>
      <c r="O3028" s="38"/>
    </row>
    <row r="3029" spans="8:15">
      <c r="H3029" s="37"/>
      <c r="I3029" s="36"/>
      <c r="J3029" s="38"/>
      <c r="K3029" s="36"/>
      <c r="L3029" s="36"/>
      <c r="M3029" s="38"/>
      <c r="N3029" s="36"/>
      <c r="O3029" s="38"/>
    </row>
    <row r="3030" spans="8:15">
      <c r="H3030" s="37"/>
      <c r="I3030" s="36"/>
      <c r="J3030" s="38"/>
      <c r="K3030" s="36"/>
      <c r="L3030" s="36"/>
      <c r="M3030" s="38"/>
      <c r="N3030" s="36"/>
      <c r="O3030" s="38"/>
    </row>
    <row r="3031" spans="8:15">
      <c r="H3031" s="37"/>
      <c r="I3031" s="36"/>
      <c r="J3031" s="38"/>
      <c r="K3031" s="36"/>
      <c r="L3031" s="36"/>
      <c r="M3031" s="38"/>
      <c r="N3031" s="36"/>
      <c r="O3031" s="38"/>
    </row>
    <row r="3032" spans="8:15">
      <c r="H3032" s="37"/>
      <c r="I3032" s="36"/>
      <c r="J3032" s="38"/>
      <c r="K3032" s="36"/>
      <c r="L3032" s="36"/>
      <c r="M3032" s="38"/>
      <c r="N3032" s="36"/>
      <c r="O3032" s="38"/>
    </row>
    <row r="3033" spans="8:15">
      <c r="H3033" s="37"/>
      <c r="I3033" s="36"/>
      <c r="J3033" s="38"/>
      <c r="K3033" s="36"/>
      <c r="L3033" s="36"/>
      <c r="M3033" s="38"/>
      <c r="N3033" s="36"/>
      <c r="O3033" s="38"/>
    </row>
    <row r="3034" spans="8:15">
      <c r="H3034" s="37"/>
      <c r="I3034" s="36"/>
      <c r="J3034" s="38"/>
      <c r="K3034" s="36"/>
      <c r="L3034" s="36"/>
      <c r="M3034" s="38"/>
      <c r="N3034" s="36"/>
      <c r="O3034" s="38"/>
    </row>
    <row r="3035" spans="8:15">
      <c r="H3035" s="37"/>
      <c r="I3035" s="36"/>
      <c r="J3035" s="38"/>
      <c r="K3035" s="36"/>
      <c r="L3035" s="36"/>
      <c r="M3035" s="38"/>
      <c r="N3035" s="36"/>
      <c r="O3035" s="38"/>
    </row>
    <row r="3036" spans="8:15">
      <c r="H3036" s="37"/>
      <c r="I3036" s="36"/>
      <c r="J3036" s="38"/>
      <c r="K3036" s="36"/>
      <c r="L3036" s="36"/>
      <c r="M3036" s="38"/>
      <c r="N3036" s="36"/>
      <c r="O3036" s="38"/>
    </row>
    <row r="3037" spans="8:15">
      <c r="H3037" s="37"/>
      <c r="I3037" s="36"/>
      <c r="J3037" s="38"/>
      <c r="K3037" s="36"/>
      <c r="L3037" s="36"/>
      <c r="M3037" s="38"/>
      <c r="N3037" s="36"/>
      <c r="O3037" s="38"/>
    </row>
    <row r="3038" spans="8:15">
      <c r="H3038" s="37"/>
      <c r="I3038" s="36"/>
      <c r="J3038" s="38"/>
      <c r="K3038" s="36"/>
      <c r="L3038" s="36"/>
      <c r="M3038" s="38"/>
      <c r="N3038" s="36"/>
      <c r="O3038" s="38"/>
    </row>
    <row r="3039" spans="8:15">
      <c r="H3039" s="37"/>
      <c r="I3039" s="36"/>
      <c r="J3039" s="38"/>
      <c r="K3039" s="36"/>
      <c r="L3039" s="36"/>
      <c r="M3039" s="38"/>
      <c r="N3039" s="36"/>
      <c r="O3039" s="38"/>
    </row>
    <row r="3040" spans="8:15">
      <c r="H3040" s="37"/>
      <c r="I3040" s="36"/>
      <c r="J3040" s="38"/>
      <c r="K3040" s="36"/>
      <c r="L3040" s="36"/>
      <c r="M3040" s="38"/>
      <c r="N3040" s="36"/>
      <c r="O3040" s="38"/>
    </row>
    <row r="3041" spans="8:15">
      <c r="H3041" s="37"/>
      <c r="I3041" s="36"/>
      <c r="J3041" s="38"/>
      <c r="K3041" s="36"/>
      <c r="L3041" s="36"/>
      <c r="M3041" s="38"/>
      <c r="N3041" s="36"/>
      <c r="O3041" s="38"/>
    </row>
    <row r="3042" spans="8:15">
      <c r="H3042" s="37"/>
      <c r="I3042" s="36"/>
      <c r="J3042" s="38"/>
      <c r="K3042" s="36"/>
      <c r="L3042" s="36"/>
      <c r="M3042" s="38"/>
      <c r="N3042" s="36"/>
      <c r="O3042" s="38"/>
    </row>
    <row r="3043" spans="8:15">
      <c r="H3043" s="37"/>
      <c r="I3043" s="36"/>
      <c r="J3043" s="38"/>
      <c r="K3043" s="36"/>
      <c r="L3043" s="36"/>
      <c r="M3043" s="38"/>
      <c r="N3043" s="36"/>
      <c r="O3043" s="38"/>
    </row>
    <row r="3044" spans="8:15">
      <c r="H3044" s="37"/>
      <c r="I3044" s="36"/>
      <c r="J3044" s="38"/>
      <c r="K3044" s="36"/>
      <c r="L3044" s="36"/>
      <c r="M3044" s="38"/>
      <c r="N3044" s="36"/>
      <c r="O3044" s="38"/>
    </row>
    <row r="3045" spans="8:15">
      <c r="H3045" s="37"/>
      <c r="I3045" s="36"/>
      <c r="J3045" s="38"/>
      <c r="K3045" s="36"/>
      <c r="L3045" s="36"/>
      <c r="M3045" s="38"/>
      <c r="N3045" s="36"/>
      <c r="O3045" s="38"/>
    </row>
    <row r="3046" spans="8:15">
      <c r="H3046" s="37"/>
      <c r="I3046" s="36"/>
      <c r="J3046" s="38"/>
      <c r="K3046" s="36"/>
      <c r="L3046" s="36"/>
      <c r="M3046" s="38"/>
      <c r="N3046" s="36"/>
      <c r="O3046" s="38"/>
    </row>
    <row r="3047" spans="8:15">
      <c r="H3047" s="37"/>
      <c r="I3047" s="36"/>
      <c r="J3047" s="38"/>
      <c r="K3047" s="36"/>
      <c r="L3047" s="36"/>
      <c r="M3047" s="38"/>
      <c r="N3047" s="36"/>
      <c r="O3047" s="38"/>
    </row>
    <row r="3048" spans="8:15">
      <c r="H3048" s="37"/>
      <c r="I3048" s="36"/>
      <c r="J3048" s="38"/>
      <c r="K3048" s="36"/>
      <c r="L3048" s="36"/>
      <c r="M3048" s="38"/>
      <c r="N3048" s="36"/>
      <c r="O3048" s="38"/>
    </row>
    <row r="3049" spans="8:15">
      <c r="H3049" s="37"/>
      <c r="I3049" s="36"/>
      <c r="J3049" s="38"/>
      <c r="K3049" s="36"/>
      <c r="L3049" s="36"/>
      <c r="M3049" s="38"/>
      <c r="N3049" s="36"/>
      <c r="O3049" s="38"/>
    </row>
    <row r="3050" spans="8:15">
      <c r="H3050" s="37"/>
      <c r="I3050" s="36"/>
      <c r="J3050" s="38"/>
      <c r="K3050" s="36"/>
      <c r="L3050" s="36"/>
      <c r="M3050" s="38"/>
      <c r="N3050" s="36"/>
      <c r="O3050" s="38"/>
    </row>
    <row r="3051" spans="8:15">
      <c r="H3051" s="37"/>
      <c r="I3051" s="36"/>
      <c r="J3051" s="38"/>
      <c r="K3051" s="36"/>
      <c r="L3051" s="36"/>
      <c r="M3051" s="38"/>
      <c r="N3051" s="36"/>
      <c r="O3051" s="38"/>
    </row>
    <row r="3052" spans="8:15">
      <c r="H3052" s="37"/>
      <c r="I3052" s="36"/>
      <c r="J3052" s="38"/>
      <c r="K3052" s="36"/>
      <c r="L3052" s="36"/>
      <c r="M3052" s="38"/>
      <c r="N3052" s="36"/>
      <c r="O3052" s="38"/>
    </row>
    <row r="3053" spans="8:15">
      <c r="H3053" s="37"/>
      <c r="I3053" s="36"/>
      <c r="J3053" s="38"/>
      <c r="K3053" s="36"/>
      <c r="L3053" s="36"/>
      <c r="M3053" s="38"/>
      <c r="N3053" s="36"/>
      <c r="O3053" s="38"/>
    </row>
    <row r="3054" spans="8:15">
      <c r="H3054" s="37"/>
      <c r="I3054" s="36"/>
      <c r="J3054" s="38"/>
      <c r="K3054" s="36"/>
      <c r="L3054" s="36"/>
      <c r="M3054" s="38"/>
      <c r="N3054" s="36"/>
      <c r="O3054" s="38"/>
    </row>
    <row r="3055" spans="8:15">
      <c r="H3055" s="37"/>
      <c r="I3055" s="36"/>
      <c r="J3055" s="38"/>
      <c r="K3055" s="36"/>
      <c r="L3055" s="36"/>
      <c r="M3055" s="38"/>
      <c r="N3055" s="36"/>
      <c r="O3055" s="38"/>
    </row>
    <row r="3056" spans="8:15">
      <c r="H3056" s="37"/>
      <c r="I3056" s="36"/>
      <c r="J3056" s="38"/>
      <c r="K3056" s="36"/>
      <c r="L3056" s="36"/>
      <c r="M3056" s="38"/>
      <c r="N3056" s="36"/>
      <c r="O3056" s="38"/>
    </row>
    <row r="3057" spans="8:15">
      <c r="H3057" s="37"/>
      <c r="I3057" s="36"/>
      <c r="J3057" s="38"/>
      <c r="K3057" s="36"/>
      <c r="L3057" s="36"/>
      <c r="M3057" s="38"/>
      <c r="N3057" s="36"/>
      <c r="O3057" s="38"/>
    </row>
    <row r="3058" spans="8:15">
      <c r="H3058" s="37"/>
      <c r="I3058" s="36"/>
      <c r="J3058" s="38"/>
      <c r="K3058" s="36"/>
      <c r="L3058" s="36"/>
      <c r="M3058" s="38"/>
      <c r="N3058" s="36"/>
      <c r="O3058" s="38"/>
    </row>
    <row r="3059" spans="8:15">
      <c r="H3059" s="37"/>
      <c r="I3059" s="36"/>
      <c r="J3059" s="38"/>
      <c r="K3059" s="36"/>
      <c r="L3059" s="36"/>
      <c r="M3059" s="38"/>
      <c r="N3059" s="36"/>
      <c r="O3059" s="38"/>
    </row>
    <row r="3060" spans="8:15">
      <c r="H3060" s="37"/>
      <c r="I3060" s="36"/>
      <c r="J3060" s="38"/>
      <c r="K3060" s="36"/>
      <c r="L3060" s="36"/>
      <c r="M3060" s="38"/>
      <c r="N3060" s="36"/>
      <c r="O3060" s="38"/>
    </row>
    <row r="3061" spans="8:15">
      <c r="H3061" s="37"/>
      <c r="I3061" s="36"/>
      <c r="J3061" s="38"/>
      <c r="K3061" s="36"/>
      <c r="L3061" s="36"/>
      <c r="M3061" s="38"/>
      <c r="N3061" s="36"/>
      <c r="O3061" s="38"/>
    </row>
    <row r="3062" spans="8:15">
      <c r="H3062" s="37"/>
      <c r="I3062" s="36"/>
      <c r="J3062" s="38"/>
      <c r="K3062" s="36"/>
      <c r="L3062" s="36"/>
      <c r="M3062" s="38"/>
      <c r="N3062" s="36"/>
      <c r="O3062" s="38"/>
    </row>
    <row r="3063" spans="8:15">
      <c r="H3063" s="37"/>
      <c r="I3063" s="36"/>
      <c r="J3063" s="38"/>
      <c r="K3063" s="36"/>
      <c r="L3063" s="36"/>
      <c r="M3063" s="38"/>
      <c r="N3063" s="36"/>
      <c r="O3063" s="38"/>
    </row>
    <row r="3064" spans="8:15">
      <c r="H3064" s="37"/>
      <c r="I3064" s="36"/>
      <c r="J3064" s="38"/>
      <c r="K3064" s="36"/>
      <c r="L3064" s="36"/>
      <c r="M3064" s="38"/>
      <c r="N3064" s="36"/>
      <c r="O3064" s="38"/>
    </row>
    <row r="3065" spans="8:15">
      <c r="H3065" s="37"/>
      <c r="I3065" s="36"/>
      <c r="J3065" s="38"/>
      <c r="K3065" s="36"/>
      <c r="L3065" s="36"/>
      <c r="M3065" s="38"/>
      <c r="N3065" s="36"/>
      <c r="O3065" s="38"/>
    </row>
    <row r="3066" spans="8:15">
      <c r="H3066" s="37"/>
      <c r="I3066" s="36"/>
      <c r="J3066" s="38"/>
      <c r="K3066" s="36"/>
      <c r="L3066" s="36"/>
      <c r="M3066" s="38"/>
      <c r="N3066" s="36"/>
      <c r="O3066" s="38"/>
    </row>
    <row r="3067" spans="8:15">
      <c r="H3067" s="37"/>
      <c r="I3067" s="36"/>
      <c r="J3067" s="38"/>
      <c r="K3067" s="36"/>
      <c r="L3067" s="36"/>
      <c r="M3067" s="38"/>
      <c r="N3067" s="36"/>
      <c r="O3067" s="38"/>
    </row>
    <row r="3068" spans="8:15">
      <c r="H3068" s="37"/>
      <c r="I3068" s="36"/>
      <c r="J3068" s="38"/>
      <c r="K3068" s="36"/>
      <c r="L3068" s="36"/>
      <c r="M3068" s="38"/>
      <c r="N3068" s="36"/>
      <c r="O3068" s="38"/>
    </row>
    <row r="3069" spans="8:15">
      <c r="H3069" s="37"/>
      <c r="I3069" s="36"/>
      <c r="J3069" s="38"/>
      <c r="K3069" s="36"/>
      <c r="L3069" s="36"/>
      <c r="M3069" s="38"/>
      <c r="N3069" s="36"/>
      <c r="O3069" s="38"/>
    </row>
    <row r="3070" spans="8:15">
      <c r="H3070" s="37"/>
      <c r="I3070" s="36"/>
      <c r="J3070" s="38"/>
      <c r="K3070" s="36"/>
      <c r="L3070" s="36"/>
      <c r="M3070" s="38"/>
      <c r="N3070" s="36"/>
      <c r="O3070" s="38"/>
    </row>
    <row r="3071" spans="8:15">
      <c r="H3071" s="37"/>
      <c r="I3071" s="36"/>
      <c r="J3071" s="38"/>
      <c r="K3071" s="36"/>
      <c r="L3071" s="36"/>
      <c r="M3071" s="38"/>
      <c r="N3071" s="36"/>
      <c r="O3071" s="38"/>
    </row>
    <row r="3072" spans="8:15">
      <c r="H3072" s="37"/>
      <c r="I3072" s="36"/>
      <c r="J3072" s="38"/>
      <c r="K3072" s="36"/>
      <c r="L3072" s="36"/>
      <c r="M3072" s="38"/>
      <c r="N3072" s="36"/>
      <c r="O3072" s="38"/>
    </row>
    <row r="3073" spans="8:15">
      <c r="H3073" s="37"/>
      <c r="I3073" s="36"/>
      <c r="J3073" s="38"/>
      <c r="K3073" s="36"/>
      <c r="L3073" s="36"/>
      <c r="M3073" s="38"/>
      <c r="N3073" s="36"/>
      <c r="O3073" s="38"/>
    </row>
    <row r="3074" spans="8:15">
      <c r="H3074" s="37"/>
      <c r="I3074" s="36"/>
      <c r="J3074" s="38"/>
      <c r="K3074" s="36"/>
      <c r="L3074" s="36"/>
      <c r="M3074" s="38"/>
      <c r="N3074" s="36"/>
      <c r="O3074" s="38"/>
    </row>
    <row r="3075" spans="8:15">
      <c r="H3075" s="37"/>
      <c r="I3075" s="36"/>
      <c r="J3075" s="38"/>
      <c r="K3075" s="36"/>
      <c r="L3075" s="36"/>
      <c r="M3075" s="38"/>
      <c r="N3075" s="36"/>
      <c r="O3075" s="38"/>
    </row>
    <row r="3076" spans="8:15">
      <c r="H3076" s="37"/>
      <c r="I3076" s="36"/>
      <c r="J3076" s="38"/>
      <c r="K3076" s="36"/>
      <c r="L3076" s="36"/>
      <c r="M3076" s="38"/>
      <c r="N3076" s="36"/>
      <c r="O3076" s="38"/>
    </row>
    <row r="3077" spans="8:15">
      <c r="H3077" s="37"/>
      <c r="I3077" s="36"/>
      <c r="J3077" s="38"/>
      <c r="K3077" s="36"/>
      <c r="L3077" s="36"/>
      <c r="M3077" s="38"/>
      <c r="N3077" s="36"/>
      <c r="O3077" s="38"/>
    </row>
    <row r="3078" spans="8:15">
      <c r="H3078" s="37"/>
      <c r="I3078" s="36"/>
      <c r="J3078" s="38"/>
      <c r="K3078" s="36"/>
      <c r="L3078" s="36"/>
      <c r="M3078" s="38"/>
      <c r="N3078" s="36"/>
      <c r="O3078" s="38"/>
    </row>
    <row r="3079" spans="8:15">
      <c r="H3079" s="37"/>
      <c r="I3079" s="36"/>
      <c r="J3079" s="38"/>
      <c r="K3079" s="36"/>
      <c r="L3079" s="36"/>
      <c r="M3079" s="38"/>
      <c r="N3079" s="36"/>
      <c r="O3079" s="38"/>
    </row>
    <row r="3080" spans="8:15">
      <c r="H3080" s="37"/>
      <c r="I3080" s="36"/>
      <c r="J3080" s="38"/>
      <c r="K3080" s="36"/>
      <c r="L3080" s="36"/>
      <c r="M3080" s="38"/>
      <c r="N3080" s="36"/>
      <c r="O3080" s="38"/>
    </row>
    <row r="3081" spans="8:15">
      <c r="H3081" s="37"/>
      <c r="I3081" s="36"/>
      <c r="J3081" s="38"/>
      <c r="K3081" s="36"/>
      <c r="L3081" s="36"/>
      <c r="M3081" s="38"/>
      <c r="N3081" s="36"/>
      <c r="O3081" s="38"/>
    </row>
    <row r="3082" spans="8:15">
      <c r="H3082" s="37"/>
      <c r="I3082" s="36"/>
      <c r="J3082" s="38"/>
      <c r="K3082" s="36"/>
      <c r="L3082" s="36"/>
      <c r="M3082" s="38"/>
      <c r="N3082" s="36"/>
      <c r="O3082" s="38"/>
    </row>
    <row r="3083" spans="8:15">
      <c r="H3083" s="37"/>
      <c r="I3083" s="36"/>
      <c r="J3083" s="38"/>
      <c r="K3083" s="36"/>
      <c r="L3083" s="36"/>
      <c r="M3083" s="38"/>
      <c r="N3083" s="36"/>
      <c r="O3083" s="38"/>
    </row>
    <row r="3084" spans="8:15">
      <c r="H3084" s="37"/>
      <c r="I3084" s="36"/>
      <c r="J3084" s="38"/>
      <c r="K3084" s="36"/>
      <c r="L3084" s="36"/>
      <c r="M3084" s="38"/>
      <c r="N3084" s="36"/>
      <c r="O3084" s="38"/>
    </row>
    <row r="3085" spans="8:15">
      <c r="H3085" s="37"/>
      <c r="I3085" s="36"/>
      <c r="J3085" s="38"/>
      <c r="K3085" s="36"/>
      <c r="L3085" s="36"/>
      <c r="M3085" s="38"/>
      <c r="N3085" s="36"/>
      <c r="O3085" s="38"/>
    </row>
    <row r="3086" spans="8:15">
      <c r="H3086" s="37"/>
      <c r="I3086" s="36"/>
      <c r="J3086" s="38"/>
      <c r="K3086" s="36"/>
      <c r="L3086" s="36"/>
      <c r="M3086" s="38"/>
      <c r="N3086" s="36"/>
      <c r="O3086" s="38"/>
    </row>
    <row r="3087" spans="8:15">
      <c r="H3087" s="37"/>
      <c r="I3087" s="36"/>
      <c r="J3087" s="38"/>
      <c r="K3087" s="36"/>
      <c r="L3087" s="36"/>
      <c r="M3087" s="38"/>
      <c r="N3087" s="36"/>
      <c r="O3087" s="38"/>
    </row>
    <row r="3088" spans="8:15">
      <c r="H3088" s="37"/>
      <c r="I3088" s="36"/>
      <c r="J3088" s="38"/>
      <c r="K3088" s="36"/>
      <c r="L3088" s="36"/>
      <c r="M3088" s="38"/>
      <c r="N3088" s="36"/>
      <c r="O3088" s="38"/>
    </row>
    <row r="3089" spans="8:15">
      <c r="H3089" s="37"/>
      <c r="I3089" s="36"/>
      <c r="J3089" s="38"/>
      <c r="K3089" s="36"/>
      <c r="L3089" s="36"/>
      <c r="M3089" s="38"/>
      <c r="N3089" s="36"/>
      <c r="O3089" s="38"/>
    </row>
    <row r="3090" spans="8:15">
      <c r="H3090" s="37"/>
      <c r="I3090" s="36"/>
      <c r="J3090" s="38"/>
      <c r="K3090" s="36"/>
      <c r="L3090" s="36"/>
      <c r="M3090" s="38"/>
      <c r="N3090" s="36"/>
      <c r="O3090" s="38"/>
    </row>
    <row r="3091" spans="8:15">
      <c r="H3091" s="37"/>
      <c r="I3091" s="36"/>
      <c r="J3091" s="38"/>
      <c r="K3091" s="36"/>
      <c r="L3091" s="36"/>
      <c r="M3091" s="38"/>
      <c r="N3091" s="36"/>
      <c r="O3091" s="38"/>
    </row>
    <row r="3092" spans="8:15">
      <c r="H3092" s="37"/>
      <c r="I3092" s="36"/>
      <c r="J3092" s="38"/>
      <c r="K3092" s="36"/>
      <c r="L3092" s="36"/>
      <c r="M3092" s="38"/>
      <c r="N3092" s="36"/>
      <c r="O3092" s="38"/>
    </row>
    <row r="3093" spans="8:15">
      <c r="H3093" s="37"/>
      <c r="I3093" s="36"/>
      <c r="J3093" s="38"/>
      <c r="K3093" s="36"/>
      <c r="L3093" s="36"/>
      <c r="M3093" s="38"/>
      <c r="N3093" s="36"/>
      <c r="O3093" s="38"/>
    </row>
    <row r="3094" spans="8:15">
      <c r="H3094" s="37"/>
      <c r="I3094" s="36"/>
      <c r="J3094" s="38"/>
      <c r="K3094" s="36"/>
      <c r="L3094" s="36"/>
      <c r="M3094" s="38"/>
      <c r="N3094" s="36"/>
      <c r="O3094" s="38"/>
    </row>
    <row r="3095" spans="8:15">
      <c r="H3095" s="37"/>
      <c r="I3095" s="36"/>
      <c r="J3095" s="38"/>
      <c r="K3095" s="36"/>
      <c r="L3095" s="36"/>
      <c r="M3095" s="38"/>
      <c r="N3095" s="36"/>
      <c r="O3095" s="38"/>
    </row>
    <row r="3096" spans="8:15">
      <c r="H3096" s="37"/>
      <c r="I3096" s="36"/>
      <c r="J3096" s="38"/>
      <c r="K3096" s="36"/>
      <c r="L3096" s="36"/>
      <c r="M3096" s="38"/>
      <c r="N3096" s="36"/>
      <c r="O3096" s="38"/>
    </row>
    <row r="3097" spans="8:15">
      <c r="H3097" s="37"/>
      <c r="I3097" s="36"/>
      <c r="J3097" s="38"/>
      <c r="K3097" s="36"/>
      <c r="L3097" s="36"/>
      <c r="M3097" s="38"/>
      <c r="N3097" s="36"/>
      <c r="O3097" s="38"/>
    </row>
    <row r="3098" spans="8:15">
      <c r="H3098" s="37"/>
      <c r="I3098" s="36"/>
      <c r="J3098" s="38"/>
      <c r="K3098" s="36"/>
      <c r="L3098" s="36"/>
      <c r="M3098" s="38"/>
      <c r="N3098" s="36"/>
      <c r="O3098" s="38"/>
    </row>
    <row r="3099" spans="8:15">
      <c r="H3099" s="37"/>
      <c r="I3099" s="36"/>
      <c r="J3099" s="38"/>
      <c r="K3099" s="36"/>
      <c r="L3099" s="36"/>
      <c r="M3099" s="38"/>
      <c r="N3099" s="36"/>
      <c r="O3099" s="38"/>
    </row>
    <row r="3100" spans="8:15">
      <c r="H3100" s="37"/>
      <c r="I3100" s="36"/>
      <c r="J3100" s="38"/>
      <c r="K3100" s="36"/>
      <c r="L3100" s="36"/>
      <c r="M3100" s="38"/>
      <c r="N3100" s="36"/>
      <c r="O3100" s="38"/>
    </row>
    <row r="3101" spans="8:15">
      <c r="H3101" s="37"/>
      <c r="I3101" s="36"/>
      <c r="J3101" s="38"/>
      <c r="K3101" s="36"/>
      <c r="L3101" s="36"/>
      <c r="M3101" s="38"/>
      <c r="N3101" s="36"/>
      <c r="O3101" s="38"/>
    </row>
    <row r="3102" spans="8:15">
      <c r="H3102" s="37"/>
      <c r="I3102" s="36"/>
      <c r="J3102" s="38"/>
      <c r="K3102" s="36"/>
      <c r="L3102" s="36"/>
      <c r="M3102" s="38"/>
      <c r="N3102" s="36"/>
      <c r="O3102" s="38"/>
    </row>
    <row r="3103" spans="8:15">
      <c r="H3103" s="37"/>
      <c r="I3103" s="36"/>
      <c r="J3103" s="38"/>
      <c r="K3103" s="36"/>
      <c r="L3103" s="36"/>
      <c r="M3103" s="38"/>
      <c r="N3103" s="36"/>
      <c r="O3103" s="38"/>
    </row>
    <row r="3104" spans="8:15">
      <c r="H3104" s="37"/>
      <c r="I3104" s="36"/>
      <c r="J3104" s="38"/>
      <c r="K3104" s="36"/>
      <c r="L3104" s="36"/>
      <c r="M3104" s="38"/>
      <c r="N3104" s="36"/>
      <c r="O3104" s="38"/>
    </row>
    <row r="3105" spans="8:15">
      <c r="H3105" s="37"/>
      <c r="I3105" s="36"/>
      <c r="J3105" s="38"/>
      <c r="K3105" s="36"/>
      <c r="L3105" s="36"/>
      <c r="M3105" s="38"/>
      <c r="N3105" s="36"/>
      <c r="O3105" s="38"/>
    </row>
    <row r="3106" spans="8:15">
      <c r="H3106" s="37"/>
      <c r="I3106" s="36"/>
      <c r="J3106" s="38"/>
      <c r="K3106" s="36"/>
      <c r="L3106" s="36"/>
      <c r="M3106" s="38"/>
      <c r="N3106" s="36"/>
      <c r="O3106" s="38"/>
    </row>
    <row r="3107" spans="8:15">
      <c r="H3107" s="37"/>
      <c r="I3107" s="36"/>
      <c r="J3107" s="38"/>
      <c r="K3107" s="36"/>
      <c r="L3107" s="36"/>
      <c r="M3107" s="38"/>
      <c r="N3107" s="36"/>
      <c r="O3107" s="38"/>
    </row>
    <row r="3108" spans="8:15">
      <c r="H3108" s="37"/>
      <c r="I3108" s="36"/>
      <c r="J3108" s="38"/>
      <c r="K3108" s="36"/>
      <c r="L3108" s="36"/>
      <c r="M3108" s="38"/>
      <c r="N3108" s="36"/>
      <c r="O3108" s="38"/>
    </row>
    <row r="3109" spans="8:15">
      <c r="H3109" s="37"/>
      <c r="I3109" s="36"/>
      <c r="J3109" s="38"/>
      <c r="K3109" s="36"/>
      <c r="L3109" s="36"/>
      <c r="M3109" s="38"/>
      <c r="N3109" s="36"/>
      <c r="O3109" s="38"/>
    </row>
    <row r="3110" spans="8:15">
      <c r="H3110" s="37"/>
      <c r="I3110" s="36"/>
      <c r="J3110" s="38"/>
      <c r="K3110" s="36"/>
      <c r="L3110" s="36"/>
      <c r="M3110" s="38"/>
      <c r="N3110" s="36"/>
      <c r="O3110" s="38"/>
    </row>
    <row r="3111" spans="8:15">
      <c r="H3111" s="37"/>
      <c r="I3111" s="36"/>
      <c r="J3111" s="38"/>
      <c r="K3111" s="36"/>
      <c r="L3111" s="36"/>
      <c r="M3111" s="38"/>
      <c r="N3111" s="36"/>
      <c r="O3111" s="38"/>
    </row>
    <row r="3112" spans="8:15">
      <c r="H3112" s="37"/>
      <c r="I3112" s="36"/>
      <c r="J3112" s="38"/>
      <c r="K3112" s="36"/>
      <c r="L3112" s="36"/>
      <c r="M3112" s="38"/>
      <c r="N3112" s="36"/>
      <c r="O3112" s="38"/>
    </row>
    <row r="3113" spans="8:15">
      <c r="H3113" s="37"/>
      <c r="I3113" s="36"/>
      <c r="J3113" s="38"/>
      <c r="K3113" s="36"/>
      <c r="L3113" s="36"/>
      <c r="M3113" s="38"/>
      <c r="N3113" s="36"/>
      <c r="O3113" s="38"/>
    </row>
    <row r="3114" spans="8:15">
      <c r="H3114" s="37"/>
      <c r="I3114" s="36"/>
      <c r="J3114" s="38"/>
      <c r="K3114" s="36"/>
      <c r="L3114" s="36"/>
      <c r="M3114" s="38"/>
      <c r="N3114" s="36"/>
      <c r="O3114" s="38"/>
    </row>
    <row r="3115" spans="8:15">
      <c r="H3115" s="37"/>
      <c r="I3115" s="36"/>
      <c r="J3115" s="38"/>
      <c r="K3115" s="36"/>
      <c r="L3115" s="36"/>
      <c r="M3115" s="38"/>
      <c r="N3115" s="36"/>
      <c r="O3115" s="38"/>
    </row>
    <row r="3116" spans="8:15">
      <c r="H3116" s="37"/>
      <c r="I3116" s="36"/>
      <c r="J3116" s="38"/>
      <c r="K3116" s="36"/>
      <c r="L3116" s="36"/>
      <c r="M3116" s="38"/>
      <c r="N3116" s="36"/>
      <c r="O3116" s="38"/>
    </row>
    <row r="3117" spans="8:15">
      <c r="H3117" s="37"/>
      <c r="I3117" s="36"/>
      <c r="J3117" s="38"/>
      <c r="K3117" s="36"/>
      <c r="L3117" s="36"/>
      <c r="M3117" s="38"/>
      <c r="N3117" s="36"/>
      <c r="O3117" s="38"/>
    </row>
    <row r="3118" spans="8:15">
      <c r="H3118" s="37"/>
      <c r="I3118" s="36"/>
      <c r="J3118" s="38"/>
      <c r="K3118" s="36"/>
      <c r="L3118" s="36"/>
      <c r="M3118" s="38"/>
      <c r="N3118" s="36"/>
      <c r="O3118" s="38"/>
    </row>
    <row r="3119" spans="8:15">
      <c r="H3119" s="37"/>
      <c r="I3119" s="36"/>
      <c r="J3119" s="38"/>
      <c r="K3119" s="36"/>
      <c r="L3119" s="36"/>
      <c r="M3119" s="38"/>
      <c r="N3119" s="36"/>
      <c r="O3119" s="38"/>
    </row>
    <row r="3120" spans="8:15">
      <c r="H3120" s="37"/>
      <c r="I3120" s="36"/>
      <c r="J3120" s="38"/>
      <c r="K3120" s="36"/>
      <c r="L3120" s="36"/>
      <c r="M3120" s="38"/>
      <c r="N3120" s="36"/>
      <c r="O3120" s="38"/>
    </row>
    <row r="3121" spans="8:15">
      <c r="H3121" s="37"/>
      <c r="I3121" s="36"/>
      <c r="J3121" s="38"/>
      <c r="K3121" s="36"/>
      <c r="L3121" s="36"/>
      <c r="M3121" s="38"/>
      <c r="N3121" s="36"/>
      <c r="O3121" s="38"/>
    </row>
    <row r="3122" spans="8:15">
      <c r="H3122" s="37"/>
      <c r="I3122" s="36"/>
      <c r="J3122" s="38"/>
      <c r="K3122" s="36"/>
      <c r="L3122" s="36"/>
      <c r="M3122" s="38"/>
      <c r="N3122" s="36"/>
      <c r="O3122" s="38"/>
    </row>
    <row r="3123" spans="8:15">
      <c r="H3123" s="37"/>
      <c r="I3123" s="36"/>
      <c r="J3123" s="38"/>
      <c r="K3123" s="36"/>
      <c r="L3123" s="36"/>
      <c r="M3123" s="38"/>
      <c r="N3123" s="36"/>
      <c r="O3123" s="38"/>
    </row>
    <row r="3124" spans="8:15">
      <c r="H3124" s="37"/>
      <c r="I3124" s="36"/>
      <c r="J3124" s="38"/>
      <c r="K3124" s="36"/>
      <c r="L3124" s="36"/>
      <c r="M3124" s="38"/>
      <c r="N3124" s="36"/>
      <c r="O3124" s="38"/>
    </row>
    <row r="3125" spans="8:15">
      <c r="H3125" s="37"/>
      <c r="I3125" s="36"/>
      <c r="J3125" s="38"/>
      <c r="K3125" s="36"/>
      <c r="L3125" s="36"/>
      <c r="M3125" s="38"/>
      <c r="N3125" s="36"/>
      <c r="O3125" s="38"/>
    </row>
    <row r="3126" spans="8:15">
      <c r="H3126" s="37"/>
      <c r="I3126" s="36"/>
      <c r="J3126" s="38"/>
      <c r="K3126" s="36"/>
      <c r="L3126" s="36"/>
      <c r="M3126" s="38"/>
      <c r="N3126" s="36"/>
      <c r="O3126" s="38"/>
    </row>
    <row r="3127" spans="8:15">
      <c r="H3127" s="37"/>
      <c r="I3127" s="36"/>
      <c r="J3127" s="38"/>
      <c r="K3127" s="36"/>
      <c r="L3127" s="36"/>
      <c r="M3127" s="38"/>
      <c r="N3127" s="36"/>
      <c r="O3127" s="38"/>
    </row>
    <row r="3128" spans="8:15">
      <c r="H3128" s="37"/>
      <c r="I3128" s="36"/>
      <c r="J3128" s="38"/>
      <c r="K3128" s="36"/>
      <c r="L3128" s="36"/>
      <c r="M3128" s="38"/>
      <c r="N3128" s="36"/>
      <c r="O3128" s="38"/>
    </row>
    <row r="3129" spans="8:15">
      <c r="H3129" s="37"/>
      <c r="I3129" s="36"/>
      <c r="J3129" s="38"/>
      <c r="K3129" s="36"/>
      <c r="L3129" s="36"/>
      <c r="M3129" s="38"/>
      <c r="N3129" s="36"/>
      <c r="O3129" s="38"/>
    </row>
    <row r="3130" spans="8:15">
      <c r="H3130" s="37"/>
      <c r="I3130" s="36"/>
      <c r="J3130" s="38"/>
      <c r="K3130" s="36"/>
      <c r="L3130" s="36"/>
      <c r="M3130" s="38"/>
      <c r="N3130" s="36"/>
      <c r="O3130" s="38"/>
    </row>
    <row r="3131" spans="8:15">
      <c r="H3131" s="37"/>
      <c r="I3131" s="36"/>
      <c r="J3131" s="38"/>
      <c r="K3131" s="36"/>
      <c r="L3131" s="36"/>
      <c r="M3131" s="38"/>
      <c r="N3131" s="36"/>
      <c r="O3131" s="38"/>
    </row>
    <row r="3132" spans="8:15">
      <c r="H3132" s="37"/>
      <c r="I3132" s="36"/>
      <c r="J3132" s="38"/>
      <c r="K3132" s="36"/>
      <c r="L3132" s="36"/>
      <c r="M3132" s="38"/>
      <c r="N3132" s="36"/>
      <c r="O3132" s="38"/>
    </row>
    <row r="3133" spans="8:15">
      <c r="H3133" s="37"/>
      <c r="I3133" s="36"/>
      <c r="J3133" s="38"/>
      <c r="K3133" s="36"/>
      <c r="L3133" s="36"/>
      <c r="M3133" s="38"/>
      <c r="N3133" s="36"/>
      <c r="O3133" s="38"/>
    </row>
    <row r="3134" spans="8:15">
      <c r="H3134" s="37"/>
      <c r="I3134" s="36"/>
      <c r="J3134" s="38"/>
      <c r="K3134" s="36"/>
      <c r="L3134" s="36"/>
      <c r="M3134" s="38"/>
      <c r="N3134" s="36"/>
      <c r="O3134" s="38"/>
    </row>
    <row r="3135" spans="8:15">
      <c r="H3135" s="37"/>
      <c r="I3135" s="36"/>
      <c r="J3135" s="38"/>
      <c r="K3135" s="36"/>
      <c r="L3135" s="36"/>
      <c r="M3135" s="38"/>
      <c r="N3135" s="36"/>
      <c r="O3135" s="38"/>
    </row>
    <row r="3136" spans="8:15">
      <c r="H3136" s="37"/>
      <c r="I3136" s="36"/>
      <c r="J3136" s="38"/>
      <c r="K3136" s="36"/>
      <c r="L3136" s="36"/>
      <c r="M3136" s="38"/>
      <c r="N3136" s="36"/>
      <c r="O3136" s="38"/>
    </row>
    <row r="3137" spans="8:15">
      <c r="H3137" s="37"/>
      <c r="I3137" s="36"/>
      <c r="J3137" s="38"/>
      <c r="K3137" s="36"/>
      <c r="L3137" s="36"/>
      <c r="M3137" s="38"/>
      <c r="N3137" s="36"/>
      <c r="O3137" s="38"/>
    </row>
    <row r="3138" spans="8:15">
      <c r="H3138" s="37"/>
      <c r="I3138" s="36"/>
      <c r="J3138" s="38"/>
      <c r="K3138" s="36"/>
      <c r="L3138" s="36"/>
      <c r="M3138" s="38"/>
      <c r="N3138" s="36"/>
      <c r="O3138" s="38"/>
    </row>
    <row r="3139" spans="8:15">
      <c r="H3139" s="37"/>
      <c r="I3139" s="36"/>
      <c r="J3139" s="38"/>
      <c r="K3139" s="36"/>
      <c r="L3139" s="36"/>
      <c r="M3139" s="38"/>
      <c r="N3139" s="36"/>
      <c r="O3139" s="38"/>
    </row>
    <row r="3140" spans="8:15">
      <c r="H3140" s="37"/>
      <c r="I3140" s="36"/>
      <c r="J3140" s="38"/>
      <c r="K3140" s="36"/>
      <c r="L3140" s="36"/>
      <c r="M3140" s="38"/>
      <c r="N3140" s="36"/>
      <c r="O3140" s="38"/>
    </row>
    <row r="3141" spans="8:15">
      <c r="H3141" s="37"/>
      <c r="I3141" s="36"/>
      <c r="J3141" s="38"/>
      <c r="K3141" s="36"/>
      <c r="L3141" s="36"/>
      <c r="M3141" s="38"/>
      <c r="N3141" s="36"/>
      <c r="O3141" s="38"/>
    </row>
    <row r="3142" spans="8:15">
      <c r="H3142" s="37"/>
      <c r="I3142" s="36"/>
      <c r="J3142" s="38"/>
      <c r="K3142" s="36"/>
      <c r="L3142" s="36"/>
      <c r="M3142" s="38"/>
      <c r="N3142" s="36"/>
      <c r="O3142" s="38"/>
    </row>
    <row r="3143" spans="8:15">
      <c r="H3143" s="37"/>
      <c r="I3143" s="36"/>
      <c r="J3143" s="38"/>
      <c r="K3143" s="36"/>
      <c r="L3143" s="36"/>
      <c r="M3143" s="38"/>
      <c r="N3143" s="36"/>
      <c r="O3143" s="38"/>
    </row>
    <row r="3144" spans="8:15">
      <c r="H3144" s="37"/>
      <c r="I3144" s="36"/>
      <c r="J3144" s="38"/>
      <c r="K3144" s="36"/>
      <c r="L3144" s="36"/>
      <c r="M3144" s="38"/>
      <c r="N3144" s="36"/>
      <c r="O3144" s="38"/>
    </row>
    <row r="3145" spans="8:15">
      <c r="H3145" s="37"/>
      <c r="I3145" s="36"/>
      <c r="J3145" s="38"/>
      <c r="K3145" s="36"/>
      <c r="L3145" s="36"/>
      <c r="M3145" s="38"/>
      <c r="N3145" s="36"/>
      <c r="O3145" s="38"/>
    </row>
    <row r="3146" spans="8:15">
      <c r="H3146" s="37"/>
      <c r="I3146" s="36"/>
      <c r="J3146" s="38"/>
      <c r="K3146" s="36"/>
      <c r="L3146" s="36"/>
      <c r="M3146" s="38"/>
      <c r="N3146" s="36"/>
      <c r="O3146" s="38"/>
    </row>
    <row r="3147" spans="8:15">
      <c r="H3147" s="37"/>
      <c r="I3147" s="36"/>
      <c r="J3147" s="38"/>
      <c r="K3147" s="36"/>
      <c r="L3147" s="36"/>
      <c r="M3147" s="38"/>
      <c r="N3147" s="36"/>
      <c r="O3147" s="38"/>
    </row>
    <row r="3148" spans="8:15">
      <c r="H3148" s="37"/>
      <c r="I3148" s="36"/>
      <c r="J3148" s="38"/>
      <c r="K3148" s="36"/>
      <c r="L3148" s="36"/>
      <c r="M3148" s="38"/>
      <c r="N3148" s="36"/>
      <c r="O3148" s="38"/>
    </row>
    <row r="3149" spans="8:15">
      <c r="H3149" s="37"/>
      <c r="I3149" s="36"/>
      <c r="J3149" s="38"/>
      <c r="K3149" s="36"/>
      <c r="L3149" s="36"/>
      <c r="M3149" s="38"/>
      <c r="N3149" s="36"/>
      <c r="O3149" s="38"/>
    </row>
    <row r="3150" spans="8:15">
      <c r="H3150" s="37"/>
      <c r="I3150" s="36"/>
      <c r="J3150" s="38"/>
      <c r="K3150" s="36"/>
      <c r="L3150" s="36"/>
      <c r="M3150" s="38"/>
      <c r="N3150" s="36"/>
      <c r="O3150" s="38"/>
    </row>
    <row r="3151" spans="8:15">
      <c r="H3151" s="37"/>
      <c r="I3151" s="36"/>
      <c r="J3151" s="38"/>
      <c r="K3151" s="36"/>
      <c r="L3151" s="36"/>
      <c r="M3151" s="38"/>
      <c r="N3151" s="36"/>
      <c r="O3151" s="38"/>
    </row>
    <row r="3152" spans="8:15">
      <c r="H3152" s="37"/>
      <c r="I3152" s="36"/>
      <c r="J3152" s="38"/>
      <c r="K3152" s="36"/>
      <c r="L3152" s="36"/>
      <c r="M3152" s="38"/>
      <c r="N3152" s="36"/>
      <c r="O3152" s="38"/>
    </row>
    <row r="3153" spans="8:15">
      <c r="H3153" s="37"/>
      <c r="I3153" s="36"/>
      <c r="J3153" s="38"/>
      <c r="K3153" s="36"/>
      <c r="L3153" s="36"/>
      <c r="M3153" s="38"/>
      <c r="N3153" s="36"/>
      <c r="O3153" s="38"/>
    </row>
    <row r="3154" spans="8:15">
      <c r="H3154" s="37"/>
      <c r="I3154" s="36"/>
      <c r="J3154" s="38"/>
      <c r="K3154" s="36"/>
      <c r="L3154" s="36"/>
      <c r="M3154" s="38"/>
      <c r="N3154" s="36"/>
      <c r="O3154" s="38"/>
    </row>
    <row r="3155" spans="8:15">
      <c r="H3155" s="37"/>
      <c r="I3155" s="36"/>
      <c r="J3155" s="38"/>
      <c r="K3155" s="36"/>
      <c r="L3155" s="36"/>
      <c r="M3155" s="38"/>
      <c r="N3155" s="36"/>
      <c r="O3155" s="38"/>
    </row>
    <row r="3156" spans="8:15">
      <c r="H3156" s="37"/>
      <c r="I3156" s="36"/>
      <c r="J3156" s="38"/>
      <c r="K3156" s="36"/>
      <c r="L3156" s="36"/>
      <c r="M3156" s="38"/>
      <c r="N3156" s="36"/>
      <c r="O3156" s="38"/>
    </row>
    <row r="3157" spans="8:15">
      <c r="H3157" s="37"/>
      <c r="I3157" s="36"/>
      <c r="J3157" s="38"/>
      <c r="K3157" s="36"/>
      <c r="L3157" s="36"/>
      <c r="M3157" s="38"/>
      <c r="N3157" s="36"/>
      <c r="O3157" s="38"/>
    </row>
    <row r="3158" spans="8:15">
      <c r="H3158" s="37"/>
      <c r="I3158" s="36"/>
      <c r="J3158" s="38"/>
      <c r="K3158" s="36"/>
      <c r="L3158" s="36"/>
      <c r="M3158" s="38"/>
      <c r="N3158" s="36"/>
      <c r="O3158" s="38"/>
    </row>
    <row r="3159" spans="8:15">
      <c r="H3159" s="37"/>
      <c r="I3159" s="36"/>
      <c r="J3159" s="38"/>
      <c r="K3159" s="36"/>
      <c r="L3159" s="36"/>
      <c r="M3159" s="38"/>
      <c r="N3159" s="36"/>
      <c r="O3159" s="38"/>
    </row>
    <row r="3160" spans="8:15">
      <c r="H3160" s="37"/>
      <c r="I3160" s="36"/>
      <c r="J3160" s="38"/>
      <c r="K3160" s="36"/>
      <c r="L3160" s="36"/>
      <c r="M3160" s="38"/>
      <c r="N3160" s="36"/>
      <c r="O3160" s="38"/>
    </row>
    <row r="3161" spans="8:15">
      <c r="H3161" s="37"/>
      <c r="I3161" s="36"/>
      <c r="J3161" s="38"/>
      <c r="K3161" s="36"/>
      <c r="L3161" s="36"/>
      <c r="M3161" s="38"/>
      <c r="N3161" s="36"/>
      <c r="O3161" s="38"/>
    </row>
    <row r="3162" spans="8:15">
      <c r="H3162" s="37"/>
      <c r="I3162" s="36"/>
      <c r="J3162" s="38"/>
      <c r="K3162" s="36"/>
      <c r="L3162" s="36"/>
      <c r="M3162" s="38"/>
      <c r="N3162" s="36"/>
      <c r="O3162" s="38"/>
    </row>
    <row r="3163" spans="8:15">
      <c r="H3163" s="37"/>
      <c r="I3163" s="36"/>
      <c r="J3163" s="38"/>
      <c r="K3163" s="36"/>
      <c r="L3163" s="36"/>
      <c r="M3163" s="38"/>
      <c r="N3163" s="36"/>
      <c r="O3163" s="38"/>
    </row>
    <row r="3164" spans="8:15">
      <c r="H3164" s="37"/>
      <c r="I3164" s="36"/>
      <c r="J3164" s="38"/>
      <c r="K3164" s="36"/>
      <c r="L3164" s="36"/>
      <c r="M3164" s="38"/>
      <c r="N3164" s="36"/>
      <c r="O3164" s="38"/>
    </row>
    <row r="3165" spans="8:15">
      <c r="H3165" s="37"/>
      <c r="I3165" s="36"/>
      <c r="J3165" s="38"/>
      <c r="K3165" s="36"/>
      <c r="L3165" s="36"/>
      <c r="M3165" s="38"/>
      <c r="N3165" s="36"/>
      <c r="O3165" s="38"/>
    </row>
    <row r="3166" spans="8:15">
      <c r="H3166" s="37"/>
      <c r="I3166" s="36"/>
      <c r="J3166" s="38"/>
      <c r="K3166" s="36"/>
      <c r="L3166" s="36"/>
      <c r="M3166" s="38"/>
      <c r="N3166" s="36"/>
      <c r="O3166" s="38"/>
    </row>
    <row r="3167" spans="8:15">
      <c r="H3167" s="37"/>
      <c r="I3167" s="36"/>
      <c r="J3167" s="38"/>
      <c r="K3167" s="36"/>
      <c r="L3167" s="36"/>
      <c r="M3167" s="38"/>
      <c r="N3167" s="36"/>
      <c r="O3167" s="38"/>
    </row>
    <row r="3168" spans="8:15">
      <c r="H3168" s="37"/>
      <c r="I3168" s="36"/>
      <c r="J3168" s="38"/>
      <c r="K3168" s="36"/>
      <c r="L3168" s="36"/>
      <c r="M3168" s="38"/>
      <c r="N3168" s="36"/>
      <c r="O3168" s="38"/>
    </row>
    <row r="3169" spans="8:15">
      <c r="H3169" s="37"/>
      <c r="I3169" s="36"/>
      <c r="J3169" s="38"/>
      <c r="K3169" s="36"/>
      <c r="L3169" s="36"/>
      <c r="M3169" s="38"/>
      <c r="N3169" s="36"/>
      <c r="O3169" s="38"/>
    </row>
    <row r="3170" spans="8:15">
      <c r="H3170" s="37"/>
      <c r="I3170" s="36"/>
      <c r="J3170" s="38"/>
      <c r="K3170" s="36"/>
      <c r="L3170" s="36"/>
      <c r="M3170" s="38"/>
      <c r="N3170" s="36"/>
      <c r="O3170" s="38"/>
    </row>
    <row r="3171" spans="8:15">
      <c r="H3171" s="37"/>
      <c r="I3171" s="36"/>
      <c r="J3171" s="38"/>
      <c r="K3171" s="36"/>
      <c r="L3171" s="36"/>
      <c r="M3171" s="38"/>
      <c r="N3171" s="36"/>
      <c r="O3171" s="38"/>
    </row>
    <row r="3172" spans="8:15">
      <c r="H3172" s="37"/>
      <c r="I3172" s="36"/>
      <c r="J3172" s="38"/>
      <c r="K3172" s="36"/>
      <c r="L3172" s="36"/>
      <c r="M3172" s="38"/>
      <c r="N3172" s="36"/>
      <c r="O3172" s="38"/>
    </row>
    <row r="3173" spans="8:15">
      <c r="H3173" s="37"/>
      <c r="I3173" s="36"/>
      <c r="J3173" s="38"/>
      <c r="K3173" s="36"/>
      <c r="L3173" s="36"/>
      <c r="M3173" s="38"/>
      <c r="N3173" s="36"/>
      <c r="O3173" s="38"/>
    </row>
    <row r="3174" spans="8:15">
      <c r="H3174" s="37"/>
      <c r="I3174" s="36"/>
      <c r="J3174" s="38"/>
      <c r="K3174" s="36"/>
      <c r="L3174" s="36"/>
      <c r="M3174" s="38"/>
      <c r="N3174" s="36"/>
      <c r="O3174" s="38"/>
    </row>
    <row r="3175" spans="8:15">
      <c r="H3175" s="37"/>
      <c r="I3175" s="36"/>
      <c r="J3175" s="38"/>
      <c r="K3175" s="36"/>
      <c r="L3175" s="36"/>
      <c r="M3175" s="38"/>
      <c r="N3175" s="36"/>
      <c r="O3175" s="38"/>
    </row>
    <row r="3176" spans="8:15">
      <c r="H3176" s="37"/>
      <c r="I3176" s="36"/>
      <c r="J3176" s="38"/>
      <c r="K3176" s="36"/>
      <c r="L3176" s="36"/>
      <c r="M3176" s="38"/>
      <c r="N3176" s="36"/>
      <c r="O3176" s="38"/>
    </row>
    <row r="3177" spans="8:15">
      <c r="H3177" s="37"/>
      <c r="I3177" s="36"/>
      <c r="J3177" s="38"/>
      <c r="K3177" s="36"/>
      <c r="L3177" s="36"/>
      <c r="M3177" s="38"/>
      <c r="N3177" s="36"/>
      <c r="O3177" s="38"/>
    </row>
    <row r="3178" spans="8:15">
      <c r="H3178" s="37"/>
      <c r="I3178" s="36"/>
      <c r="J3178" s="38"/>
      <c r="K3178" s="36"/>
      <c r="L3178" s="36"/>
      <c r="M3178" s="38"/>
      <c r="N3178" s="36"/>
      <c r="O3178" s="38"/>
    </row>
    <row r="3179" spans="8:15">
      <c r="H3179" s="37"/>
      <c r="I3179" s="36"/>
      <c r="J3179" s="38"/>
      <c r="K3179" s="36"/>
      <c r="L3179" s="36"/>
      <c r="M3179" s="38"/>
      <c r="N3179" s="36"/>
      <c r="O3179" s="38"/>
    </row>
    <row r="3180" spans="8:15">
      <c r="H3180" s="37"/>
      <c r="I3180" s="36"/>
      <c r="J3180" s="38"/>
      <c r="K3180" s="36"/>
      <c r="L3180" s="36"/>
      <c r="M3180" s="38"/>
      <c r="N3180" s="36"/>
      <c r="O3180" s="38"/>
    </row>
    <row r="3181" spans="8:15">
      <c r="H3181" s="37"/>
      <c r="I3181" s="36"/>
      <c r="J3181" s="38"/>
      <c r="K3181" s="36"/>
      <c r="L3181" s="36"/>
      <c r="M3181" s="38"/>
      <c r="N3181" s="36"/>
      <c r="O3181" s="38"/>
    </row>
    <row r="3182" spans="8:15">
      <c r="H3182" s="37"/>
      <c r="I3182" s="36"/>
      <c r="J3182" s="38"/>
      <c r="K3182" s="36"/>
      <c r="L3182" s="36"/>
      <c r="M3182" s="38"/>
      <c r="N3182" s="36"/>
      <c r="O3182" s="38"/>
    </row>
    <row r="3183" spans="8:15">
      <c r="H3183" s="37"/>
      <c r="I3183" s="36"/>
      <c r="J3183" s="38"/>
      <c r="K3183" s="36"/>
      <c r="L3183" s="36"/>
      <c r="M3183" s="38"/>
      <c r="N3183" s="36"/>
      <c r="O3183" s="38"/>
    </row>
    <row r="3184" spans="8:15">
      <c r="H3184" s="37"/>
      <c r="I3184" s="36"/>
      <c r="J3184" s="38"/>
      <c r="K3184" s="36"/>
      <c r="L3184" s="36"/>
      <c r="M3184" s="38"/>
      <c r="N3184" s="36"/>
      <c r="O3184" s="38"/>
    </row>
    <row r="3185" spans="8:15">
      <c r="H3185" s="37"/>
      <c r="I3185" s="36"/>
      <c r="J3185" s="38"/>
      <c r="K3185" s="36"/>
      <c r="L3185" s="36"/>
      <c r="M3185" s="38"/>
      <c r="N3185" s="36"/>
      <c r="O3185" s="38"/>
    </row>
    <row r="3186" spans="8:15">
      <c r="H3186" s="37"/>
      <c r="I3186" s="36"/>
      <c r="J3186" s="38"/>
      <c r="K3186" s="36"/>
      <c r="L3186" s="36"/>
      <c r="M3186" s="38"/>
      <c r="N3186" s="36"/>
      <c r="O3186" s="38"/>
    </row>
    <row r="3187" spans="8:15">
      <c r="H3187" s="37"/>
      <c r="I3187" s="36"/>
      <c r="J3187" s="38"/>
      <c r="K3187" s="36"/>
      <c r="L3187" s="36"/>
      <c r="M3187" s="38"/>
      <c r="N3187" s="36"/>
      <c r="O3187" s="38"/>
    </row>
    <row r="3188" spans="8:15">
      <c r="H3188" s="37"/>
      <c r="I3188" s="36"/>
      <c r="J3188" s="38"/>
      <c r="K3188" s="36"/>
      <c r="L3188" s="36"/>
      <c r="M3188" s="38"/>
      <c r="N3188" s="36"/>
      <c r="O3188" s="38"/>
    </row>
    <row r="3189" spans="8:15">
      <c r="H3189" s="37"/>
      <c r="I3189" s="36"/>
      <c r="J3189" s="38"/>
      <c r="K3189" s="36"/>
      <c r="L3189" s="36"/>
      <c r="M3189" s="38"/>
      <c r="N3189" s="36"/>
      <c r="O3189" s="38"/>
    </row>
    <row r="3190" spans="8:15">
      <c r="H3190" s="37"/>
      <c r="I3190" s="36"/>
      <c r="J3190" s="38"/>
      <c r="K3190" s="36"/>
      <c r="L3190" s="36"/>
      <c r="M3190" s="38"/>
      <c r="N3190" s="36"/>
      <c r="O3190" s="38"/>
    </row>
    <row r="3191" spans="8:15">
      <c r="H3191" s="37"/>
      <c r="I3191" s="36"/>
      <c r="J3191" s="38"/>
      <c r="K3191" s="36"/>
      <c r="L3191" s="36"/>
      <c r="M3191" s="38"/>
      <c r="N3191" s="36"/>
      <c r="O3191" s="38"/>
    </row>
    <row r="3192" spans="8:15">
      <c r="H3192" s="37"/>
      <c r="I3192" s="36"/>
      <c r="J3192" s="38"/>
      <c r="K3192" s="36"/>
      <c r="L3192" s="36"/>
      <c r="M3192" s="38"/>
      <c r="N3192" s="36"/>
      <c r="O3192" s="38"/>
    </row>
    <row r="3193" spans="8:15">
      <c r="H3193" s="37"/>
      <c r="I3193" s="36"/>
      <c r="J3193" s="38"/>
      <c r="K3193" s="36"/>
      <c r="L3193" s="36"/>
      <c r="M3193" s="38"/>
      <c r="N3193" s="36"/>
      <c r="O3193" s="38"/>
    </row>
    <row r="3194" spans="8:15">
      <c r="H3194" s="37"/>
      <c r="I3194" s="36"/>
      <c r="J3194" s="38"/>
      <c r="K3194" s="36"/>
      <c r="L3194" s="36"/>
      <c r="M3194" s="38"/>
      <c r="N3194" s="36"/>
      <c r="O3194" s="38"/>
    </row>
    <row r="3195" spans="8:15">
      <c r="H3195" s="37"/>
      <c r="I3195" s="36"/>
      <c r="J3195" s="38"/>
      <c r="K3195" s="36"/>
      <c r="L3195" s="36"/>
      <c r="M3195" s="38"/>
      <c r="N3195" s="36"/>
      <c r="O3195" s="38"/>
    </row>
    <row r="3196" spans="8:15">
      <c r="H3196" s="37"/>
      <c r="I3196" s="36"/>
      <c r="J3196" s="38"/>
      <c r="K3196" s="36"/>
      <c r="L3196" s="36"/>
      <c r="M3196" s="38"/>
      <c r="N3196" s="36"/>
      <c r="O3196" s="38"/>
    </row>
    <row r="3197" spans="8:15">
      <c r="H3197" s="37"/>
      <c r="I3197" s="36"/>
      <c r="J3197" s="38"/>
      <c r="K3197" s="36"/>
      <c r="L3197" s="36"/>
      <c r="M3197" s="38"/>
      <c r="N3197" s="36"/>
      <c r="O3197" s="38"/>
    </row>
    <row r="3198" spans="8:15">
      <c r="H3198" s="37"/>
      <c r="I3198" s="36"/>
      <c r="J3198" s="38"/>
      <c r="K3198" s="36"/>
      <c r="L3198" s="36"/>
      <c r="M3198" s="38"/>
      <c r="N3198" s="36"/>
      <c r="O3198" s="38"/>
    </row>
    <row r="3199" spans="8:15">
      <c r="H3199" s="37"/>
      <c r="I3199" s="36"/>
      <c r="J3199" s="38"/>
      <c r="K3199" s="36"/>
      <c r="L3199" s="36"/>
      <c r="M3199" s="38"/>
      <c r="N3199" s="36"/>
      <c r="O3199" s="38"/>
    </row>
    <row r="3200" spans="8:15">
      <c r="H3200" s="37"/>
      <c r="I3200" s="36"/>
      <c r="J3200" s="38"/>
      <c r="K3200" s="36"/>
      <c r="L3200" s="36"/>
      <c r="M3200" s="38"/>
      <c r="N3200" s="36"/>
      <c r="O3200" s="38"/>
    </row>
    <row r="3201" spans="8:15">
      <c r="H3201" s="37"/>
      <c r="I3201" s="36"/>
      <c r="J3201" s="38"/>
      <c r="K3201" s="36"/>
      <c r="L3201" s="36"/>
      <c r="M3201" s="38"/>
      <c r="N3201" s="36"/>
      <c r="O3201" s="38"/>
    </row>
    <row r="3202" spans="8:15">
      <c r="H3202" s="37"/>
      <c r="I3202" s="36"/>
      <c r="J3202" s="38"/>
      <c r="K3202" s="36"/>
      <c r="L3202" s="36"/>
      <c r="M3202" s="38"/>
      <c r="N3202" s="36"/>
      <c r="O3202" s="38"/>
    </row>
    <row r="3203" spans="8:15">
      <c r="H3203" s="37"/>
      <c r="I3203" s="36"/>
      <c r="J3203" s="38"/>
      <c r="K3203" s="36"/>
      <c r="L3203" s="36"/>
      <c r="M3203" s="38"/>
      <c r="N3203" s="36"/>
      <c r="O3203" s="38"/>
    </row>
    <row r="3204" spans="8:15">
      <c r="H3204" s="37"/>
      <c r="I3204" s="36"/>
      <c r="J3204" s="38"/>
      <c r="K3204" s="36"/>
      <c r="L3204" s="36"/>
      <c r="M3204" s="38"/>
      <c r="N3204" s="36"/>
      <c r="O3204" s="38"/>
    </row>
    <row r="3205" spans="8:15">
      <c r="H3205" s="37"/>
      <c r="I3205" s="36"/>
      <c r="J3205" s="38"/>
      <c r="K3205" s="36"/>
      <c r="L3205" s="36"/>
      <c r="M3205" s="38"/>
      <c r="N3205" s="36"/>
      <c r="O3205" s="38"/>
    </row>
    <row r="3206" spans="8:15">
      <c r="H3206" s="37"/>
      <c r="I3206" s="36"/>
      <c r="J3206" s="38"/>
      <c r="K3206" s="36"/>
      <c r="L3206" s="36"/>
      <c r="M3206" s="38"/>
      <c r="N3206" s="36"/>
      <c r="O3206" s="38"/>
    </row>
    <row r="3207" spans="8:15">
      <c r="H3207" s="37"/>
      <c r="I3207" s="36"/>
      <c r="J3207" s="38"/>
      <c r="K3207" s="36"/>
      <c r="L3207" s="36"/>
      <c r="M3207" s="38"/>
      <c r="N3207" s="36"/>
      <c r="O3207" s="38"/>
    </row>
    <row r="3208" spans="8:15">
      <c r="H3208" s="37"/>
      <c r="I3208" s="36"/>
      <c r="J3208" s="38"/>
      <c r="K3208" s="36"/>
      <c r="L3208" s="36"/>
      <c r="M3208" s="38"/>
      <c r="N3208" s="36"/>
      <c r="O3208" s="38"/>
    </row>
    <row r="3209" spans="8:15">
      <c r="H3209" s="37"/>
      <c r="I3209" s="36"/>
      <c r="J3209" s="38"/>
      <c r="K3209" s="36"/>
      <c r="L3209" s="36"/>
      <c r="M3209" s="38"/>
      <c r="N3209" s="36"/>
      <c r="O3209" s="38"/>
    </row>
    <row r="3210" spans="8:15">
      <c r="H3210" s="37"/>
      <c r="I3210" s="36"/>
      <c r="J3210" s="38"/>
      <c r="K3210" s="36"/>
      <c r="L3210" s="36"/>
      <c r="M3210" s="38"/>
      <c r="N3210" s="36"/>
      <c r="O3210" s="38"/>
    </row>
    <row r="3211" spans="8:15">
      <c r="H3211" s="37"/>
      <c r="I3211" s="36"/>
      <c r="J3211" s="38"/>
      <c r="K3211" s="36"/>
      <c r="L3211" s="36"/>
      <c r="M3211" s="38"/>
      <c r="N3211" s="36"/>
      <c r="O3211" s="38"/>
    </row>
    <row r="3212" spans="8:15">
      <c r="H3212" s="37"/>
      <c r="I3212" s="36"/>
      <c r="J3212" s="38"/>
      <c r="K3212" s="36"/>
      <c r="L3212" s="36"/>
      <c r="M3212" s="38"/>
      <c r="N3212" s="36"/>
      <c r="O3212" s="38"/>
    </row>
    <row r="3213" spans="8:15">
      <c r="H3213" s="37"/>
      <c r="I3213" s="36"/>
      <c r="J3213" s="38"/>
      <c r="K3213" s="36"/>
      <c r="L3213" s="36"/>
      <c r="M3213" s="38"/>
      <c r="N3213" s="36"/>
      <c r="O3213" s="38"/>
    </row>
    <row r="3214" spans="8:15">
      <c r="H3214" s="37"/>
      <c r="I3214" s="36"/>
      <c r="J3214" s="38"/>
      <c r="K3214" s="36"/>
      <c r="L3214" s="36"/>
      <c r="M3214" s="38"/>
      <c r="N3214" s="36"/>
      <c r="O3214" s="38"/>
    </row>
    <row r="3215" spans="8:15">
      <c r="H3215" s="37"/>
      <c r="I3215" s="36"/>
      <c r="J3215" s="38"/>
      <c r="K3215" s="36"/>
      <c r="L3215" s="36"/>
      <c r="M3215" s="38"/>
      <c r="N3215" s="36"/>
      <c r="O3215" s="38"/>
    </row>
    <row r="3216" spans="8:15">
      <c r="H3216" s="37"/>
      <c r="I3216" s="36"/>
      <c r="J3216" s="38"/>
      <c r="K3216" s="36"/>
      <c r="L3216" s="36"/>
      <c r="M3216" s="38"/>
      <c r="N3216" s="36"/>
      <c r="O3216" s="38"/>
    </row>
    <row r="3217" spans="8:15">
      <c r="H3217" s="37"/>
      <c r="I3217" s="36"/>
      <c r="J3217" s="38"/>
      <c r="K3217" s="36"/>
      <c r="L3217" s="36"/>
      <c r="M3217" s="38"/>
      <c r="N3217" s="36"/>
      <c r="O3217" s="38"/>
    </row>
    <row r="3218" spans="8:15">
      <c r="H3218" s="37"/>
      <c r="I3218" s="36"/>
      <c r="J3218" s="38"/>
      <c r="K3218" s="36"/>
      <c r="L3218" s="36"/>
      <c r="M3218" s="38"/>
      <c r="N3218" s="36"/>
      <c r="O3218" s="38"/>
    </row>
    <row r="3219" spans="8:15">
      <c r="H3219" s="37"/>
      <c r="I3219" s="36"/>
      <c r="J3219" s="38"/>
      <c r="K3219" s="36"/>
      <c r="L3219" s="36"/>
      <c r="M3219" s="38"/>
      <c r="N3219" s="36"/>
      <c r="O3219" s="38"/>
    </row>
    <row r="3220" spans="8:15">
      <c r="H3220" s="37"/>
      <c r="I3220" s="36"/>
      <c r="J3220" s="38"/>
      <c r="K3220" s="36"/>
      <c r="L3220" s="36"/>
      <c r="M3220" s="38"/>
      <c r="N3220" s="36"/>
      <c r="O3220" s="38"/>
    </row>
    <row r="3221" spans="8:15">
      <c r="H3221" s="37"/>
      <c r="I3221" s="36"/>
      <c r="J3221" s="38"/>
      <c r="K3221" s="36"/>
      <c r="L3221" s="36"/>
      <c r="M3221" s="38"/>
      <c r="N3221" s="36"/>
      <c r="O3221" s="38"/>
    </row>
    <row r="3222" spans="8:15">
      <c r="H3222" s="37"/>
      <c r="I3222" s="36"/>
      <c r="J3222" s="38"/>
      <c r="K3222" s="36"/>
      <c r="L3222" s="36"/>
      <c r="M3222" s="38"/>
      <c r="N3222" s="36"/>
      <c r="O3222" s="38"/>
    </row>
    <row r="3223" spans="8:15">
      <c r="H3223" s="37"/>
      <c r="I3223" s="36"/>
      <c r="J3223" s="38"/>
      <c r="K3223" s="36"/>
      <c r="L3223" s="36"/>
      <c r="M3223" s="38"/>
      <c r="N3223" s="36"/>
      <c r="O3223" s="38"/>
    </row>
    <row r="3224" spans="8:15">
      <c r="H3224" s="37"/>
      <c r="I3224" s="36"/>
      <c r="J3224" s="38"/>
      <c r="K3224" s="36"/>
      <c r="L3224" s="36"/>
      <c r="M3224" s="38"/>
      <c r="N3224" s="36"/>
      <c r="O3224" s="38"/>
    </row>
    <row r="3225" spans="8:15">
      <c r="H3225" s="37"/>
      <c r="I3225" s="36"/>
      <c r="J3225" s="38"/>
      <c r="K3225" s="36"/>
      <c r="L3225" s="36"/>
      <c r="M3225" s="38"/>
      <c r="N3225" s="36"/>
      <c r="O3225" s="38"/>
    </row>
    <row r="3226" spans="8:15">
      <c r="H3226" s="37"/>
      <c r="I3226" s="36"/>
      <c r="J3226" s="38"/>
      <c r="K3226" s="36"/>
      <c r="L3226" s="36"/>
      <c r="M3226" s="38"/>
      <c r="N3226" s="36"/>
      <c r="O3226" s="38"/>
    </row>
    <row r="3227" spans="8:15">
      <c r="H3227" s="37"/>
      <c r="I3227" s="36"/>
      <c r="J3227" s="38"/>
      <c r="K3227" s="36"/>
      <c r="L3227" s="36"/>
      <c r="M3227" s="38"/>
      <c r="N3227" s="36"/>
      <c r="O3227" s="38"/>
    </row>
    <row r="3228" spans="8:15">
      <c r="H3228" s="37"/>
      <c r="I3228" s="36"/>
      <c r="J3228" s="38"/>
      <c r="K3228" s="36"/>
      <c r="L3228" s="36"/>
      <c r="M3228" s="38"/>
      <c r="N3228" s="36"/>
      <c r="O3228" s="38"/>
    </row>
    <row r="3229" spans="8:15">
      <c r="H3229" s="37"/>
      <c r="I3229" s="36"/>
      <c r="J3229" s="38"/>
      <c r="K3229" s="36"/>
      <c r="L3229" s="36"/>
      <c r="M3229" s="38"/>
      <c r="N3229" s="36"/>
      <c r="O3229" s="38"/>
    </row>
    <row r="3230" spans="8:15">
      <c r="H3230" s="37"/>
      <c r="I3230" s="36"/>
      <c r="J3230" s="38"/>
      <c r="K3230" s="36"/>
      <c r="L3230" s="36"/>
      <c r="M3230" s="38"/>
      <c r="N3230" s="36"/>
      <c r="O3230" s="38"/>
    </row>
    <row r="3231" spans="8:15">
      <c r="H3231" s="37"/>
      <c r="I3231" s="36"/>
      <c r="J3231" s="38"/>
      <c r="K3231" s="36"/>
      <c r="L3231" s="36"/>
      <c r="M3231" s="38"/>
      <c r="N3231" s="36"/>
      <c r="O3231" s="38"/>
    </row>
    <row r="3232" spans="8:15">
      <c r="H3232" s="37"/>
      <c r="I3232" s="36"/>
      <c r="J3232" s="38"/>
      <c r="K3232" s="36"/>
      <c r="L3232" s="36"/>
      <c r="M3232" s="38"/>
      <c r="N3232" s="36"/>
      <c r="O3232" s="38"/>
    </row>
    <row r="3233" spans="8:15">
      <c r="H3233" s="37"/>
      <c r="I3233" s="36"/>
      <c r="J3233" s="38"/>
      <c r="K3233" s="36"/>
      <c r="L3233" s="36"/>
      <c r="M3233" s="38"/>
      <c r="N3233" s="36"/>
      <c r="O3233" s="38"/>
    </row>
    <row r="3234" spans="8:15">
      <c r="H3234" s="37"/>
      <c r="I3234" s="36"/>
      <c r="J3234" s="38"/>
      <c r="K3234" s="36"/>
      <c r="L3234" s="36"/>
      <c r="M3234" s="38"/>
      <c r="N3234" s="36"/>
      <c r="O3234" s="38"/>
    </row>
    <row r="3235" spans="8:15">
      <c r="H3235" s="37"/>
      <c r="I3235" s="36"/>
      <c r="J3235" s="38"/>
      <c r="K3235" s="36"/>
      <c r="L3235" s="36"/>
      <c r="M3235" s="38"/>
      <c r="N3235" s="36"/>
      <c r="O3235" s="38"/>
    </row>
    <row r="3236" spans="8:15">
      <c r="H3236" s="37"/>
      <c r="I3236" s="36"/>
      <c r="J3236" s="38"/>
      <c r="K3236" s="36"/>
      <c r="L3236" s="36"/>
      <c r="M3236" s="38"/>
      <c r="N3236" s="36"/>
      <c r="O3236" s="38"/>
    </row>
    <row r="3237" spans="8:15">
      <c r="H3237" s="37"/>
      <c r="I3237" s="36"/>
      <c r="J3237" s="38"/>
      <c r="K3237" s="36"/>
      <c r="L3237" s="36"/>
      <c r="M3237" s="38"/>
      <c r="N3237" s="36"/>
      <c r="O3237" s="38"/>
    </row>
    <row r="3238" spans="8:15">
      <c r="H3238" s="37"/>
      <c r="I3238" s="36"/>
      <c r="J3238" s="38"/>
      <c r="K3238" s="36"/>
      <c r="L3238" s="36"/>
      <c r="M3238" s="38"/>
      <c r="N3238" s="36"/>
      <c r="O3238" s="38"/>
    </row>
    <row r="3239" spans="8:15">
      <c r="H3239" s="37"/>
      <c r="I3239" s="36"/>
      <c r="J3239" s="38"/>
      <c r="K3239" s="36"/>
      <c r="L3239" s="36"/>
      <c r="M3239" s="38"/>
      <c r="N3239" s="36"/>
      <c r="O3239" s="38"/>
    </row>
    <row r="3240" spans="8:15">
      <c r="H3240" s="37"/>
      <c r="I3240" s="36"/>
      <c r="J3240" s="38"/>
      <c r="K3240" s="36"/>
      <c r="L3240" s="36"/>
      <c r="M3240" s="38"/>
      <c r="N3240" s="36"/>
      <c r="O3240" s="38"/>
    </row>
    <row r="3241" spans="8:15">
      <c r="H3241" s="37"/>
      <c r="I3241" s="36"/>
      <c r="J3241" s="38"/>
      <c r="K3241" s="36"/>
      <c r="L3241" s="36"/>
      <c r="M3241" s="38"/>
      <c r="N3241" s="36"/>
      <c r="O3241" s="38"/>
    </row>
    <row r="3242" spans="8:15">
      <c r="H3242" s="37"/>
      <c r="I3242" s="36"/>
      <c r="J3242" s="38"/>
      <c r="K3242" s="36"/>
      <c r="L3242" s="36"/>
      <c r="M3242" s="38"/>
      <c r="N3242" s="36"/>
      <c r="O3242" s="38"/>
    </row>
    <row r="3243" spans="8:15">
      <c r="H3243" s="37"/>
      <c r="I3243" s="36"/>
      <c r="J3243" s="38"/>
      <c r="K3243" s="36"/>
      <c r="L3243" s="36"/>
      <c r="M3243" s="38"/>
      <c r="N3243" s="36"/>
      <c r="O3243" s="38"/>
    </row>
    <row r="3244" spans="8:15">
      <c r="H3244" s="37"/>
      <c r="I3244" s="36"/>
      <c r="J3244" s="38"/>
      <c r="K3244" s="36"/>
      <c r="L3244" s="36"/>
      <c r="M3244" s="38"/>
      <c r="N3244" s="36"/>
      <c r="O3244" s="38"/>
    </row>
    <row r="3245" spans="8:15">
      <c r="H3245" s="37"/>
      <c r="I3245" s="36"/>
      <c r="J3245" s="38"/>
      <c r="K3245" s="36"/>
      <c r="L3245" s="36"/>
      <c r="M3245" s="38"/>
      <c r="N3245" s="36"/>
      <c r="O3245" s="38"/>
    </row>
    <row r="3246" spans="8:15">
      <c r="H3246" s="37"/>
      <c r="I3246" s="36"/>
      <c r="J3246" s="38"/>
      <c r="K3246" s="36"/>
      <c r="L3246" s="36"/>
      <c r="M3246" s="38"/>
      <c r="N3246" s="36"/>
      <c r="O3246" s="38"/>
    </row>
    <row r="3247" spans="8:15">
      <c r="H3247" s="37"/>
      <c r="I3247" s="36"/>
      <c r="J3247" s="38"/>
      <c r="K3247" s="36"/>
      <c r="L3247" s="36"/>
      <c r="M3247" s="38"/>
      <c r="N3247" s="36"/>
      <c r="O3247" s="38"/>
    </row>
    <row r="3248" spans="8:15">
      <c r="H3248" s="37"/>
      <c r="I3248" s="36"/>
      <c r="J3248" s="38"/>
      <c r="K3248" s="36"/>
      <c r="L3248" s="36"/>
      <c r="M3248" s="38"/>
      <c r="N3248" s="36"/>
      <c r="O3248" s="38"/>
    </row>
    <row r="3249" spans="8:15">
      <c r="H3249" s="37"/>
      <c r="I3249" s="36"/>
      <c r="J3249" s="38"/>
      <c r="K3249" s="36"/>
      <c r="L3249" s="36"/>
      <c r="M3249" s="38"/>
      <c r="N3249" s="36"/>
      <c r="O3249" s="38"/>
    </row>
    <row r="3250" spans="8:15">
      <c r="H3250" s="37"/>
      <c r="I3250" s="36"/>
      <c r="J3250" s="38"/>
      <c r="K3250" s="36"/>
      <c r="L3250" s="36"/>
      <c r="M3250" s="38"/>
      <c r="N3250" s="36"/>
      <c r="O3250" s="38"/>
    </row>
    <row r="3251" spans="8:15">
      <c r="H3251" s="37"/>
      <c r="I3251" s="36"/>
      <c r="J3251" s="38"/>
      <c r="K3251" s="36"/>
      <c r="L3251" s="36"/>
      <c r="M3251" s="38"/>
      <c r="N3251" s="36"/>
      <c r="O3251" s="38"/>
    </row>
    <row r="3252" spans="8:15">
      <c r="H3252" s="37"/>
      <c r="I3252" s="36"/>
      <c r="J3252" s="38"/>
      <c r="K3252" s="36"/>
      <c r="L3252" s="36"/>
      <c r="M3252" s="38"/>
      <c r="N3252" s="36"/>
      <c r="O3252" s="38"/>
    </row>
    <row r="3253" spans="8:15">
      <c r="H3253" s="37"/>
      <c r="I3253" s="36"/>
      <c r="J3253" s="38"/>
      <c r="K3253" s="36"/>
      <c r="L3253" s="36"/>
      <c r="M3253" s="38"/>
      <c r="N3253" s="36"/>
      <c r="O3253" s="38"/>
    </row>
    <row r="3254" spans="8:15">
      <c r="H3254" s="37"/>
      <c r="I3254" s="36"/>
      <c r="J3254" s="38"/>
      <c r="K3254" s="36"/>
      <c r="L3254" s="36"/>
      <c r="M3254" s="38"/>
      <c r="N3254" s="36"/>
      <c r="O3254" s="38"/>
    </row>
    <row r="3255" spans="8:15">
      <c r="H3255" s="37"/>
      <c r="I3255" s="36"/>
      <c r="J3255" s="38"/>
      <c r="K3255" s="36"/>
      <c r="L3255" s="36"/>
      <c r="M3255" s="38"/>
      <c r="N3255" s="36"/>
      <c r="O3255" s="38"/>
    </row>
    <row r="3256" spans="8:15">
      <c r="H3256" s="37"/>
      <c r="I3256" s="36"/>
      <c r="J3256" s="38"/>
      <c r="K3256" s="36"/>
      <c r="L3256" s="36"/>
      <c r="M3256" s="38"/>
      <c r="N3256" s="36"/>
      <c r="O3256" s="38"/>
    </row>
    <row r="3257" spans="8:15">
      <c r="H3257" s="37"/>
      <c r="I3257" s="36"/>
      <c r="J3257" s="38"/>
      <c r="K3257" s="36"/>
      <c r="L3257" s="36"/>
      <c r="M3257" s="38"/>
      <c r="N3257" s="36"/>
      <c r="O3257" s="38"/>
    </row>
    <row r="3258" spans="8:15">
      <c r="H3258" s="37"/>
      <c r="I3258" s="36"/>
      <c r="J3258" s="38"/>
      <c r="K3258" s="36"/>
      <c r="L3258" s="36"/>
      <c r="M3258" s="38"/>
      <c r="N3258" s="36"/>
      <c r="O3258" s="38"/>
    </row>
    <row r="3259" spans="8:15">
      <c r="H3259" s="37"/>
      <c r="I3259" s="36"/>
      <c r="J3259" s="38"/>
      <c r="K3259" s="36"/>
      <c r="L3259" s="36"/>
      <c r="M3259" s="38"/>
      <c r="N3259" s="36"/>
      <c r="O3259" s="38"/>
    </row>
    <row r="3260" spans="8:15">
      <c r="H3260" s="37"/>
      <c r="I3260" s="36"/>
      <c r="J3260" s="38"/>
      <c r="K3260" s="36"/>
      <c r="L3260" s="36"/>
      <c r="M3260" s="38"/>
      <c r="N3260" s="36"/>
      <c r="O3260" s="38"/>
    </row>
    <row r="3261" spans="8:15">
      <c r="H3261" s="37"/>
      <c r="I3261" s="36"/>
      <c r="J3261" s="38"/>
      <c r="K3261" s="36"/>
      <c r="L3261" s="36"/>
      <c r="M3261" s="38"/>
      <c r="N3261" s="36"/>
      <c r="O3261" s="38"/>
    </row>
    <row r="3262" spans="8:15">
      <c r="H3262" s="37"/>
      <c r="I3262" s="36"/>
      <c r="J3262" s="38"/>
      <c r="K3262" s="36"/>
      <c r="L3262" s="36"/>
      <c r="M3262" s="38"/>
      <c r="N3262" s="36"/>
      <c r="O3262" s="38"/>
    </row>
    <row r="3263" spans="8:15">
      <c r="H3263" s="37"/>
      <c r="I3263" s="36"/>
      <c r="J3263" s="38"/>
      <c r="K3263" s="36"/>
      <c r="L3263" s="36"/>
      <c r="M3263" s="38"/>
      <c r="N3263" s="36"/>
      <c r="O3263" s="38"/>
    </row>
    <row r="3264" spans="8:15">
      <c r="H3264" s="37"/>
      <c r="I3264" s="36"/>
      <c r="J3264" s="38"/>
      <c r="K3264" s="36"/>
      <c r="L3264" s="36"/>
      <c r="M3264" s="38"/>
      <c r="N3264" s="36"/>
      <c r="O3264" s="38"/>
    </row>
    <row r="3265" spans="8:15">
      <c r="H3265" s="37"/>
      <c r="I3265" s="36"/>
      <c r="J3265" s="38"/>
      <c r="K3265" s="36"/>
      <c r="L3265" s="36"/>
      <c r="M3265" s="38"/>
      <c r="N3265" s="36"/>
      <c r="O3265" s="38"/>
    </row>
    <row r="3266" spans="8:15">
      <c r="H3266" s="37"/>
      <c r="I3266" s="36"/>
      <c r="J3266" s="38"/>
      <c r="K3266" s="36"/>
      <c r="L3266" s="36"/>
      <c r="M3266" s="38"/>
      <c r="N3266" s="36"/>
      <c r="O3266" s="38"/>
    </row>
    <row r="3267" spans="8:15">
      <c r="H3267" s="37"/>
      <c r="I3267" s="36"/>
      <c r="J3267" s="38"/>
      <c r="K3267" s="36"/>
      <c r="L3267" s="36"/>
      <c r="M3267" s="38"/>
      <c r="N3267" s="36"/>
      <c r="O3267" s="38"/>
    </row>
    <row r="3268" spans="8:15">
      <c r="H3268" s="37"/>
      <c r="I3268" s="36"/>
      <c r="J3268" s="38"/>
      <c r="K3268" s="36"/>
      <c r="L3268" s="36"/>
      <c r="M3268" s="38"/>
      <c r="N3268" s="36"/>
      <c r="O3268" s="38"/>
    </row>
    <row r="3269" spans="8:15">
      <c r="H3269" s="37"/>
      <c r="I3269" s="36"/>
      <c r="J3269" s="38"/>
      <c r="K3269" s="36"/>
      <c r="L3269" s="36"/>
      <c r="M3269" s="38"/>
      <c r="N3269" s="36"/>
      <c r="O3269" s="38"/>
    </row>
    <row r="3270" spans="8:15">
      <c r="H3270" s="37"/>
      <c r="I3270" s="36"/>
      <c r="J3270" s="38"/>
      <c r="K3270" s="36"/>
      <c r="L3270" s="36"/>
      <c r="M3270" s="38"/>
      <c r="N3270" s="36"/>
      <c r="O3270" s="38"/>
    </row>
    <row r="3271" spans="8:15">
      <c r="H3271" s="37"/>
      <c r="I3271" s="36"/>
      <c r="J3271" s="38"/>
      <c r="K3271" s="36"/>
      <c r="L3271" s="36"/>
      <c r="M3271" s="38"/>
      <c r="N3271" s="36"/>
      <c r="O3271" s="38"/>
    </row>
    <row r="3272" spans="8:15">
      <c r="H3272" s="37"/>
      <c r="I3272" s="36"/>
      <c r="J3272" s="38"/>
      <c r="K3272" s="36"/>
      <c r="L3272" s="36"/>
      <c r="M3272" s="38"/>
      <c r="N3272" s="36"/>
      <c r="O3272" s="38"/>
    </row>
    <row r="3273" spans="8:15">
      <c r="H3273" s="37"/>
      <c r="I3273" s="36"/>
      <c r="J3273" s="38"/>
      <c r="K3273" s="36"/>
      <c r="L3273" s="36"/>
      <c r="M3273" s="38"/>
      <c r="N3273" s="36"/>
      <c r="O3273" s="38"/>
    </row>
    <row r="3274" spans="8:15">
      <c r="H3274" s="37"/>
      <c r="I3274" s="36"/>
      <c r="J3274" s="38"/>
      <c r="K3274" s="36"/>
      <c r="L3274" s="36"/>
      <c r="M3274" s="38"/>
      <c r="N3274" s="36"/>
      <c r="O3274" s="38"/>
    </row>
    <row r="3275" spans="8:15">
      <c r="H3275" s="37"/>
      <c r="I3275" s="36"/>
      <c r="J3275" s="38"/>
      <c r="K3275" s="36"/>
      <c r="L3275" s="36"/>
      <c r="M3275" s="38"/>
      <c r="N3275" s="36"/>
      <c r="O3275" s="38"/>
    </row>
    <row r="3276" spans="8:15">
      <c r="H3276" s="37"/>
      <c r="I3276" s="36"/>
      <c r="J3276" s="38"/>
      <c r="K3276" s="36"/>
      <c r="L3276" s="36"/>
      <c r="M3276" s="38"/>
      <c r="N3276" s="36"/>
      <c r="O3276" s="38"/>
    </row>
    <row r="3277" spans="8:15">
      <c r="H3277" s="37"/>
      <c r="I3277" s="36"/>
      <c r="J3277" s="38"/>
      <c r="K3277" s="36"/>
      <c r="L3277" s="36"/>
      <c r="M3277" s="38"/>
      <c r="N3277" s="36"/>
      <c r="O3277" s="38"/>
    </row>
    <row r="3278" spans="8:15">
      <c r="H3278" s="37"/>
      <c r="I3278" s="36"/>
      <c r="J3278" s="38"/>
      <c r="K3278" s="36"/>
      <c r="L3278" s="36"/>
      <c r="M3278" s="38"/>
      <c r="N3278" s="36"/>
      <c r="O3278" s="38"/>
    </row>
    <row r="3279" spans="8:15">
      <c r="H3279" s="37"/>
      <c r="I3279" s="36"/>
      <c r="J3279" s="38"/>
      <c r="K3279" s="36"/>
      <c r="L3279" s="36"/>
      <c r="M3279" s="38"/>
      <c r="N3279" s="36"/>
      <c r="O3279" s="38"/>
    </row>
    <row r="3280" spans="8:15">
      <c r="H3280" s="37"/>
      <c r="I3280" s="36"/>
      <c r="J3280" s="38"/>
      <c r="K3280" s="36"/>
      <c r="L3280" s="36"/>
      <c r="M3280" s="38"/>
      <c r="N3280" s="36"/>
      <c r="O3280" s="38"/>
    </row>
    <row r="3281" spans="8:15">
      <c r="H3281" s="37"/>
      <c r="I3281" s="36"/>
      <c r="J3281" s="38"/>
      <c r="K3281" s="36"/>
      <c r="L3281" s="36"/>
      <c r="M3281" s="38"/>
      <c r="N3281" s="36"/>
      <c r="O3281" s="38"/>
    </row>
    <row r="3282" spans="8:15">
      <c r="H3282" s="37"/>
      <c r="I3282" s="36"/>
      <c r="J3282" s="38"/>
      <c r="K3282" s="36"/>
      <c r="L3282" s="36"/>
      <c r="M3282" s="38"/>
      <c r="N3282" s="36"/>
      <c r="O3282" s="38"/>
    </row>
    <row r="3283" spans="8:15">
      <c r="H3283" s="37"/>
      <c r="I3283" s="36"/>
      <c r="J3283" s="38"/>
      <c r="K3283" s="36"/>
      <c r="L3283" s="36"/>
      <c r="M3283" s="38"/>
      <c r="N3283" s="36"/>
      <c r="O3283" s="38"/>
    </row>
    <row r="3284" spans="8:15">
      <c r="H3284" s="37"/>
      <c r="I3284" s="36"/>
      <c r="J3284" s="38"/>
      <c r="K3284" s="36"/>
      <c r="L3284" s="36"/>
      <c r="M3284" s="38"/>
      <c r="N3284" s="36"/>
      <c r="O3284" s="38"/>
    </row>
    <row r="3285" spans="8:15">
      <c r="H3285" s="37"/>
      <c r="I3285" s="36"/>
      <c r="J3285" s="38"/>
      <c r="K3285" s="36"/>
      <c r="L3285" s="36"/>
      <c r="M3285" s="38"/>
      <c r="N3285" s="36"/>
      <c r="O3285" s="38"/>
    </row>
    <row r="3286" spans="8:15">
      <c r="H3286" s="37"/>
      <c r="I3286" s="36"/>
      <c r="J3286" s="38"/>
      <c r="K3286" s="36"/>
      <c r="L3286" s="36"/>
      <c r="M3286" s="38"/>
      <c r="N3286" s="36"/>
      <c r="O3286" s="38"/>
    </row>
    <row r="3287" spans="8:15">
      <c r="H3287" s="37"/>
      <c r="I3287" s="36"/>
      <c r="J3287" s="38"/>
      <c r="K3287" s="36"/>
      <c r="L3287" s="36"/>
      <c r="M3287" s="38"/>
      <c r="N3287" s="36"/>
      <c r="O3287" s="38"/>
    </row>
    <row r="3288" spans="8:15">
      <c r="H3288" s="37"/>
      <c r="I3288" s="36"/>
      <c r="J3288" s="38"/>
      <c r="K3288" s="36"/>
      <c r="L3288" s="36"/>
      <c r="M3288" s="38"/>
      <c r="N3288" s="36"/>
      <c r="O3288" s="38"/>
    </row>
    <row r="3289" spans="8:15">
      <c r="H3289" s="37"/>
      <c r="I3289" s="36"/>
      <c r="J3289" s="38"/>
      <c r="K3289" s="36"/>
      <c r="L3289" s="36"/>
      <c r="M3289" s="38"/>
      <c r="N3289" s="36"/>
      <c r="O3289" s="38"/>
    </row>
    <row r="3290" spans="8:15">
      <c r="H3290" s="37"/>
      <c r="I3290" s="36"/>
      <c r="J3290" s="38"/>
      <c r="K3290" s="36"/>
      <c r="L3290" s="36"/>
      <c r="M3290" s="38"/>
      <c r="N3290" s="36"/>
      <c r="O3290" s="38"/>
    </row>
    <row r="3291" spans="8:15">
      <c r="H3291" s="37"/>
      <c r="I3291" s="36"/>
      <c r="J3291" s="38"/>
      <c r="K3291" s="36"/>
      <c r="L3291" s="36"/>
      <c r="M3291" s="38"/>
      <c r="N3291" s="36"/>
      <c r="O3291" s="38"/>
    </row>
    <row r="3292" spans="8:15">
      <c r="H3292" s="37"/>
      <c r="I3292" s="36"/>
      <c r="J3292" s="38"/>
      <c r="K3292" s="36"/>
      <c r="L3292" s="36"/>
      <c r="M3292" s="38"/>
      <c r="N3292" s="36"/>
      <c r="O3292" s="38"/>
    </row>
    <row r="3293" spans="8:15">
      <c r="H3293" s="37"/>
      <c r="I3293" s="36"/>
      <c r="J3293" s="38"/>
      <c r="K3293" s="36"/>
      <c r="L3293" s="36"/>
      <c r="M3293" s="38"/>
      <c r="N3293" s="36"/>
      <c r="O3293" s="38"/>
    </row>
    <row r="3294" spans="8:15">
      <c r="H3294" s="37"/>
      <c r="I3294" s="36"/>
      <c r="J3294" s="38"/>
      <c r="K3294" s="36"/>
      <c r="L3294" s="36"/>
      <c r="M3294" s="38"/>
      <c r="N3294" s="36"/>
      <c r="O3294" s="38"/>
    </row>
    <row r="3295" spans="8:15">
      <c r="H3295" s="37"/>
      <c r="I3295" s="36"/>
      <c r="J3295" s="38"/>
      <c r="K3295" s="36"/>
      <c r="L3295" s="36"/>
      <c r="M3295" s="38"/>
      <c r="N3295" s="36"/>
      <c r="O3295" s="38"/>
    </row>
    <row r="3296" spans="8:15">
      <c r="H3296" s="37"/>
      <c r="I3296" s="36"/>
      <c r="J3296" s="38"/>
      <c r="K3296" s="36"/>
      <c r="L3296" s="36"/>
      <c r="M3296" s="38"/>
      <c r="N3296" s="36"/>
      <c r="O3296" s="38"/>
    </row>
    <row r="3297" spans="8:15">
      <c r="H3297" s="37"/>
      <c r="I3297" s="36"/>
      <c r="J3297" s="38"/>
      <c r="K3297" s="36"/>
      <c r="L3297" s="36"/>
      <c r="M3297" s="38"/>
      <c r="N3297" s="36"/>
      <c r="O3297" s="38"/>
    </row>
    <row r="3298" spans="8:15">
      <c r="H3298" s="37"/>
      <c r="I3298" s="36"/>
      <c r="J3298" s="38"/>
      <c r="K3298" s="36"/>
      <c r="L3298" s="36"/>
      <c r="M3298" s="38"/>
      <c r="N3298" s="36"/>
      <c r="O3298" s="38"/>
    </row>
    <row r="3299" spans="8:15">
      <c r="H3299" s="37"/>
      <c r="I3299" s="36"/>
      <c r="J3299" s="38"/>
      <c r="K3299" s="36"/>
      <c r="L3299" s="36"/>
      <c r="M3299" s="38"/>
      <c r="N3299" s="36"/>
      <c r="O3299" s="38"/>
    </row>
    <row r="3300" spans="8:15">
      <c r="H3300" s="37"/>
      <c r="I3300" s="36"/>
      <c r="J3300" s="38"/>
      <c r="K3300" s="36"/>
      <c r="L3300" s="36"/>
      <c r="M3300" s="38"/>
      <c r="N3300" s="36"/>
      <c r="O3300" s="38"/>
    </row>
    <row r="3301" spans="8:15">
      <c r="H3301" s="37"/>
      <c r="I3301" s="36"/>
      <c r="J3301" s="38"/>
      <c r="K3301" s="36"/>
      <c r="L3301" s="36"/>
      <c r="M3301" s="38"/>
      <c r="N3301" s="36"/>
      <c r="O3301" s="38"/>
    </row>
    <row r="3302" spans="8:15">
      <c r="H3302" s="37"/>
      <c r="I3302" s="36"/>
      <c r="J3302" s="38"/>
      <c r="K3302" s="36"/>
      <c r="L3302" s="36"/>
      <c r="M3302" s="38"/>
      <c r="N3302" s="36"/>
      <c r="O3302" s="38"/>
    </row>
    <row r="3303" spans="8:15">
      <c r="H3303" s="37"/>
      <c r="I3303" s="36"/>
      <c r="J3303" s="38"/>
      <c r="K3303" s="36"/>
      <c r="L3303" s="36"/>
      <c r="M3303" s="38"/>
      <c r="N3303" s="36"/>
      <c r="O3303" s="38"/>
    </row>
    <row r="3304" spans="8:15">
      <c r="H3304" s="37"/>
      <c r="I3304" s="36"/>
      <c r="J3304" s="38"/>
      <c r="K3304" s="36"/>
      <c r="L3304" s="36"/>
      <c r="M3304" s="38"/>
      <c r="N3304" s="36"/>
      <c r="O3304" s="38"/>
    </row>
    <row r="3305" spans="8:15">
      <c r="H3305" s="37"/>
      <c r="I3305" s="36"/>
      <c r="J3305" s="38"/>
      <c r="K3305" s="36"/>
      <c r="L3305" s="36"/>
      <c r="M3305" s="38"/>
      <c r="N3305" s="36"/>
      <c r="O3305" s="38"/>
    </row>
    <row r="3306" spans="8:15">
      <c r="H3306" s="37"/>
      <c r="I3306" s="36"/>
      <c r="J3306" s="38"/>
      <c r="K3306" s="36"/>
      <c r="L3306" s="36"/>
      <c r="M3306" s="38"/>
      <c r="N3306" s="36"/>
      <c r="O3306" s="38"/>
    </row>
    <row r="3307" spans="8:15">
      <c r="H3307" s="37"/>
      <c r="I3307" s="36"/>
      <c r="J3307" s="38"/>
      <c r="K3307" s="36"/>
      <c r="L3307" s="36"/>
      <c r="M3307" s="38"/>
      <c r="N3307" s="36"/>
      <c r="O3307" s="38"/>
    </row>
    <row r="3308" spans="8:15">
      <c r="H3308" s="37"/>
      <c r="I3308" s="36"/>
      <c r="J3308" s="38"/>
      <c r="K3308" s="36"/>
      <c r="L3308" s="36"/>
      <c r="M3308" s="38"/>
      <c r="N3308" s="36"/>
      <c r="O3308" s="38"/>
    </row>
    <row r="3309" spans="8:15">
      <c r="H3309" s="37"/>
      <c r="I3309" s="36"/>
      <c r="J3309" s="38"/>
      <c r="K3309" s="36"/>
      <c r="L3309" s="36"/>
      <c r="M3309" s="38"/>
      <c r="N3309" s="36"/>
      <c r="O3309" s="38"/>
    </row>
    <row r="3310" spans="8:15">
      <c r="H3310" s="37"/>
      <c r="I3310" s="36"/>
      <c r="J3310" s="38"/>
      <c r="K3310" s="36"/>
      <c r="L3310" s="36"/>
      <c r="M3310" s="38"/>
      <c r="N3310" s="36"/>
      <c r="O3310" s="38"/>
    </row>
    <row r="3311" spans="8:15">
      <c r="H3311" s="37"/>
      <c r="I3311" s="36"/>
      <c r="J3311" s="38"/>
      <c r="K3311" s="36"/>
      <c r="L3311" s="36"/>
      <c r="M3311" s="38"/>
      <c r="N3311" s="36"/>
      <c r="O3311" s="38"/>
    </row>
    <row r="3312" spans="8:15">
      <c r="H3312" s="37"/>
      <c r="I3312" s="36"/>
      <c r="J3312" s="38"/>
      <c r="K3312" s="36"/>
      <c r="L3312" s="36"/>
      <c r="M3312" s="38"/>
      <c r="N3312" s="36"/>
      <c r="O3312" s="38"/>
    </row>
    <row r="3313" spans="8:15">
      <c r="H3313" s="37"/>
      <c r="I3313" s="36"/>
      <c r="J3313" s="38"/>
      <c r="K3313" s="36"/>
      <c r="L3313" s="36"/>
      <c r="M3313" s="38"/>
      <c r="N3313" s="36"/>
      <c r="O3313" s="38"/>
    </row>
    <row r="3314" spans="8:15">
      <c r="H3314" s="37"/>
      <c r="I3314" s="36"/>
      <c r="J3314" s="38"/>
      <c r="K3314" s="36"/>
      <c r="L3314" s="36"/>
      <c r="M3314" s="38"/>
      <c r="N3314" s="36"/>
      <c r="O3314" s="38"/>
    </row>
    <row r="3315" spans="8:15">
      <c r="H3315" s="37"/>
      <c r="I3315" s="36"/>
      <c r="J3315" s="38"/>
      <c r="K3315" s="36"/>
      <c r="L3315" s="36"/>
      <c r="M3315" s="38"/>
      <c r="N3315" s="36"/>
      <c r="O3315" s="38"/>
    </row>
    <row r="3316" spans="8:15">
      <c r="H3316" s="37"/>
      <c r="I3316" s="36"/>
      <c r="J3316" s="38"/>
      <c r="K3316" s="36"/>
      <c r="L3316" s="36"/>
      <c r="M3316" s="38"/>
      <c r="N3316" s="36"/>
      <c r="O3316" s="38"/>
    </row>
    <row r="3317" spans="8:15">
      <c r="H3317" s="37"/>
      <c r="I3317" s="36"/>
      <c r="J3317" s="38"/>
      <c r="K3317" s="36"/>
      <c r="L3317" s="36"/>
      <c r="M3317" s="38"/>
      <c r="N3317" s="36"/>
      <c r="O3317" s="38"/>
    </row>
    <row r="3318" spans="8:15">
      <c r="H3318" s="37"/>
      <c r="I3318" s="36"/>
      <c r="J3318" s="38"/>
      <c r="K3318" s="36"/>
      <c r="L3318" s="36"/>
      <c r="M3318" s="38"/>
      <c r="N3318" s="36"/>
      <c r="O3318" s="38"/>
    </row>
    <row r="3319" spans="8:15">
      <c r="H3319" s="37"/>
      <c r="I3319" s="36"/>
      <c r="J3319" s="38"/>
      <c r="K3319" s="36"/>
      <c r="L3319" s="36"/>
      <c r="M3319" s="38"/>
      <c r="N3319" s="36"/>
      <c r="O3319" s="38"/>
    </row>
    <row r="3320" spans="8:15">
      <c r="H3320" s="37"/>
      <c r="I3320" s="36"/>
      <c r="J3320" s="38"/>
      <c r="K3320" s="36"/>
      <c r="L3320" s="36"/>
      <c r="M3320" s="38"/>
      <c r="N3320" s="36"/>
      <c r="O3320" s="38"/>
    </row>
    <row r="3321" spans="8:15">
      <c r="H3321" s="37"/>
      <c r="I3321" s="36"/>
      <c r="J3321" s="38"/>
      <c r="K3321" s="36"/>
      <c r="L3321" s="36"/>
      <c r="M3321" s="38"/>
      <c r="N3321" s="36"/>
      <c r="O3321" s="38"/>
    </row>
    <row r="3322" spans="8:15">
      <c r="H3322" s="37"/>
      <c r="I3322" s="36"/>
      <c r="J3322" s="38"/>
      <c r="K3322" s="36"/>
      <c r="L3322" s="36"/>
      <c r="M3322" s="38"/>
      <c r="N3322" s="36"/>
      <c r="O3322" s="38"/>
    </row>
    <row r="3323" spans="8:15">
      <c r="H3323" s="37"/>
      <c r="I3323" s="36"/>
      <c r="J3323" s="38"/>
      <c r="K3323" s="36"/>
      <c r="L3323" s="36"/>
      <c r="M3323" s="38"/>
      <c r="N3323" s="36"/>
      <c r="O3323" s="38"/>
    </row>
    <row r="3324" spans="8:15">
      <c r="H3324" s="37"/>
      <c r="I3324" s="36"/>
      <c r="J3324" s="38"/>
      <c r="K3324" s="36"/>
      <c r="L3324" s="36"/>
      <c r="M3324" s="38"/>
      <c r="N3324" s="36"/>
      <c r="O3324" s="38"/>
    </row>
    <row r="3325" spans="8:15">
      <c r="H3325" s="37"/>
      <c r="I3325" s="36"/>
      <c r="J3325" s="38"/>
      <c r="K3325" s="36"/>
      <c r="L3325" s="36"/>
      <c r="M3325" s="38"/>
      <c r="N3325" s="36"/>
      <c r="O3325" s="38"/>
    </row>
    <row r="3326" spans="8:15">
      <c r="H3326" s="37"/>
      <c r="I3326" s="36"/>
      <c r="J3326" s="38"/>
      <c r="K3326" s="36"/>
      <c r="L3326" s="36"/>
      <c r="M3326" s="38"/>
      <c r="N3326" s="36"/>
      <c r="O3326" s="38"/>
    </row>
    <row r="3327" spans="8:15">
      <c r="H3327" s="37"/>
      <c r="I3327" s="36"/>
      <c r="J3327" s="38"/>
      <c r="K3327" s="36"/>
      <c r="L3327" s="36"/>
      <c r="M3327" s="38"/>
      <c r="N3327" s="36"/>
      <c r="O3327" s="38"/>
    </row>
    <row r="3328" spans="8:15">
      <c r="H3328" s="37"/>
      <c r="I3328" s="36"/>
      <c r="J3328" s="38"/>
      <c r="K3328" s="36"/>
      <c r="L3328" s="36"/>
      <c r="M3328" s="38"/>
      <c r="N3328" s="36"/>
      <c r="O3328" s="38"/>
    </row>
    <row r="3329" spans="8:15">
      <c r="H3329" s="37"/>
      <c r="I3329" s="36"/>
      <c r="J3329" s="38"/>
      <c r="K3329" s="36"/>
      <c r="L3329" s="36"/>
      <c r="M3329" s="38"/>
      <c r="N3329" s="36"/>
      <c r="O3329" s="38"/>
    </row>
    <row r="3330" spans="8:15">
      <c r="H3330" s="37"/>
      <c r="I3330" s="36"/>
      <c r="J3330" s="38"/>
      <c r="K3330" s="36"/>
      <c r="L3330" s="36"/>
      <c r="M3330" s="38"/>
      <c r="N3330" s="36"/>
      <c r="O3330" s="38"/>
    </row>
    <row r="3331" spans="8:15">
      <c r="H3331" s="37"/>
      <c r="I3331" s="36"/>
      <c r="J3331" s="38"/>
      <c r="K3331" s="36"/>
      <c r="L3331" s="36"/>
      <c r="M3331" s="38"/>
      <c r="N3331" s="36"/>
      <c r="O3331" s="38"/>
    </row>
    <row r="3332" spans="8:15">
      <c r="H3332" s="37"/>
      <c r="I3332" s="36"/>
      <c r="J3332" s="38"/>
      <c r="K3332" s="36"/>
      <c r="L3332" s="36"/>
      <c r="M3332" s="38"/>
      <c r="N3332" s="36"/>
      <c r="O3332" s="38"/>
    </row>
    <row r="3333" spans="8:15">
      <c r="H3333" s="37"/>
      <c r="I3333" s="36"/>
      <c r="J3333" s="38"/>
      <c r="K3333" s="36"/>
      <c r="L3333" s="36"/>
      <c r="M3333" s="38"/>
      <c r="N3333" s="36"/>
      <c r="O3333" s="38"/>
    </row>
    <row r="3334" spans="8:15">
      <c r="H3334" s="37"/>
      <c r="I3334" s="36"/>
      <c r="J3334" s="38"/>
      <c r="K3334" s="36"/>
      <c r="L3334" s="36"/>
      <c r="M3334" s="38"/>
      <c r="N3334" s="36"/>
      <c r="O3334" s="38"/>
    </row>
    <row r="3335" spans="8:15">
      <c r="H3335" s="37"/>
      <c r="I3335" s="36"/>
      <c r="J3335" s="38"/>
      <c r="K3335" s="36"/>
      <c r="L3335" s="36"/>
      <c r="M3335" s="38"/>
      <c r="N3335" s="36"/>
      <c r="O3335" s="38"/>
    </row>
    <row r="3336" spans="8:15">
      <c r="H3336" s="37"/>
      <c r="I3336" s="36"/>
      <c r="J3336" s="38"/>
      <c r="K3336" s="36"/>
      <c r="L3336" s="36"/>
      <c r="M3336" s="38"/>
      <c r="N3336" s="36"/>
      <c r="O3336" s="38"/>
    </row>
    <row r="3337" spans="8:15">
      <c r="H3337" s="37"/>
      <c r="I3337" s="36"/>
      <c r="J3337" s="38"/>
      <c r="K3337" s="36"/>
      <c r="L3337" s="36"/>
      <c r="M3337" s="38"/>
      <c r="N3337" s="36"/>
      <c r="O3337" s="38"/>
    </row>
    <row r="3338" spans="8:15">
      <c r="H3338" s="37"/>
      <c r="I3338" s="36"/>
      <c r="J3338" s="38"/>
      <c r="K3338" s="36"/>
      <c r="L3338" s="36"/>
      <c r="M3338" s="38"/>
      <c r="N3338" s="36"/>
      <c r="O3338" s="38"/>
    </row>
    <row r="3339" spans="8:15">
      <c r="H3339" s="37"/>
      <c r="I3339" s="36"/>
      <c r="J3339" s="38"/>
      <c r="K3339" s="36"/>
      <c r="L3339" s="36"/>
      <c r="M3339" s="38"/>
      <c r="N3339" s="36"/>
      <c r="O3339" s="38"/>
    </row>
    <row r="3340" spans="8:15">
      <c r="H3340" s="37"/>
      <c r="I3340" s="36"/>
      <c r="J3340" s="38"/>
      <c r="K3340" s="36"/>
      <c r="L3340" s="36"/>
      <c r="M3340" s="38"/>
      <c r="N3340" s="36"/>
      <c r="O3340" s="38"/>
    </row>
    <row r="3341" spans="8:15">
      <c r="H3341" s="37"/>
      <c r="I3341" s="36"/>
      <c r="J3341" s="38"/>
      <c r="K3341" s="36"/>
      <c r="L3341" s="36"/>
      <c r="M3341" s="38"/>
      <c r="N3341" s="36"/>
      <c r="O3341" s="38"/>
    </row>
    <row r="3342" spans="8:15">
      <c r="H3342" s="37"/>
      <c r="I3342" s="36"/>
      <c r="J3342" s="38"/>
      <c r="K3342" s="36"/>
      <c r="L3342" s="36"/>
      <c r="M3342" s="38"/>
      <c r="N3342" s="36"/>
      <c r="O3342" s="38"/>
    </row>
    <row r="3343" spans="8:15">
      <c r="H3343" s="37"/>
      <c r="I3343" s="36"/>
      <c r="J3343" s="38"/>
      <c r="K3343" s="36"/>
      <c r="L3343" s="36"/>
      <c r="M3343" s="38"/>
      <c r="N3343" s="36"/>
      <c r="O3343" s="38"/>
    </row>
    <row r="3344" spans="8:15">
      <c r="H3344" s="37"/>
      <c r="I3344" s="36"/>
      <c r="J3344" s="38"/>
      <c r="K3344" s="36"/>
      <c r="L3344" s="36"/>
      <c r="M3344" s="38"/>
      <c r="N3344" s="36"/>
      <c r="O3344" s="38"/>
    </row>
    <row r="3345" spans="8:15">
      <c r="H3345" s="37"/>
      <c r="I3345" s="36"/>
      <c r="J3345" s="38"/>
      <c r="K3345" s="36"/>
      <c r="L3345" s="36"/>
      <c r="M3345" s="38"/>
      <c r="N3345" s="36"/>
      <c r="O3345" s="38"/>
    </row>
    <row r="3346" spans="8:15">
      <c r="H3346" s="37"/>
      <c r="I3346" s="36"/>
      <c r="J3346" s="38"/>
      <c r="K3346" s="36"/>
      <c r="L3346" s="36"/>
      <c r="M3346" s="38"/>
      <c r="N3346" s="36"/>
      <c r="O3346" s="38"/>
    </row>
    <row r="3347" spans="8:15">
      <c r="H3347" s="37"/>
      <c r="I3347" s="36"/>
      <c r="J3347" s="38"/>
      <c r="K3347" s="36"/>
      <c r="L3347" s="36"/>
      <c r="M3347" s="38"/>
      <c r="N3347" s="36"/>
      <c r="O3347" s="38"/>
    </row>
    <row r="3348" spans="8:15">
      <c r="H3348" s="37"/>
      <c r="I3348" s="36"/>
      <c r="J3348" s="38"/>
      <c r="K3348" s="36"/>
      <c r="L3348" s="36"/>
      <c r="M3348" s="38"/>
      <c r="N3348" s="36"/>
      <c r="O3348" s="38"/>
    </row>
    <row r="3349" spans="8:15">
      <c r="H3349" s="37"/>
      <c r="I3349" s="36"/>
      <c r="J3349" s="38"/>
      <c r="K3349" s="36"/>
      <c r="L3349" s="36"/>
      <c r="M3349" s="38"/>
      <c r="N3349" s="36"/>
      <c r="O3349" s="38"/>
    </row>
    <row r="3350" spans="8:15">
      <c r="H3350" s="37"/>
      <c r="I3350" s="36"/>
      <c r="J3350" s="38"/>
      <c r="K3350" s="36"/>
      <c r="L3350" s="36"/>
      <c r="M3350" s="38"/>
      <c r="N3350" s="36"/>
      <c r="O3350" s="38"/>
    </row>
    <row r="3351" spans="8:15">
      <c r="H3351" s="37"/>
      <c r="I3351" s="36"/>
      <c r="J3351" s="38"/>
      <c r="K3351" s="36"/>
      <c r="L3351" s="36"/>
      <c r="M3351" s="38"/>
      <c r="N3351" s="36"/>
      <c r="O3351" s="38"/>
    </row>
    <row r="3352" spans="8:15">
      <c r="H3352" s="37"/>
      <c r="I3352" s="36"/>
      <c r="J3352" s="38"/>
      <c r="K3352" s="36"/>
      <c r="L3352" s="36"/>
      <c r="M3352" s="38"/>
      <c r="N3352" s="36"/>
      <c r="O3352" s="38"/>
    </row>
    <row r="3353" spans="8:15">
      <c r="H3353" s="37"/>
      <c r="I3353" s="36"/>
      <c r="J3353" s="38"/>
      <c r="K3353" s="36"/>
      <c r="L3353" s="36"/>
      <c r="M3353" s="38"/>
      <c r="N3353" s="36"/>
      <c r="O3353" s="38"/>
    </row>
    <row r="3354" spans="8:15">
      <c r="H3354" s="37"/>
      <c r="I3354" s="36"/>
      <c r="J3354" s="38"/>
      <c r="K3354" s="36"/>
      <c r="L3354" s="36"/>
      <c r="M3354" s="38"/>
      <c r="N3354" s="36"/>
      <c r="O3354" s="38"/>
    </row>
    <row r="3355" spans="8:15">
      <c r="H3355" s="37"/>
      <c r="I3355" s="36"/>
      <c r="J3355" s="38"/>
      <c r="K3355" s="36"/>
      <c r="L3355" s="36"/>
      <c r="M3355" s="38"/>
      <c r="N3355" s="36"/>
      <c r="O3355" s="38"/>
    </row>
    <row r="3356" spans="8:15">
      <c r="H3356" s="37"/>
      <c r="I3356" s="36"/>
      <c r="J3356" s="38"/>
      <c r="K3356" s="36"/>
      <c r="L3356" s="36"/>
      <c r="M3356" s="38"/>
      <c r="N3356" s="36"/>
      <c r="O3356" s="38"/>
    </row>
    <row r="3357" spans="8:15">
      <c r="H3357" s="37"/>
      <c r="I3357" s="36"/>
      <c r="J3357" s="38"/>
      <c r="K3357" s="36"/>
      <c r="L3357" s="36"/>
      <c r="M3357" s="38"/>
      <c r="N3357" s="36"/>
      <c r="O3357" s="38"/>
    </row>
    <row r="3358" spans="8:15">
      <c r="H3358" s="37"/>
      <c r="I3358" s="36"/>
      <c r="J3358" s="38"/>
      <c r="K3358" s="36"/>
      <c r="L3358" s="36"/>
      <c r="M3358" s="38"/>
      <c r="N3358" s="36"/>
      <c r="O3358" s="38"/>
    </row>
    <row r="3359" spans="8:15">
      <c r="H3359" s="37"/>
      <c r="I3359" s="36"/>
      <c r="J3359" s="38"/>
      <c r="K3359" s="36"/>
      <c r="L3359" s="36"/>
      <c r="M3359" s="38"/>
      <c r="N3359" s="36"/>
      <c r="O3359" s="38"/>
    </row>
    <row r="3360" spans="8:15">
      <c r="H3360" s="37"/>
      <c r="I3360" s="36"/>
      <c r="J3360" s="38"/>
      <c r="K3360" s="36"/>
      <c r="L3360" s="36"/>
      <c r="M3360" s="38"/>
      <c r="N3360" s="36"/>
      <c r="O3360" s="38"/>
    </row>
    <row r="3361" spans="8:15">
      <c r="H3361" s="37"/>
      <c r="I3361" s="36"/>
      <c r="J3361" s="38"/>
      <c r="K3361" s="36"/>
      <c r="L3361" s="36"/>
      <c r="M3361" s="38"/>
      <c r="N3361" s="36"/>
      <c r="O3361" s="38"/>
    </row>
    <row r="3362" spans="8:15">
      <c r="H3362" s="37"/>
      <c r="I3362" s="36"/>
      <c r="J3362" s="38"/>
      <c r="K3362" s="36"/>
      <c r="L3362" s="36"/>
      <c r="M3362" s="38"/>
      <c r="N3362" s="36"/>
      <c r="O3362" s="38"/>
    </row>
    <row r="3363" spans="8:15">
      <c r="H3363" s="37"/>
      <c r="I3363" s="36"/>
      <c r="J3363" s="38"/>
      <c r="K3363" s="36"/>
      <c r="L3363" s="36"/>
      <c r="M3363" s="38"/>
      <c r="N3363" s="36"/>
      <c r="O3363" s="38"/>
    </row>
    <row r="3364" spans="8:15">
      <c r="H3364" s="37"/>
      <c r="I3364" s="36"/>
      <c r="J3364" s="38"/>
      <c r="K3364" s="36"/>
      <c r="L3364" s="36"/>
      <c r="M3364" s="38"/>
      <c r="N3364" s="36"/>
      <c r="O3364" s="38"/>
    </row>
    <row r="3365" spans="8:15">
      <c r="H3365" s="37"/>
      <c r="I3365" s="36"/>
      <c r="J3365" s="38"/>
      <c r="K3365" s="36"/>
      <c r="L3365" s="36"/>
      <c r="M3365" s="38"/>
      <c r="N3365" s="36"/>
      <c r="O3365" s="38"/>
    </row>
    <row r="3366" spans="8:15">
      <c r="H3366" s="37"/>
      <c r="I3366" s="36"/>
      <c r="J3366" s="38"/>
      <c r="K3366" s="36"/>
      <c r="L3366" s="36"/>
      <c r="M3366" s="38"/>
      <c r="N3366" s="36"/>
      <c r="O3366" s="38"/>
    </row>
    <row r="3367" spans="8:15">
      <c r="H3367" s="37"/>
      <c r="I3367" s="36"/>
      <c r="J3367" s="38"/>
      <c r="K3367" s="36"/>
      <c r="L3367" s="36"/>
      <c r="M3367" s="38"/>
      <c r="N3367" s="36"/>
      <c r="O3367" s="38"/>
    </row>
    <row r="3368" spans="8:15">
      <c r="H3368" s="37"/>
      <c r="I3368" s="36"/>
      <c r="J3368" s="38"/>
      <c r="K3368" s="36"/>
      <c r="L3368" s="36"/>
      <c r="M3368" s="38"/>
      <c r="N3368" s="36"/>
      <c r="O3368" s="38"/>
    </row>
    <row r="3369" spans="8:15">
      <c r="H3369" s="37"/>
      <c r="I3369" s="36"/>
      <c r="J3369" s="38"/>
      <c r="K3369" s="36"/>
      <c r="L3369" s="36"/>
      <c r="M3369" s="38"/>
      <c r="N3369" s="36"/>
      <c r="O3369" s="38"/>
    </row>
    <row r="3370" spans="8:15">
      <c r="H3370" s="37"/>
      <c r="I3370" s="36"/>
      <c r="J3370" s="38"/>
      <c r="K3370" s="36"/>
      <c r="L3370" s="36"/>
      <c r="M3370" s="38"/>
      <c r="N3370" s="36"/>
      <c r="O3370" s="38"/>
    </row>
    <row r="3371" spans="8:15">
      <c r="H3371" s="37"/>
      <c r="I3371" s="36"/>
      <c r="J3371" s="38"/>
      <c r="K3371" s="36"/>
      <c r="L3371" s="36"/>
      <c r="M3371" s="38"/>
      <c r="N3371" s="36"/>
      <c r="O3371" s="38"/>
    </row>
    <row r="3372" spans="8:15">
      <c r="H3372" s="37"/>
      <c r="I3372" s="36"/>
      <c r="J3372" s="38"/>
      <c r="K3372" s="36"/>
      <c r="L3372" s="36"/>
      <c r="M3372" s="38"/>
      <c r="N3372" s="36"/>
      <c r="O3372" s="38"/>
    </row>
    <row r="3373" spans="8:15">
      <c r="H3373" s="37"/>
      <c r="I3373" s="36"/>
      <c r="J3373" s="38"/>
      <c r="K3373" s="36"/>
      <c r="L3373" s="36"/>
      <c r="M3373" s="38"/>
      <c r="N3373" s="36"/>
      <c r="O3373" s="38"/>
    </row>
    <row r="3374" spans="8:15">
      <c r="H3374" s="37"/>
      <c r="I3374" s="36"/>
      <c r="J3374" s="38"/>
      <c r="K3374" s="36"/>
      <c r="L3374" s="36"/>
      <c r="M3374" s="38"/>
      <c r="N3374" s="36"/>
      <c r="O3374" s="38"/>
    </row>
    <row r="3375" spans="8:15">
      <c r="H3375" s="37"/>
      <c r="I3375" s="36"/>
      <c r="J3375" s="38"/>
      <c r="K3375" s="36"/>
      <c r="L3375" s="36"/>
      <c r="M3375" s="38"/>
      <c r="N3375" s="36"/>
      <c r="O3375" s="38"/>
    </row>
    <row r="3376" spans="8:15">
      <c r="H3376" s="37"/>
      <c r="I3376" s="36"/>
      <c r="J3376" s="38"/>
      <c r="K3376" s="36"/>
      <c r="L3376" s="36"/>
      <c r="M3376" s="38"/>
      <c r="N3376" s="36"/>
      <c r="O3376" s="38"/>
    </row>
    <row r="3377" spans="8:15">
      <c r="H3377" s="37"/>
      <c r="I3377" s="36"/>
      <c r="J3377" s="38"/>
      <c r="K3377" s="36"/>
      <c r="L3377" s="36"/>
      <c r="M3377" s="38"/>
      <c r="N3377" s="36"/>
      <c r="O3377" s="38"/>
    </row>
    <row r="3378" spans="8:15">
      <c r="H3378" s="37"/>
      <c r="I3378" s="36"/>
      <c r="J3378" s="38"/>
      <c r="K3378" s="36"/>
      <c r="L3378" s="36"/>
      <c r="M3378" s="38"/>
      <c r="N3378" s="36"/>
      <c r="O3378" s="38"/>
    </row>
    <row r="3379" spans="8:15">
      <c r="H3379" s="37"/>
      <c r="I3379" s="36"/>
      <c r="J3379" s="38"/>
      <c r="K3379" s="36"/>
      <c r="L3379" s="36"/>
      <c r="M3379" s="38"/>
      <c r="N3379" s="36"/>
      <c r="O3379" s="38"/>
    </row>
    <row r="3380" spans="8:15">
      <c r="H3380" s="37"/>
      <c r="I3380" s="36"/>
      <c r="J3380" s="38"/>
      <c r="K3380" s="36"/>
      <c r="L3380" s="36"/>
      <c r="M3380" s="38"/>
      <c r="N3380" s="36"/>
      <c r="O3380" s="38"/>
    </row>
    <row r="3381" spans="8:15">
      <c r="H3381" s="37"/>
      <c r="I3381" s="36"/>
      <c r="J3381" s="38"/>
      <c r="K3381" s="36"/>
      <c r="L3381" s="36"/>
      <c r="M3381" s="38"/>
      <c r="N3381" s="36"/>
      <c r="O3381" s="38"/>
    </row>
    <row r="3382" spans="8:15">
      <c r="H3382" s="37"/>
      <c r="I3382" s="36"/>
      <c r="J3382" s="38"/>
      <c r="K3382" s="36"/>
      <c r="L3382" s="36"/>
      <c r="M3382" s="38"/>
      <c r="N3382" s="36"/>
      <c r="O3382" s="38"/>
    </row>
    <row r="3383" spans="8:15">
      <c r="H3383" s="37"/>
      <c r="I3383" s="36"/>
      <c r="J3383" s="38"/>
      <c r="K3383" s="36"/>
      <c r="L3383" s="36"/>
      <c r="M3383" s="38"/>
      <c r="N3383" s="36"/>
      <c r="O3383" s="38"/>
    </row>
    <row r="3384" spans="8:15">
      <c r="H3384" s="37"/>
      <c r="I3384" s="36"/>
      <c r="J3384" s="38"/>
      <c r="K3384" s="36"/>
      <c r="L3384" s="36"/>
      <c r="M3384" s="38"/>
      <c r="N3384" s="36"/>
      <c r="O3384" s="38"/>
    </row>
    <row r="3385" spans="8:15">
      <c r="H3385" s="37"/>
      <c r="I3385" s="36"/>
      <c r="J3385" s="38"/>
      <c r="K3385" s="36"/>
      <c r="L3385" s="36"/>
      <c r="M3385" s="38"/>
      <c r="N3385" s="36"/>
      <c r="O3385" s="38"/>
    </row>
    <row r="3386" spans="8:15">
      <c r="H3386" s="37"/>
      <c r="I3386" s="36"/>
      <c r="J3386" s="38"/>
      <c r="K3386" s="36"/>
      <c r="L3386" s="36"/>
      <c r="M3386" s="38"/>
      <c r="N3386" s="36"/>
      <c r="O3386" s="38"/>
    </row>
    <row r="3387" spans="8:15">
      <c r="H3387" s="37"/>
      <c r="I3387" s="36"/>
      <c r="J3387" s="38"/>
      <c r="K3387" s="36"/>
      <c r="L3387" s="36"/>
      <c r="M3387" s="38"/>
      <c r="N3387" s="36"/>
      <c r="O3387" s="38"/>
    </row>
    <row r="3388" spans="8:15">
      <c r="H3388" s="37"/>
      <c r="I3388" s="36"/>
      <c r="J3388" s="38"/>
      <c r="K3388" s="36"/>
      <c r="L3388" s="36"/>
      <c r="M3388" s="38"/>
      <c r="N3388" s="36"/>
      <c r="O3388" s="38"/>
    </row>
    <row r="3389" spans="8:15">
      <c r="H3389" s="37"/>
      <c r="I3389" s="36"/>
      <c r="J3389" s="38"/>
      <c r="K3389" s="36"/>
      <c r="L3389" s="36"/>
      <c r="M3389" s="38"/>
      <c r="N3389" s="36"/>
      <c r="O3389" s="38"/>
    </row>
    <row r="3390" spans="8:15">
      <c r="H3390" s="37"/>
      <c r="I3390" s="36"/>
      <c r="J3390" s="38"/>
      <c r="K3390" s="36"/>
      <c r="L3390" s="36"/>
      <c r="M3390" s="38"/>
      <c r="N3390" s="36"/>
      <c r="O3390" s="38"/>
    </row>
    <row r="3391" spans="8:15">
      <c r="H3391" s="37"/>
      <c r="I3391" s="36"/>
      <c r="J3391" s="38"/>
      <c r="K3391" s="36"/>
      <c r="L3391" s="36"/>
      <c r="M3391" s="38"/>
      <c r="N3391" s="36"/>
      <c r="O3391" s="38"/>
    </row>
    <row r="3392" spans="8:15">
      <c r="H3392" s="37"/>
      <c r="I3392" s="36"/>
      <c r="J3392" s="38"/>
      <c r="K3392" s="36"/>
      <c r="L3392" s="36"/>
      <c r="M3392" s="38"/>
      <c r="N3392" s="36"/>
      <c r="O3392" s="38"/>
    </row>
    <row r="3393" spans="8:15">
      <c r="H3393" s="37"/>
      <c r="I3393" s="36"/>
      <c r="J3393" s="38"/>
      <c r="K3393" s="36"/>
      <c r="L3393" s="36"/>
      <c r="M3393" s="38"/>
      <c r="N3393" s="36"/>
      <c r="O3393" s="38"/>
    </row>
    <row r="3394" spans="8:15">
      <c r="H3394" s="37"/>
      <c r="I3394" s="36"/>
      <c r="J3394" s="38"/>
      <c r="K3394" s="36"/>
      <c r="L3394" s="36"/>
      <c r="M3394" s="38"/>
      <c r="N3394" s="36"/>
      <c r="O3394" s="38"/>
    </row>
    <row r="3395" spans="8:15">
      <c r="H3395" s="37"/>
      <c r="I3395" s="36"/>
      <c r="J3395" s="38"/>
      <c r="K3395" s="36"/>
      <c r="L3395" s="36"/>
      <c r="M3395" s="38"/>
      <c r="N3395" s="36"/>
      <c r="O3395" s="38"/>
    </row>
    <row r="3396" spans="8:15">
      <c r="H3396" s="37"/>
      <c r="I3396" s="36"/>
      <c r="J3396" s="38"/>
      <c r="K3396" s="36"/>
      <c r="L3396" s="36"/>
      <c r="M3396" s="38"/>
      <c r="N3396" s="36"/>
      <c r="O3396" s="38"/>
    </row>
    <row r="3397" spans="8:15">
      <c r="H3397" s="37"/>
      <c r="I3397" s="36"/>
      <c r="J3397" s="38"/>
      <c r="K3397" s="36"/>
      <c r="L3397" s="36"/>
      <c r="M3397" s="38"/>
      <c r="N3397" s="36"/>
      <c r="O3397" s="38"/>
    </row>
    <row r="3398" spans="8:15">
      <c r="H3398" s="37"/>
      <c r="I3398" s="36"/>
      <c r="J3398" s="38"/>
      <c r="K3398" s="36"/>
      <c r="L3398" s="36"/>
      <c r="M3398" s="38"/>
      <c r="N3398" s="36"/>
      <c r="O3398" s="38"/>
    </row>
    <row r="3399" spans="8:15">
      <c r="H3399" s="37"/>
      <c r="I3399" s="36"/>
      <c r="J3399" s="38"/>
      <c r="K3399" s="36"/>
      <c r="L3399" s="36"/>
      <c r="M3399" s="38"/>
      <c r="N3399" s="36"/>
      <c r="O3399" s="38"/>
    </row>
    <row r="3400" spans="8:15">
      <c r="H3400" s="37"/>
      <c r="I3400" s="36"/>
      <c r="J3400" s="38"/>
      <c r="K3400" s="36"/>
      <c r="L3400" s="36"/>
      <c r="M3400" s="38"/>
      <c r="N3400" s="36"/>
      <c r="O3400" s="38"/>
    </row>
    <row r="3401" spans="8:15">
      <c r="H3401" s="37"/>
      <c r="I3401" s="36"/>
      <c r="J3401" s="38"/>
      <c r="K3401" s="36"/>
      <c r="L3401" s="36"/>
      <c r="M3401" s="38"/>
      <c r="N3401" s="36"/>
      <c r="O3401" s="38"/>
    </row>
    <row r="3402" spans="8:15">
      <c r="H3402" s="37"/>
      <c r="I3402" s="36"/>
      <c r="J3402" s="38"/>
      <c r="K3402" s="36"/>
      <c r="L3402" s="36"/>
      <c r="M3402" s="38"/>
      <c r="N3402" s="36"/>
      <c r="O3402" s="38"/>
    </row>
    <row r="3403" spans="8:15">
      <c r="H3403" s="37"/>
      <c r="I3403" s="36"/>
      <c r="J3403" s="38"/>
      <c r="K3403" s="36"/>
      <c r="L3403" s="36"/>
      <c r="M3403" s="38"/>
      <c r="N3403" s="36"/>
      <c r="O3403" s="38"/>
    </row>
    <row r="3404" spans="8:15">
      <c r="H3404" s="37"/>
      <c r="I3404" s="36"/>
      <c r="J3404" s="38"/>
      <c r="K3404" s="36"/>
      <c r="L3404" s="36"/>
      <c r="M3404" s="38"/>
      <c r="N3404" s="36"/>
      <c r="O3404" s="38"/>
    </row>
    <row r="3405" spans="8:15">
      <c r="H3405" s="37"/>
      <c r="I3405" s="36"/>
      <c r="J3405" s="38"/>
      <c r="K3405" s="36"/>
      <c r="L3405" s="36"/>
      <c r="M3405" s="38"/>
      <c r="N3405" s="36"/>
      <c r="O3405" s="38"/>
    </row>
    <row r="3406" spans="8:15">
      <c r="H3406" s="37"/>
      <c r="I3406" s="36"/>
      <c r="J3406" s="38"/>
      <c r="K3406" s="36"/>
      <c r="L3406" s="36"/>
      <c r="M3406" s="38"/>
      <c r="N3406" s="36"/>
      <c r="O3406" s="38"/>
    </row>
    <row r="3407" spans="8:15">
      <c r="H3407" s="37"/>
      <c r="I3407" s="36"/>
      <c r="J3407" s="38"/>
      <c r="K3407" s="36"/>
      <c r="L3407" s="36"/>
      <c r="M3407" s="38"/>
      <c r="N3407" s="36"/>
      <c r="O3407" s="38"/>
    </row>
    <row r="3408" spans="8:15">
      <c r="H3408" s="37"/>
      <c r="I3408" s="36"/>
      <c r="J3408" s="38"/>
      <c r="K3408" s="36"/>
      <c r="L3408" s="36"/>
      <c r="M3408" s="38"/>
      <c r="N3408" s="36"/>
      <c r="O3408" s="38"/>
    </row>
    <row r="3409" spans="8:15">
      <c r="H3409" s="37"/>
      <c r="I3409" s="36"/>
      <c r="J3409" s="38"/>
      <c r="K3409" s="36"/>
      <c r="L3409" s="36"/>
      <c r="M3409" s="38"/>
      <c r="N3409" s="36"/>
      <c r="O3409" s="38"/>
    </row>
    <row r="3410" spans="8:15">
      <c r="H3410" s="37"/>
      <c r="I3410" s="36"/>
      <c r="J3410" s="38"/>
      <c r="K3410" s="36"/>
      <c r="L3410" s="36"/>
      <c r="M3410" s="38"/>
      <c r="N3410" s="36"/>
      <c r="O3410" s="38"/>
    </row>
    <row r="3411" spans="8:15">
      <c r="H3411" s="37"/>
      <c r="I3411" s="36"/>
      <c r="J3411" s="38"/>
      <c r="K3411" s="36"/>
      <c r="L3411" s="36"/>
      <c r="M3411" s="38"/>
      <c r="N3411" s="36"/>
      <c r="O3411" s="38"/>
    </row>
    <row r="3412" spans="8:15">
      <c r="H3412" s="37"/>
      <c r="I3412" s="36"/>
      <c r="J3412" s="38"/>
      <c r="K3412" s="36"/>
      <c r="L3412" s="36"/>
      <c r="M3412" s="38"/>
      <c r="N3412" s="36"/>
      <c r="O3412" s="38"/>
    </row>
    <row r="3413" spans="8:15">
      <c r="H3413" s="37"/>
      <c r="I3413" s="36"/>
      <c r="J3413" s="38"/>
      <c r="K3413" s="36"/>
      <c r="L3413" s="36"/>
      <c r="M3413" s="38"/>
      <c r="N3413" s="36"/>
      <c r="O3413" s="38"/>
    </row>
    <row r="3414" spans="8:15">
      <c r="H3414" s="37"/>
      <c r="I3414" s="36"/>
      <c r="J3414" s="38"/>
      <c r="K3414" s="36"/>
      <c r="L3414" s="36"/>
      <c r="M3414" s="38"/>
      <c r="N3414" s="36"/>
      <c r="O3414" s="38"/>
    </row>
    <row r="3415" spans="8:15">
      <c r="H3415" s="37"/>
      <c r="I3415" s="36"/>
      <c r="J3415" s="38"/>
      <c r="K3415" s="36"/>
      <c r="L3415" s="36"/>
      <c r="M3415" s="38"/>
      <c r="N3415" s="36"/>
      <c r="O3415" s="38"/>
    </row>
    <row r="3416" spans="8:15">
      <c r="H3416" s="37"/>
      <c r="I3416" s="36"/>
      <c r="J3416" s="38"/>
      <c r="K3416" s="36"/>
      <c r="L3416" s="36"/>
      <c r="M3416" s="38"/>
      <c r="N3416" s="36"/>
      <c r="O3416" s="38"/>
    </row>
    <row r="3417" spans="8:15">
      <c r="H3417" s="37"/>
      <c r="I3417" s="36"/>
      <c r="J3417" s="38"/>
      <c r="K3417" s="36"/>
      <c r="L3417" s="36"/>
      <c r="M3417" s="38"/>
      <c r="N3417" s="36"/>
      <c r="O3417" s="38"/>
    </row>
    <row r="3418" spans="8:15">
      <c r="H3418" s="37"/>
      <c r="I3418" s="36"/>
      <c r="J3418" s="38"/>
      <c r="K3418" s="36"/>
      <c r="L3418" s="36"/>
      <c r="M3418" s="38"/>
      <c r="N3418" s="36"/>
      <c r="O3418" s="38"/>
    </row>
    <row r="3419" spans="8:15">
      <c r="H3419" s="37"/>
      <c r="I3419" s="36"/>
      <c r="J3419" s="38"/>
      <c r="K3419" s="36"/>
      <c r="L3419" s="36"/>
      <c r="M3419" s="38"/>
      <c r="N3419" s="36"/>
      <c r="O3419" s="38"/>
    </row>
    <row r="3420" spans="8:15">
      <c r="H3420" s="37"/>
      <c r="I3420" s="36"/>
      <c r="J3420" s="38"/>
      <c r="K3420" s="36"/>
      <c r="L3420" s="36"/>
      <c r="M3420" s="38"/>
      <c r="N3420" s="36"/>
      <c r="O3420" s="38"/>
    </row>
    <row r="3421" spans="8:15">
      <c r="H3421" s="37"/>
      <c r="I3421" s="36"/>
      <c r="J3421" s="38"/>
      <c r="K3421" s="36"/>
      <c r="L3421" s="36"/>
      <c r="M3421" s="38"/>
      <c r="N3421" s="36"/>
      <c r="O3421" s="38"/>
    </row>
    <row r="3422" spans="8:15">
      <c r="H3422" s="37"/>
      <c r="I3422" s="36"/>
      <c r="J3422" s="38"/>
      <c r="K3422" s="36"/>
      <c r="L3422" s="36"/>
      <c r="M3422" s="38"/>
      <c r="N3422" s="36"/>
      <c r="O3422" s="38"/>
    </row>
    <row r="3423" spans="8:15">
      <c r="H3423" s="37"/>
      <c r="I3423" s="36"/>
      <c r="J3423" s="38"/>
      <c r="K3423" s="36"/>
      <c r="L3423" s="36"/>
      <c r="M3423" s="38"/>
      <c r="N3423" s="36"/>
      <c r="O3423" s="38"/>
    </row>
    <row r="3424" spans="8:15">
      <c r="H3424" s="37"/>
      <c r="I3424" s="36"/>
      <c r="J3424" s="38"/>
      <c r="K3424" s="36"/>
      <c r="L3424" s="36"/>
      <c r="M3424" s="38"/>
      <c r="N3424" s="36"/>
      <c r="O3424" s="38"/>
    </row>
    <row r="3425" spans="8:15">
      <c r="H3425" s="37"/>
      <c r="I3425" s="36"/>
      <c r="J3425" s="38"/>
      <c r="K3425" s="36"/>
      <c r="L3425" s="36"/>
      <c r="M3425" s="38"/>
      <c r="N3425" s="36"/>
      <c r="O3425" s="38"/>
    </row>
    <row r="3426" spans="8:15">
      <c r="H3426" s="37"/>
      <c r="I3426" s="36"/>
      <c r="J3426" s="38"/>
      <c r="K3426" s="36"/>
      <c r="L3426" s="36"/>
      <c r="M3426" s="38"/>
      <c r="N3426" s="36"/>
      <c r="O3426" s="38"/>
    </row>
    <row r="3427" spans="8:15">
      <c r="H3427" s="37"/>
      <c r="I3427" s="36"/>
      <c r="J3427" s="38"/>
      <c r="K3427" s="36"/>
      <c r="L3427" s="36"/>
      <c r="M3427" s="38"/>
      <c r="N3427" s="36"/>
      <c r="O3427" s="38"/>
    </row>
    <row r="3428" spans="8:15">
      <c r="H3428" s="37"/>
      <c r="I3428" s="36"/>
      <c r="J3428" s="38"/>
      <c r="K3428" s="36"/>
      <c r="L3428" s="36"/>
      <c r="M3428" s="38"/>
      <c r="N3428" s="36"/>
      <c r="O3428" s="38"/>
    </row>
    <row r="3429" spans="8:15">
      <c r="H3429" s="37"/>
      <c r="I3429" s="36"/>
      <c r="J3429" s="38"/>
      <c r="K3429" s="36"/>
      <c r="L3429" s="36"/>
      <c r="M3429" s="38"/>
      <c r="N3429" s="36"/>
      <c r="O3429" s="38"/>
    </row>
    <row r="3430" spans="8:15">
      <c r="H3430" s="37"/>
      <c r="I3430" s="36"/>
      <c r="J3430" s="38"/>
      <c r="K3430" s="36"/>
      <c r="L3430" s="36"/>
      <c r="M3430" s="38"/>
      <c r="N3430" s="36"/>
      <c r="O3430" s="38"/>
    </row>
    <row r="3431" spans="8:15">
      <c r="H3431" s="37"/>
      <c r="I3431" s="36"/>
      <c r="J3431" s="38"/>
      <c r="K3431" s="36"/>
      <c r="L3431" s="36"/>
      <c r="M3431" s="38"/>
      <c r="N3431" s="36"/>
      <c r="O3431" s="38"/>
    </row>
    <row r="3432" spans="8:15">
      <c r="H3432" s="37"/>
      <c r="I3432" s="36"/>
      <c r="J3432" s="38"/>
      <c r="K3432" s="36"/>
      <c r="L3432" s="36"/>
      <c r="M3432" s="38"/>
      <c r="N3432" s="36"/>
      <c r="O3432" s="38"/>
    </row>
    <row r="3433" spans="8:15">
      <c r="H3433" s="37"/>
      <c r="I3433" s="36"/>
      <c r="J3433" s="38"/>
      <c r="K3433" s="36"/>
      <c r="L3433" s="36"/>
      <c r="M3433" s="38"/>
      <c r="N3433" s="36"/>
      <c r="O3433" s="38"/>
    </row>
    <row r="3434" spans="8:15">
      <c r="H3434" s="37"/>
      <c r="I3434" s="36"/>
      <c r="J3434" s="38"/>
      <c r="K3434" s="36"/>
      <c r="L3434" s="36"/>
      <c r="M3434" s="38"/>
      <c r="N3434" s="36"/>
      <c r="O3434" s="38"/>
    </row>
    <row r="3435" spans="8:15">
      <c r="H3435" s="37"/>
      <c r="I3435" s="36"/>
      <c r="J3435" s="38"/>
      <c r="K3435" s="36"/>
      <c r="L3435" s="36"/>
      <c r="M3435" s="38"/>
      <c r="N3435" s="36"/>
      <c r="O3435" s="38"/>
    </row>
    <row r="3436" spans="8:15">
      <c r="H3436" s="37"/>
      <c r="I3436" s="36"/>
      <c r="J3436" s="38"/>
      <c r="K3436" s="36"/>
      <c r="L3436" s="36"/>
      <c r="M3436" s="38"/>
      <c r="N3436" s="36"/>
      <c r="O3436" s="38"/>
    </row>
    <row r="3437" spans="8:15">
      <c r="H3437" s="37"/>
      <c r="I3437" s="36"/>
      <c r="J3437" s="38"/>
      <c r="K3437" s="36"/>
      <c r="L3437" s="36"/>
      <c r="M3437" s="38"/>
      <c r="N3437" s="36"/>
      <c r="O3437" s="38"/>
    </row>
    <row r="3438" spans="8:15">
      <c r="H3438" s="37"/>
      <c r="I3438" s="36"/>
      <c r="J3438" s="38"/>
      <c r="K3438" s="36"/>
      <c r="L3438" s="36"/>
      <c r="M3438" s="38"/>
      <c r="N3438" s="36"/>
      <c r="O3438" s="38"/>
    </row>
    <row r="3439" spans="8:15">
      <c r="H3439" s="37"/>
      <c r="I3439" s="36"/>
      <c r="J3439" s="38"/>
      <c r="K3439" s="36"/>
      <c r="L3439" s="36"/>
      <c r="M3439" s="38"/>
      <c r="N3439" s="36"/>
      <c r="O3439" s="38"/>
    </row>
    <row r="3440" spans="8:15">
      <c r="H3440" s="37"/>
      <c r="I3440" s="36"/>
      <c r="J3440" s="38"/>
      <c r="K3440" s="36"/>
      <c r="L3440" s="36"/>
      <c r="M3440" s="38"/>
      <c r="N3440" s="36"/>
      <c r="O3440" s="38"/>
    </row>
    <row r="3441" spans="8:15">
      <c r="H3441" s="37"/>
      <c r="I3441" s="36"/>
      <c r="J3441" s="38"/>
      <c r="K3441" s="36"/>
      <c r="L3441" s="36"/>
      <c r="M3441" s="38"/>
      <c r="N3441" s="36"/>
      <c r="O3441" s="38"/>
    </row>
    <row r="3442" spans="8:15">
      <c r="H3442" s="37"/>
      <c r="I3442" s="36"/>
      <c r="J3442" s="38"/>
      <c r="K3442" s="36"/>
      <c r="L3442" s="36"/>
      <c r="M3442" s="38"/>
      <c r="N3442" s="36"/>
      <c r="O3442" s="38"/>
    </row>
    <row r="3443" spans="8:15">
      <c r="H3443" s="37"/>
      <c r="I3443" s="36"/>
      <c r="J3443" s="38"/>
      <c r="K3443" s="36"/>
      <c r="L3443" s="36"/>
      <c r="M3443" s="38"/>
      <c r="N3443" s="36"/>
      <c r="O3443" s="38"/>
    </row>
    <row r="3444" spans="8:15">
      <c r="H3444" s="37"/>
      <c r="I3444" s="36"/>
      <c r="J3444" s="38"/>
      <c r="K3444" s="36"/>
      <c r="L3444" s="36"/>
      <c r="M3444" s="38"/>
      <c r="N3444" s="36"/>
      <c r="O3444" s="38"/>
    </row>
    <row r="3445" spans="8:15">
      <c r="H3445" s="37"/>
      <c r="I3445" s="36"/>
      <c r="J3445" s="38"/>
      <c r="K3445" s="36"/>
      <c r="L3445" s="36"/>
      <c r="M3445" s="38"/>
      <c r="N3445" s="36"/>
      <c r="O3445" s="38"/>
    </row>
    <row r="3446" spans="8:15">
      <c r="H3446" s="37"/>
      <c r="I3446" s="36"/>
      <c r="J3446" s="38"/>
      <c r="K3446" s="36"/>
      <c r="L3446" s="36"/>
      <c r="M3446" s="38"/>
      <c r="N3446" s="36"/>
      <c r="O3446" s="38"/>
    </row>
    <row r="3447" spans="8:15">
      <c r="H3447" s="37"/>
      <c r="I3447" s="36"/>
      <c r="J3447" s="38"/>
      <c r="K3447" s="36"/>
      <c r="L3447" s="36"/>
      <c r="M3447" s="38"/>
      <c r="N3447" s="36"/>
      <c r="O3447" s="38"/>
    </row>
    <row r="3448" spans="8:15">
      <c r="H3448" s="37"/>
      <c r="I3448" s="36"/>
      <c r="J3448" s="38"/>
      <c r="K3448" s="36"/>
      <c r="L3448" s="36"/>
      <c r="M3448" s="38"/>
      <c r="N3448" s="36"/>
      <c r="O3448" s="38"/>
    </row>
    <row r="3449" spans="8:15">
      <c r="H3449" s="37"/>
      <c r="I3449" s="36"/>
      <c r="J3449" s="38"/>
      <c r="K3449" s="36"/>
      <c r="L3449" s="36"/>
      <c r="M3449" s="38"/>
      <c r="N3449" s="36"/>
      <c r="O3449" s="38"/>
    </row>
    <row r="3450" spans="8:15">
      <c r="H3450" s="37"/>
      <c r="I3450" s="36"/>
      <c r="J3450" s="38"/>
      <c r="K3450" s="36"/>
      <c r="L3450" s="36"/>
      <c r="M3450" s="38"/>
      <c r="N3450" s="36"/>
      <c r="O3450" s="38"/>
    </row>
    <row r="3451" spans="8:15">
      <c r="H3451" s="37"/>
      <c r="I3451" s="36"/>
      <c r="J3451" s="38"/>
      <c r="K3451" s="36"/>
      <c r="L3451" s="36"/>
      <c r="M3451" s="38"/>
      <c r="N3451" s="36"/>
      <c r="O3451" s="38"/>
    </row>
    <row r="3452" spans="8:15">
      <c r="H3452" s="37"/>
      <c r="I3452" s="36"/>
      <c r="J3452" s="38"/>
      <c r="K3452" s="36"/>
      <c r="L3452" s="36"/>
      <c r="M3452" s="38"/>
      <c r="N3452" s="36"/>
      <c r="O3452" s="38"/>
    </row>
    <row r="3453" spans="8:15">
      <c r="H3453" s="37"/>
      <c r="I3453" s="36"/>
      <c r="J3453" s="38"/>
      <c r="K3453" s="36"/>
      <c r="L3453" s="36"/>
      <c r="M3453" s="38"/>
      <c r="N3453" s="36"/>
      <c r="O3453" s="38"/>
    </row>
    <row r="3454" spans="8:15">
      <c r="H3454" s="37"/>
      <c r="I3454" s="36"/>
      <c r="J3454" s="38"/>
      <c r="K3454" s="36"/>
      <c r="L3454" s="36"/>
      <c r="M3454" s="38"/>
      <c r="N3454" s="36"/>
      <c r="O3454" s="38"/>
    </row>
    <row r="3455" spans="8:15">
      <c r="H3455" s="37"/>
      <c r="I3455" s="36"/>
      <c r="J3455" s="38"/>
      <c r="K3455" s="36"/>
      <c r="L3455" s="36"/>
      <c r="M3455" s="38"/>
      <c r="N3455" s="36"/>
      <c r="O3455" s="38"/>
    </row>
    <row r="3456" spans="8:15">
      <c r="H3456" s="37"/>
      <c r="I3456" s="36"/>
      <c r="J3456" s="38"/>
      <c r="K3456" s="36"/>
      <c r="L3456" s="36"/>
      <c r="M3456" s="38"/>
      <c r="N3456" s="36"/>
      <c r="O3456" s="38"/>
    </row>
    <row r="3457" spans="8:15">
      <c r="H3457" s="37"/>
      <c r="I3457" s="36"/>
      <c r="J3457" s="38"/>
      <c r="K3457" s="36"/>
      <c r="L3457" s="36"/>
      <c r="M3457" s="38"/>
      <c r="N3457" s="36"/>
      <c r="O3457" s="38"/>
    </row>
    <row r="3458" spans="8:15">
      <c r="H3458" s="37"/>
      <c r="I3458" s="36"/>
      <c r="J3458" s="38"/>
      <c r="K3458" s="36"/>
      <c r="L3458" s="36"/>
      <c r="M3458" s="38"/>
      <c r="N3458" s="36"/>
      <c r="O3458" s="38"/>
    </row>
    <row r="3459" spans="8:15">
      <c r="H3459" s="37"/>
      <c r="I3459" s="36"/>
      <c r="J3459" s="38"/>
      <c r="K3459" s="36"/>
      <c r="L3459" s="36"/>
      <c r="M3459" s="38"/>
      <c r="N3459" s="36"/>
      <c r="O3459" s="38"/>
    </row>
    <row r="3460" spans="8:15">
      <c r="H3460" s="37"/>
      <c r="I3460" s="36"/>
      <c r="J3460" s="38"/>
      <c r="K3460" s="36"/>
      <c r="L3460" s="36"/>
      <c r="M3460" s="38"/>
      <c r="N3460" s="36"/>
      <c r="O3460" s="38"/>
    </row>
    <row r="3461" spans="8:15">
      <c r="H3461" s="37"/>
      <c r="I3461" s="36"/>
      <c r="J3461" s="38"/>
      <c r="K3461" s="36"/>
      <c r="L3461" s="36"/>
      <c r="M3461" s="38"/>
      <c r="N3461" s="36"/>
      <c r="O3461" s="38"/>
    </row>
    <row r="3462" spans="8:15">
      <c r="H3462" s="37"/>
      <c r="I3462" s="36"/>
      <c r="J3462" s="38"/>
      <c r="K3462" s="36"/>
      <c r="L3462" s="36"/>
      <c r="M3462" s="38"/>
      <c r="N3462" s="36"/>
      <c r="O3462" s="38"/>
    </row>
    <row r="3463" spans="8:15">
      <c r="H3463" s="37"/>
      <c r="I3463" s="36"/>
      <c r="J3463" s="38"/>
      <c r="K3463" s="36"/>
      <c r="L3463" s="36"/>
      <c r="M3463" s="38"/>
      <c r="N3463" s="36"/>
      <c r="O3463" s="38"/>
    </row>
    <row r="3464" spans="8:15">
      <c r="H3464" s="37"/>
      <c r="I3464" s="36"/>
      <c r="J3464" s="38"/>
      <c r="K3464" s="36"/>
      <c r="L3464" s="36"/>
      <c r="M3464" s="38"/>
      <c r="N3464" s="36"/>
      <c r="O3464" s="38"/>
    </row>
    <row r="3465" spans="8:15">
      <c r="H3465" s="37"/>
      <c r="I3465" s="36"/>
      <c r="J3465" s="38"/>
      <c r="K3465" s="36"/>
      <c r="L3465" s="36"/>
      <c r="M3465" s="38"/>
      <c r="N3465" s="36"/>
      <c r="O3465" s="38"/>
    </row>
    <row r="3466" spans="8:15">
      <c r="H3466" s="37"/>
      <c r="I3466" s="36"/>
      <c r="J3466" s="38"/>
      <c r="K3466" s="36"/>
      <c r="L3466" s="36"/>
      <c r="M3466" s="38"/>
      <c r="N3466" s="36"/>
      <c r="O3466" s="38"/>
    </row>
    <row r="3467" spans="8:15">
      <c r="H3467" s="37"/>
      <c r="I3467" s="36"/>
      <c r="J3467" s="38"/>
      <c r="K3467" s="36"/>
      <c r="L3467" s="36"/>
      <c r="M3467" s="38"/>
      <c r="N3467" s="36"/>
      <c r="O3467" s="38"/>
    </row>
    <row r="3468" spans="8:15">
      <c r="H3468" s="37"/>
      <c r="I3468" s="36"/>
      <c r="J3468" s="38"/>
      <c r="K3468" s="36"/>
      <c r="L3468" s="36"/>
      <c r="M3468" s="38"/>
      <c r="N3468" s="36"/>
      <c r="O3468" s="38"/>
    </row>
    <row r="3469" spans="8:15">
      <c r="H3469" s="37"/>
      <c r="I3469" s="36"/>
      <c r="J3469" s="38"/>
      <c r="K3469" s="36"/>
      <c r="L3469" s="36"/>
      <c r="M3469" s="38"/>
      <c r="N3469" s="36"/>
      <c r="O3469" s="38"/>
    </row>
    <row r="3470" spans="8:15">
      <c r="H3470" s="37"/>
      <c r="I3470" s="36"/>
      <c r="J3470" s="38"/>
      <c r="K3470" s="36"/>
      <c r="L3470" s="36"/>
      <c r="M3470" s="38"/>
      <c r="N3470" s="36"/>
      <c r="O3470" s="38"/>
    </row>
    <row r="3471" spans="8:15">
      <c r="H3471" s="37"/>
      <c r="I3471" s="36"/>
      <c r="J3471" s="38"/>
      <c r="K3471" s="36"/>
      <c r="L3471" s="36"/>
      <c r="M3471" s="38"/>
      <c r="N3471" s="36"/>
      <c r="O3471" s="38"/>
    </row>
    <row r="3472" spans="8:15">
      <c r="H3472" s="37"/>
      <c r="I3472" s="36"/>
      <c r="J3472" s="38"/>
      <c r="K3472" s="36"/>
      <c r="L3472" s="36"/>
      <c r="M3472" s="38"/>
      <c r="N3472" s="36"/>
      <c r="O3472" s="38"/>
    </row>
    <row r="3473" spans="8:15">
      <c r="H3473" s="37"/>
      <c r="I3473" s="36"/>
      <c r="J3473" s="38"/>
      <c r="K3473" s="36"/>
      <c r="L3473" s="36"/>
      <c r="M3473" s="38"/>
      <c r="N3473" s="36"/>
      <c r="O3473" s="38"/>
    </row>
    <row r="3474" spans="8:15">
      <c r="H3474" s="37"/>
      <c r="I3474" s="36"/>
      <c r="J3474" s="38"/>
      <c r="K3474" s="36"/>
      <c r="L3474" s="36"/>
      <c r="M3474" s="38"/>
      <c r="N3474" s="36"/>
      <c r="O3474" s="38"/>
    </row>
    <row r="3475" spans="8:15">
      <c r="H3475" s="37"/>
      <c r="I3475" s="36"/>
      <c r="J3475" s="38"/>
      <c r="K3475" s="36"/>
      <c r="L3475" s="36"/>
      <c r="M3475" s="38"/>
      <c r="N3475" s="36"/>
      <c r="O3475" s="38"/>
    </row>
    <row r="3476" spans="8:15">
      <c r="H3476" s="37"/>
      <c r="I3476" s="36"/>
      <c r="J3476" s="38"/>
      <c r="K3476" s="36"/>
      <c r="L3476" s="36"/>
      <c r="M3476" s="38"/>
      <c r="N3476" s="36"/>
      <c r="O3476" s="38"/>
    </row>
    <row r="3477" spans="8:15">
      <c r="H3477" s="37"/>
      <c r="I3477" s="36"/>
      <c r="J3477" s="38"/>
      <c r="K3477" s="36"/>
      <c r="L3477" s="36"/>
      <c r="M3477" s="38"/>
      <c r="N3477" s="36"/>
      <c r="O3477" s="38"/>
    </row>
    <row r="3478" spans="8:15">
      <c r="H3478" s="37"/>
      <c r="I3478" s="36"/>
      <c r="J3478" s="38"/>
      <c r="K3478" s="36"/>
      <c r="L3478" s="36"/>
      <c r="M3478" s="38"/>
      <c r="N3478" s="36"/>
      <c r="O3478" s="38"/>
    </row>
    <row r="3479" spans="8:15">
      <c r="H3479" s="37"/>
      <c r="I3479" s="36"/>
      <c r="J3479" s="38"/>
      <c r="K3479" s="36"/>
      <c r="L3479" s="36"/>
      <c r="M3479" s="38"/>
      <c r="N3479" s="36"/>
      <c r="O3479" s="38"/>
    </row>
    <row r="3480" spans="8:15">
      <c r="H3480" s="37"/>
      <c r="I3480" s="36"/>
      <c r="J3480" s="38"/>
      <c r="K3480" s="36"/>
      <c r="L3480" s="36"/>
      <c r="M3480" s="38"/>
      <c r="N3480" s="36"/>
      <c r="O3480" s="38"/>
    </row>
    <row r="3481" spans="8:15">
      <c r="H3481" s="37"/>
      <c r="I3481" s="36"/>
      <c r="J3481" s="38"/>
      <c r="K3481" s="36"/>
      <c r="L3481" s="36"/>
      <c r="M3481" s="38"/>
      <c r="N3481" s="36"/>
      <c r="O3481" s="38"/>
    </row>
    <row r="3482" spans="8:15">
      <c r="H3482" s="37"/>
      <c r="I3482" s="36"/>
      <c r="J3482" s="38"/>
      <c r="K3482" s="36"/>
      <c r="L3482" s="36"/>
      <c r="M3482" s="38"/>
      <c r="N3482" s="36"/>
      <c r="O3482" s="38"/>
    </row>
    <row r="3483" spans="8:15">
      <c r="H3483" s="37"/>
      <c r="I3483" s="36"/>
      <c r="J3483" s="38"/>
      <c r="K3483" s="36"/>
      <c r="L3483" s="36"/>
      <c r="M3483" s="38"/>
      <c r="N3483" s="36"/>
      <c r="O3483" s="38"/>
    </row>
    <row r="3484" spans="8:15">
      <c r="H3484" s="37"/>
      <c r="I3484" s="36"/>
      <c r="J3484" s="38"/>
      <c r="K3484" s="36"/>
      <c r="L3484" s="36"/>
      <c r="M3484" s="38"/>
      <c r="N3484" s="36"/>
      <c r="O3484" s="38"/>
    </row>
    <row r="3485" spans="8:15">
      <c r="H3485" s="37"/>
      <c r="I3485" s="36"/>
      <c r="J3485" s="38"/>
      <c r="K3485" s="36"/>
      <c r="L3485" s="36"/>
      <c r="M3485" s="38"/>
      <c r="N3485" s="36"/>
      <c r="O3485" s="38"/>
    </row>
    <row r="3486" spans="8:15">
      <c r="H3486" s="37"/>
      <c r="I3486" s="36"/>
      <c r="J3486" s="38"/>
      <c r="K3486" s="36"/>
      <c r="L3486" s="36"/>
      <c r="M3486" s="38"/>
      <c r="N3486" s="36"/>
      <c r="O3486" s="38"/>
    </row>
    <row r="3487" spans="8:15">
      <c r="H3487" s="37"/>
      <c r="I3487" s="36"/>
      <c r="J3487" s="38"/>
      <c r="K3487" s="36"/>
      <c r="L3487" s="36"/>
      <c r="M3487" s="38"/>
      <c r="N3487" s="36"/>
      <c r="O3487" s="38"/>
    </row>
    <row r="3488" spans="8:15">
      <c r="H3488" s="37"/>
      <c r="I3488" s="36"/>
      <c r="J3488" s="38"/>
      <c r="K3488" s="36"/>
      <c r="L3488" s="36"/>
      <c r="M3488" s="38"/>
      <c r="N3488" s="36"/>
      <c r="O3488" s="38"/>
    </row>
    <row r="3489" spans="8:15">
      <c r="H3489" s="37"/>
      <c r="I3489" s="36"/>
      <c r="J3489" s="38"/>
      <c r="K3489" s="36"/>
      <c r="L3489" s="36"/>
      <c r="M3489" s="38"/>
      <c r="N3489" s="36"/>
      <c r="O3489" s="38"/>
    </row>
    <row r="3490" spans="8:15">
      <c r="H3490" s="37"/>
      <c r="I3490" s="36"/>
      <c r="J3490" s="38"/>
      <c r="K3490" s="36"/>
      <c r="L3490" s="36"/>
      <c r="M3490" s="38"/>
      <c r="N3490" s="36"/>
      <c r="O3490" s="38"/>
    </row>
    <row r="3491" spans="8:15">
      <c r="H3491" s="37"/>
      <c r="I3491" s="36"/>
      <c r="J3491" s="38"/>
      <c r="K3491" s="36"/>
      <c r="L3491" s="36"/>
      <c r="M3491" s="38"/>
      <c r="N3491" s="36"/>
      <c r="O3491" s="38"/>
    </row>
    <row r="3492" spans="8:15">
      <c r="H3492" s="37"/>
      <c r="I3492" s="36"/>
      <c r="J3492" s="38"/>
      <c r="K3492" s="36"/>
      <c r="L3492" s="36"/>
      <c r="M3492" s="38"/>
      <c r="N3492" s="36"/>
      <c r="O3492" s="38"/>
    </row>
    <row r="3493" spans="8:15">
      <c r="H3493" s="37"/>
      <c r="I3493" s="36"/>
      <c r="J3493" s="38"/>
      <c r="K3493" s="36"/>
      <c r="L3493" s="36"/>
      <c r="M3493" s="38"/>
      <c r="N3493" s="36"/>
      <c r="O3493" s="38"/>
    </row>
    <row r="3494" spans="8:15">
      <c r="H3494" s="37"/>
      <c r="I3494" s="36"/>
      <c r="J3494" s="38"/>
      <c r="K3494" s="36"/>
      <c r="L3494" s="36"/>
      <c r="M3494" s="38"/>
      <c r="N3494" s="36"/>
      <c r="O3494" s="38"/>
    </row>
    <row r="3495" spans="8:15">
      <c r="H3495" s="37"/>
      <c r="I3495" s="36"/>
      <c r="J3495" s="38"/>
      <c r="K3495" s="36"/>
      <c r="L3495" s="36"/>
      <c r="M3495" s="38"/>
      <c r="N3495" s="36"/>
      <c r="O3495" s="38"/>
    </row>
    <row r="3496" spans="8:15">
      <c r="H3496" s="37"/>
      <c r="I3496" s="36"/>
      <c r="J3496" s="38"/>
      <c r="K3496" s="36"/>
      <c r="L3496" s="36"/>
      <c r="M3496" s="38"/>
      <c r="N3496" s="36"/>
      <c r="O3496" s="38"/>
    </row>
    <row r="3497" spans="8:15">
      <c r="H3497" s="37"/>
      <c r="I3497" s="36"/>
      <c r="J3497" s="38"/>
      <c r="K3497" s="36"/>
      <c r="L3497" s="36"/>
      <c r="M3497" s="38"/>
      <c r="N3497" s="36"/>
      <c r="O3497" s="38"/>
    </row>
    <row r="3498" spans="8:15">
      <c r="H3498" s="37"/>
      <c r="I3498" s="36"/>
      <c r="J3498" s="38"/>
      <c r="K3498" s="36"/>
      <c r="L3498" s="36"/>
      <c r="M3498" s="38"/>
      <c r="N3498" s="36"/>
      <c r="O3498" s="38"/>
    </row>
    <row r="3499" spans="8:15">
      <c r="H3499" s="37"/>
      <c r="I3499" s="36"/>
      <c r="J3499" s="38"/>
      <c r="K3499" s="36"/>
      <c r="L3499" s="36"/>
      <c r="M3499" s="38"/>
      <c r="N3499" s="36"/>
      <c r="O3499" s="38"/>
    </row>
    <row r="3500" spans="8:15">
      <c r="H3500" s="37"/>
      <c r="I3500" s="36"/>
      <c r="J3500" s="38"/>
      <c r="K3500" s="36"/>
      <c r="L3500" s="36"/>
      <c r="M3500" s="38"/>
      <c r="N3500" s="36"/>
      <c r="O3500" s="38"/>
    </row>
    <row r="3501" spans="8:15">
      <c r="H3501" s="37"/>
      <c r="I3501" s="36"/>
      <c r="J3501" s="38"/>
      <c r="K3501" s="36"/>
      <c r="L3501" s="36"/>
      <c r="M3501" s="38"/>
      <c r="N3501" s="36"/>
      <c r="O3501" s="38"/>
    </row>
    <row r="3502" spans="8:15">
      <c r="H3502" s="37"/>
      <c r="I3502" s="36"/>
      <c r="J3502" s="38"/>
      <c r="K3502" s="36"/>
      <c r="L3502" s="36"/>
      <c r="M3502" s="38"/>
      <c r="N3502" s="36"/>
      <c r="O3502" s="38"/>
    </row>
    <row r="3503" spans="8:15">
      <c r="H3503" s="37"/>
      <c r="I3503" s="36"/>
      <c r="J3503" s="38"/>
      <c r="K3503" s="36"/>
      <c r="L3503" s="36"/>
      <c r="M3503" s="38"/>
      <c r="N3503" s="36"/>
      <c r="O3503" s="38"/>
    </row>
    <row r="3504" spans="8:15">
      <c r="H3504" s="37"/>
      <c r="I3504" s="36"/>
      <c r="J3504" s="38"/>
      <c r="K3504" s="36"/>
      <c r="L3504" s="36"/>
      <c r="M3504" s="38"/>
      <c r="N3504" s="36"/>
      <c r="O3504" s="38"/>
    </row>
    <row r="3505" spans="8:15">
      <c r="H3505" s="37"/>
      <c r="I3505" s="36"/>
      <c r="J3505" s="38"/>
      <c r="K3505" s="36"/>
      <c r="L3505" s="36"/>
      <c r="M3505" s="38"/>
      <c r="N3505" s="36"/>
      <c r="O3505" s="38"/>
    </row>
    <row r="3506" spans="8:15">
      <c r="H3506" s="37"/>
      <c r="I3506" s="36"/>
      <c r="J3506" s="38"/>
      <c r="K3506" s="36"/>
      <c r="L3506" s="36"/>
      <c r="M3506" s="38"/>
      <c r="N3506" s="36"/>
      <c r="O3506" s="38"/>
    </row>
    <row r="3507" spans="8:15">
      <c r="H3507" s="37"/>
      <c r="I3507" s="36"/>
      <c r="J3507" s="38"/>
      <c r="K3507" s="36"/>
      <c r="L3507" s="36"/>
      <c r="M3507" s="38"/>
      <c r="N3507" s="36"/>
      <c r="O3507" s="38"/>
    </row>
    <row r="3508" spans="8:15">
      <c r="H3508" s="37"/>
      <c r="I3508" s="36"/>
      <c r="J3508" s="38"/>
      <c r="K3508" s="36"/>
      <c r="L3508" s="36"/>
      <c r="M3508" s="38"/>
      <c r="N3508" s="36"/>
      <c r="O3508" s="38"/>
    </row>
    <row r="3509" spans="8:15">
      <c r="H3509" s="37"/>
      <c r="I3509" s="36"/>
      <c r="J3509" s="38"/>
      <c r="K3509" s="36"/>
      <c r="L3509" s="36"/>
      <c r="M3509" s="38"/>
      <c r="N3509" s="36"/>
      <c r="O3509" s="38"/>
    </row>
    <row r="3510" spans="8:15">
      <c r="H3510" s="37"/>
      <c r="I3510" s="36"/>
      <c r="J3510" s="38"/>
      <c r="K3510" s="36"/>
      <c r="L3510" s="36"/>
      <c r="M3510" s="38"/>
      <c r="N3510" s="36"/>
      <c r="O3510" s="38"/>
    </row>
    <row r="3511" spans="8:15">
      <c r="H3511" s="37"/>
      <c r="I3511" s="36"/>
      <c r="J3511" s="38"/>
      <c r="K3511" s="36"/>
      <c r="L3511" s="36"/>
      <c r="M3511" s="38"/>
      <c r="N3511" s="36"/>
      <c r="O3511" s="38"/>
    </row>
    <row r="3512" spans="8:15">
      <c r="H3512" s="37"/>
      <c r="I3512" s="36"/>
      <c r="J3512" s="38"/>
      <c r="K3512" s="36"/>
      <c r="L3512" s="36"/>
      <c r="M3512" s="38"/>
      <c r="N3512" s="36"/>
      <c r="O3512" s="38"/>
    </row>
    <row r="3513" spans="8:15">
      <c r="H3513" s="37"/>
      <c r="I3513" s="36"/>
      <c r="J3513" s="38"/>
      <c r="K3513" s="36"/>
      <c r="L3513" s="36"/>
      <c r="M3513" s="38"/>
      <c r="N3513" s="36"/>
      <c r="O3513" s="38"/>
    </row>
    <row r="3514" spans="8:15">
      <c r="H3514" s="37"/>
      <c r="I3514" s="36"/>
      <c r="J3514" s="38"/>
      <c r="K3514" s="36"/>
      <c r="L3514" s="36"/>
      <c r="M3514" s="38"/>
      <c r="N3514" s="36"/>
      <c r="O3514" s="38"/>
    </row>
    <row r="3515" spans="8:15">
      <c r="H3515" s="37"/>
      <c r="I3515" s="36"/>
      <c r="J3515" s="38"/>
      <c r="K3515" s="36"/>
      <c r="L3515" s="36"/>
      <c r="M3515" s="38"/>
      <c r="N3515" s="36"/>
      <c r="O3515" s="38"/>
    </row>
    <row r="3516" spans="8:15">
      <c r="H3516" s="37"/>
      <c r="I3516" s="36"/>
      <c r="J3516" s="38"/>
      <c r="K3516" s="36"/>
      <c r="L3516" s="36"/>
      <c r="M3516" s="38"/>
      <c r="N3516" s="36"/>
      <c r="O3516" s="38"/>
    </row>
    <row r="3517" spans="8:15">
      <c r="H3517" s="37"/>
      <c r="I3517" s="36"/>
      <c r="J3517" s="38"/>
      <c r="K3517" s="36"/>
      <c r="L3517" s="36"/>
      <c r="M3517" s="38"/>
      <c r="N3517" s="36"/>
      <c r="O3517" s="38"/>
    </row>
    <row r="3518" spans="8:15">
      <c r="H3518" s="37"/>
      <c r="I3518" s="36"/>
      <c r="J3518" s="38"/>
      <c r="K3518" s="36"/>
      <c r="L3518" s="36"/>
      <c r="M3518" s="38"/>
      <c r="N3518" s="36"/>
      <c r="O3518" s="38"/>
    </row>
    <row r="3519" spans="8:15">
      <c r="H3519" s="37"/>
      <c r="I3519" s="36"/>
      <c r="J3519" s="38"/>
      <c r="K3519" s="36"/>
      <c r="L3519" s="36"/>
      <c r="M3519" s="38"/>
      <c r="N3519" s="36"/>
      <c r="O3519" s="38"/>
    </row>
    <row r="3520" spans="8:15">
      <c r="H3520" s="37"/>
      <c r="I3520" s="36"/>
      <c r="J3520" s="38"/>
      <c r="K3520" s="36"/>
      <c r="L3520" s="36"/>
      <c r="M3520" s="38"/>
      <c r="N3520" s="36"/>
      <c r="O3520" s="38"/>
    </row>
    <row r="3521" spans="8:15">
      <c r="H3521" s="37"/>
      <c r="I3521" s="36"/>
      <c r="J3521" s="38"/>
      <c r="K3521" s="36"/>
      <c r="L3521" s="36"/>
      <c r="M3521" s="38"/>
      <c r="N3521" s="36"/>
      <c r="O3521" s="38"/>
    </row>
    <row r="3522" spans="8:15">
      <c r="H3522" s="37"/>
      <c r="I3522" s="36"/>
      <c r="J3522" s="38"/>
      <c r="K3522" s="36"/>
      <c r="L3522" s="36"/>
      <c r="M3522" s="38"/>
      <c r="N3522" s="36"/>
      <c r="O3522" s="38"/>
    </row>
    <row r="3523" spans="8:15">
      <c r="H3523" s="37"/>
      <c r="I3523" s="36"/>
      <c r="J3523" s="38"/>
      <c r="K3523" s="36"/>
      <c r="L3523" s="36"/>
      <c r="M3523" s="38"/>
      <c r="N3523" s="36"/>
      <c r="O3523" s="38"/>
    </row>
    <row r="3524" spans="8:15">
      <c r="H3524" s="37"/>
      <c r="I3524" s="36"/>
      <c r="J3524" s="38"/>
      <c r="K3524" s="36"/>
      <c r="L3524" s="36"/>
      <c r="M3524" s="38"/>
      <c r="N3524" s="36"/>
      <c r="O3524" s="38"/>
    </row>
    <row r="3525" spans="8:15">
      <c r="H3525" s="37"/>
      <c r="I3525" s="36"/>
      <c r="J3525" s="38"/>
      <c r="K3525" s="36"/>
      <c r="L3525" s="36"/>
      <c r="M3525" s="38"/>
      <c r="N3525" s="36"/>
      <c r="O3525" s="38"/>
    </row>
    <row r="3526" spans="8:15">
      <c r="H3526" s="37"/>
      <c r="I3526" s="36"/>
      <c r="J3526" s="38"/>
      <c r="K3526" s="36"/>
      <c r="L3526" s="36"/>
      <c r="M3526" s="38"/>
      <c r="N3526" s="36"/>
      <c r="O3526" s="38"/>
    </row>
    <row r="3527" spans="8:15">
      <c r="H3527" s="37"/>
      <c r="I3527" s="36"/>
      <c r="J3527" s="38"/>
      <c r="K3527" s="36"/>
      <c r="L3527" s="36"/>
      <c r="M3527" s="38"/>
      <c r="N3527" s="36"/>
      <c r="O3527" s="38"/>
    </row>
    <row r="3528" spans="8:15">
      <c r="H3528" s="37"/>
      <c r="I3528" s="36"/>
      <c r="J3528" s="38"/>
      <c r="K3528" s="36"/>
      <c r="L3528" s="36"/>
      <c r="M3528" s="38"/>
      <c r="N3528" s="36"/>
      <c r="O3528" s="38"/>
    </row>
    <row r="3529" spans="8:15">
      <c r="H3529" s="37"/>
      <c r="I3529" s="36"/>
      <c r="J3529" s="38"/>
      <c r="K3529" s="36"/>
      <c r="L3529" s="36"/>
      <c r="M3529" s="38"/>
      <c r="N3529" s="36"/>
      <c r="O3529" s="38"/>
    </row>
    <row r="3530" spans="8:15">
      <c r="H3530" s="37"/>
      <c r="I3530" s="36"/>
      <c r="J3530" s="38"/>
      <c r="K3530" s="36"/>
      <c r="L3530" s="36"/>
      <c r="M3530" s="38"/>
      <c r="N3530" s="36"/>
      <c r="O3530" s="38"/>
    </row>
    <row r="3531" spans="8:15">
      <c r="H3531" s="37"/>
      <c r="I3531" s="36"/>
      <c r="J3531" s="38"/>
      <c r="K3531" s="36"/>
      <c r="L3531" s="36"/>
      <c r="M3531" s="38"/>
      <c r="N3531" s="36"/>
      <c r="O3531" s="38"/>
    </row>
    <row r="3532" spans="8:15">
      <c r="H3532" s="37"/>
      <c r="I3532" s="36"/>
      <c r="J3532" s="38"/>
      <c r="K3532" s="36"/>
      <c r="L3532" s="36"/>
      <c r="M3532" s="38"/>
      <c r="N3532" s="36"/>
      <c r="O3532" s="38"/>
    </row>
    <row r="3533" spans="8:15">
      <c r="H3533" s="37"/>
      <c r="I3533" s="36"/>
      <c r="J3533" s="38"/>
      <c r="K3533" s="36"/>
      <c r="L3533" s="36"/>
      <c r="M3533" s="38"/>
      <c r="N3533" s="36"/>
      <c r="O3533" s="38"/>
    </row>
    <row r="3534" spans="8:15">
      <c r="H3534" s="37"/>
      <c r="I3534" s="36"/>
      <c r="J3534" s="38"/>
      <c r="K3534" s="36"/>
      <c r="L3534" s="36"/>
      <c r="M3534" s="38"/>
      <c r="N3534" s="36"/>
      <c r="O3534" s="38"/>
    </row>
    <row r="3535" spans="8:15">
      <c r="H3535" s="37"/>
      <c r="I3535" s="36"/>
      <c r="J3535" s="38"/>
      <c r="K3535" s="36"/>
      <c r="L3535" s="36"/>
      <c r="M3535" s="38"/>
      <c r="N3535" s="36"/>
      <c r="O3535" s="38"/>
    </row>
    <row r="3536" spans="8:15">
      <c r="H3536" s="37"/>
      <c r="I3536" s="36"/>
      <c r="J3536" s="38"/>
      <c r="K3536" s="36"/>
      <c r="L3536" s="36"/>
      <c r="M3536" s="38"/>
      <c r="N3536" s="36"/>
      <c r="O3536" s="38"/>
    </row>
    <row r="3537" spans="8:15">
      <c r="H3537" s="37"/>
      <c r="I3537" s="36"/>
      <c r="J3537" s="38"/>
      <c r="K3537" s="36"/>
      <c r="L3537" s="36"/>
      <c r="M3537" s="38"/>
      <c r="N3537" s="36"/>
      <c r="O3537" s="38"/>
    </row>
    <row r="3538" spans="8:15">
      <c r="H3538" s="37"/>
      <c r="I3538" s="36"/>
      <c r="J3538" s="38"/>
      <c r="K3538" s="36"/>
      <c r="L3538" s="36"/>
      <c r="M3538" s="38"/>
      <c r="N3538" s="36"/>
      <c r="O3538" s="38"/>
    </row>
    <row r="3539" spans="8:15">
      <c r="H3539" s="37"/>
      <c r="I3539" s="36"/>
      <c r="J3539" s="38"/>
      <c r="K3539" s="36"/>
      <c r="L3539" s="36"/>
      <c r="M3539" s="38"/>
      <c r="N3539" s="36"/>
      <c r="O3539" s="38"/>
    </row>
    <row r="3540" spans="8:15">
      <c r="H3540" s="37"/>
      <c r="I3540" s="36"/>
      <c r="J3540" s="38"/>
      <c r="K3540" s="36"/>
      <c r="L3540" s="36"/>
      <c r="M3540" s="38"/>
      <c r="N3540" s="36"/>
      <c r="O3540" s="38"/>
    </row>
    <row r="3541" spans="8:15">
      <c r="H3541" s="37"/>
      <c r="I3541" s="36"/>
      <c r="J3541" s="38"/>
      <c r="K3541" s="36"/>
      <c r="L3541" s="36"/>
      <c r="M3541" s="38"/>
      <c r="N3541" s="36"/>
      <c r="O3541" s="38"/>
    </row>
    <row r="3542" spans="8:15">
      <c r="H3542" s="37"/>
      <c r="I3542" s="36"/>
      <c r="J3542" s="38"/>
      <c r="K3542" s="36"/>
      <c r="L3542" s="36"/>
      <c r="M3542" s="38"/>
      <c r="N3542" s="36"/>
      <c r="O3542" s="38"/>
    </row>
    <row r="3543" spans="8:15">
      <c r="H3543" s="37"/>
      <c r="I3543" s="36"/>
      <c r="J3543" s="38"/>
      <c r="K3543" s="36"/>
      <c r="L3543" s="36"/>
      <c r="M3543" s="38"/>
      <c r="N3543" s="36"/>
      <c r="O3543" s="38"/>
    </row>
    <row r="3544" spans="8:15">
      <c r="H3544" s="37"/>
      <c r="I3544" s="36"/>
      <c r="J3544" s="38"/>
      <c r="K3544" s="36"/>
      <c r="L3544" s="36"/>
      <c r="M3544" s="38"/>
      <c r="N3544" s="36"/>
      <c r="O3544" s="38"/>
    </row>
    <row r="3545" spans="8:15">
      <c r="H3545" s="37"/>
      <c r="I3545" s="36"/>
      <c r="J3545" s="38"/>
      <c r="K3545" s="36"/>
      <c r="L3545" s="36"/>
      <c r="M3545" s="38"/>
      <c r="N3545" s="36"/>
      <c r="O3545" s="38"/>
    </row>
    <row r="3546" spans="8:15">
      <c r="H3546" s="37"/>
      <c r="I3546" s="36"/>
      <c r="J3546" s="38"/>
      <c r="K3546" s="36"/>
      <c r="L3546" s="36"/>
      <c r="M3546" s="38"/>
      <c r="N3546" s="36"/>
      <c r="O3546" s="38"/>
    </row>
    <row r="3547" spans="8:15">
      <c r="H3547" s="37"/>
      <c r="I3547" s="36"/>
      <c r="J3547" s="38"/>
      <c r="K3547" s="36"/>
      <c r="L3547" s="36"/>
      <c r="M3547" s="38"/>
      <c r="N3547" s="36"/>
      <c r="O3547" s="38"/>
    </row>
    <row r="3548" spans="8:15">
      <c r="H3548" s="37"/>
      <c r="I3548" s="36"/>
      <c r="J3548" s="38"/>
      <c r="K3548" s="36"/>
      <c r="L3548" s="36"/>
      <c r="M3548" s="38"/>
      <c r="N3548" s="36"/>
      <c r="O3548" s="38"/>
    </row>
    <row r="3549" spans="8:15">
      <c r="H3549" s="37"/>
      <c r="I3549" s="36"/>
      <c r="J3549" s="38"/>
      <c r="K3549" s="36"/>
      <c r="L3549" s="36"/>
      <c r="M3549" s="38"/>
      <c r="N3549" s="36"/>
      <c r="O3549" s="38"/>
    </row>
    <row r="3550" spans="8:15">
      <c r="H3550" s="37"/>
      <c r="I3550" s="36"/>
      <c r="J3550" s="38"/>
      <c r="K3550" s="36"/>
      <c r="L3550" s="36"/>
      <c r="M3550" s="38"/>
      <c r="N3550" s="36"/>
      <c r="O3550" s="38"/>
    </row>
    <row r="3551" spans="8:15">
      <c r="H3551" s="37"/>
      <c r="I3551" s="36"/>
      <c r="J3551" s="38"/>
      <c r="K3551" s="36"/>
      <c r="L3551" s="36"/>
      <c r="M3551" s="38"/>
      <c r="N3551" s="36"/>
      <c r="O3551" s="38"/>
    </row>
    <row r="3552" spans="8:15">
      <c r="H3552" s="37"/>
      <c r="I3552" s="36"/>
      <c r="J3552" s="38"/>
      <c r="K3552" s="36"/>
      <c r="L3552" s="36"/>
      <c r="M3552" s="38"/>
      <c r="N3552" s="36"/>
      <c r="O3552" s="38"/>
    </row>
    <row r="3553" spans="8:15">
      <c r="H3553" s="37"/>
      <c r="I3553" s="36"/>
      <c r="J3553" s="38"/>
      <c r="K3553" s="36"/>
      <c r="L3553" s="36"/>
      <c r="M3553" s="38"/>
      <c r="N3553" s="36"/>
      <c r="O3553" s="38"/>
    </row>
    <row r="3554" spans="8:15">
      <c r="H3554" s="37"/>
      <c r="I3554" s="36"/>
      <c r="J3554" s="38"/>
      <c r="K3554" s="36"/>
      <c r="L3554" s="36"/>
      <c r="M3554" s="38"/>
      <c r="N3554" s="36"/>
      <c r="O3554" s="38"/>
    </row>
    <row r="3555" spans="8:15">
      <c r="H3555" s="37"/>
      <c r="I3555" s="36"/>
      <c r="J3555" s="38"/>
      <c r="K3555" s="36"/>
      <c r="L3555" s="36"/>
      <c r="M3555" s="38"/>
      <c r="N3555" s="36"/>
      <c r="O3555" s="38"/>
    </row>
    <row r="3556" spans="8:15">
      <c r="H3556" s="37"/>
      <c r="I3556" s="36"/>
      <c r="J3556" s="38"/>
      <c r="K3556" s="36"/>
      <c r="L3556" s="36"/>
      <c r="M3556" s="38"/>
      <c r="N3556" s="36"/>
      <c r="O3556" s="38"/>
    </row>
    <row r="3557" spans="8:15">
      <c r="H3557" s="37"/>
      <c r="I3557" s="36"/>
      <c r="J3557" s="38"/>
      <c r="K3557" s="36"/>
      <c r="L3557" s="36"/>
      <c r="M3557" s="38"/>
      <c r="N3557" s="36"/>
      <c r="O3557" s="38"/>
    </row>
    <row r="3558" spans="8:15">
      <c r="H3558" s="37"/>
      <c r="I3558" s="36"/>
      <c r="J3558" s="38"/>
      <c r="K3558" s="36"/>
      <c r="L3558" s="36"/>
      <c r="M3558" s="38"/>
      <c r="N3558" s="36"/>
      <c r="O3558" s="38"/>
    </row>
    <row r="3559" spans="8:15">
      <c r="H3559" s="37"/>
      <c r="I3559" s="36"/>
      <c r="J3559" s="38"/>
      <c r="K3559" s="36"/>
      <c r="L3559" s="36"/>
      <c r="M3559" s="38"/>
      <c r="N3559" s="36"/>
      <c r="O3559" s="38"/>
    </row>
    <row r="3560" spans="8:15">
      <c r="H3560" s="37"/>
      <c r="I3560" s="36"/>
      <c r="J3560" s="38"/>
      <c r="K3560" s="36"/>
      <c r="L3560" s="36"/>
      <c r="M3560" s="38"/>
      <c r="N3560" s="36"/>
      <c r="O3560" s="38"/>
    </row>
    <row r="3561" spans="8:15">
      <c r="H3561" s="37"/>
      <c r="I3561" s="36"/>
      <c r="J3561" s="38"/>
      <c r="K3561" s="36"/>
      <c r="L3561" s="36"/>
      <c r="M3561" s="38"/>
      <c r="N3561" s="36"/>
      <c r="O3561" s="38"/>
    </row>
    <row r="3562" spans="8:15">
      <c r="H3562" s="37"/>
      <c r="I3562" s="36"/>
      <c r="J3562" s="38"/>
      <c r="K3562" s="36"/>
      <c r="L3562" s="36"/>
      <c r="M3562" s="38"/>
      <c r="N3562" s="36"/>
      <c r="O3562" s="38"/>
    </row>
    <row r="3563" spans="8:15">
      <c r="H3563" s="37"/>
      <c r="I3563" s="36"/>
      <c r="J3563" s="38"/>
      <c r="K3563" s="36"/>
      <c r="L3563" s="36"/>
      <c r="M3563" s="38"/>
      <c r="N3563" s="36"/>
      <c r="O3563" s="38"/>
    </row>
    <row r="3564" spans="8:15">
      <c r="H3564" s="37"/>
      <c r="I3564" s="36"/>
      <c r="J3564" s="38"/>
      <c r="K3564" s="36"/>
      <c r="L3564" s="36"/>
      <c r="M3564" s="38"/>
      <c r="N3564" s="36"/>
      <c r="O3564" s="38"/>
    </row>
    <row r="3565" spans="8:15">
      <c r="H3565" s="37"/>
      <c r="I3565" s="36"/>
      <c r="J3565" s="38"/>
      <c r="K3565" s="36"/>
      <c r="L3565" s="36"/>
      <c r="M3565" s="38"/>
      <c r="N3565" s="36"/>
      <c r="O3565" s="38"/>
    </row>
    <row r="3566" spans="8:15">
      <c r="H3566" s="37"/>
      <c r="I3566" s="36"/>
      <c r="J3566" s="38"/>
      <c r="K3566" s="36"/>
      <c r="L3566" s="36"/>
      <c r="M3566" s="38"/>
      <c r="N3566" s="36"/>
      <c r="O3566" s="38"/>
    </row>
    <row r="3567" spans="8:15">
      <c r="H3567" s="37"/>
      <c r="I3567" s="36"/>
      <c r="J3567" s="38"/>
      <c r="K3567" s="36"/>
      <c r="L3567" s="36"/>
      <c r="M3567" s="38"/>
      <c r="N3567" s="36"/>
      <c r="O3567" s="38"/>
    </row>
    <row r="3568" spans="8:15">
      <c r="H3568" s="37"/>
      <c r="I3568" s="36"/>
      <c r="J3568" s="38"/>
      <c r="K3568" s="36"/>
      <c r="L3568" s="36"/>
      <c r="M3568" s="38"/>
      <c r="N3568" s="36"/>
      <c r="O3568" s="38"/>
    </row>
    <row r="3569" spans="8:15">
      <c r="H3569" s="37"/>
      <c r="I3569" s="36"/>
      <c r="J3569" s="38"/>
      <c r="K3569" s="36"/>
      <c r="L3569" s="36"/>
      <c r="M3569" s="38"/>
      <c r="N3569" s="36"/>
      <c r="O3569" s="38"/>
    </row>
    <row r="3570" spans="8:15">
      <c r="H3570" s="37"/>
      <c r="I3570" s="36"/>
      <c r="J3570" s="38"/>
      <c r="K3570" s="36"/>
      <c r="L3570" s="36"/>
      <c r="M3570" s="38"/>
      <c r="N3570" s="36"/>
      <c r="O3570" s="38"/>
    </row>
    <row r="3571" spans="8:15">
      <c r="H3571" s="37"/>
      <c r="I3571" s="36"/>
      <c r="J3571" s="38"/>
      <c r="K3571" s="36"/>
      <c r="L3571" s="36"/>
      <c r="M3571" s="38"/>
      <c r="N3571" s="36"/>
      <c r="O3571" s="38"/>
    </row>
    <row r="3572" spans="8:15">
      <c r="H3572" s="37"/>
      <c r="I3572" s="36"/>
      <c r="J3572" s="38"/>
      <c r="K3572" s="36"/>
      <c r="L3572" s="36"/>
      <c r="M3572" s="38"/>
      <c r="N3572" s="36"/>
      <c r="O3572" s="38"/>
    </row>
    <row r="3573" spans="8:15">
      <c r="H3573" s="37"/>
      <c r="I3573" s="36"/>
      <c r="J3573" s="38"/>
      <c r="K3573" s="36"/>
      <c r="L3573" s="36"/>
      <c r="M3573" s="38"/>
      <c r="N3573" s="36"/>
      <c r="O3573" s="38"/>
    </row>
    <row r="3574" spans="8:15">
      <c r="H3574" s="37"/>
      <c r="I3574" s="36"/>
      <c r="J3574" s="38"/>
      <c r="K3574" s="36"/>
      <c r="L3574" s="36"/>
      <c r="M3574" s="38"/>
      <c r="N3574" s="36"/>
      <c r="O3574" s="38"/>
    </row>
    <row r="3575" spans="8:15">
      <c r="H3575" s="37"/>
      <c r="I3575" s="36"/>
      <c r="J3575" s="38"/>
      <c r="K3575" s="36"/>
      <c r="L3575" s="36"/>
      <c r="M3575" s="38"/>
      <c r="N3575" s="36"/>
      <c r="O3575" s="38"/>
    </row>
    <row r="3576" spans="8:15">
      <c r="H3576" s="37"/>
      <c r="I3576" s="36"/>
      <c r="J3576" s="38"/>
      <c r="K3576" s="36"/>
      <c r="L3576" s="36"/>
      <c r="M3576" s="38"/>
      <c r="N3576" s="36"/>
      <c r="O3576" s="38"/>
    </row>
    <row r="3577" spans="8:15">
      <c r="H3577" s="37"/>
      <c r="I3577" s="36"/>
      <c r="J3577" s="38"/>
      <c r="K3577" s="36"/>
      <c r="L3577" s="36"/>
      <c r="M3577" s="38"/>
      <c r="N3577" s="36"/>
      <c r="O3577" s="38"/>
    </row>
    <row r="3578" spans="8:15">
      <c r="H3578" s="37"/>
      <c r="I3578" s="36"/>
      <c r="J3578" s="38"/>
      <c r="K3578" s="36"/>
      <c r="L3578" s="36"/>
      <c r="M3578" s="38"/>
      <c r="N3578" s="36"/>
      <c r="O3578" s="38"/>
    </row>
    <row r="3579" spans="8:15">
      <c r="H3579" s="37"/>
      <c r="I3579" s="36"/>
      <c r="J3579" s="38"/>
      <c r="K3579" s="36"/>
      <c r="L3579" s="36"/>
      <c r="M3579" s="38"/>
      <c r="N3579" s="36"/>
      <c r="O3579" s="38"/>
    </row>
    <row r="3580" spans="8:15">
      <c r="H3580" s="37"/>
      <c r="I3580" s="36"/>
      <c r="J3580" s="38"/>
      <c r="K3580" s="36"/>
      <c r="L3580" s="36"/>
      <c r="M3580" s="38"/>
      <c r="N3580" s="36"/>
      <c r="O3580" s="38"/>
    </row>
    <row r="3581" spans="8:15">
      <c r="H3581" s="37"/>
      <c r="I3581" s="36"/>
      <c r="J3581" s="38"/>
      <c r="K3581" s="36"/>
      <c r="L3581" s="36"/>
      <c r="M3581" s="38"/>
      <c r="N3581" s="36"/>
      <c r="O3581" s="38"/>
    </row>
    <row r="3582" spans="8:15">
      <c r="H3582" s="37"/>
      <c r="I3582" s="36"/>
      <c r="J3582" s="38"/>
      <c r="K3582" s="36"/>
      <c r="L3582" s="36"/>
      <c r="M3582" s="38"/>
      <c r="N3582" s="36"/>
      <c r="O3582" s="38"/>
    </row>
    <row r="3583" spans="8:15">
      <c r="H3583" s="37"/>
      <c r="I3583" s="36"/>
      <c r="J3583" s="38"/>
      <c r="K3583" s="36"/>
      <c r="L3583" s="36"/>
      <c r="M3583" s="38"/>
      <c r="N3583" s="36"/>
      <c r="O3583" s="38"/>
    </row>
    <row r="3584" spans="8:15">
      <c r="H3584" s="37"/>
      <c r="I3584" s="36"/>
      <c r="J3584" s="38"/>
      <c r="K3584" s="36"/>
      <c r="L3584" s="36"/>
      <c r="M3584" s="38"/>
      <c r="N3584" s="36"/>
      <c r="O3584" s="38"/>
    </row>
    <row r="3585" spans="8:15">
      <c r="H3585" s="37"/>
      <c r="I3585" s="36"/>
      <c r="J3585" s="38"/>
      <c r="K3585" s="36"/>
      <c r="L3585" s="36"/>
      <c r="M3585" s="38"/>
      <c r="N3585" s="36"/>
      <c r="O3585" s="38"/>
    </row>
    <row r="3586" spans="8:15">
      <c r="H3586" s="37"/>
      <c r="I3586" s="36"/>
      <c r="J3586" s="38"/>
      <c r="K3586" s="36"/>
      <c r="L3586" s="36"/>
      <c r="M3586" s="38"/>
      <c r="N3586" s="36"/>
      <c r="O3586" s="38"/>
    </row>
    <row r="3587" spans="8:15">
      <c r="H3587" s="37"/>
      <c r="I3587" s="36"/>
      <c r="J3587" s="38"/>
      <c r="K3587" s="36"/>
      <c r="L3587" s="36"/>
      <c r="M3587" s="38"/>
      <c r="N3587" s="36"/>
      <c r="O3587" s="38"/>
    </row>
    <row r="3588" spans="8:15">
      <c r="H3588" s="37"/>
      <c r="I3588" s="36"/>
      <c r="J3588" s="38"/>
      <c r="K3588" s="36"/>
      <c r="L3588" s="36"/>
      <c r="M3588" s="38"/>
      <c r="N3588" s="36"/>
      <c r="O3588" s="38"/>
    </row>
    <row r="3589" spans="8:15">
      <c r="H3589" s="37"/>
      <c r="I3589" s="36"/>
      <c r="J3589" s="38"/>
      <c r="K3589" s="36"/>
      <c r="L3589" s="36"/>
      <c r="M3589" s="38"/>
      <c r="N3589" s="36"/>
      <c r="O3589" s="38"/>
    </row>
    <row r="3590" spans="8:15">
      <c r="H3590" s="37"/>
      <c r="I3590" s="36"/>
      <c r="J3590" s="38"/>
      <c r="K3590" s="36"/>
      <c r="L3590" s="36"/>
      <c r="M3590" s="38"/>
      <c r="N3590" s="36"/>
      <c r="O3590" s="38"/>
    </row>
    <row r="3591" spans="8:15">
      <c r="H3591" s="37"/>
      <c r="I3591" s="36"/>
      <c r="J3591" s="38"/>
      <c r="K3591" s="36"/>
      <c r="L3591" s="36"/>
      <c r="M3591" s="38"/>
      <c r="N3591" s="36"/>
      <c r="O3591" s="38"/>
    </row>
    <row r="3592" spans="8:15">
      <c r="H3592" s="37"/>
      <c r="I3592" s="36"/>
      <c r="J3592" s="38"/>
      <c r="K3592" s="36"/>
      <c r="L3592" s="36"/>
      <c r="M3592" s="38"/>
      <c r="N3592" s="36"/>
      <c r="O3592" s="38"/>
    </row>
    <row r="3593" spans="8:15">
      <c r="H3593" s="37"/>
      <c r="I3593" s="36"/>
      <c r="J3593" s="38"/>
      <c r="K3593" s="36"/>
      <c r="L3593" s="36"/>
      <c r="M3593" s="38"/>
      <c r="N3593" s="36"/>
      <c r="O3593" s="38"/>
    </row>
    <row r="3594" spans="8:15">
      <c r="H3594" s="37"/>
      <c r="I3594" s="36"/>
      <c r="J3594" s="38"/>
      <c r="K3594" s="36"/>
      <c r="L3594" s="36"/>
      <c r="M3594" s="38"/>
      <c r="N3594" s="36"/>
      <c r="O3594" s="38"/>
    </row>
    <row r="3595" spans="8:15">
      <c r="H3595" s="37"/>
      <c r="I3595" s="36"/>
      <c r="J3595" s="38"/>
      <c r="K3595" s="36"/>
      <c r="L3595" s="36"/>
      <c r="M3595" s="38"/>
      <c r="N3595" s="36"/>
      <c r="O3595" s="38"/>
    </row>
    <row r="3596" spans="8:15">
      <c r="H3596" s="37"/>
      <c r="I3596" s="36"/>
      <c r="J3596" s="38"/>
      <c r="K3596" s="36"/>
      <c r="L3596" s="36"/>
      <c r="M3596" s="38"/>
      <c r="N3596" s="36"/>
      <c r="O3596" s="38"/>
    </row>
    <row r="3597" spans="8:15">
      <c r="H3597" s="37"/>
      <c r="I3597" s="36"/>
      <c r="J3597" s="38"/>
      <c r="K3597" s="36"/>
      <c r="L3597" s="36"/>
      <c r="M3597" s="38"/>
      <c r="N3597" s="36"/>
      <c r="O3597" s="38"/>
    </row>
    <row r="3598" spans="8:15">
      <c r="H3598" s="37"/>
      <c r="I3598" s="36"/>
      <c r="J3598" s="38"/>
      <c r="K3598" s="36"/>
      <c r="L3598" s="36"/>
      <c r="M3598" s="38"/>
      <c r="N3598" s="36"/>
      <c r="O3598" s="38"/>
    </row>
    <row r="3599" spans="8:15">
      <c r="H3599" s="37"/>
      <c r="I3599" s="36"/>
      <c r="J3599" s="38"/>
      <c r="K3599" s="36"/>
      <c r="L3599" s="36"/>
      <c r="M3599" s="38"/>
      <c r="N3599" s="36"/>
      <c r="O3599" s="38"/>
    </row>
    <row r="3600" spans="8:15">
      <c r="H3600" s="37"/>
      <c r="I3600" s="36"/>
      <c r="J3600" s="38"/>
      <c r="K3600" s="36"/>
      <c r="L3600" s="36"/>
      <c r="M3600" s="38"/>
      <c r="N3600" s="36"/>
      <c r="O3600" s="38"/>
    </row>
    <row r="3601" spans="8:15">
      <c r="H3601" s="37"/>
      <c r="I3601" s="36"/>
      <c r="J3601" s="38"/>
      <c r="K3601" s="36"/>
      <c r="L3601" s="36"/>
      <c r="M3601" s="38"/>
      <c r="N3601" s="36"/>
      <c r="O3601" s="38"/>
    </row>
    <row r="3602" spans="8:15">
      <c r="H3602" s="37"/>
      <c r="I3602" s="36"/>
      <c r="J3602" s="38"/>
      <c r="K3602" s="36"/>
      <c r="L3602" s="36"/>
      <c r="M3602" s="38"/>
      <c r="N3602" s="36"/>
      <c r="O3602" s="38"/>
    </row>
    <row r="3603" spans="8:15">
      <c r="H3603" s="37"/>
      <c r="I3603" s="36"/>
      <c r="J3603" s="38"/>
      <c r="K3603" s="36"/>
      <c r="L3603" s="36"/>
      <c r="M3603" s="38"/>
      <c r="N3603" s="36"/>
      <c r="O3603" s="38"/>
    </row>
    <row r="3604" spans="8:15">
      <c r="H3604" s="37"/>
      <c r="I3604" s="36"/>
      <c r="J3604" s="38"/>
      <c r="K3604" s="36"/>
      <c r="L3604" s="36"/>
      <c r="M3604" s="38"/>
      <c r="N3604" s="36"/>
      <c r="O3604" s="38"/>
    </row>
    <row r="3605" spans="8:15">
      <c r="H3605" s="37"/>
      <c r="I3605" s="36"/>
      <c r="J3605" s="38"/>
      <c r="K3605" s="36"/>
      <c r="L3605" s="36"/>
      <c r="M3605" s="38"/>
      <c r="N3605" s="36"/>
      <c r="O3605" s="38"/>
    </row>
    <row r="3606" spans="8:15">
      <c r="H3606" s="37"/>
      <c r="I3606" s="36"/>
      <c r="J3606" s="38"/>
      <c r="K3606" s="36"/>
      <c r="L3606" s="36"/>
      <c r="M3606" s="38"/>
      <c r="N3606" s="36"/>
      <c r="O3606" s="38"/>
    </row>
    <row r="3607" spans="8:15">
      <c r="H3607" s="37"/>
      <c r="I3607" s="36"/>
      <c r="J3607" s="38"/>
      <c r="K3607" s="36"/>
      <c r="L3607" s="36"/>
      <c r="M3607" s="38"/>
      <c r="N3607" s="36"/>
      <c r="O3607" s="38"/>
    </row>
    <row r="3608" spans="8:15">
      <c r="H3608" s="37"/>
      <c r="I3608" s="36"/>
      <c r="J3608" s="38"/>
      <c r="K3608" s="36"/>
      <c r="L3608" s="36"/>
      <c r="M3608" s="38"/>
      <c r="N3608" s="36"/>
      <c r="O3608" s="38"/>
    </row>
    <row r="3609" spans="8:15">
      <c r="H3609" s="37"/>
      <c r="I3609" s="36"/>
      <c r="J3609" s="38"/>
      <c r="K3609" s="36"/>
      <c r="L3609" s="36"/>
      <c r="M3609" s="38"/>
      <c r="N3609" s="36"/>
      <c r="O3609" s="38"/>
    </row>
    <row r="3610" spans="8:15">
      <c r="H3610" s="37"/>
      <c r="I3610" s="36"/>
      <c r="J3610" s="38"/>
      <c r="K3610" s="36"/>
      <c r="L3610" s="36"/>
      <c r="M3610" s="38"/>
      <c r="N3610" s="36"/>
      <c r="O3610" s="38"/>
    </row>
    <row r="3611" spans="8:15">
      <c r="H3611" s="37"/>
      <c r="I3611" s="36"/>
      <c r="J3611" s="38"/>
      <c r="K3611" s="36"/>
      <c r="L3611" s="36"/>
      <c r="M3611" s="38"/>
      <c r="N3611" s="36"/>
      <c r="O3611" s="38"/>
    </row>
    <row r="3612" spans="8:15">
      <c r="H3612" s="37"/>
      <c r="I3612" s="36"/>
      <c r="J3612" s="38"/>
      <c r="K3612" s="36"/>
      <c r="L3612" s="36"/>
      <c r="M3612" s="38"/>
      <c r="N3612" s="36"/>
      <c r="O3612" s="38"/>
    </row>
    <row r="3613" spans="8:15">
      <c r="H3613" s="37"/>
      <c r="I3613" s="36"/>
      <c r="J3613" s="38"/>
      <c r="K3613" s="36"/>
      <c r="L3613" s="36"/>
      <c r="M3613" s="38"/>
      <c r="N3613" s="36"/>
      <c r="O3613" s="38"/>
    </row>
    <row r="3614" spans="8:15">
      <c r="H3614" s="37"/>
      <c r="I3614" s="36"/>
      <c r="J3614" s="38"/>
      <c r="K3614" s="36"/>
      <c r="L3614" s="36"/>
      <c r="M3614" s="38"/>
      <c r="N3614" s="36"/>
      <c r="O3614" s="38"/>
    </row>
    <row r="3615" spans="8:15">
      <c r="H3615" s="37"/>
      <c r="I3615" s="36"/>
      <c r="J3615" s="38"/>
      <c r="K3615" s="36"/>
      <c r="L3615" s="36"/>
      <c r="M3615" s="38"/>
      <c r="N3615" s="36"/>
      <c r="O3615" s="38"/>
    </row>
    <row r="3616" spans="8:15">
      <c r="H3616" s="37"/>
      <c r="I3616" s="36"/>
      <c r="J3616" s="38"/>
      <c r="K3616" s="36"/>
      <c r="L3616" s="36"/>
      <c r="M3616" s="38"/>
      <c r="N3616" s="36"/>
      <c r="O3616" s="38"/>
    </row>
    <row r="3617" spans="8:15">
      <c r="H3617" s="37"/>
      <c r="I3617" s="36"/>
      <c r="J3617" s="38"/>
      <c r="K3617" s="36"/>
      <c r="L3617" s="36"/>
      <c r="M3617" s="38"/>
      <c r="N3617" s="36"/>
      <c r="O3617" s="38"/>
    </row>
    <row r="3618" spans="8:15">
      <c r="H3618" s="37"/>
      <c r="I3618" s="36"/>
      <c r="J3618" s="38"/>
      <c r="K3618" s="36"/>
      <c r="L3618" s="36"/>
      <c r="M3618" s="38"/>
      <c r="N3618" s="36"/>
      <c r="O3618" s="38"/>
    </row>
    <row r="3619" spans="8:15">
      <c r="H3619" s="37"/>
      <c r="I3619" s="36"/>
      <c r="J3619" s="38"/>
      <c r="K3619" s="36"/>
      <c r="L3619" s="36"/>
      <c r="M3619" s="38"/>
      <c r="N3619" s="36"/>
      <c r="O3619" s="38"/>
    </row>
    <row r="3620" spans="8:15">
      <c r="H3620" s="37"/>
      <c r="I3620" s="36"/>
      <c r="J3620" s="38"/>
      <c r="K3620" s="36"/>
      <c r="L3620" s="36"/>
      <c r="M3620" s="38"/>
      <c r="N3620" s="36"/>
      <c r="O3620" s="38"/>
    </row>
    <row r="3621" spans="8:15">
      <c r="H3621" s="37"/>
      <c r="I3621" s="36"/>
      <c r="J3621" s="38"/>
      <c r="K3621" s="36"/>
      <c r="L3621" s="36"/>
      <c r="M3621" s="38"/>
      <c r="N3621" s="36"/>
      <c r="O3621" s="38"/>
    </row>
    <row r="3622" spans="8:15">
      <c r="H3622" s="37"/>
      <c r="I3622" s="36"/>
      <c r="J3622" s="38"/>
      <c r="K3622" s="36"/>
      <c r="L3622" s="36"/>
      <c r="M3622" s="38"/>
      <c r="N3622" s="36"/>
      <c r="O3622" s="38"/>
    </row>
    <row r="3623" spans="8:15">
      <c r="H3623" s="37"/>
      <c r="I3623" s="36"/>
      <c r="J3623" s="38"/>
      <c r="K3623" s="36"/>
      <c r="L3623" s="36"/>
      <c r="M3623" s="38"/>
      <c r="N3623" s="36"/>
      <c r="O3623" s="38"/>
    </row>
    <row r="3624" spans="8:15">
      <c r="H3624" s="37"/>
      <c r="I3624" s="36"/>
      <c r="J3624" s="38"/>
      <c r="K3624" s="36"/>
      <c r="L3624" s="36"/>
      <c r="M3624" s="38"/>
      <c r="N3624" s="36"/>
      <c r="O3624" s="38"/>
    </row>
    <row r="3625" spans="8:15">
      <c r="H3625" s="37"/>
      <c r="I3625" s="36"/>
      <c r="J3625" s="38"/>
      <c r="K3625" s="36"/>
      <c r="L3625" s="36"/>
      <c r="M3625" s="38"/>
      <c r="N3625" s="36"/>
      <c r="O3625" s="38"/>
    </row>
    <row r="3626" spans="8:15">
      <c r="H3626" s="37"/>
      <c r="I3626" s="36"/>
      <c r="J3626" s="38"/>
      <c r="K3626" s="36"/>
      <c r="L3626" s="36"/>
      <c r="M3626" s="38"/>
      <c r="N3626" s="36"/>
      <c r="O3626" s="38"/>
    </row>
    <row r="3627" spans="8:15">
      <c r="H3627" s="37"/>
      <c r="I3627" s="36"/>
      <c r="J3627" s="38"/>
      <c r="K3627" s="36"/>
      <c r="L3627" s="36"/>
      <c r="M3627" s="38"/>
      <c r="N3627" s="36"/>
      <c r="O3627" s="38"/>
    </row>
    <row r="3628" spans="8:15">
      <c r="H3628" s="37"/>
      <c r="I3628" s="36"/>
      <c r="J3628" s="38"/>
      <c r="K3628" s="36"/>
      <c r="L3628" s="36"/>
      <c r="M3628" s="38"/>
      <c r="N3628" s="36"/>
      <c r="O3628" s="38"/>
    </row>
    <row r="3629" spans="8:15">
      <c r="H3629" s="37"/>
      <c r="I3629" s="36"/>
      <c r="J3629" s="38"/>
      <c r="K3629" s="36"/>
      <c r="L3629" s="36"/>
      <c r="M3629" s="38"/>
      <c r="N3629" s="36"/>
      <c r="O3629" s="38"/>
    </row>
    <row r="3630" spans="8:15">
      <c r="H3630" s="37"/>
      <c r="I3630" s="36"/>
      <c r="J3630" s="38"/>
      <c r="K3630" s="36"/>
      <c r="L3630" s="36"/>
      <c r="M3630" s="38"/>
      <c r="N3630" s="36"/>
      <c r="O3630" s="38"/>
    </row>
    <row r="3631" spans="8:15">
      <c r="H3631" s="37"/>
      <c r="I3631" s="36"/>
      <c r="J3631" s="38"/>
      <c r="K3631" s="36"/>
      <c r="L3631" s="36"/>
      <c r="M3631" s="38"/>
      <c r="N3631" s="36"/>
      <c r="O3631" s="38"/>
    </row>
    <row r="3632" spans="8:15">
      <c r="H3632" s="37"/>
      <c r="I3632" s="36"/>
      <c r="J3632" s="38"/>
      <c r="K3632" s="36"/>
      <c r="L3632" s="36"/>
      <c r="M3632" s="38"/>
      <c r="N3632" s="36"/>
      <c r="O3632" s="38"/>
    </row>
    <row r="3633" spans="8:15">
      <c r="H3633" s="37"/>
      <c r="I3633" s="36"/>
      <c r="J3633" s="38"/>
      <c r="K3633" s="36"/>
      <c r="L3633" s="36"/>
      <c r="M3633" s="38"/>
      <c r="N3633" s="36"/>
      <c r="O3633" s="38"/>
    </row>
    <row r="3634" spans="8:15">
      <c r="H3634" s="37"/>
      <c r="I3634" s="36"/>
      <c r="J3634" s="38"/>
      <c r="K3634" s="36"/>
      <c r="L3634" s="36"/>
      <c r="M3634" s="38"/>
      <c r="N3634" s="36"/>
      <c r="O3634" s="38"/>
    </row>
    <row r="3635" spans="8:15">
      <c r="H3635" s="37"/>
      <c r="I3635" s="36"/>
      <c r="J3635" s="38"/>
      <c r="K3635" s="36"/>
      <c r="L3635" s="36"/>
      <c r="M3635" s="38"/>
      <c r="N3635" s="36"/>
      <c r="O3635" s="38"/>
    </row>
    <row r="3636" spans="8:15">
      <c r="H3636" s="37"/>
      <c r="I3636" s="36"/>
      <c r="J3636" s="38"/>
      <c r="K3636" s="36"/>
      <c r="L3636" s="36"/>
      <c r="M3636" s="38"/>
      <c r="N3636" s="36"/>
      <c r="O3636" s="38"/>
    </row>
    <row r="3637" spans="8:15">
      <c r="H3637" s="37"/>
      <c r="I3637" s="36"/>
      <c r="J3637" s="38"/>
      <c r="K3637" s="36"/>
      <c r="L3637" s="36"/>
      <c r="M3637" s="38"/>
      <c r="N3637" s="36"/>
      <c r="O3637" s="38"/>
    </row>
    <row r="3638" spans="8:15">
      <c r="H3638" s="37"/>
      <c r="I3638" s="36"/>
      <c r="J3638" s="38"/>
      <c r="K3638" s="36"/>
      <c r="L3638" s="36"/>
      <c r="M3638" s="38"/>
      <c r="N3638" s="36"/>
      <c r="O3638" s="38"/>
    </row>
    <row r="3639" spans="8:15">
      <c r="H3639" s="37"/>
      <c r="I3639" s="36"/>
      <c r="J3639" s="38"/>
      <c r="K3639" s="36"/>
      <c r="L3639" s="36"/>
      <c r="M3639" s="38"/>
      <c r="N3639" s="36"/>
      <c r="O3639" s="38"/>
    </row>
    <row r="3640" spans="8:15">
      <c r="H3640" s="37"/>
      <c r="I3640" s="36"/>
      <c r="J3640" s="38"/>
      <c r="K3640" s="36"/>
      <c r="L3640" s="36"/>
      <c r="M3640" s="38"/>
      <c r="N3640" s="36"/>
      <c r="O3640" s="38"/>
    </row>
    <row r="3641" spans="8:15">
      <c r="H3641" s="37"/>
      <c r="I3641" s="36"/>
      <c r="J3641" s="38"/>
      <c r="K3641" s="36"/>
      <c r="L3641" s="36"/>
      <c r="M3641" s="38"/>
      <c r="N3641" s="36"/>
      <c r="O3641" s="38"/>
    </row>
    <row r="3642" spans="8:15">
      <c r="H3642" s="37"/>
      <c r="I3642" s="36"/>
      <c r="J3642" s="38"/>
      <c r="K3642" s="36"/>
      <c r="L3642" s="36"/>
      <c r="M3642" s="38"/>
      <c r="N3642" s="36"/>
      <c r="O3642" s="38"/>
    </row>
    <row r="3643" spans="8:15">
      <c r="H3643" s="37"/>
      <c r="I3643" s="36"/>
      <c r="J3643" s="38"/>
      <c r="K3643" s="36"/>
      <c r="L3643" s="36"/>
      <c r="M3643" s="38"/>
      <c r="N3643" s="36"/>
      <c r="O3643" s="38"/>
    </row>
    <row r="3644" spans="8:15">
      <c r="H3644" s="37"/>
      <c r="I3644" s="36"/>
      <c r="J3644" s="38"/>
      <c r="K3644" s="36"/>
      <c r="L3644" s="36"/>
      <c r="M3644" s="38"/>
      <c r="N3644" s="36"/>
      <c r="O3644" s="38"/>
    </row>
    <row r="3645" spans="8:15">
      <c r="H3645" s="37"/>
      <c r="I3645" s="36"/>
      <c r="J3645" s="38"/>
      <c r="K3645" s="36"/>
      <c r="L3645" s="36"/>
      <c r="M3645" s="38"/>
      <c r="N3645" s="36"/>
      <c r="O3645" s="38"/>
    </row>
    <row r="3646" spans="8:15">
      <c r="H3646" s="37"/>
      <c r="I3646" s="36"/>
      <c r="J3646" s="38"/>
      <c r="K3646" s="36"/>
      <c r="L3646" s="36"/>
      <c r="M3646" s="38"/>
      <c r="N3646" s="36"/>
      <c r="O3646" s="38"/>
    </row>
    <row r="3647" spans="8:15">
      <c r="H3647" s="37"/>
      <c r="I3647" s="36"/>
      <c r="J3647" s="38"/>
      <c r="K3647" s="36"/>
      <c r="L3647" s="36"/>
      <c r="M3647" s="38"/>
      <c r="N3647" s="36"/>
      <c r="O3647" s="38"/>
    </row>
    <row r="3648" spans="8:15">
      <c r="H3648" s="37"/>
      <c r="I3648" s="36"/>
      <c r="J3648" s="38"/>
      <c r="K3648" s="36"/>
      <c r="L3648" s="36"/>
      <c r="M3648" s="38"/>
      <c r="N3648" s="36"/>
      <c r="O3648" s="38"/>
    </row>
    <row r="3649" spans="8:15">
      <c r="H3649" s="37"/>
      <c r="I3649" s="36"/>
      <c r="J3649" s="38"/>
      <c r="K3649" s="36"/>
      <c r="L3649" s="36"/>
      <c r="M3649" s="38"/>
      <c r="N3649" s="36"/>
      <c r="O3649" s="38"/>
    </row>
    <row r="3650" spans="8:15">
      <c r="H3650" s="37"/>
      <c r="I3650" s="36"/>
      <c r="J3650" s="38"/>
      <c r="K3650" s="36"/>
      <c r="L3650" s="36"/>
      <c r="M3650" s="38"/>
      <c r="N3650" s="36"/>
      <c r="O3650" s="38"/>
    </row>
    <row r="3651" spans="8:15">
      <c r="H3651" s="37"/>
      <c r="I3651" s="36"/>
      <c r="J3651" s="38"/>
      <c r="K3651" s="36"/>
      <c r="L3651" s="36"/>
      <c r="M3651" s="38"/>
      <c r="N3651" s="36"/>
      <c r="O3651" s="38"/>
    </row>
    <row r="3652" spans="8:15">
      <c r="H3652" s="37"/>
      <c r="I3652" s="36"/>
      <c r="J3652" s="38"/>
      <c r="K3652" s="36"/>
      <c r="L3652" s="36"/>
      <c r="M3652" s="38"/>
      <c r="N3652" s="36"/>
      <c r="O3652" s="38"/>
    </row>
    <row r="3653" spans="8:15">
      <c r="H3653" s="37"/>
      <c r="I3653" s="36"/>
      <c r="J3653" s="38"/>
      <c r="K3653" s="36"/>
      <c r="L3653" s="36"/>
      <c r="M3653" s="38"/>
      <c r="N3653" s="36"/>
      <c r="O3653" s="38"/>
    </row>
    <row r="3654" spans="8:15">
      <c r="H3654" s="37"/>
      <c r="I3654" s="36"/>
      <c r="J3654" s="38"/>
      <c r="K3654" s="36"/>
      <c r="L3654" s="36"/>
      <c r="M3654" s="38"/>
      <c r="N3654" s="36"/>
      <c r="O3654" s="38"/>
    </row>
    <row r="3655" spans="8:15">
      <c r="H3655" s="37"/>
      <c r="I3655" s="36"/>
      <c r="J3655" s="38"/>
      <c r="K3655" s="36"/>
      <c r="L3655" s="36"/>
      <c r="M3655" s="38"/>
      <c r="N3655" s="36"/>
      <c r="O3655" s="38"/>
    </row>
    <row r="3656" spans="8:15">
      <c r="H3656" s="37"/>
      <c r="I3656" s="36"/>
      <c r="J3656" s="38"/>
      <c r="K3656" s="36"/>
      <c r="L3656" s="36"/>
      <c r="M3656" s="38"/>
      <c r="N3656" s="36"/>
      <c r="O3656" s="38"/>
    </row>
    <row r="3657" spans="8:15">
      <c r="H3657" s="37"/>
      <c r="I3657" s="36"/>
      <c r="J3657" s="38"/>
      <c r="K3657" s="36"/>
      <c r="L3657" s="36"/>
      <c r="M3657" s="38"/>
      <c r="N3657" s="36"/>
      <c r="O3657" s="38"/>
    </row>
    <row r="3658" spans="8:15">
      <c r="H3658" s="37"/>
      <c r="I3658" s="36"/>
      <c r="J3658" s="38"/>
      <c r="K3658" s="36"/>
      <c r="L3658" s="36"/>
      <c r="M3658" s="38"/>
      <c r="N3658" s="36"/>
      <c r="O3658" s="38"/>
    </row>
    <row r="3659" spans="8:15">
      <c r="H3659" s="37"/>
      <c r="I3659" s="36"/>
      <c r="J3659" s="38"/>
      <c r="K3659" s="36"/>
      <c r="L3659" s="36"/>
      <c r="M3659" s="38"/>
      <c r="N3659" s="36"/>
      <c r="O3659" s="38"/>
    </row>
    <row r="3660" spans="8:15">
      <c r="H3660" s="37"/>
      <c r="I3660" s="36"/>
      <c r="J3660" s="38"/>
      <c r="K3660" s="36"/>
      <c r="L3660" s="36"/>
      <c r="M3660" s="38"/>
      <c r="N3660" s="36"/>
      <c r="O3660" s="38"/>
    </row>
    <row r="3661" spans="8:15">
      <c r="H3661" s="37"/>
      <c r="I3661" s="36"/>
      <c r="J3661" s="38"/>
      <c r="K3661" s="36"/>
      <c r="L3661" s="36"/>
      <c r="M3661" s="38"/>
      <c r="N3661" s="36"/>
      <c r="O3661" s="38"/>
    </row>
    <row r="3662" spans="8:15">
      <c r="H3662" s="37"/>
      <c r="I3662" s="36"/>
      <c r="J3662" s="38"/>
      <c r="K3662" s="36"/>
      <c r="L3662" s="36"/>
      <c r="M3662" s="38"/>
      <c r="N3662" s="36"/>
      <c r="O3662" s="38"/>
    </row>
    <row r="3663" spans="8:15">
      <c r="H3663" s="37"/>
      <c r="I3663" s="36"/>
      <c r="J3663" s="38"/>
      <c r="K3663" s="36"/>
      <c r="L3663" s="36"/>
      <c r="M3663" s="38"/>
      <c r="N3663" s="36"/>
      <c r="O3663" s="38"/>
    </row>
    <row r="3664" spans="8:15">
      <c r="H3664" s="37"/>
      <c r="I3664" s="36"/>
      <c r="J3664" s="38"/>
      <c r="K3664" s="36"/>
      <c r="L3664" s="36"/>
      <c r="M3664" s="38"/>
      <c r="N3664" s="36"/>
      <c r="O3664" s="38"/>
    </row>
    <row r="3665" spans="8:15">
      <c r="H3665" s="37"/>
      <c r="I3665" s="36"/>
      <c r="J3665" s="38"/>
      <c r="K3665" s="36"/>
      <c r="L3665" s="36"/>
      <c r="M3665" s="38"/>
      <c r="N3665" s="36"/>
      <c r="O3665" s="38"/>
    </row>
    <row r="3666" spans="8:15">
      <c r="H3666" s="37"/>
      <c r="I3666" s="36"/>
      <c r="J3666" s="38"/>
      <c r="K3666" s="36"/>
      <c r="L3666" s="36"/>
      <c r="M3666" s="38"/>
      <c r="N3666" s="36"/>
      <c r="O3666" s="38"/>
    </row>
    <row r="3667" spans="8:15">
      <c r="H3667" s="37"/>
      <c r="I3667" s="36"/>
      <c r="J3667" s="38"/>
      <c r="K3667" s="36"/>
      <c r="L3667" s="36"/>
      <c r="M3667" s="38"/>
      <c r="N3667" s="36"/>
      <c r="O3667" s="38"/>
    </row>
    <row r="3668" spans="8:15">
      <c r="H3668" s="37"/>
      <c r="I3668" s="36"/>
      <c r="J3668" s="38"/>
      <c r="K3668" s="36"/>
      <c r="L3668" s="36"/>
      <c r="M3668" s="38"/>
      <c r="N3668" s="36"/>
      <c r="O3668" s="38"/>
    </row>
    <row r="3669" spans="8:15">
      <c r="H3669" s="37"/>
      <c r="I3669" s="36"/>
      <c r="J3669" s="38"/>
      <c r="K3669" s="36"/>
      <c r="L3669" s="36"/>
      <c r="M3669" s="38"/>
      <c r="N3669" s="36"/>
      <c r="O3669" s="38"/>
    </row>
    <row r="3670" spans="8:15">
      <c r="H3670" s="37"/>
      <c r="I3670" s="36"/>
      <c r="J3670" s="38"/>
      <c r="K3670" s="36"/>
      <c r="L3670" s="36"/>
      <c r="M3670" s="38"/>
      <c r="N3670" s="36"/>
      <c r="O3670" s="38"/>
    </row>
    <row r="3671" spans="8:15">
      <c r="H3671" s="37"/>
      <c r="I3671" s="36"/>
      <c r="J3671" s="38"/>
      <c r="K3671" s="36"/>
      <c r="L3671" s="36"/>
      <c r="M3671" s="38"/>
      <c r="N3671" s="36"/>
      <c r="O3671" s="38"/>
    </row>
    <row r="3672" spans="8:15">
      <c r="H3672" s="37"/>
      <c r="I3672" s="36"/>
      <c r="J3672" s="38"/>
      <c r="K3672" s="36"/>
      <c r="L3672" s="36"/>
      <c r="M3672" s="38"/>
      <c r="N3672" s="36"/>
      <c r="O3672" s="38"/>
    </row>
    <row r="3673" spans="8:15">
      <c r="H3673" s="37"/>
      <c r="I3673" s="36"/>
      <c r="J3673" s="38"/>
      <c r="K3673" s="36"/>
      <c r="L3673" s="36"/>
      <c r="M3673" s="38"/>
      <c r="N3673" s="36"/>
      <c r="O3673" s="38"/>
    </row>
    <row r="3674" spans="8:15">
      <c r="H3674" s="37"/>
      <c r="I3674" s="36"/>
      <c r="J3674" s="38"/>
      <c r="K3674" s="36"/>
      <c r="L3674" s="36"/>
      <c r="M3674" s="38"/>
      <c r="N3674" s="36"/>
      <c r="O3674" s="38"/>
    </row>
    <row r="3675" spans="8:15">
      <c r="H3675" s="37"/>
      <c r="I3675" s="36"/>
      <c r="J3675" s="38"/>
      <c r="K3675" s="36"/>
      <c r="L3675" s="36"/>
      <c r="M3675" s="38"/>
      <c r="N3675" s="36"/>
      <c r="O3675" s="38"/>
    </row>
    <row r="3676" spans="8:15">
      <c r="H3676" s="37"/>
      <c r="I3676" s="36"/>
      <c r="J3676" s="38"/>
      <c r="K3676" s="36"/>
      <c r="L3676" s="36"/>
      <c r="M3676" s="38"/>
      <c r="N3676" s="36"/>
      <c r="O3676" s="38"/>
    </row>
    <row r="3677" spans="8:15">
      <c r="H3677" s="37"/>
      <c r="I3677" s="36"/>
      <c r="J3677" s="38"/>
      <c r="K3677" s="36"/>
      <c r="L3677" s="36"/>
      <c r="M3677" s="38"/>
      <c r="N3677" s="36"/>
      <c r="O3677" s="38"/>
    </row>
    <row r="3678" spans="8:15">
      <c r="H3678" s="37"/>
      <c r="I3678" s="36"/>
      <c r="J3678" s="38"/>
      <c r="K3678" s="36"/>
      <c r="L3678" s="36"/>
      <c r="M3678" s="38"/>
      <c r="N3678" s="36"/>
      <c r="O3678" s="38"/>
    </row>
    <row r="3679" spans="8:15">
      <c r="H3679" s="37"/>
      <c r="I3679" s="36"/>
      <c r="J3679" s="38"/>
      <c r="K3679" s="36"/>
      <c r="L3679" s="36"/>
      <c r="M3679" s="38"/>
      <c r="N3679" s="36"/>
      <c r="O3679" s="38"/>
    </row>
    <row r="3680" spans="8:15">
      <c r="H3680" s="37"/>
      <c r="I3680" s="36"/>
      <c r="J3680" s="38"/>
      <c r="K3680" s="36"/>
      <c r="L3680" s="36"/>
      <c r="M3680" s="38"/>
      <c r="N3680" s="36"/>
      <c r="O3680" s="38"/>
    </row>
    <row r="3681" spans="8:15">
      <c r="H3681" s="37"/>
      <c r="I3681" s="36"/>
      <c r="J3681" s="38"/>
      <c r="K3681" s="36"/>
      <c r="L3681" s="36"/>
      <c r="M3681" s="38"/>
      <c r="N3681" s="36"/>
      <c r="O3681" s="38"/>
    </row>
    <row r="3682" spans="8:15">
      <c r="H3682" s="37"/>
      <c r="I3682" s="36"/>
      <c r="J3682" s="38"/>
      <c r="K3682" s="36"/>
      <c r="L3682" s="36"/>
      <c r="M3682" s="38"/>
      <c r="N3682" s="36"/>
      <c r="O3682" s="38"/>
    </row>
    <row r="3683" spans="8:15">
      <c r="H3683" s="37"/>
      <c r="I3683" s="36"/>
      <c r="J3683" s="38"/>
      <c r="K3683" s="36"/>
      <c r="L3683" s="36"/>
      <c r="M3683" s="38"/>
      <c r="N3683" s="36"/>
      <c r="O3683" s="38"/>
    </row>
    <row r="3684" spans="8:15">
      <c r="H3684" s="37"/>
      <c r="I3684" s="36"/>
      <c r="J3684" s="38"/>
      <c r="K3684" s="36"/>
      <c r="L3684" s="36"/>
      <c r="M3684" s="38"/>
      <c r="N3684" s="36"/>
      <c r="O3684" s="38"/>
    </row>
    <row r="3685" spans="8:15">
      <c r="H3685" s="37"/>
      <c r="I3685" s="36"/>
      <c r="J3685" s="38"/>
      <c r="K3685" s="36"/>
      <c r="L3685" s="36"/>
      <c r="M3685" s="38"/>
      <c r="N3685" s="36"/>
      <c r="O3685" s="38"/>
    </row>
    <row r="3686" spans="8:15">
      <c r="H3686" s="37"/>
      <c r="I3686" s="36"/>
      <c r="J3686" s="38"/>
      <c r="K3686" s="36"/>
      <c r="L3686" s="36"/>
      <c r="M3686" s="38"/>
      <c r="N3686" s="36"/>
      <c r="O3686" s="38"/>
    </row>
    <row r="3687" spans="8:15">
      <c r="H3687" s="37"/>
      <c r="I3687" s="36"/>
      <c r="J3687" s="38"/>
      <c r="K3687" s="36"/>
      <c r="L3687" s="36"/>
      <c r="M3687" s="38"/>
      <c r="N3687" s="36"/>
      <c r="O3687" s="38"/>
    </row>
    <row r="3688" spans="8:15">
      <c r="H3688" s="37"/>
      <c r="I3688" s="36"/>
      <c r="J3688" s="38"/>
      <c r="K3688" s="36"/>
      <c r="L3688" s="36"/>
      <c r="M3688" s="38"/>
      <c r="N3688" s="36"/>
      <c r="O3688" s="38"/>
    </row>
    <row r="3689" spans="8:15">
      <c r="H3689" s="37"/>
      <c r="I3689" s="36"/>
      <c r="J3689" s="38"/>
      <c r="K3689" s="36"/>
      <c r="L3689" s="36"/>
      <c r="M3689" s="38"/>
      <c r="N3689" s="36"/>
      <c r="O3689" s="38"/>
    </row>
    <row r="3690" spans="8:15">
      <c r="H3690" s="37"/>
      <c r="I3690" s="36"/>
      <c r="J3690" s="38"/>
      <c r="K3690" s="36"/>
      <c r="L3690" s="36"/>
      <c r="M3690" s="38"/>
      <c r="N3690" s="36"/>
      <c r="O3690" s="38"/>
    </row>
    <row r="3691" spans="8:15">
      <c r="H3691" s="37"/>
      <c r="I3691" s="36"/>
      <c r="J3691" s="38"/>
      <c r="K3691" s="36"/>
      <c r="L3691" s="36"/>
      <c r="M3691" s="38"/>
      <c r="N3691" s="36"/>
      <c r="O3691" s="38"/>
    </row>
    <row r="3692" spans="8:15">
      <c r="H3692" s="37"/>
      <c r="I3692" s="36"/>
      <c r="J3692" s="38"/>
      <c r="K3692" s="36"/>
      <c r="L3692" s="36"/>
      <c r="M3692" s="38"/>
      <c r="N3692" s="36"/>
      <c r="O3692" s="38"/>
    </row>
    <row r="3693" spans="8:15">
      <c r="H3693" s="37"/>
      <c r="I3693" s="36"/>
      <c r="J3693" s="38"/>
      <c r="K3693" s="36"/>
      <c r="L3693" s="36"/>
      <c r="M3693" s="38"/>
      <c r="N3693" s="36"/>
      <c r="O3693" s="38"/>
    </row>
    <row r="3694" spans="8:15">
      <c r="H3694" s="37"/>
      <c r="I3694" s="36"/>
      <c r="J3694" s="38"/>
      <c r="K3694" s="36"/>
      <c r="L3694" s="36"/>
      <c r="M3694" s="38"/>
      <c r="N3694" s="36"/>
      <c r="O3694" s="38"/>
    </row>
    <row r="3695" spans="8:15">
      <c r="H3695" s="37"/>
      <c r="I3695" s="36"/>
      <c r="J3695" s="38"/>
      <c r="K3695" s="36"/>
      <c r="L3695" s="36"/>
      <c r="M3695" s="38"/>
      <c r="N3695" s="36"/>
      <c r="O3695" s="38"/>
    </row>
    <row r="3696" spans="8:15">
      <c r="H3696" s="37"/>
      <c r="I3696" s="36"/>
      <c r="J3696" s="38"/>
      <c r="K3696" s="36"/>
      <c r="L3696" s="36"/>
      <c r="M3696" s="38"/>
      <c r="N3696" s="36"/>
      <c r="O3696" s="38"/>
    </row>
    <row r="3697" spans="8:15">
      <c r="H3697" s="37"/>
      <c r="I3697" s="36"/>
      <c r="J3697" s="38"/>
      <c r="K3697" s="36"/>
      <c r="L3697" s="36"/>
      <c r="M3697" s="38"/>
      <c r="N3697" s="36"/>
      <c r="O3697" s="38"/>
    </row>
    <row r="3698" spans="8:15">
      <c r="H3698" s="37"/>
      <c r="I3698" s="36"/>
      <c r="J3698" s="38"/>
      <c r="K3698" s="36"/>
      <c r="L3698" s="36"/>
      <c r="M3698" s="38"/>
      <c r="N3698" s="36"/>
      <c r="O3698" s="38"/>
    </row>
    <row r="3699" spans="8:15">
      <c r="H3699" s="37"/>
      <c r="I3699" s="36"/>
      <c r="J3699" s="38"/>
      <c r="K3699" s="36"/>
      <c r="L3699" s="36"/>
      <c r="M3699" s="38"/>
      <c r="N3699" s="36"/>
      <c r="O3699" s="38"/>
    </row>
    <row r="3700" spans="8:15">
      <c r="H3700" s="37"/>
      <c r="I3700" s="36"/>
      <c r="J3700" s="38"/>
      <c r="K3700" s="36"/>
      <c r="L3700" s="36"/>
      <c r="M3700" s="38"/>
      <c r="N3700" s="36"/>
      <c r="O3700" s="38"/>
    </row>
    <row r="3701" spans="8:15">
      <c r="H3701" s="37"/>
      <c r="I3701" s="36"/>
      <c r="J3701" s="38"/>
      <c r="K3701" s="36"/>
      <c r="L3701" s="36"/>
      <c r="M3701" s="38"/>
      <c r="N3701" s="36"/>
      <c r="O3701" s="38"/>
    </row>
    <row r="3702" spans="8:15">
      <c r="H3702" s="37"/>
      <c r="I3702" s="36"/>
      <c r="J3702" s="38"/>
      <c r="K3702" s="36"/>
      <c r="L3702" s="36"/>
      <c r="M3702" s="38"/>
      <c r="N3702" s="36"/>
      <c r="O3702" s="38"/>
    </row>
    <row r="3703" spans="8:15">
      <c r="H3703" s="37"/>
      <c r="I3703" s="36"/>
      <c r="J3703" s="38"/>
      <c r="K3703" s="36"/>
      <c r="L3703" s="36"/>
      <c r="M3703" s="38"/>
      <c r="N3703" s="36"/>
      <c r="O3703" s="38"/>
    </row>
    <row r="3704" spans="8:15">
      <c r="H3704" s="37"/>
      <c r="I3704" s="36"/>
      <c r="J3704" s="38"/>
      <c r="K3704" s="36"/>
      <c r="L3704" s="36"/>
      <c r="M3704" s="38"/>
      <c r="N3704" s="36"/>
      <c r="O3704" s="38"/>
    </row>
    <row r="3705" spans="8:15">
      <c r="H3705" s="37"/>
      <c r="I3705" s="36"/>
      <c r="J3705" s="38"/>
      <c r="K3705" s="36"/>
      <c r="L3705" s="36"/>
      <c r="M3705" s="38"/>
      <c r="N3705" s="36"/>
      <c r="O3705" s="38"/>
    </row>
    <row r="3706" spans="8:15">
      <c r="H3706" s="37"/>
      <c r="I3706" s="36"/>
      <c r="J3706" s="38"/>
      <c r="K3706" s="36"/>
      <c r="L3706" s="36"/>
      <c r="M3706" s="38"/>
      <c r="N3706" s="36"/>
      <c r="O3706" s="38"/>
    </row>
    <row r="3707" spans="8:15">
      <c r="H3707" s="37"/>
      <c r="I3707" s="36"/>
      <c r="J3707" s="38"/>
      <c r="K3707" s="36"/>
      <c r="L3707" s="36"/>
      <c r="M3707" s="38"/>
      <c r="N3707" s="36"/>
      <c r="O3707" s="38"/>
    </row>
    <row r="3708" spans="8:15">
      <c r="H3708" s="37"/>
      <c r="I3708" s="36"/>
      <c r="J3708" s="38"/>
      <c r="K3708" s="36"/>
      <c r="L3708" s="36"/>
      <c r="M3708" s="38"/>
      <c r="N3708" s="36"/>
      <c r="O3708" s="38"/>
    </row>
    <row r="3709" spans="8:15">
      <c r="H3709" s="37"/>
      <c r="I3709" s="36"/>
      <c r="J3709" s="38"/>
      <c r="K3709" s="36"/>
      <c r="L3709" s="36"/>
      <c r="M3709" s="38"/>
      <c r="N3709" s="36"/>
      <c r="O3709" s="38"/>
    </row>
    <row r="3710" spans="8:15">
      <c r="H3710" s="37"/>
      <c r="I3710" s="36"/>
      <c r="J3710" s="38"/>
      <c r="K3710" s="36"/>
      <c r="L3710" s="36"/>
      <c r="M3710" s="38"/>
      <c r="N3710" s="36"/>
      <c r="O3710" s="38"/>
    </row>
    <row r="3711" spans="8:15">
      <c r="H3711" s="37"/>
      <c r="I3711" s="36"/>
      <c r="J3711" s="38"/>
      <c r="K3711" s="36"/>
      <c r="L3711" s="36"/>
      <c r="M3711" s="38"/>
      <c r="N3711" s="36"/>
      <c r="O3711" s="38"/>
    </row>
    <row r="3712" spans="8:15">
      <c r="H3712" s="37"/>
      <c r="I3712" s="36"/>
      <c r="J3712" s="38"/>
      <c r="K3712" s="36"/>
      <c r="L3712" s="36"/>
      <c r="M3712" s="38"/>
      <c r="N3712" s="36"/>
      <c r="O3712" s="38"/>
    </row>
    <row r="3713" spans="8:15">
      <c r="H3713" s="37"/>
      <c r="I3713" s="36"/>
      <c r="J3713" s="38"/>
      <c r="K3713" s="36"/>
      <c r="L3713" s="36"/>
      <c r="M3713" s="38"/>
      <c r="N3713" s="36"/>
      <c r="O3713" s="38"/>
    </row>
    <row r="3714" spans="8:15">
      <c r="H3714" s="37"/>
      <c r="I3714" s="36"/>
      <c r="J3714" s="38"/>
      <c r="K3714" s="36"/>
      <c r="L3714" s="36"/>
      <c r="M3714" s="38"/>
      <c r="N3714" s="36"/>
      <c r="O3714" s="38"/>
    </row>
    <row r="3715" spans="8:15">
      <c r="H3715" s="37"/>
      <c r="I3715" s="36"/>
      <c r="J3715" s="38"/>
      <c r="K3715" s="36"/>
      <c r="L3715" s="36"/>
      <c r="M3715" s="38"/>
      <c r="N3715" s="36"/>
      <c r="O3715" s="38"/>
    </row>
    <row r="3716" spans="8:15">
      <c r="H3716" s="37"/>
      <c r="I3716" s="36"/>
      <c r="J3716" s="38"/>
      <c r="K3716" s="36"/>
      <c r="L3716" s="36"/>
      <c r="M3716" s="38"/>
      <c r="N3716" s="36"/>
      <c r="O3716" s="38"/>
    </row>
    <row r="3717" spans="8:15">
      <c r="H3717" s="37"/>
      <c r="I3717" s="36"/>
      <c r="J3717" s="38"/>
      <c r="K3717" s="36"/>
      <c r="L3717" s="36"/>
      <c r="M3717" s="38"/>
      <c r="N3717" s="36"/>
      <c r="O3717" s="38"/>
    </row>
    <row r="3718" spans="8:15">
      <c r="H3718" s="37"/>
      <c r="I3718" s="36"/>
      <c r="J3718" s="38"/>
      <c r="K3718" s="36"/>
      <c r="L3718" s="36"/>
      <c r="M3718" s="38"/>
      <c r="N3718" s="36"/>
      <c r="O3718" s="38"/>
    </row>
    <row r="3719" spans="8:15">
      <c r="H3719" s="37"/>
      <c r="I3719" s="36"/>
      <c r="J3719" s="38"/>
      <c r="K3719" s="36"/>
      <c r="L3719" s="36"/>
      <c r="M3719" s="38"/>
      <c r="N3719" s="36"/>
      <c r="O3719" s="38"/>
    </row>
    <row r="3720" spans="8:15">
      <c r="H3720" s="37"/>
      <c r="I3720" s="36"/>
      <c r="J3720" s="38"/>
      <c r="K3720" s="36"/>
      <c r="L3720" s="36"/>
      <c r="M3720" s="38"/>
      <c r="N3720" s="36"/>
      <c r="O3720" s="38"/>
    </row>
    <row r="3721" spans="8:15">
      <c r="H3721" s="37"/>
      <c r="I3721" s="36"/>
      <c r="J3721" s="38"/>
      <c r="K3721" s="36"/>
      <c r="L3721" s="36"/>
      <c r="M3721" s="38"/>
      <c r="N3721" s="36"/>
      <c r="O3721" s="38"/>
    </row>
    <row r="3722" spans="8:15">
      <c r="H3722" s="37"/>
      <c r="I3722" s="36"/>
      <c r="J3722" s="38"/>
      <c r="K3722" s="36"/>
      <c r="L3722" s="36"/>
      <c r="M3722" s="38"/>
      <c r="N3722" s="36"/>
      <c r="O3722" s="38"/>
    </row>
    <row r="3723" spans="8:15">
      <c r="H3723" s="37"/>
      <c r="I3723" s="36"/>
      <c r="J3723" s="38"/>
      <c r="K3723" s="36"/>
      <c r="L3723" s="36"/>
      <c r="M3723" s="38"/>
      <c r="N3723" s="36"/>
      <c r="O3723" s="38"/>
    </row>
    <row r="3724" spans="8:15">
      <c r="H3724" s="37"/>
      <c r="I3724" s="36"/>
      <c r="J3724" s="38"/>
      <c r="K3724" s="36"/>
      <c r="L3724" s="36"/>
      <c r="M3724" s="38"/>
      <c r="N3724" s="36"/>
      <c r="O3724" s="38"/>
    </row>
    <row r="3725" spans="8:15">
      <c r="H3725" s="37"/>
      <c r="I3725" s="36"/>
      <c r="J3725" s="38"/>
      <c r="K3725" s="36"/>
      <c r="L3725" s="36"/>
      <c r="M3725" s="38"/>
      <c r="N3725" s="36"/>
      <c r="O3725" s="38"/>
    </row>
    <row r="3726" spans="8:15">
      <c r="H3726" s="37"/>
      <c r="I3726" s="36"/>
      <c r="J3726" s="38"/>
      <c r="K3726" s="36"/>
      <c r="L3726" s="36"/>
      <c r="M3726" s="38"/>
      <c r="N3726" s="36"/>
      <c r="O3726" s="38"/>
    </row>
    <row r="3727" spans="8:15">
      <c r="H3727" s="37"/>
      <c r="I3727" s="36"/>
      <c r="J3727" s="38"/>
      <c r="K3727" s="36"/>
      <c r="L3727" s="36"/>
      <c r="M3727" s="38"/>
      <c r="N3727" s="36"/>
      <c r="O3727" s="38"/>
    </row>
    <row r="3728" spans="8:15">
      <c r="H3728" s="37"/>
      <c r="I3728" s="36"/>
      <c r="J3728" s="38"/>
      <c r="K3728" s="36"/>
      <c r="L3728" s="36"/>
      <c r="M3728" s="38"/>
      <c r="N3728" s="36"/>
      <c r="O3728" s="38"/>
    </row>
    <row r="3729" spans="8:15">
      <c r="H3729" s="37"/>
      <c r="I3729" s="36"/>
      <c r="J3729" s="38"/>
      <c r="K3729" s="36"/>
      <c r="L3729" s="36"/>
      <c r="M3729" s="38"/>
      <c r="N3729" s="36"/>
      <c r="O3729" s="38"/>
    </row>
    <row r="3730" spans="8:15">
      <c r="H3730" s="37"/>
      <c r="I3730" s="36"/>
      <c r="J3730" s="38"/>
      <c r="K3730" s="36"/>
      <c r="L3730" s="36"/>
      <c r="M3730" s="38"/>
      <c r="N3730" s="36"/>
      <c r="O3730" s="38"/>
    </row>
    <row r="3731" spans="8:15">
      <c r="H3731" s="37"/>
      <c r="I3731" s="36"/>
      <c r="J3731" s="38"/>
      <c r="K3731" s="36"/>
      <c r="L3731" s="36"/>
      <c r="M3731" s="38"/>
      <c r="N3731" s="36"/>
      <c r="O3731" s="38"/>
    </row>
    <row r="3732" spans="8:15">
      <c r="H3732" s="37"/>
      <c r="I3732" s="36"/>
      <c r="J3732" s="38"/>
      <c r="K3732" s="36"/>
      <c r="L3732" s="36"/>
      <c r="M3732" s="38"/>
      <c r="N3732" s="36"/>
      <c r="O3732" s="38"/>
    </row>
    <row r="3733" spans="8:15">
      <c r="H3733" s="37"/>
      <c r="I3733" s="36"/>
      <c r="J3733" s="38"/>
      <c r="K3733" s="36"/>
      <c r="L3733" s="36"/>
      <c r="M3733" s="38"/>
      <c r="N3733" s="36"/>
      <c r="O3733" s="38"/>
    </row>
    <row r="3734" spans="8:15">
      <c r="H3734" s="37"/>
      <c r="I3734" s="36"/>
      <c r="J3734" s="38"/>
      <c r="K3734" s="36"/>
      <c r="L3734" s="36"/>
      <c r="M3734" s="38"/>
      <c r="N3734" s="36"/>
      <c r="O3734" s="38"/>
    </row>
    <row r="3735" spans="8:15">
      <c r="H3735" s="37"/>
      <c r="I3735" s="36"/>
      <c r="J3735" s="38"/>
      <c r="K3735" s="36"/>
      <c r="L3735" s="36"/>
      <c r="M3735" s="38"/>
      <c r="N3735" s="36"/>
      <c r="O3735" s="38"/>
    </row>
    <row r="3736" spans="8:15">
      <c r="H3736" s="37"/>
      <c r="I3736" s="36"/>
      <c r="J3736" s="38"/>
      <c r="K3736" s="36"/>
      <c r="L3736" s="36"/>
      <c r="M3736" s="38"/>
      <c r="N3736" s="36"/>
      <c r="O3736" s="38"/>
    </row>
    <row r="3737" spans="8:15">
      <c r="H3737" s="37"/>
      <c r="I3737" s="36"/>
      <c r="J3737" s="38"/>
      <c r="K3737" s="36"/>
      <c r="L3737" s="36"/>
      <c r="M3737" s="38"/>
      <c r="N3737" s="36"/>
      <c r="O3737" s="38"/>
    </row>
    <row r="3738" spans="8:15">
      <c r="H3738" s="37"/>
      <c r="I3738" s="36"/>
      <c r="J3738" s="38"/>
      <c r="K3738" s="36"/>
      <c r="L3738" s="36"/>
      <c r="M3738" s="38"/>
      <c r="N3738" s="36"/>
      <c r="O3738" s="38"/>
    </row>
    <row r="3739" spans="8:15">
      <c r="H3739" s="37"/>
      <c r="I3739" s="36"/>
      <c r="J3739" s="38"/>
      <c r="K3739" s="36"/>
      <c r="L3739" s="36"/>
      <c r="M3739" s="38"/>
      <c r="N3739" s="36"/>
      <c r="O3739" s="38"/>
    </row>
    <row r="3740" spans="8:15">
      <c r="H3740" s="37"/>
      <c r="I3740" s="36"/>
      <c r="J3740" s="38"/>
      <c r="K3740" s="36"/>
      <c r="L3740" s="36"/>
      <c r="M3740" s="38"/>
      <c r="N3740" s="36"/>
      <c r="O3740" s="38"/>
    </row>
    <row r="3741" spans="8:15">
      <c r="H3741" s="37"/>
      <c r="I3741" s="36"/>
      <c r="J3741" s="38"/>
      <c r="K3741" s="36"/>
      <c r="L3741" s="36"/>
      <c r="M3741" s="38"/>
      <c r="N3741" s="36"/>
      <c r="O3741" s="38"/>
    </row>
    <row r="3742" spans="8:15">
      <c r="H3742" s="37"/>
      <c r="I3742" s="36"/>
      <c r="J3742" s="38"/>
      <c r="K3742" s="36"/>
      <c r="L3742" s="36"/>
      <c r="M3742" s="38"/>
      <c r="N3742" s="36"/>
      <c r="O3742" s="38"/>
    </row>
    <row r="3743" spans="8:15">
      <c r="H3743" s="37"/>
      <c r="I3743" s="36"/>
      <c r="J3743" s="38"/>
      <c r="K3743" s="36"/>
      <c r="L3743" s="36"/>
      <c r="M3743" s="38"/>
      <c r="N3743" s="36"/>
      <c r="O3743" s="38"/>
    </row>
    <row r="3744" spans="8:15">
      <c r="H3744" s="37"/>
      <c r="I3744" s="36"/>
      <c r="J3744" s="38"/>
      <c r="K3744" s="36"/>
      <c r="L3744" s="36"/>
      <c r="M3744" s="38"/>
      <c r="N3744" s="36"/>
      <c r="O3744" s="38"/>
    </row>
    <row r="3745" spans="8:15">
      <c r="H3745" s="37"/>
      <c r="I3745" s="36"/>
      <c r="J3745" s="38"/>
      <c r="K3745" s="36"/>
      <c r="L3745" s="36"/>
      <c r="M3745" s="38"/>
      <c r="N3745" s="36"/>
      <c r="O3745" s="38"/>
    </row>
    <row r="3746" spans="8:15">
      <c r="H3746" s="37"/>
      <c r="I3746" s="36"/>
      <c r="J3746" s="38"/>
      <c r="K3746" s="36"/>
      <c r="L3746" s="36"/>
      <c r="M3746" s="38"/>
      <c r="N3746" s="36"/>
      <c r="O3746" s="38"/>
    </row>
    <row r="3747" spans="8:15">
      <c r="H3747" s="37"/>
      <c r="I3747" s="36"/>
      <c r="J3747" s="38"/>
      <c r="K3747" s="36"/>
      <c r="L3747" s="36"/>
      <c r="M3747" s="38"/>
      <c r="N3747" s="36"/>
      <c r="O3747" s="38"/>
    </row>
    <row r="3748" spans="8:15">
      <c r="H3748" s="37"/>
      <c r="I3748" s="36"/>
      <c r="J3748" s="38"/>
      <c r="K3748" s="36"/>
      <c r="L3748" s="36"/>
      <c r="M3748" s="38"/>
      <c r="N3748" s="36"/>
      <c r="O3748" s="38"/>
    </row>
    <row r="3749" spans="8:15">
      <c r="H3749" s="37"/>
      <c r="I3749" s="36"/>
      <c r="J3749" s="38"/>
      <c r="K3749" s="36"/>
      <c r="L3749" s="36"/>
      <c r="M3749" s="38"/>
      <c r="N3749" s="36"/>
      <c r="O3749" s="38"/>
    </row>
    <row r="3750" spans="8:15">
      <c r="H3750" s="37"/>
      <c r="I3750" s="36"/>
      <c r="J3750" s="38"/>
      <c r="K3750" s="36"/>
      <c r="L3750" s="36"/>
      <c r="M3750" s="38"/>
      <c r="N3750" s="36"/>
      <c r="O3750" s="38"/>
    </row>
    <row r="3751" spans="8:15">
      <c r="H3751" s="37"/>
      <c r="I3751" s="36"/>
      <c r="J3751" s="38"/>
      <c r="K3751" s="36"/>
      <c r="L3751" s="36"/>
      <c r="M3751" s="38"/>
      <c r="N3751" s="36"/>
      <c r="O3751" s="38"/>
    </row>
    <row r="3752" spans="8:15">
      <c r="H3752" s="37"/>
      <c r="I3752" s="36"/>
      <c r="J3752" s="38"/>
      <c r="K3752" s="36"/>
      <c r="L3752" s="36"/>
      <c r="M3752" s="38"/>
      <c r="N3752" s="36"/>
      <c r="O3752" s="38"/>
    </row>
    <row r="3753" spans="8:15">
      <c r="H3753" s="37"/>
      <c r="I3753" s="36"/>
      <c r="J3753" s="38"/>
      <c r="K3753" s="36"/>
      <c r="L3753" s="36"/>
      <c r="M3753" s="38"/>
      <c r="N3753" s="36"/>
      <c r="O3753" s="38"/>
    </row>
    <row r="3754" spans="8:15">
      <c r="H3754" s="37"/>
      <c r="I3754" s="36"/>
      <c r="J3754" s="38"/>
      <c r="K3754" s="36"/>
      <c r="L3754" s="36"/>
      <c r="M3754" s="38"/>
      <c r="N3754" s="36"/>
      <c r="O3754" s="38"/>
    </row>
    <row r="3755" spans="8:15">
      <c r="H3755" s="37"/>
      <c r="I3755" s="36"/>
      <c r="J3755" s="38"/>
      <c r="K3755" s="36"/>
      <c r="L3755" s="36"/>
      <c r="M3755" s="38"/>
      <c r="N3755" s="36"/>
      <c r="O3755" s="38"/>
    </row>
    <row r="3756" spans="8:15">
      <c r="H3756" s="37"/>
      <c r="I3756" s="36"/>
      <c r="J3756" s="38"/>
      <c r="K3756" s="36"/>
      <c r="L3756" s="36"/>
      <c r="M3756" s="38"/>
      <c r="N3756" s="36"/>
      <c r="O3756" s="38"/>
    </row>
    <row r="3757" spans="8:15">
      <c r="H3757" s="37"/>
      <c r="I3757" s="36"/>
      <c r="J3757" s="38"/>
      <c r="K3757" s="36"/>
      <c r="L3757" s="36"/>
      <c r="M3757" s="38"/>
      <c r="N3757" s="36"/>
      <c r="O3757" s="38"/>
    </row>
    <row r="3758" spans="8:15">
      <c r="H3758" s="37"/>
      <c r="I3758" s="36"/>
      <c r="J3758" s="38"/>
      <c r="K3758" s="36"/>
      <c r="L3758" s="36"/>
      <c r="M3758" s="38"/>
      <c r="N3758" s="36"/>
      <c r="O3758" s="38"/>
    </row>
    <row r="3759" spans="8:15">
      <c r="H3759" s="37"/>
      <c r="I3759" s="36"/>
      <c r="J3759" s="38"/>
      <c r="K3759" s="36"/>
      <c r="L3759" s="36"/>
      <c r="M3759" s="38"/>
      <c r="N3759" s="36"/>
      <c r="O3759" s="38"/>
    </row>
    <row r="3760" spans="8:15">
      <c r="H3760" s="37"/>
      <c r="I3760" s="36"/>
      <c r="J3760" s="38"/>
      <c r="K3760" s="36"/>
      <c r="L3760" s="36"/>
      <c r="M3760" s="38"/>
      <c r="N3760" s="36"/>
      <c r="O3760" s="38"/>
    </row>
    <row r="3761" spans="8:15">
      <c r="H3761" s="37"/>
      <c r="I3761" s="36"/>
      <c r="J3761" s="38"/>
      <c r="K3761" s="36"/>
      <c r="L3761" s="36"/>
      <c r="M3761" s="38"/>
      <c r="N3761" s="36"/>
      <c r="O3761" s="38"/>
    </row>
    <row r="3762" spans="8:15">
      <c r="H3762" s="37"/>
      <c r="I3762" s="36"/>
      <c r="J3762" s="38"/>
      <c r="K3762" s="36"/>
      <c r="L3762" s="36"/>
      <c r="M3762" s="38"/>
      <c r="N3762" s="36"/>
      <c r="O3762" s="38"/>
    </row>
    <row r="3763" spans="8:15">
      <c r="H3763" s="37"/>
      <c r="I3763" s="36"/>
      <c r="J3763" s="38"/>
      <c r="K3763" s="36"/>
      <c r="L3763" s="36"/>
      <c r="M3763" s="38"/>
      <c r="N3763" s="36"/>
      <c r="O3763" s="38"/>
    </row>
    <row r="3764" spans="8:15">
      <c r="H3764" s="37"/>
      <c r="I3764" s="36"/>
      <c r="J3764" s="38"/>
      <c r="K3764" s="36"/>
      <c r="L3764" s="36"/>
      <c r="M3764" s="38"/>
      <c r="N3764" s="36"/>
      <c r="O3764" s="38"/>
    </row>
    <row r="3765" spans="8:15">
      <c r="H3765" s="37"/>
      <c r="I3765" s="36"/>
      <c r="J3765" s="38"/>
      <c r="K3765" s="36"/>
      <c r="L3765" s="36"/>
      <c r="M3765" s="38"/>
      <c r="N3765" s="36"/>
      <c r="O3765" s="38"/>
    </row>
    <row r="3766" spans="8:15">
      <c r="H3766" s="37"/>
      <c r="I3766" s="36"/>
      <c r="J3766" s="38"/>
      <c r="K3766" s="36"/>
      <c r="L3766" s="36"/>
      <c r="M3766" s="38"/>
      <c r="N3766" s="36"/>
      <c r="O3766" s="38"/>
    </row>
    <row r="3767" spans="8:15">
      <c r="H3767" s="37"/>
      <c r="I3767" s="36"/>
      <c r="J3767" s="38"/>
      <c r="K3767" s="36"/>
      <c r="L3767" s="36"/>
      <c r="M3767" s="38"/>
      <c r="N3767" s="36"/>
      <c r="O3767" s="38"/>
    </row>
    <row r="3768" spans="8:15">
      <c r="H3768" s="37"/>
      <c r="I3768" s="36"/>
      <c r="J3768" s="38"/>
      <c r="K3768" s="36"/>
      <c r="L3768" s="36"/>
      <c r="M3768" s="38"/>
      <c r="N3768" s="36"/>
      <c r="O3768" s="38"/>
    </row>
    <row r="3769" spans="8:15">
      <c r="H3769" s="37"/>
      <c r="I3769" s="36"/>
      <c r="J3769" s="38"/>
      <c r="K3769" s="36"/>
      <c r="L3769" s="36"/>
      <c r="M3769" s="38"/>
      <c r="N3769" s="36"/>
      <c r="O3769" s="38"/>
    </row>
    <row r="3770" spans="8:15">
      <c r="H3770" s="37"/>
      <c r="I3770" s="36"/>
      <c r="J3770" s="38"/>
      <c r="K3770" s="36"/>
      <c r="L3770" s="36"/>
      <c r="M3770" s="38"/>
      <c r="N3770" s="36"/>
      <c r="O3770" s="38"/>
    </row>
    <row r="3771" spans="8:15">
      <c r="H3771" s="37"/>
      <c r="I3771" s="36"/>
      <c r="J3771" s="38"/>
      <c r="K3771" s="36"/>
      <c r="L3771" s="36"/>
      <c r="M3771" s="38"/>
      <c r="N3771" s="36"/>
      <c r="O3771" s="38"/>
    </row>
    <row r="3772" spans="8:15">
      <c r="H3772" s="37"/>
      <c r="I3772" s="36"/>
      <c r="J3772" s="38"/>
      <c r="K3772" s="36"/>
      <c r="L3772" s="36"/>
      <c r="M3772" s="38"/>
      <c r="N3772" s="36"/>
      <c r="O3772" s="38"/>
    </row>
    <row r="3773" spans="8:15">
      <c r="H3773" s="37"/>
      <c r="I3773" s="36"/>
      <c r="J3773" s="38"/>
      <c r="K3773" s="36"/>
      <c r="L3773" s="36"/>
      <c r="M3773" s="38"/>
      <c r="N3773" s="36"/>
      <c r="O3773" s="38"/>
    </row>
    <row r="3774" spans="8:15">
      <c r="H3774" s="37"/>
      <c r="I3774" s="36"/>
      <c r="J3774" s="38"/>
      <c r="K3774" s="36"/>
      <c r="L3774" s="36"/>
      <c r="M3774" s="38"/>
      <c r="N3774" s="36"/>
      <c r="O3774" s="38"/>
    </row>
    <row r="3775" spans="8:15">
      <c r="H3775" s="37"/>
      <c r="I3775" s="36"/>
      <c r="J3775" s="38"/>
      <c r="K3775" s="36"/>
      <c r="L3775" s="36"/>
      <c r="M3775" s="38"/>
      <c r="N3775" s="36"/>
      <c r="O3775" s="38"/>
    </row>
    <row r="3776" spans="8:15">
      <c r="H3776" s="37"/>
      <c r="I3776" s="36"/>
      <c r="J3776" s="38"/>
      <c r="K3776" s="36"/>
      <c r="L3776" s="36"/>
      <c r="M3776" s="38"/>
      <c r="N3776" s="36"/>
      <c r="O3776" s="38"/>
    </row>
    <row r="3777" spans="8:15">
      <c r="H3777" s="37"/>
      <c r="I3777" s="36"/>
      <c r="J3777" s="38"/>
      <c r="K3777" s="36"/>
      <c r="L3777" s="36"/>
      <c r="M3777" s="38"/>
      <c r="N3777" s="36"/>
      <c r="O3777" s="38"/>
    </row>
    <row r="3778" spans="8:15">
      <c r="H3778" s="37"/>
      <c r="I3778" s="36"/>
      <c r="J3778" s="38"/>
      <c r="K3778" s="36"/>
      <c r="L3778" s="36"/>
      <c r="M3778" s="38"/>
      <c r="N3778" s="36"/>
      <c r="O3778" s="38"/>
    </row>
    <row r="3779" spans="8:15">
      <c r="H3779" s="37"/>
      <c r="I3779" s="36"/>
      <c r="J3779" s="38"/>
      <c r="K3779" s="36"/>
      <c r="L3779" s="36"/>
      <c r="M3779" s="38"/>
      <c r="N3779" s="36"/>
      <c r="O3779" s="38"/>
    </row>
    <row r="3780" spans="8:15">
      <c r="H3780" s="37"/>
      <c r="I3780" s="36"/>
      <c r="J3780" s="38"/>
      <c r="K3780" s="36"/>
      <c r="L3780" s="36"/>
      <c r="M3780" s="38"/>
      <c r="N3780" s="36"/>
      <c r="O3780" s="38"/>
    </row>
    <row r="3781" spans="8:15">
      <c r="H3781" s="37"/>
      <c r="I3781" s="36"/>
      <c r="J3781" s="38"/>
      <c r="K3781" s="36"/>
      <c r="L3781" s="36"/>
      <c r="M3781" s="38"/>
      <c r="N3781" s="36"/>
      <c r="O3781" s="38"/>
    </row>
    <row r="3782" spans="8:15">
      <c r="H3782" s="37"/>
      <c r="I3782" s="36"/>
      <c r="J3782" s="38"/>
      <c r="K3782" s="36"/>
      <c r="L3782" s="36"/>
      <c r="M3782" s="38"/>
      <c r="N3782" s="36"/>
      <c r="O3782" s="38"/>
    </row>
    <row r="3783" spans="8:15">
      <c r="H3783" s="37"/>
      <c r="I3783" s="36"/>
      <c r="J3783" s="38"/>
      <c r="K3783" s="36"/>
      <c r="L3783" s="36"/>
      <c r="M3783" s="38"/>
      <c r="N3783" s="36"/>
      <c r="O3783" s="38"/>
    </row>
    <row r="3784" spans="8:15">
      <c r="H3784" s="37"/>
      <c r="I3784" s="36"/>
      <c r="J3784" s="38"/>
      <c r="K3784" s="36"/>
      <c r="L3784" s="36"/>
      <c r="M3784" s="38"/>
      <c r="N3784" s="36"/>
      <c r="O3784" s="38"/>
    </row>
    <row r="3785" spans="8:15">
      <c r="H3785" s="37"/>
      <c r="I3785" s="36"/>
      <c r="J3785" s="38"/>
      <c r="K3785" s="36"/>
      <c r="L3785" s="36"/>
      <c r="M3785" s="38"/>
      <c r="N3785" s="36"/>
      <c r="O3785" s="38"/>
    </row>
    <row r="3786" spans="8:15">
      <c r="H3786" s="37"/>
      <c r="I3786" s="36"/>
      <c r="J3786" s="38"/>
      <c r="K3786" s="36"/>
      <c r="L3786" s="36"/>
      <c r="M3786" s="38"/>
      <c r="N3786" s="36"/>
      <c r="O3786" s="38"/>
    </row>
    <row r="3787" spans="8:15">
      <c r="H3787" s="37"/>
      <c r="I3787" s="36"/>
      <c r="J3787" s="38"/>
      <c r="K3787" s="36"/>
      <c r="L3787" s="36"/>
      <c r="M3787" s="38"/>
      <c r="N3787" s="36"/>
      <c r="O3787" s="38"/>
    </row>
    <row r="3788" spans="8:15">
      <c r="H3788" s="37"/>
      <c r="I3788" s="36"/>
      <c r="J3788" s="38"/>
      <c r="K3788" s="36"/>
      <c r="L3788" s="36"/>
      <c r="M3788" s="38"/>
      <c r="N3788" s="36"/>
      <c r="O3788" s="38"/>
    </row>
    <row r="3789" spans="8:15">
      <c r="H3789" s="37"/>
      <c r="I3789" s="36"/>
      <c r="J3789" s="38"/>
      <c r="K3789" s="36"/>
      <c r="L3789" s="36"/>
      <c r="M3789" s="38"/>
      <c r="N3789" s="36"/>
      <c r="O3789" s="38"/>
    </row>
    <row r="3790" spans="8:15">
      <c r="H3790" s="37"/>
      <c r="I3790" s="36"/>
      <c r="J3790" s="38"/>
      <c r="K3790" s="36"/>
      <c r="L3790" s="36"/>
      <c r="M3790" s="38"/>
      <c r="N3790" s="36"/>
      <c r="O3790" s="38"/>
    </row>
    <row r="3791" spans="8:15">
      <c r="H3791" s="37"/>
      <c r="I3791" s="36"/>
      <c r="J3791" s="38"/>
      <c r="K3791" s="36"/>
      <c r="L3791" s="36"/>
      <c r="M3791" s="38"/>
      <c r="N3791" s="36"/>
      <c r="O3791" s="38"/>
    </row>
    <row r="3792" spans="8:15">
      <c r="H3792" s="37"/>
      <c r="I3792" s="36"/>
      <c r="J3792" s="38"/>
      <c r="K3792" s="36"/>
      <c r="L3792" s="36"/>
      <c r="M3792" s="38"/>
      <c r="N3792" s="36"/>
      <c r="O3792" s="38"/>
    </row>
    <row r="3793" spans="8:15">
      <c r="H3793" s="37"/>
      <c r="I3793" s="36"/>
      <c r="J3793" s="38"/>
      <c r="K3793" s="36"/>
      <c r="L3793" s="36"/>
      <c r="M3793" s="38"/>
      <c r="N3793" s="36"/>
      <c r="O3793" s="38"/>
    </row>
    <row r="3794" spans="8:15">
      <c r="H3794" s="37"/>
      <c r="I3794" s="36"/>
      <c r="J3794" s="38"/>
      <c r="K3794" s="36"/>
      <c r="L3794" s="36"/>
      <c r="M3794" s="38"/>
      <c r="N3794" s="36"/>
      <c r="O3794" s="38"/>
    </row>
    <row r="3795" spans="8:15">
      <c r="H3795" s="37"/>
      <c r="I3795" s="36"/>
      <c r="J3795" s="38"/>
      <c r="K3795" s="36"/>
      <c r="L3795" s="36"/>
      <c r="M3795" s="38"/>
      <c r="N3795" s="36"/>
      <c r="O3795" s="38"/>
    </row>
    <row r="3796" spans="8:15">
      <c r="H3796" s="37"/>
      <c r="I3796" s="36"/>
      <c r="J3796" s="38"/>
      <c r="K3796" s="36"/>
      <c r="L3796" s="36"/>
      <c r="M3796" s="38"/>
      <c r="N3796" s="36"/>
      <c r="O3796" s="38"/>
    </row>
    <row r="3797" spans="8:15">
      <c r="H3797" s="37"/>
      <c r="I3797" s="36"/>
      <c r="J3797" s="38"/>
      <c r="K3797" s="36"/>
      <c r="L3797" s="36"/>
      <c r="M3797" s="38"/>
      <c r="N3797" s="36"/>
      <c r="O3797" s="38"/>
    </row>
    <row r="3798" spans="8:15">
      <c r="H3798" s="37"/>
      <c r="I3798" s="36"/>
      <c r="J3798" s="38"/>
      <c r="K3798" s="36"/>
      <c r="L3798" s="36"/>
      <c r="M3798" s="38"/>
      <c r="N3798" s="36"/>
      <c r="O3798" s="38"/>
    </row>
    <row r="3799" spans="8:15">
      <c r="H3799" s="37"/>
      <c r="I3799" s="36"/>
      <c r="J3799" s="38"/>
      <c r="K3799" s="36"/>
      <c r="L3799" s="36"/>
      <c r="M3799" s="38"/>
      <c r="N3799" s="36"/>
      <c r="O3799" s="38"/>
    </row>
    <row r="3800" spans="8:15">
      <c r="H3800" s="37"/>
      <c r="I3800" s="36"/>
      <c r="J3800" s="38"/>
      <c r="K3800" s="36"/>
      <c r="L3800" s="36"/>
      <c r="M3800" s="38"/>
      <c r="N3800" s="36"/>
      <c r="O3800" s="38"/>
    </row>
    <row r="3801" spans="8:15">
      <c r="H3801" s="37"/>
      <c r="I3801" s="36"/>
      <c r="J3801" s="38"/>
      <c r="K3801" s="36"/>
      <c r="L3801" s="36"/>
      <c r="M3801" s="38"/>
      <c r="N3801" s="36"/>
      <c r="O3801" s="38"/>
    </row>
    <row r="3802" spans="8:15">
      <c r="H3802" s="37"/>
      <c r="I3802" s="36"/>
      <c r="J3802" s="38"/>
      <c r="K3802" s="36"/>
      <c r="L3802" s="36"/>
      <c r="M3802" s="38"/>
      <c r="N3802" s="36"/>
      <c r="O3802" s="38"/>
    </row>
    <row r="3803" spans="8:15">
      <c r="H3803" s="37"/>
      <c r="I3803" s="36"/>
      <c r="J3803" s="38"/>
      <c r="K3803" s="36"/>
      <c r="L3803" s="36"/>
      <c r="M3803" s="38"/>
      <c r="N3803" s="36"/>
      <c r="O3803" s="38"/>
    </row>
    <row r="3804" spans="8:15">
      <c r="H3804" s="37"/>
      <c r="I3804" s="36"/>
      <c r="J3804" s="38"/>
      <c r="K3804" s="36"/>
      <c r="L3804" s="36"/>
      <c r="M3804" s="38"/>
      <c r="N3804" s="36"/>
      <c r="O3804" s="38"/>
    </row>
    <row r="3805" spans="8:15">
      <c r="H3805" s="37"/>
      <c r="I3805" s="36"/>
      <c r="J3805" s="38"/>
      <c r="K3805" s="36"/>
      <c r="L3805" s="36"/>
      <c r="M3805" s="38"/>
      <c r="N3805" s="36"/>
      <c r="O3805" s="38"/>
    </row>
    <row r="3806" spans="8:15">
      <c r="H3806" s="37"/>
      <c r="I3806" s="36"/>
      <c r="J3806" s="38"/>
      <c r="K3806" s="36"/>
      <c r="L3806" s="36"/>
      <c r="M3806" s="38"/>
      <c r="N3806" s="36"/>
      <c r="O3806" s="38"/>
    </row>
    <row r="3807" spans="8:15">
      <c r="H3807" s="37"/>
      <c r="I3807" s="36"/>
      <c r="J3807" s="38"/>
      <c r="K3807" s="36"/>
      <c r="L3807" s="36"/>
      <c r="M3807" s="38"/>
      <c r="N3807" s="36"/>
      <c r="O3807" s="38"/>
    </row>
    <row r="3808" spans="8:15">
      <c r="H3808" s="37"/>
      <c r="I3808" s="36"/>
      <c r="J3808" s="38"/>
      <c r="K3808" s="36"/>
      <c r="L3808" s="36"/>
      <c r="M3808" s="38"/>
      <c r="N3808" s="36"/>
      <c r="O3808" s="38"/>
    </row>
    <row r="3809" spans="8:15">
      <c r="H3809" s="37"/>
      <c r="I3809" s="36"/>
      <c r="J3809" s="38"/>
      <c r="K3809" s="36"/>
      <c r="L3809" s="36"/>
      <c r="M3809" s="38"/>
      <c r="N3809" s="36"/>
      <c r="O3809" s="38"/>
    </row>
    <row r="3810" spans="8:15">
      <c r="H3810" s="37"/>
      <c r="I3810" s="36"/>
      <c r="J3810" s="38"/>
      <c r="K3810" s="36"/>
      <c r="L3810" s="36"/>
      <c r="M3810" s="38"/>
      <c r="N3810" s="36"/>
      <c r="O3810" s="38"/>
    </row>
    <row r="3811" spans="8:15">
      <c r="H3811" s="37"/>
      <c r="I3811" s="36"/>
      <c r="J3811" s="38"/>
      <c r="K3811" s="36"/>
      <c r="L3811" s="36"/>
      <c r="M3811" s="38"/>
      <c r="N3811" s="36"/>
      <c r="O3811" s="38"/>
    </row>
    <row r="3812" spans="8:15">
      <c r="H3812" s="37"/>
      <c r="I3812" s="36"/>
      <c r="J3812" s="38"/>
      <c r="K3812" s="36"/>
      <c r="L3812" s="36"/>
      <c r="M3812" s="38"/>
      <c r="N3812" s="36"/>
      <c r="O3812" s="38"/>
    </row>
    <row r="3813" spans="8:15">
      <c r="H3813" s="37"/>
      <c r="I3813" s="36"/>
      <c r="J3813" s="38"/>
      <c r="K3813" s="36"/>
      <c r="L3813" s="36"/>
      <c r="M3813" s="38"/>
      <c r="N3813" s="36"/>
      <c r="O3813" s="38"/>
    </row>
    <row r="3814" spans="8:15">
      <c r="H3814" s="37"/>
      <c r="I3814" s="36"/>
      <c r="J3814" s="38"/>
      <c r="K3814" s="36"/>
      <c r="L3814" s="36"/>
      <c r="M3814" s="38"/>
      <c r="N3814" s="36"/>
      <c r="O3814" s="38"/>
    </row>
    <row r="3815" spans="8:15">
      <c r="H3815" s="37"/>
      <c r="I3815" s="36"/>
      <c r="J3815" s="38"/>
      <c r="K3815" s="36"/>
      <c r="L3815" s="36"/>
      <c r="M3815" s="38"/>
      <c r="N3815" s="36"/>
      <c r="O3815" s="38"/>
    </row>
    <row r="3816" spans="8:15">
      <c r="H3816" s="37"/>
      <c r="I3816" s="36"/>
      <c r="J3816" s="38"/>
      <c r="K3816" s="36"/>
      <c r="L3816" s="36"/>
      <c r="M3816" s="38"/>
      <c r="N3816" s="36"/>
      <c r="O3816" s="38"/>
    </row>
    <row r="3817" spans="8:15">
      <c r="H3817" s="37"/>
      <c r="I3817" s="36"/>
      <c r="J3817" s="38"/>
      <c r="K3817" s="36"/>
      <c r="L3817" s="36"/>
      <c r="M3817" s="38"/>
      <c r="N3817" s="36"/>
      <c r="O3817" s="38"/>
    </row>
    <row r="3818" spans="8:15">
      <c r="H3818" s="37"/>
      <c r="I3818" s="36"/>
      <c r="J3818" s="38"/>
      <c r="K3818" s="36"/>
      <c r="L3818" s="36"/>
      <c r="M3818" s="38"/>
      <c r="N3818" s="36"/>
      <c r="O3818" s="38"/>
    </row>
    <row r="3819" spans="8:15">
      <c r="H3819" s="37"/>
      <c r="I3819" s="36"/>
      <c r="J3819" s="38"/>
      <c r="K3819" s="36"/>
      <c r="L3819" s="36"/>
      <c r="M3819" s="38"/>
      <c r="N3819" s="36"/>
      <c r="O3819" s="38"/>
    </row>
    <row r="3820" spans="8:15">
      <c r="H3820" s="37"/>
      <c r="I3820" s="36"/>
      <c r="J3820" s="38"/>
      <c r="K3820" s="36"/>
      <c r="L3820" s="36"/>
      <c r="M3820" s="38"/>
      <c r="N3820" s="36"/>
      <c r="O3820" s="38"/>
    </row>
    <row r="3821" spans="8:15">
      <c r="H3821" s="37"/>
      <c r="I3821" s="36"/>
      <c r="J3821" s="38"/>
      <c r="K3821" s="36"/>
      <c r="L3821" s="36"/>
      <c r="M3821" s="38"/>
      <c r="N3821" s="36"/>
      <c r="O3821" s="38"/>
    </row>
    <row r="3822" spans="8:15">
      <c r="H3822" s="37"/>
      <c r="I3822" s="36"/>
      <c r="J3822" s="38"/>
      <c r="K3822" s="36"/>
      <c r="L3822" s="36"/>
      <c r="M3822" s="38"/>
      <c r="N3822" s="36"/>
      <c r="O3822" s="38"/>
    </row>
    <row r="3823" spans="8:15">
      <c r="H3823" s="37"/>
      <c r="I3823" s="36"/>
      <c r="J3823" s="38"/>
      <c r="K3823" s="36"/>
      <c r="L3823" s="36"/>
      <c r="M3823" s="38"/>
      <c r="N3823" s="36"/>
      <c r="O3823" s="38"/>
    </row>
    <row r="3824" spans="8:15">
      <c r="H3824" s="37"/>
      <c r="I3824" s="36"/>
      <c r="J3824" s="38"/>
      <c r="K3824" s="36"/>
      <c r="L3824" s="36"/>
      <c r="M3824" s="38"/>
      <c r="N3824" s="36"/>
      <c r="O3824" s="38"/>
    </row>
    <row r="3825" spans="8:15">
      <c r="H3825" s="37"/>
      <c r="I3825" s="36"/>
      <c r="J3825" s="38"/>
      <c r="K3825" s="36"/>
      <c r="L3825" s="36"/>
      <c r="M3825" s="38"/>
      <c r="N3825" s="36"/>
      <c r="O3825" s="38"/>
    </row>
    <row r="3826" spans="8:15">
      <c r="H3826" s="37"/>
      <c r="I3826" s="36"/>
      <c r="J3826" s="38"/>
      <c r="K3826" s="36"/>
      <c r="L3826" s="36"/>
      <c r="M3826" s="38"/>
      <c r="N3826" s="36"/>
      <c r="O3826" s="38"/>
    </row>
    <row r="3827" spans="8:15">
      <c r="H3827" s="37"/>
      <c r="I3827" s="36"/>
      <c r="J3827" s="38"/>
      <c r="K3827" s="36"/>
      <c r="L3827" s="36"/>
      <c r="M3827" s="38"/>
      <c r="N3827" s="36"/>
      <c r="O3827" s="38"/>
    </row>
    <row r="3828" spans="8:15">
      <c r="H3828" s="37"/>
      <c r="I3828" s="36"/>
      <c r="J3828" s="38"/>
      <c r="K3828" s="36"/>
      <c r="L3828" s="36"/>
      <c r="M3828" s="38"/>
      <c r="N3828" s="36"/>
      <c r="O3828" s="38"/>
    </row>
    <row r="3829" spans="8:15">
      <c r="H3829" s="37"/>
      <c r="I3829" s="36"/>
      <c r="J3829" s="38"/>
      <c r="K3829" s="36"/>
      <c r="L3829" s="36"/>
      <c r="M3829" s="38"/>
      <c r="N3829" s="36"/>
      <c r="O3829" s="38"/>
    </row>
    <row r="3830" spans="8:15">
      <c r="H3830" s="37"/>
      <c r="I3830" s="36"/>
      <c r="J3830" s="38"/>
      <c r="K3830" s="36"/>
      <c r="L3830" s="36"/>
      <c r="M3830" s="38"/>
      <c r="N3830" s="36"/>
      <c r="O3830" s="38"/>
    </row>
    <row r="3831" spans="8:15">
      <c r="H3831" s="37"/>
      <c r="I3831" s="36"/>
      <c r="J3831" s="38"/>
      <c r="K3831" s="36"/>
      <c r="L3831" s="36"/>
      <c r="M3831" s="38"/>
      <c r="N3831" s="36"/>
      <c r="O3831" s="38"/>
    </row>
    <row r="3832" spans="8:15">
      <c r="H3832" s="37"/>
      <c r="I3832" s="36"/>
      <c r="J3832" s="38"/>
      <c r="K3832" s="36"/>
      <c r="L3832" s="36"/>
      <c r="M3832" s="38"/>
      <c r="N3832" s="36"/>
      <c r="O3832" s="38"/>
    </row>
    <row r="3833" spans="8:15">
      <c r="H3833" s="37"/>
      <c r="I3833" s="36"/>
      <c r="J3833" s="38"/>
      <c r="K3833" s="36"/>
      <c r="L3833" s="36"/>
      <c r="M3833" s="38"/>
      <c r="N3833" s="36"/>
      <c r="O3833" s="38"/>
    </row>
    <row r="3834" spans="8:15">
      <c r="H3834" s="37"/>
      <c r="I3834" s="36"/>
      <c r="J3834" s="38"/>
      <c r="K3834" s="36"/>
      <c r="L3834" s="36"/>
      <c r="M3834" s="38"/>
      <c r="N3834" s="36"/>
      <c r="O3834" s="38"/>
    </row>
    <row r="3835" spans="8:15">
      <c r="H3835" s="37"/>
      <c r="I3835" s="36"/>
      <c r="J3835" s="38"/>
      <c r="K3835" s="36"/>
      <c r="L3835" s="36"/>
      <c r="M3835" s="38"/>
      <c r="N3835" s="36"/>
      <c r="O3835" s="38"/>
    </row>
    <row r="3836" spans="8:15">
      <c r="H3836" s="37"/>
      <c r="I3836" s="36"/>
      <c r="J3836" s="38"/>
      <c r="K3836" s="36"/>
      <c r="L3836" s="36"/>
      <c r="M3836" s="38"/>
      <c r="N3836" s="36"/>
      <c r="O3836" s="38"/>
    </row>
    <row r="3837" spans="8:15">
      <c r="H3837" s="37"/>
      <c r="I3837" s="36"/>
      <c r="J3837" s="38"/>
      <c r="K3837" s="36"/>
      <c r="L3837" s="36"/>
      <c r="M3837" s="38"/>
      <c r="N3837" s="36"/>
      <c r="O3837" s="38"/>
    </row>
    <row r="3838" spans="8:15">
      <c r="H3838" s="37"/>
      <c r="I3838" s="36"/>
      <c r="J3838" s="38"/>
      <c r="K3838" s="36"/>
      <c r="L3838" s="36"/>
      <c r="M3838" s="38"/>
      <c r="N3838" s="36"/>
      <c r="O3838" s="38"/>
    </row>
    <row r="3839" spans="8:15">
      <c r="H3839" s="37"/>
      <c r="I3839" s="36"/>
      <c r="J3839" s="38"/>
      <c r="K3839" s="36"/>
      <c r="L3839" s="36"/>
      <c r="M3839" s="38"/>
      <c r="N3839" s="36"/>
      <c r="O3839" s="38"/>
    </row>
    <row r="3840" spans="8:15">
      <c r="H3840" s="37"/>
      <c r="I3840" s="36"/>
      <c r="J3840" s="38"/>
      <c r="K3840" s="36"/>
      <c r="L3840" s="36"/>
      <c r="M3840" s="38"/>
      <c r="N3840" s="36"/>
      <c r="O3840" s="38"/>
    </row>
    <row r="3841" spans="8:15">
      <c r="H3841" s="37"/>
      <c r="I3841" s="36"/>
      <c r="J3841" s="38"/>
      <c r="K3841" s="36"/>
      <c r="L3841" s="36"/>
      <c r="M3841" s="38"/>
      <c r="N3841" s="36"/>
      <c r="O3841" s="38"/>
    </row>
    <row r="3842" spans="8:15">
      <c r="H3842" s="37"/>
      <c r="I3842" s="36"/>
      <c r="J3842" s="38"/>
      <c r="K3842" s="36"/>
      <c r="L3842" s="36"/>
      <c r="M3842" s="38"/>
      <c r="N3842" s="36"/>
      <c r="O3842" s="38"/>
    </row>
    <row r="3843" spans="8:15">
      <c r="H3843" s="37"/>
      <c r="I3843" s="36"/>
      <c r="J3843" s="38"/>
      <c r="K3843" s="36"/>
      <c r="L3843" s="36"/>
      <c r="M3843" s="38"/>
      <c r="N3843" s="36"/>
      <c r="O3843" s="38"/>
    </row>
    <row r="3844" spans="8:15">
      <c r="H3844" s="37"/>
      <c r="I3844" s="36"/>
      <c r="J3844" s="38"/>
      <c r="K3844" s="36"/>
      <c r="L3844" s="36"/>
      <c r="M3844" s="38"/>
      <c r="N3844" s="36"/>
      <c r="O3844" s="38"/>
    </row>
    <row r="3845" spans="8:15">
      <c r="H3845" s="37"/>
      <c r="I3845" s="36"/>
      <c r="J3845" s="38"/>
      <c r="K3845" s="36"/>
      <c r="L3845" s="36"/>
      <c r="M3845" s="38"/>
      <c r="N3845" s="36"/>
      <c r="O3845" s="38"/>
    </row>
    <row r="3846" spans="8:15">
      <c r="H3846" s="37"/>
      <c r="I3846" s="36"/>
      <c r="J3846" s="38"/>
      <c r="K3846" s="36"/>
      <c r="L3846" s="36"/>
      <c r="M3846" s="38"/>
      <c r="N3846" s="36"/>
      <c r="O3846" s="38"/>
    </row>
    <row r="3847" spans="8:15">
      <c r="H3847" s="37"/>
      <c r="I3847" s="36"/>
      <c r="J3847" s="38"/>
      <c r="K3847" s="36"/>
      <c r="L3847" s="36"/>
      <c r="M3847" s="38"/>
      <c r="N3847" s="36"/>
      <c r="O3847" s="38"/>
    </row>
    <row r="3848" spans="8:15">
      <c r="H3848" s="37"/>
      <c r="I3848" s="36"/>
      <c r="J3848" s="38"/>
      <c r="K3848" s="36"/>
      <c r="L3848" s="36"/>
      <c r="M3848" s="38"/>
      <c r="N3848" s="36"/>
      <c r="O3848" s="38"/>
    </row>
    <row r="3849" spans="8:15">
      <c r="H3849" s="37"/>
      <c r="I3849" s="36"/>
      <c r="J3849" s="38"/>
      <c r="K3849" s="36"/>
      <c r="L3849" s="36"/>
      <c r="M3849" s="38"/>
      <c r="N3849" s="36"/>
      <c r="O3849" s="38"/>
    </row>
    <row r="3850" spans="8:15">
      <c r="H3850" s="37"/>
      <c r="I3850" s="36"/>
      <c r="J3850" s="38"/>
      <c r="K3850" s="36"/>
      <c r="L3850" s="36"/>
      <c r="M3850" s="38"/>
      <c r="N3850" s="36"/>
      <c r="O3850" s="38"/>
    </row>
    <row r="3851" spans="8:15">
      <c r="H3851" s="37"/>
      <c r="I3851" s="36"/>
      <c r="J3851" s="38"/>
      <c r="K3851" s="36"/>
      <c r="L3851" s="36"/>
      <c r="M3851" s="38"/>
      <c r="N3851" s="36"/>
      <c r="O3851" s="38"/>
    </row>
    <row r="3852" spans="8:15">
      <c r="H3852" s="37"/>
      <c r="I3852" s="36"/>
      <c r="J3852" s="38"/>
      <c r="K3852" s="36"/>
      <c r="L3852" s="36"/>
      <c r="M3852" s="38"/>
      <c r="N3852" s="36"/>
      <c r="O3852" s="38"/>
    </row>
    <row r="3853" spans="8:15">
      <c r="H3853" s="37"/>
      <c r="I3853" s="36"/>
      <c r="J3853" s="38"/>
      <c r="K3853" s="36"/>
      <c r="L3853" s="36"/>
      <c r="M3853" s="38"/>
      <c r="N3853" s="36"/>
      <c r="O3853" s="38"/>
    </row>
    <row r="3854" spans="8:15">
      <c r="H3854" s="37"/>
      <c r="I3854" s="36"/>
      <c r="J3854" s="38"/>
      <c r="K3854" s="36"/>
      <c r="L3854" s="36"/>
      <c r="M3854" s="38"/>
      <c r="N3854" s="36"/>
      <c r="O3854" s="38"/>
    </row>
    <row r="3855" spans="8:15">
      <c r="H3855" s="37"/>
      <c r="I3855" s="36"/>
      <c r="J3855" s="38"/>
      <c r="K3855" s="36"/>
      <c r="L3855" s="36"/>
      <c r="M3855" s="38"/>
      <c r="N3855" s="36"/>
      <c r="O3855" s="38"/>
    </row>
    <row r="3856" spans="8:15">
      <c r="H3856" s="37"/>
      <c r="I3856" s="36"/>
      <c r="J3856" s="38"/>
      <c r="K3856" s="36"/>
      <c r="L3856" s="36"/>
      <c r="M3856" s="38"/>
      <c r="N3856" s="36"/>
      <c r="O3856" s="38"/>
    </row>
    <row r="3857" spans="8:15">
      <c r="H3857" s="37"/>
      <c r="I3857" s="36"/>
      <c r="J3857" s="38"/>
      <c r="K3857" s="36"/>
      <c r="L3857" s="36"/>
      <c r="M3857" s="38"/>
      <c r="N3857" s="36"/>
      <c r="O3857" s="38"/>
    </row>
    <row r="3858" spans="8:15">
      <c r="H3858" s="37"/>
      <c r="I3858" s="36"/>
      <c r="J3858" s="38"/>
      <c r="K3858" s="36"/>
      <c r="L3858" s="36"/>
      <c r="M3858" s="38"/>
      <c r="N3858" s="36"/>
      <c r="O3858" s="38"/>
    </row>
    <row r="3859" spans="8:15">
      <c r="H3859" s="37"/>
      <c r="I3859" s="36"/>
      <c r="J3859" s="38"/>
      <c r="K3859" s="36"/>
      <c r="L3859" s="36"/>
      <c r="M3859" s="38"/>
      <c r="N3859" s="36"/>
      <c r="O3859" s="38"/>
    </row>
    <row r="3860" spans="8:15">
      <c r="H3860" s="37"/>
      <c r="I3860" s="36"/>
      <c r="J3860" s="38"/>
      <c r="K3860" s="36"/>
      <c r="L3860" s="36"/>
      <c r="M3860" s="38"/>
      <c r="N3860" s="36"/>
      <c r="O3860" s="38"/>
    </row>
    <row r="3861" spans="8:15">
      <c r="H3861" s="37"/>
      <c r="I3861" s="36"/>
      <c r="J3861" s="38"/>
      <c r="K3861" s="36"/>
      <c r="L3861" s="36"/>
      <c r="M3861" s="38"/>
      <c r="N3861" s="36"/>
      <c r="O3861" s="38"/>
    </row>
    <row r="3862" spans="8:15">
      <c r="H3862" s="37"/>
      <c r="I3862" s="36"/>
      <c r="J3862" s="38"/>
      <c r="K3862" s="36"/>
      <c r="L3862" s="36"/>
      <c r="M3862" s="38"/>
      <c r="N3862" s="36"/>
      <c r="O3862" s="38"/>
    </row>
    <row r="3863" spans="8:15">
      <c r="H3863" s="37"/>
      <c r="I3863" s="36"/>
      <c r="J3863" s="38"/>
      <c r="K3863" s="36"/>
      <c r="L3863" s="36"/>
      <c r="M3863" s="38"/>
      <c r="N3863" s="36"/>
      <c r="O3863" s="38"/>
    </row>
    <row r="3864" spans="8:15">
      <c r="H3864" s="37"/>
      <c r="I3864" s="36"/>
      <c r="J3864" s="38"/>
      <c r="K3864" s="36"/>
      <c r="L3864" s="36"/>
      <c r="M3864" s="38"/>
      <c r="N3864" s="36"/>
      <c r="O3864" s="38"/>
    </row>
    <row r="3865" spans="8:15">
      <c r="H3865" s="37"/>
      <c r="I3865" s="36"/>
      <c r="J3865" s="38"/>
      <c r="K3865" s="36"/>
      <c r="L3865" s="36"/>
      <c r="M3865" s="38"/>
      <c r="N3865" s="36"/>
      <c r="O3865" s="38"/>
    </row>
    <row r="3866" spans="8:15">
      <c r="H3866" s="37"/>
      <c r="I3866" s="36"/>
      <c r="J3866" s="38"/>
      <c r="K3866" s="36"/>
      <c r="L3866" s="36"/>
      <c r="M3866" s="38"/>
      <c r="N3866" s="36"/>
      <c r="O3866" s="38"/>
    </row>
    <row r="3867" spans="8:15">
      <c r="H3867" s="37"/>
      <c r="I3867" s="36"/>
      <c r="J3867" s="38"/>
      <c r="K3867" s="36"/>
      <c r="L3867" s="36"/>
      <c r="M3867" s="38"/>
      <c r="N3867" s="36"/>
      <c r="O3867" s="38"/>
    </row>
    <row r="3868" spans="8:15">
      <c r="H3868" s="37"/>
      <c r="I3868" s="36"/>
      <c r="J3868" s="38"/>
      <c r="K3868" s="36"/>
      <c r="L3868" s="36"/>
      <c r="M3868" s="38"/>
      <c r="N3868" s="36"/>
      <c r="O3868" s="38"/>
    </row>
    <row r="3869" spans="8:15">
      <c r="H3869" s="37"/>
      <c r="I3869" s="36"/>
      <c r="J3869" s="38"/>
      <c r="K3869" s="36"/>
      <c r="L3869" s="36"/>
      <c r="M3869" s="38"/>
      <c r="N3869" s="36"/>
      <c r="O3869" s="38"/>
    </row>
    <row r="3870" spans="8:15">
      <c r="H3870" s="37"/>
      <c r="I3870" s="36"/>
      <c r="J3870" s="38"/>
      <c r="K3870" s="36"/>
      <c r="L3870" s="36"/>
      <c r="M3870" s="38"/>
      <c r="N3870" s="36"/>
      <c r="O3870" s="38"/>
    </row>
    <row r="3871" spans="8:15">
      <c r="H3871" s="37"/>
      <c r="I3871" s="36"/>
      <c r="J3871" s="38"/>
      <c r="K3871" s="36"/>
      <c r="L3871" s="36"/>
      <c r="M3871" s="38"/>
      <c r="N3871" s="36"/>
      <c r="O3871" s="38"/>
    </row>
    <row r="3872" spans="8:15">
      <c r="H3872" s="37"/>
      <c r="I3872" s="36"/>
      <c r="J3872" s="38"/>
      <c r="K3872" s="36"/>
      <c r="L3872" s="36"/>
      <c r="M3872" s="38"/>
      <c r="N3872" s="36"/>
      <c r="O3872" s="38"/>
    </row>
    <row r="3873" spans="8:15">
      <c r="H3873" s="37"/>
      <c r="I3873" s="36"/>
      <c r="J3873" s="38"/>
      <c r="K3873" s="36"/>
      <c r="L3873" s="36"/>
      <c r="M3873" s="38"/>
      <c r="N3873" s="36"/>
      <c r="O3873" s="38"/>
    </row>
    <row r="3874" spans="8:15">
      <c r="H3874" s="37"/>
      <c r="I3874" s="36"/>
      <c r="J3874" s="38"/>
      <c r="K3874" s="36"/>
      <c r="L3874" s="36"/>
      <c r="M3874" s="38"/>
      <c r="N3874" s="36"/>
      <c r="O3874" s="38"/>
    </row>
    <row r="3875" spans="8:15">
      <c r="H3875" s="37"/>
      <c r="I3875" s="36"/>
      <c r="J3875" s="38"/>
      <c r="K3875" s="36"/>
      <c r="L3875" s="36"/>
      <c r="M3875" s="38"/>
      <c r="N3875" s="36"/>
      <c r="O3875" s="38"/>
    </row>
    <row r="3876" spans="8:15">
      <c r="H3876" s="37"/>
      <c r="I3876" s="36"/>
      <c r="J3876" s="38"/>
      <c r="K3876" s="36"/>
      <c r="L3876" s="36"/>
      <c r="M3876" s="38"/>
      <c r="N3876" s="36"/>
      <c r="O3876" s="38"/>
    </row>
    <row r="3877" spans="8:15">
      <c r="H3877" s="37"/>
      <c r="I3877" s="36"/>
      <c r="J3877" s="38"/>
      <c r="K3877" s="36"/>
      <c r="L3877" s="36"/>
      <c r="M3877" s="38"/>
      <c r="N3877" s="36"/>
      <c r="O3877" s="38"/>
    </row>
    <row r="3878" spans="8:15">
      <c r="H3878" s="37"/>
      <c r="I3878" s="36"/>
      <c r="J3878" s="38"/>
      <c r="K3878" s="36"/>
      <c r="L3878" s="36"/>
      <c r="M3878" s="38"/>
      <c r="N3878" s="36"/>
      <c r="O3878" s="38"/>
    </row>
    <row r="3879" spans="8:15">
      <c r="H3879" s="37"/>
      <c r="I3879" s="36"/>
      <c r="J3879" s="38"/>
      <c r="K3879" s="36"/>
      <c r="L3879" s="36"/>
      <c r="M3879" s="38"/>
      <c r="N3879" s="36"/>
      <c r="O3879" s="38"/>
    </row>
    <row r="3880" spans="8:15">
      <c r="H3880" s="37"/>
      <c r="I3880" s="36"/>
      <c r="J3880" s="38"/>
      <c r="K3880" s="36"/>
      <c r="L3880" s="36"/>
      <c r="M3880" s="38"/>
      <c r="N3880" s="36"/>
      <c r="O3880" s="38"/>
    </row>
    <row r="3881" spans="8:15">
      <c r="H3881" s="37"/>
      <c r="I3881" s="36"/>
      <c r="J3881" s="38"/>
      <c r="K3881" s="36"/>
      <c r="L3881" s="36"/>
      <c r="M3881" s="38"/>
      <c r="N3881" s="36"/>
      <c r="O3881" s="38"/>
    </row>
    <row r="3882" spans="8:15">
      <c r="H3882" s="37"/>
      <c r="I3882" s="36"/>
      <c r="J3882" s="38"/>
      <c r="K3882" s="36"/>
      <c r="L3882" s="36"/>
      <c r="M3882" s="38"/>
      <c r="N3882" s="36"/>
      <c r="O3882" s="38"/>
    </row>
    <row r="3883" spans="8:15">
      <c r="H3883" s="37"/>
      <c r="I3883" s="36"/>
      <c r="J3883" s="38"/>
      <c r="K3883" s="36"/>
      <c r="L3883" s="36"/>
      <c r="M3883" s="38"/>
      <c r="N3883" s="36"/>
      <c r="O3883" s="38"/>
    </row>
    <row r="3884" spans="8:15">
      <c r="H3884" s="37"/>
      <c r="I3884" s="36"/>
      <c r="J3884" s="38"/>
      <c r="K3884" s="36"/>
      <c r="L3884" s="36"/>
      <c r="M3884" s="38"/>
      <c r="N3884" s="36"/>
      <c r="O3884" s="38"/>
    </row>
    <row r="3885" spans="8:15">
      <c r="H3885" s="37"/>
      <c r="I3885" s="36"/>
      <c r="J3885" s="38"/>
      <c r="K3885" s="36"/>
      <c r="L3885" s="36"/>
      <c r="M3885" s="38"/>
      <c r="N3885" s="36"/>
      <c r="O3885" s="38"/>
    </row>
    <row r="3886" spans="8:15">
      <c r="H3886" s="37"/>
      <c r="I3886" s="36"/>
      <c r="J3886" s="38"/>
      <c r="K3886" s="36"/>
      <c r="L3886" s="36"/>
      <c r="M3886" s="38"/>
      <c r="N3886" s="36"/>
      <c r="O3886" s="38"/>
    </row>
    <row r="3887" spans="8:15">
      <c r="H3887" s="37"/>
      <c r="I3887" s="36"/>
      <c r="J3887" s="38"/>
      <c r="K3887" s="36"/>
      <c r="L3887" s="36"/>
      <c r="M3887" s="38"/>
      <c r="N3887" s="36"/>
      <c r="O3887" s="38"/>
    </row>
    <row r="3888" spans="8:15">
      <c r="H3888" s="37"/>
      <c r="I3888" s="36"/>
      <c r="J3888" s="38"/>
      <c r="K3888" s="36"/>
      <c r="L3888" s="36"/>
      <c r="M3888" s="38"/>
      <c r="N3888" s="36"/>
      <c r="O3888" s="38"/>
    </row>
    <row r="3889" spans="8:15">
      <c r="H3889" s="37"/>
      <c r="I3889" s="36"/>
      <c r="J3889" s="38"/>
      <c r="K3889" s="36"/>
      <c r="L3889" s="36"/>
      <c r="M3889" s="38"/>
      <c r="N3889" s="36"/>
      <c r="O3889" s="38"/>
    </row>
    <row r="3890" spans="8:15">
      <c r="H3890" s="37"/>
      <c r="I3890" s="36"/>
      <c r="J3890" s="38"/>
      <c r="K3890" s="36"/>
      <c r="L3890" s="36"/>
      <c r="M3890" s="38"/>
      <c r="N3890" s="36"/>
      <c r="O3890" s="38"/>
    </row>
    <row r="3891" spans="8:15">
      <c r="H3891" s="37"/>
      <c r="I3891" s="36"/>
      <c r="J3891" s="38"/>
      <c r="K3891" s="36"/>
      <c r="L3891" s="36"/>
      <c r="M3891" s="38"/>
      <c r="N3891" s="36"/>
      <c r="O3891" s="38"/>
    </row>
    <row r="3892" spans="8:15">
      <c r="H3892" s="37"/>
      <c r="I3892" s="36"/>
      <c r="J3892" s="38"/>
      <c r="K3892" s="36"/>
      <c r="L3892" s="36"/>
      <c r="M3892" s="38"/>
      <c r="N3892" s="36"/>
      <c r="O3892" s="38"/>
    </row>
    <row r="3893" spans="8:15">
      <c r="H3893" s="37"/>
      <c r="I3893" s="36"/>
      <c r="J3893" s="38"/>
      <c r="K3893" s="36"/>
      <c r="L3893" s="36"/>
      <c r="M3893" s="38"/>
      <c r="N3893" s="36"/>
      <c r="O3893" s="38"/>
    </row>
    <row r="3894" spans="8:15">
      <c r="H3894" s="37"/>
      <c r="I3894" s="36"/>
      <c r="J3894" s="38"/>
      <c r="K3894" s="36"/>
      <c r="L3894" s="36"/>
      <c r="M3894" s="38"/>
      <c r="N3894" s="36"/>
      <c r="O3894" s="38"/>
    </row>
    <row r="3895" spans="8:15">
      <c r="H3895" s="37"/>
      <c r="I3895" s="36"/>
      <c r="J3895" s="38"/>
      <c r="K3895" s="36"/>
      <c r="L3895" s="36"/>
      <c r="M3895" s="38"/>
      <c r="N3895" s="36"/>
      <c r="O3895" s="38"/>
    </row>
    <row r="3896" spans="8:15">
      <c r="H3896" s="37"/>
      <c r="I3896" s="36"/>
      <c r="J3896" s="38"/>
      <c r="K3896" s="36"/>
      <c r="L3896" s="36"/>
      <c r="M3896" s="38"/>
      <c r="N3896" s="36"/>
      <c r="O3896" s="38"/>
    </row>
    <row r="3897" spans="8:15">
      <c r="H3897" s="37"/>
      <c r="I3897" s="36"/>
      <c r="J3897" s="38"/>
      <c r="K3897" s="36"/>
      <c r="L3897" s="36"/>
      <c r="M3897" s="38"/>
      <c r="N3897" s="36"/>
      <c r="O3897" s="38"/>
    </row>
    <row r="3898" spans="8:15">
      <c r="H3898" s="37"/>
      <c r="I3898" s="36"/>
      <c r="J3898" s="38"/>
      <c r="K3898" s="36"/>
      <c r="L3898" s="36"/>
      <c r="M3898" s="38"/>
      <c r="N3898" s="36"/>
      <c r="O3898" s="38"/>
    </row>
    <row r="3899" spans="8:15">
      <c r="H3899" s="37"/>
      <c r="I3899" s="36"/>
      <c r="J3899" s="38"/>
      <c r="K3899" s="36"/>
      <c r="L3899" s="36"/>
      <c r="M3899" s="38"/>
      <c r="N3899" s="36"/>
      <c r="O3899" s="38"/>
    </row>
    <row r="3900" spans="8:15">
      <c r="H3900" s="37"/>
      <c r="I3900" s="36"/>
      <c r="J3900" s="38"/>
      <c r="K3900" s="36"/>
      <c r="L3900" s="36"/>
      <c r="M3900" s="38"/>
      <c r="N3900" s="36"/>
      <c r="O3900" s="38"/>
    </row>
    <row r="3901" spans="8:15">
      <c r="H3901" s="37"/>
      <c r="I3901" s="36"/>
      <c r="J3901" s="38"/>
      <c r="K3901" s="36"/>
      <c r="L3901" s="36"/>
      <c r="M3901" s="38"/>
      <c r="N3901" s="36"/>
      <c r="O3901" s="38"/>
    </row>
    <row r="3902" spans="8:15">
      <c r="H3902" s="37"/>
      <c r="I3902" s="36"/>
      <c r="J3902" s="38"/>
      <c r="K3902" s="36"/>
      <c r="L3902" s="36"/>
      <c r="M3902" s="38"/>
      <c r="N3902" s="36"/>
      <c r="O3902" s="38"/>
    </row>
    <row r="3903" spans="8:15">
      <c r="H3903" s="37"/>
      <c r="I3903" s="36"/>
      <c r="J3903" s="38"/>
      <c r="K3903" s="36"/>
      <c r="L3903" s="36"/>
      <c r="M3903" s="38"/>
      <c r="N3903" s="36"/>
      <c r="O3903" s="38"/>
    </row>
    <row r="3904" spans="8:15">
      <c r="H3904" s="37"/>
      <c r="I3904" s="36"/>
      <c r="J3904" s="38"/>
      <c r="K3904" s="36"/>
      <c r="L3904" s="36"/>
      <c r="M3904" s="38"/>
      <c r="N3904" s="36"/>
      <c r="O3904" s="38"/>
    </row>
    <row r="3905" spans="8:15">
      <c r="H3905" s="37"/>
      <c r="I3905" s="36"/>
      <c r="J3905" s="38"/>
      <c r="K3905" s="36"/>
      <c r="L3905" s="36"/>
      <c r="M3905" s="38"/>
      <c r="N3905" s="36"/>
      <c r="O3905" s="38"/>
    </row>
    <row r="3906" spans="8:15">
      <c r="H3906" s="37"/>
      <c r="I3906" s="36"/>
      <c r="J3906" s="38"/>
      <c r="K3906" s="36"/>
      <c r="L3906" s="36"/>
      <c r="M3906" s="38"/>
      <c r="N3906" s="36"/>
      <c r="O3906" s="38"/>
    </row>
    <row r="3907" spans="8:15">
      <c r="H3907" s="37"/>
      <c r="I3907" s="36"/>
      <c r="J3907" s="38"/>
      <c r="K3907" s="36"/>
      <c r="L3907" s="36"/>
      <c r="M3907" s="38"/>
      <c r="N3907" s="36"/>
      <c r="O3907" s="38"/>
    </row>
    <row r="3908" spans="8:15">
      <c r="H3908" s="37"/>
      <c r="I3908" s="36"/>
      <c r="J3908" s="38"/>
      <c r="K3908" s="36"/>
      <c r="L3908" s="36"/>
      <c r="M3908" s="38"/>
      <c r="N3908" s="36"/>
      <c r="O3908" s="38"/>
    </row>
    <row r="3909" spans="8:15">
      <c r="H3909" s="37"/>
      <c r="I3909" s="36"/>
      <c r="J3909" s="38"/>
      <c r="K3909" s="36"/>
      <c r="L3909" s="36"/>
      <c r="M3909" s="38"/>
      <c r="N3909" s="36"/>
      <c r="O3909" s="38"/>
    </row>
    <row r="3910" spans="8:15">
      <c r="H3910" s="37"/>
      <c r="I3910" s="36"/>
      <c r="J3910" s="38"/>
      <c r="K3910" s="36"/>
      <c r="L3910" s="36"/>
      <c r="M3910" s="38"/>
      <c r="N3910" s="36"/>
      <c r="O3910" s="38"/>
    </row>
    <row r="3911" spans="8:15">
      <c r="H3911" s="37"/>
      <c r="I3911" s="36"/>
      <c r="J3911" s="38"/>
      <c r="K3911" s="36"/>
      <c r="L3911" s="36"/>
      <c r="M3911" s="38"/>
      <c r="N3911" s="36"/>
      <c r="O3911" s="38"/>
    </row>
    <row r="3912" spans="8:15">
      <c r="H3912" s="37"/>
      <c r="I3912" s="36"/>
      <c r="J3912" s="38"/>
      <c r="K3912" s="36"/>
      <c r="L3912" s="36"/>
      <c r="M3912" s="38"/>
      <c r="N3912" s="36"/>
      <c r="O3912" s="38"/>
    </row>
    <row r="3913" spans="8:15">
      <c r="H3913" s="37"/>
      <c r="I3913" s="36"/>
      <c r="J3913" s="38"/>
      <c r="K3913" s="36"/>
      <c r="L3913" s="36"/>
      <c r="M3913" s="38"/>
      <c r="N3913" s="36"/>
      <c r="O3913" s="38"/>
    </row>
    <row r="3914" spans="8:15">
      <c r="H3914" s="37"/>
      <c r="I3914" s="36"/>
      <c r="J3914" s="38"/>
      <c r="K3914" s="36"/>
      <c r="L3914" s="36"/>
      <c r="M3914" s="38"/>
      <c r="N3914" s="36"/>
      <c r="O3914" s="38"/>
    </row>
    <row r="3915" spans="8:15">
      <c r="H3915" s="37"/>
      <c r="I3915" s="36"/>
      <c r="J3915" s="38"/>
      <c r="K3915" s="36"/>
      <c r="L3915" s="36"/>
      <c r="M3915" s="38"/>
      <c r="N3915" s="36"/>
      <c r="O3915" s="38"/>
    </row>
    <row r="3916" spans="8:15">
      <c r="H3916" s="37"/>
      <c r="I3916" s="36"/>
      <c r="J3916" s="38"/>
      <c r="K3916" s="36"/>
      <c r="L3916" s="36"/>
      <c r="M3916" s="38"/>
      <c r="N3916" s="36"/>
      <c r="O3916" s="38"/>
    </row>
    <row r="3917" spans="8:15">
      <c r="H3917" s="37"/>
      <c r="I3917" s="36"/>
      <c r="J3917" s="38"/>
      <c r="K3917" s="36"/>
      <c r="L3917" s="36"/>
      <c r="M3917" s="38"/>
      <c r="N3917" s="36"/>
      <c r="O3917" s="38"/>
    </row>
    <row r="3918" spans="8:15">
      <c r="H3918" s="37"/>
      <c r="I3918" s="36"/>
      <c r="J3918" s="38"/>
      <c r="K3918" s="36"/>
      <c r="L3918" s="36"/>
      <c r="M3918" s="38"/>
      <c r="N3918" s="36"/>
      <c r="O3918" s="38"/>
    </row>
    <row r="3919" spans="8:15">
      <c r="H3919" s="37"/>
      <c r="I3919" s="36"/>
      <c r="J3919" s="38"/>
      <c r="K3919" s="36"/>
      <c r="L3919" s="36"/>
      <c r="M3919" s="38"/>
      <c r="N3919" s="36"/>
      <c r="O3919" s="38"/>
    </row>
    <row r="3920" spans="8:15">
      <c r="H3920" s="37"/>
      <c r="I3920" s="36"/>
      <c r="J3920" s="38"/>
      <c r="K3920" s="36"/>
      <c r="L3920" s="36"/>
      <c r="M3920" s="38"/>
      <c r="N3920" s="36"/>
      <c r="O3920" s="38"/>
    </row>
    <row r="3921" spans="8:15">
      <c r="H3921" s="37"/>
      <c r="I3921" s="36"/>
      <c r="J3921" s="38"/>
      <c r="K3921" s="36"/>
      <c r="L3921" s="36"/>
      <c r="M3921" s="38"/>
      <c r="N3921" s="36"/>
      <c r="O3921" s="38"/>
    </row>
    <row r="3922" spans="8:15">
      <c r="H3922" s="37"/>
      <c r="I3922" s="36"/>
      <c r="J3922" s="38"/>
      <c r="K3922" s="36"/>
      <c r="L3922" s="36"/>
      <c r="M3922" s="38"/>
      <c r="N3922" s="36"/>
      <c r="O3922" s="38"/>
    </row>
    <row r="3923" spans="8:15">
      <c r="H3923" s="37"/>
      <c r="I3923" s="36"/>
      <c r="J3923" s="38"/>
      <c r="K3923" s="36"/>
      <c r="L3923" s="36"/>
      <c r="M3923" s="38"/>
      <c r="N3923" s="36"/>
      <c r="O3923" s="38"/>
    </row>
    <row r="3924" spans="8:15">
      <c r="H3924" s="37"/>
      <c r="I3924" s="36"/>
      <c r="J3924" s="38"/>
      <c r="K3924" s="36"/>
      <c r="L3924" s="36"/>
      <c r="M3924" s="38"/>
      <c r="N3924" s="36"/>
      <c r="O3924" s="38"/>
    </row>
    <row r="3925" spans="8:15">
      <c r="H3925" s="37"/>
      <c r="I3925" s="36"/>
      <c r="J3925" s="38"/>
      <c r="K3925" s="36"/>
      <c r="L3925" s="36"/>
      <c r="M3925" s="38"/>
      <c r="N3925" s="36"/>
      <c r="O3925" s="38"/>
    </row>
    <row r="3926" spans="8:15">
      <c r="H3926" s="37"/>
      <c r="I3926" s="36"/>
      <c r="J3926" s="38"/>
      <c r="K3926" s="36"/>
      <c r="L3926" s="36"/>
      <c r="M3926" s="38"/>
      <c r="N3926" s="36"/>
      <c r="O3926" s="38"/>
    </row>
    <row r="3927" spans="8:15">
      <c r="H3927" s="37"/>
      <c r="I3927" s="36"/>
      <c r="J3927" s="38"/>
      <c r="K3927" s="36"/>
      <c r="L3927" s="36"/>
      <c r="M3927" s="38"/>
      <c r="N3927" s="36"/>
      <c r="O3927" s="38"/>
    </row>
    <row r="3928" spans="8:15">
      <c r="H3928" s="37"/>
      <c r="I3928" s="36"/>
      <c r="J3928" s="38"/>
      <c r="K3928" s="36"/>
      <c r="L3928" s="36"/>
      <c r="M3928" s="38"/>
      <c r="N3928" s="36"/>
      <c r="O3928" s="38"/>
    </row>
    <row r="3929" spans="8:15">
      <c r="H3929" s="37"/>
      <c r="I3929" s="36"/>
      <c r="J3929" s="38"/>
      <c r="K3929" s="36"/>
      <c r="L3929" s="36"/>
      <c r="M3929" s="38"/>
      <c r="N3929" s="36"/>
      <c r="O3929" s="38"/>
    </row>
    <row r="3930" spans="8:15">
      <c r="H3930" s="37"/>
      <c r="I3930" s="36"/>
      <c r="J3930" s="38"/>
      <c r="K3930" s="36"/>
      <c r="L3930" s="36"/>
      <c r="M3930" s="38"/>
      <c r="N3930" s="36"/>
      <c r="O3930" s="38"/>
    </row>
    <row r="3931" spans="8:15">
      <c r="H3931" s="37"/>
      <c r="I3931" s="36"/>
      <c r="J3931" s="38"/>
      <c r="K3931" s="36"/>
      <c r="L3931" s="36"/>
      <c r="M3931" s="38"/>
      <c r="N3931" s="36"/>
      <c r="O3931" s="38"/>
    </row>
    <row r="3932" spans="8:15">
      <c r="H3932" s="37"/>
      <c r="I3932" s="36"/>
      <c r="J3932" s="38"/>
      <c r="K3932" s="36"/>
      <c r="L3932" s="36"/>
      <c r="M3932" s="38"/>
      <c r="N3932" s="36"/>
      <c r="O3932" s="38"/>
    </row>
    <row r="3933" spans="8:15">
      <c r="H3933" s="37"/>
      <c r="I3933" s="36"/>
      <c r="J3933" s="38"/>
      <c r="K3933" s="36"/>
      <c r="L3933" s="36"/>
      <c r="M3933" s="38"/>
      <c r="N3933" s="36"/>
      <c r="O3933" s="38"/>
    </row>
    <row r="3934" spans="8:15">
      <c r="H3934" s="37"/>
      <c r="I3934" s="36"/>
      <c r="J3934" s="38"/>
      <c r="K3934" s="36"/>
      <c r="L3934" s="36"/>
      <c r="M3934" s="38"/>
      <c r="N3934" s="36"/>
      <c r="O3934" s="38"/>
    </row>
    <row r="3935" spans="8:15">
      <c r="H3935" s="37"/>
      <c r="I3935" s="36"/>
      <c r="J3935" s="38"/>
      <c r="K3935" s="36"/>
      <c r="L3935" s="36"/>
      <c r="M3935" s="38"/>
      <c r="N3935" s="36"/>
      <c r="O3935" s="38"/>
    </row>
    <row r="3936" spans="8:15">
      <c r="H3936" s="37"/>
      <c r="I3936" s="36"/>
      <c r="J3936" s="38"/>
      <c r="K3936" s="36"/>
      <c r="L3936" s="36"/>
      <c r="M3936" s="38"/>
      <c r="N3936" s="36"/>
      <c r="O3936" s="38"/>
    </row>
    <row r="3937" spans="8:15">
      <c r="H3937" s="37"/>
      <c r="I3937" s="36"/>
      <c r="J3937" s="38"/>
      <c r="K3937" s="36"/>
      <c r="L3937" s="36"/>
      <c r="M3937" s="38"/>
      <c r="N3937" s="36"/>
      <c r="O3937" s="38"/>
    </row>
    <row r="3938" spans="8:15">
      <c r="H3938" s="37"/>
      <c r="I3938" s="36"/>
      <c r="J3938" s="38"/>
      <c r="K3938" s="36"/>
      <c r="L3938" s="36"/>
      <c r="M3938" s="38"/>
      <c r="N3938" s="36"/>
      <c r="O3938" s="38"/>
    </row>
    <row r="3939" spans="8:15">
      <c r="H3939" s="37"/>
      <c r="I3939" s="36"/>
      <c r="J3939" s="38"/>
      <c r="K3939" s="36"/>
      <c r="L3939" s="36"/>
      <c r="M3939" s="38"/>
      <c r="N3939" s="36"/>
      <c r="O3939" s="38"/>
    </row>
    <row r="3940" spans="8:15">
      <c r="H3940" s="37"/>
      <c r="I3940" s="36"/>
      <c r="J3940" s="38"/>
      <c r="K3940" s="36"/>
      <c r="L3940" s="36"/>
      <c r="M3940" s="38"/>
      <c r="N3940" s="36"/>
      <c r="O3940" s="38"/>
    </row>
    <row r="3941" spans="8:15">
      <c r="H3941" s="37"/>
      <c r="I3941" s="36"/>
      <c r="J3941" s="38"/>
      <c r="K3941" s="36"/>
      <c r="L3941" s="36"/>
      <c r="M3941" s="38"/>
      <c r="N3941" s="36"/>
      <c r="O3941" s="38"/>
    </row>
    <row r="3942" spans="8:15">
      <c r="H3942" s="37"/>
      <c r="I3942" s="36"/>
      <c r="J3942" s="38"/>
      <c r="K3942" s="36"/>
      <c r="L3942" s="36"/>
      <c r="M3942" s="38"/>
      <c r="N3942" s="36"/>
      <c r="O3942" s="38"/>
    </row>
    <row r="3943" spans="8:15">
      <c r="H3943" s="37"/>
      <c r="I3943" s="36"/>
      <c r="J3943" s="38"/>
      <c r="K3943" s="36"/>
      <c r="L3943" s="36"/>
      <c r="M3943" s="38"/>
      <c r="N3943" s="36"/>
      <c r="O3943" s="38"/>
    </row>
    <row r="3944" spans="8:15">
      <c r="H3944" s="37"/>
      <c r="I3944" s="36"/>
      <c r="J3944" s="38"/>
      <c r="K3944" s="36"/>
      <c r="L3944" s="36"/>
      <c r="M3944" s="38"/>
      <c r="N3944" s="36"/>
      <c r="O3944" s="38"/>
    </row>
    <row r="3945" spans="8:15">
      <c r="H3945" s="37"/>
      <c r="I3945" s="36"/>
      <c r="J3945" s="38"/>
      <c r="K3945" s="36"/>
      <c r="L3945" s="36"/>
      <c r="M3945" s="38"/>
      <c r="N3945" s="36"/>
      <c r="O3945" s="38"/>
    </row>
    <row r="3946" spans="8:15">
      <c r="H3946" s="37"/>
      <c r="I3946" s="36"/>
      <c r="J3946" s="38"/>
      <c r="K3946" s="36"/>
      <c r="L3946" s="36"/>
      <c r="M3946" s="38"/>
      <c r="N3946" s="36"/>
      <c r="O3946" s="38"/>
    </row>
    <row r="3947" spans="8:15">
      <c r="H3947" s="37"/>
      <c r="I3947" s="36"/>
      <c r="J3947" s="38"/>
      <c r="K3947" s="36"/>
      <c r="L3947" s="36"/>
      <c r="M3947" s="38"/>
      <c r="N3947" s="36"/>
      <c r="O3947" s="38"/>
    </row>
    <row r="3948" spans="8:15">
      <c r="H3948" s="37"/>
      <c r="I3948" s="36"/>
      <c r="J3948" s="38"/>
      <c r="K3948" s="36"/>
      <c r="L3948" s="36"/>
      <c r="M3948" s="38"/>
      <c r="N3948" s="36"/>
      <c r="O3948" s="38"/>
    </row>
    <row r="3949" spans="8:15">
      <c r="H3949" s="37"/>
      <c r="I3949" s="36"/>
      <c r="J3949" s="38"/>
      <c r="K3949" s="36"/>
      <c r="L3949" s="36"/>
      <c r="M3949" s="38"/>
      <c r="N3949" s="36"/>
      <c r="O3949" s="38"/>
    </row>
    <row r="3950" spans="8:15">
      <c r="H3950" s="37"/>
      <c r="I3950" s="36"/>
      <c r="J3950" s="38"/>
      <c r="K3950" s="36"/>
      <c r="L3950" s="36"/>
      <c r="M3950" s="38"/>
      <c r="N3950" s="36"/>
      <c r="O3950" s="38"/>
    </row>
    <row r="3951" spans="8:15">
      <c r="H3951" s="37"/>
      <c r="I3951" s="36"/>
      <c r="J3951" s="38"/>
      <c r="K3951" s="36"/>
      <c r="L3951" s="36"/>
      <c r="M3951" s="38"/>
      <c r="N3951" s="36"/>
      <c r="O3951" s="38"/>
    </row>
    <row r="3952" spans="8:15">
      <c r="H3952" s="37"/>
      <c r="I3952" s="36"/>
      <c r="J3952" s="38"/>
      <c r="K3952" s="36"/>
      <c r="L3952" s="36"/>
      <c r="M3952" s="38"/>
      <c r="N3952" s="36"/>
      <c r="O3952" s="38"/>
    </row>
    <row r="3953" spans="8:15">
      <c r="H3953" s="37"/>
      <c r="I3953" s="36"/>
      <c r="J3953" s="38"/>
      <c r="K3953" s="36"/>
      <c r="L3953" s="36"/>
      <c r="M3953" s="38"/>
      <c r="N3953" s="36"/>
      <c r="O3953" s="38"/>
    </row>
    <row r="3954" spans="8:15">
      <c r="H3954" s="37"/>
      <c r="I3954" s="36"/>
      <c r="J3954" s="38"/>
      <c r="K3954" s="36"/>
      <c r="L3954" s="36"/>
      <c r="M3954" s="38"/>
      <c r="N3954" s="36"/>
      <c r="O3954" s="38"/>
    </row>
    <row r="3955" spans="8:15">
      <c r="H3955" s="37"/>
      <c r="I3955" s="36"/>
      <c r="J3955" s="38"/>
      <c r="K3955" s="36"/>
      <c r="L3955" s="36"/>
      <c r="M3955" s="38"/>
      <c r="N3955" s="36"/>
      <c r="O3955" s="38"/>
    </row>
    <row r="3956" spans="8:15">
      <c r="H3956" s="37"/>
      <c r="I3956" s="36"/>
      <c r="J3956" s="38"/>
      <c r="K3956" s="36"/>
      <c r="L3956" s="36"/>
      <c r="M3956" s="38"/>
      <c r="N3956" s="36"/>
      <c r="O3956" s="38"/>
    </row>
    <row r="3957" spans="8:15">
      <c r="H3957" s="37"/>
      <c r="I3957" s="36"/>
      <c r="J3957" s="38"/>
      <c r="K3957" s="36"/>
      <c r="L3957" s="36"/>
      <c r="M3957" s="38"/>
      <c r="N3957" s="36"/>
      <c r="O3957" s="38"/>
    </row>
    <row r="3958" spans="8:15">
      <c r="H3958" s="37"/>
      <c r="I3958" s="36"/>
      <c r="J3958" s="38"/>
      <c r="K3958" s="36"/>
      <c r="L3958" s="36"/>
      <c r="M3958" s="38"/>
      <c r="N3958" s="36"/>
      <c r="O3958" s="38"/>
    </row>
    <row r="3959" spans="8:15">
      <c r="H3959" s="37"/>
      <c r="I3959" s="36"/>
      <c r="J3959" s="38"/>
      <c r="K3959" s="36"/>
      <c r="L3959" s="36"/>
      <c r="M3959" s="38"/>
      <c r="N3959" s="36"/>
      <c r="O3959" s="38"/>
    </row>
    <row r="3960" spans="8:15">
      <c r="H3960" s="37"/>
      <c r="I3960" s="36"/>
      <c r="J3960" s="38"/>
      <c r="K3960" s="36"/>
      <c r="L3960" s="36"/>
      <c r="M3960" s="38"/>
      <c r="N3960" s="36"/>
      <c r="O3960" s="38"/>
    </row>
    <row r="3961" spans="8:15">
      <c r="H3961" s="37"/>
      <c r="I3961" s="36"/>
      <c r="J3961" s="38"/>
      <c r="K3961" s="36"/>
      <c r="L3961" s="36"/>
      <c r="M3961" s="38"/>
      <c r="N3961" s="36"/>
      <c r="O3961" s="38"/>
    </row>
    <row r="3962" spans="8:15">
      <c r="H3962" s="37"/>
      <c r="I3962" s="36"/>
      <c r="J3962" s="38"/>
      <c r="K3962" s="36"/>
      <c r="L3962" s="36"/>
      <c r="M3962" s="38"/>
      <c r="N3962" s="36"/>
      <c r="O3962" s="38"/>
    </row>
    <row r="3963" spans="8:15">
      <c r="H3963" s="37"/>
      <c r="I3963" s="36"/>
      <c r="J3963" s="38"/>
      <c r="K3963" s="36"/>
      <c r="L3963" s="36"/>
      <c r="M3963" s="38"/>
      <c r="N3963" s="36"/>
      <c r="O3963" s="38"/>
    </row>
    <row r="3964" spans="8:15">
      <c r="H3964" s="37"/>
      <c r="I3964" s="36"/>
      <c r="J3964" s="38"/>
      <c r="K3964" s="36"/>
      <c r="L3964" s="36"/>
      <c r="M3964" s="38"/>
      <c r="N3964" s="36"/>
      <c r="O3964" s="38"/>
    </row>
    <row r="3965" spans="8:15">
      <c r="H3965" s="37"/>
      <c r="I3965" s="36"/>
      <c r="J3965" s="38"/>
      <c r="K3965" s="36"/>
      <c r="L3965" s="36"/>
      <c r="M3965" s="38"/>
      <c r="N3965" s="36"/>
      <c r="O3965" s="38"/>
    </row>
    <row r="3966" spans="8:15">
      <c r="H3966" s="37"/>
      <c r="I3966" s="36"/>
      <c r="J3966" s="38"/>
      <c r="K3966" s="36"/>
      <c r="L3966" s="36"/>
      <c r="M3966" s="38"/>
      <c r="N3966" s="36"/>
      <c r="O3966" s="38"/>
    </row>
    <row r="3967" spans="8:15">
      <c r="H3967" s="37"/>
      <c r="I3967" s="36"/>
      <c r="J3967" s="38"/>
      <c r="K3967" s="36"/>
      <c r="L3967" s="36"/>
      <c r="M3967" s="38"/>
      <c r="N3967" s="36"/>
      <c r="O3967" s="38"/>
    </row>
    <row r="3968" spans="8:15">
      <c r="H3968" s="37"/>
      <c r="I3968" s="36"/>
      <c r="J3968" s="38"/>
      <c r="K3968" s="36"/>
      <c r="L3968" s="36"/>
      <c r="M3968" s="38"/>
      <c r="N3968" s="36"/>
      <c r="O3968" s="38"/>
    </row>
    <row r="3969" spans="8:15">
      <c r="H3969" s="37"/>
      <c r="I3969" s="36"/>
      <c r="J3969" s="38"/>
      <c r="K3969" s="36"/>
      <c r="L3969" s="36"/>
      <c r="M3969" s="38"/>
      <c r="N3969" s="36"/>
      <c r="O3969" s="38"/>
    </row>
    <row r="3970" spans="8:15">
      <c r="H3970" s="37"/>
      <c r="I3970" s="36"/>
      <c r="J3970" s="38"/>
      <c r="K3970" s="36"/>
      <c r="L3970" s="36"/>
      <c r="M3970" s="38"/>
      <c r="N3970" s="36"/>
      <c r="O3970" s="38"/>
    </row>
    <row r="3971" spans="8:15">
      <c r="H3971" s="37"/>
      <c r="I3971" s="36"/>
      <c r="J3971" s="38"/>
      <c r="K3971" s="36"/>
      <c r="L3971" s="36"/>
      <c r="M3971" s="38"/>
      <c r="N3971" s="36"/>
      <c r="O3971" s="38"/>
    </row>
    <row r="3972" spans="8:15">
      <c r="H3972" s="37"/>
      <c r="I3972" s="36"/>
      <c r="J3972" s="38"/>
      <c r="K3972" s="36"/>
      <c r="L3972" s="36"/>
      <c r="M3972" s="38"/>
      <c r="N3972" s="36"/>
      <c r="O3972" s="38"/>
    </row>
    <row r="3973" spans="8:15">
      <c r="H3973" s="37"/>
      <c r="I3973" s="36"/>
      <c r="J3973" s="38"/>
      <c r="K3973" s="36"/>
      <c r="L3973" s="36"/>
      <c r="M3973" s="38"/>
      <c r="N3973" s="36"/>
      <c r="O3973" s="38"/>
    </row>
    <row r="3974" spans="8:15">
      <c r="H3974" s="37"/>
      <c r="I3974" s="36"/>
      <c r="J3974" s="38"/>
      <c r="K3974" s="36"/>
      <c r="L3974" s="36"/>
      <c r="M3974" s="38"/>
      <c r="N3974" s="36"/>
      <c r="O3974" s="38"/>
    </row>
    <row r="3975" spans="8:15">
      <c r="H3975" s="37"/>
      <c r="I3975" s="36"/>
      <c r="J3975" s="38"/>
      <c r="K3975" s="36"/>
      <c r="L3975" s="36"/>
      <c r="M3975" s="38"/>
      <c r="N3975" s="36"/>
      <c r="O3975" s="38"/>
    </row>
    <row r="3976" spans="8:15">
      <c r="H3976" s="37"/>
      <c r="I3976" s="36"/>
      <c r="J3976" s="38"/>
      <c r="K3976" s="36"/>
      <c r="L3976" s="36"/>
      <c r="M3976" s="38"/>
      <c r="N3976" s="36"/>
      <c r="O3976" s="38"/>
    </row>
    <row r="3977" spans="8:15">
      <c r="H3977" s="37"/>
      <c r="I3977" s="36"/>
      <c r="J3977" s="38"/>
      <c r="K3977" s="36"/>
      <c r="L3977" s="36"/>
      <c r="M3977" s="38"/>
      <c r="N3977" s="36"/>
      <c r="O3977" s="38"/>
    </row>
    <row r="3978" spans="8:15">
      <c r="H3978" s="37"/>
      <c r="I3978" s="36"/>
      <c r="J3978" s="38"/>
      <c r="K3978" s="36"/>
      <c r="L3978" s="36"/>
      <c r="M3978" s="38"/>
      <c r="N3978" s="36"/>
      <c r="O3978" s="38"/>
    </row>
    <row r="3979" spans="8:15">
      <c r="H3979" s="37"/>
      <c r="I3979" s="36"/>
      <c r="J3979" s="38"/>
      <c r="K3979" s="36"/>
      <c r="L3979" s="36"/>
      <c r="M3979" s="38"/>
      <c r="N3979" s="36"/>
      <c r="O3979" s="38"/>
    </row>
    <row r="3980" spans="8:15">
      <c r="H3980" s="37"/>
      <c r="I3980" s="36"/>
      <c r="J3980" s="38"/>
      <c r="K3980" s="36"/>
      <c r="L3980" s="36"/>
      <c r="M3980" s="38"/>
      <c r="N3980" s="36"/>
      <c r="O3980" s="38"/>
    </row>
    <row r="3981" spans="8:15">
      <c r="H3981" s="37"/>
      <c r="I3981" s="36"/>
      <c r="J3981" s="38"/>
      <c r="K3981" s="36"/>
      <c r="L3981" s="36"/>
      <c r="M3981" s="38"/>
      <c r="N3981" s="36"/>
      <c r="O3981" s="38"/>
    </row>
    <row r="3982" spans="8:15">
      <c r="H3982" s="37"/>
      <c r="I3982" s="36"/>
      <c r="J3982" s="38"/>
      <c r="K3982" s="36"/>
      <c r="L3982" s="36"/>
      <c r="M3982" s="38"/>
      <c r="N3982" s="36"/>
      <c r="O3982" s="38"/>
    </row>
    <row r="3983" spans="8:15">
      <c r="H3983" s="37"/>
      <c r="I3983" s="36"/>
      <c r="J3983" s="38"/>
      <c r="K3983" s="36"/>
      <c r="L3983" s="36"/>
      <c r="M3983" s="38"/>
      <c r="N3983" s="36"/>
      <c r="O3983" s="38"/>
    </row>
    <row r="3984" spans="8:15">
      <c r="H3984" s="37"/>
      <c r="I3984" s="36"/>
      <c r="J3984" s="38"/>
      <c r="K3984" s="36"/>
      <c r="L3984" s="36"/>
      <c r="M3984" s="38"/>
      <c r="N3984" s="36"/>
      <c r="O3984" s="38"/>
    </row>
    <row r="3985" spans="8:15">
      <c r="H3985" s="37"/>
      <c r="I3985" s="36"/>
      <c r="J3985" s="38"/>
      <c r="K3985" s="36"/>
      <c r="L3985" s="36"/>
      <c r="M3985" s="38"/>
      <c r="N3985" s="36"/>
      <c r="O3985" s="38"/>
    </row>
    <row r="3986" spans="8:15">
      <c r="H3986" s="37"/>
      <c r="I3986" s="36"/>
      <c r="J3986" s="38"/>
      <c r="K3986" s="36"/>
      <c r="L3986" s="36"/>
      <c r="M3986" s="38"/>
      <c r="N3986" s="36"/>
      <c r="O3986" s="38"/>
    </row>
    <row r="3987" spans="8:15">
      <c r="H3987" s="37"/>
      <c r="I3987" s="36"/>
      <c r="J3987" s="38"/>
      <c r="K3987" s="36"/>
      <c r="L3987" s="36"/>
      <c r="M3987" s="38"/>
      <c r="N3987" s="36"/>
      <c r="O3987" s="38"/>
    </row>
    <row r="3988" spans="8:15">
      <c r="H3988" s="37"/>
      <c r="I3988" s="36"/>
      <c r="J3988" s="38"/>
      <c r="K3988" s="36"/>
      <c r="L3988" s="36"/>
      <c r="M3988" s="38"/>
      <c r="N3988" s="36"/>
      <c r="O3988" s="38"/>
    </row>
    <row r="3989" spans="8:15">
      <c r="H3989" s="37"/>
      <c r="I3989" s="36"/>
      <c r="J3989" s="38"/>
      <c r="K3989" s="36"/>
      <c r="L3989" s="36"/>
      <c r="M3989" s="38"/>
      <c r="N3989" s="36"/>
      <c r="O3989" s="38"/>
    </row>
    <row r="3990" spans="8:15">
      <c r="H3990" s="37"/>
      <c r="I3990" s="36"/>
      <c r="J3990" s="38"/>
      <c r="K3990" s="36"/>
      <c r="L3990" s="36"/>
      <c r="M3990" s="38"/>
      <c r="N3990" s="36"/>
      <c r="O3990" s="38"/>
    </row>
    <row r="3991" spans="8:15">
      <c r="H3991" s="37"/>
      <c r="I3991" s="36"/>
      <c r="J3991" s="38"/>
      <c r="K3991" s="36"/>
      <c r="L3991" s="36"/>
      <c r="M3991" s="38"/>
      <c r="N3991" s="36"/>
      <c r="O3991" s="38"/>
    </row>
    <row r="3992" spans="8:15">
      <c r="H3992" s="37"/>
      <c r="I3992" s="36"/>
      <c r="J3992" s="38"/>
      <c r="K3992" s="36"/>
      <c r="L3992" s="36"/>
      <c r="M3992" s="38"/>
      <c r="N3992" s="36"/>
      <c r="O3992" s="38"/>
    </row>
    <row r="3993" spans="8:15">
      <c r="H3993" s="37"/>
      <c r="I3993" s="36"/>
      <c r="J3993" s="38"/>
      <c r="K3993" s="36"/>
      <c r="L3993" s="36"/>
      <c r="M3993" s="38"/>
      <c r="N3993" s="36"/>
      <c r="O3993" s="38"/>
    </row>
    <row r="3994" spans="8:15">
      <c r="H3994" s="37"/>
      <c r="I3994" s="36"/>
      <c r="J3994" s="38"/>
      <c r="K3994" s="36"/>
      <c r="L3994" s="36"/>
      <c r="M3994" s="38"/>
      <c r="N3994" s="36"/>
      <c r="O3994" s="38"/>
    </row>
    <row r="3995" spans="8:15">
      <c r="H3995" s="37"/>
      <c r="I3995" s="36"/>
      <c r="J3995" s="38"/>
      <c r="K3995" s="36"/>
      <c r="L3995" s="36"/>
      <c r="M3995" s="38"/>
      <c r="N3995" s="36"/>
      <c r="O3995" s="38"/>
    </row>
    <row r="3996" spans="8:15">
      <c r="H3996" s="37"/>
      <c r="I3996" s="36"/>
      <c r="J3996" s="38"/>
      <c r="K3996" s="36"/>
      <c r="L3996" s="36"/>
      <c r="M3996" s="38"/>
      <c r="N3996" s="36"/>
      <c r="O3996" s="38"/>
    </row>
    <row r="3997" spans="8:15">
      <c r="H3997" s="37"/>
      <c r="I3997" s="36"/>
      <c r="J3997" s="38"/>
      <c r="K3997" s="36"/>
      <c r="L3997" s="36"/>
      <c r="M3997" s="38"/>
      <c r="N3997" s="36"/>
      <c r="O3997" s="38"/>
    </row>
    <row r="3998" spans="8:15">
      <c r="H3998" s="37"/>
      <c r="I3998" s="36"/>
      <c r="J3998" s="38"/>
      <c r="K3998" s="36"/>
      <c r="L3998" s="36"/>
      <c r="M3998" s="38"/>
      <c r="N3998" s="36"/>
      <c r="O3998" s="38"/>
    </row>
    <row r="3999" spans="8:15">
      <c r="H3999" s="37"/>
      <c r="I3999" s="36"/>
      <c r="J3999" s="38"/>
      <c r="K3999" s="36"/>
      <c r="L3999" s="36"/>
      <c r="M3999" s="38"/>
      <c r="N3999" s="36"/>
      <c r="O3999" s="38"/>
    </row>
    <row r="4000" spans="8:15">
      <c r="H4000" s="37"/>
      <c r="I4000" s="36"/>
      <c r="J4000" s="38"/>
      <c r="K4000" s="36"/>
      <c r="L4000" s="36"/>
      <c r="M4000" s="38"/>
      <c r="N4000" s="36"/>
      <c r="O4000" s="38"/>
    </row>
    <row r="4001" spans="8:15">
      <c r="H4001" s="37"/>
      <c r="I4001" s="36"/>
      <c r="J4001" s="38"/>
      <c r="K4001" s="36"/>
      <c r="L4001" s="36"/>
      <c r="M4001" s="38"/>
      <c r="N4001" s="36"/>
      <c r="O4001" s="38"/>
    </row>
    <row r="4002" spans="8:15">
      <c r="H4002" s="37"/>
      <c r="I4002" s="36"/>
      <c r="J4002" s="38"/>
      <c r="K4002" s="36"/>
      <c r="L4002" s="36"/>
      <c r="M4002" s="38"/>
      <c r="N4002" s="36"/>
      <c r="O4002" s="38"/>
    </row>
    <row r="4003" spans="8:15">
      <c r="H4003" s="37"/>
      <c r="I4003" s="36"/>
      <c r="J4003" s="38"/>
      <c r="K4003" s="36"/>
      <c r="L4003" s="36"/>
      <c r="M4003" s="38"/>
      <c r="N4003" s="36"/>
      <c r="O4003" s="38"/>
    </row>
    <row r="4004" spans="8:15">
      <c r="H4004" s="37"/>
      <c r="I4004" s="36"/>
      <c r="J4004" s="38"/>
      <c r="K4004" s="36"/>
      <c r="L4004" s="36"/>
      <c r="M4004" s="38"/>
      <c r="N4004" s="36"/>
      <c r="O4004" s="38"/>
    </row>
    <row r="4005" spans="8:15">
      <c r="H4005" s="37"/>
      <c r="I4005" s="36"/>
      <c r="J4005" s="38"/>
      <c r="K4005" s="36"/>
      <c r="L4005" s="36"/>
      <c r="M4005" s="38"/>
      <c r="N4005" s="36"/>
      <c r="O4005" s="38"/>
    </row>
    <row r="4006" spans="8:15">
      <c r="H4006" s="37"/>
      <c r="I4006" s="36"/>
      <c r="J4006" s="38"/>
      <c r="K4006" s="36"/>
      <c r="L4006" s="36"/>
      <c r="M4006" s="38"/>
      <c r="N4006" s="36"/>
      <c r="O4006" s="38"/>
    </row>
    <row r="4007" spans="8:15">
      <c r="H4007" s="37"/>
      <c r="I4007" s="36"/>
      <c r="J4007" s="38"/>
      <c r="K4007" s="36"/>
      <c r="L4007" s="36"/>
      <c r="M4007" s="38"/>
      <c r="N4007" s="36"/>
      <c r="O4007" s="38"/>
    </row>
    <row r="4008" spans="8:15">
      <c r="H4008" s="37"/>
      <c r="I4008" s="36"/>
      <c r="J4008" s="38"/>
      <c r="K4008" s="36"/>
      <c r="L4008" s="36"/>
      <c r="M4008" s="38"/>
      <c r="N4008" s="36"/>
      <c r="O4008" s="38"/>
    </row>
    <row r="4009" spans="8:15">
      <c r="H4009" s="37"/>
      <c r="I4009" s="36"/>
      <c r="J4009" s="38"/>
      <c r="K4009" s="36"/>
      <c r="L4009" s="36"/>
      <c r="M4009" s="38"/>
      <c r="N4009" s="36"/>
      <c r="O4009" s="38"/>
    </row>
    <row r="4010" spans="8:15">
      <c r="H4010" s="37"/>
      <c r="I4010" s="36"/>
      <c r="J4010" s="38"/>
      <c r="K4010" s="36"/>
      <c r="L4010" s="36"/>
      <c r="M4010" s="38"/>
      <c r="N4010" s="36"/>
      <c r="O4010" s="38"/>
    </row>
    <row r="4011" spans="8:15">
      <c r="H4011" s="37"/>
      <c r="I4011" s="36"/>
      <c r="J4011" s="38"/>
      <c r="K4011" s="36"/>
      <c r="L4011" s="36"/>
      <c r="M4011" s="38"/>
      <c r="N4011" s="36"/>
      <c r="O4011" s="38"/>
    </row>
    <row r="4012" spans="8:15">
      <c r="H4012" s="37"/>
      <c r="I4012" s="36"/>
      <c r="J4012" s="38"/>
      <c r="K4012" s="36"/>
      <c r="L4012" s="36"/>
      <c r="M4012" s="38"/>
      <c r="N4012" s="36"/>
      <c r="O4012" s="38"/>
    </row>
    <row r="4013" spans="8:15">
      <c r="H4013" s="37"/>
      <c r="I4013" s="36"/>
      <c r="J4013" s="38"/>
      <c r="K4013" s="36"/>
      <c r="L4013" s="36"/>
      <c r="M4013" s="38"/>
      <c r="N4013" s="36"/>
      <c r="O4013" s="38"/>
    </row>
    <row r="4014" spans="8:15">
      <c r="H4014" s="37"/>
      <c r="I4014" s="36"/>
      <c r="J4014" s="38"/>
      <c r="K4014" s="36"/>
      <c r="L4014" s="36"/>
      <c r="M4014" s="38"/>
      <c r="N4014" s="36"/>
      <c r="O4014" s="38"/>
    </row>
    <row r="4015" spans="8:15">
      <c r="H4015" s="37"/>
      <c r="I4015" s="36"/>
      <c r="J4015" s="38"/>
      <c r="K4015" s="36"/>
      <c r="L4015" s="36"/>
      <c r="M4015" s="38"/>
      <c r="N4015" s="36"/>
      <c r="O4015" s="38"/>
    </row>
    <row r="4016" spans="8:15">
      <c r="H4016" s="37"/>
      <c r="I4016" s="36"/>
      <c r="J4016" s="38"/>
      <c r="K4016" s="36"/>
      <c r="L4016" s="36"/>
      <c r="M4016" s="38"/>
      <c r="N4016" s="36"/>
      <c r="O4016" s="38"/>
    </row>
    <row r="4017" spans="8:15">
      <c r="H4017" s="37"/>
      <c r="I4017" s="36"/>
      <c r="J4017" s="38"/>
      <c r="K4017" s="36"/>
      <c r="L4017" s="36"/>
      <c r="M4017" s="38"/>
      <c r="N4017" s="36"/>
      <c r="O4017" s="38"/>
    </row>
    <row r="4018" spans="8:15">
      <c r="H4018" s="37"/>
      <c r="I4018" s="36"/>
      <c r="J4018" s="38"/>
      <c r="K4018" s="36"/>
      <c r="L4018" s="36"/>
      <c r="M4018" s="38"/>
      <c r="N4018" s="36"/>
      <c r="O4018" s="38"/>
    </row>
    <row r="4019" spans="8:15">
      <c r="H4019" s="37"/>
      <c r="I4019" s="36"/>
      <c r="J4019" s="38"/>
      <c r="K4019" s="36"/>
      <c r="L4019" s="36"/>
      <c r="M4019" s="38"/>
      <c r="N4019" s="36"/>
      <c r="O4019" s="38"/>
    </row>
    <row r="4020" spans="8:15">
      <c r="H4020" s="37"/>
      <c r="I4020" s="36"/>
      <c r="J4020" s="38"/>
      <c r="K4020" s="36"/>
      <c r="L4020" s="36"/>
      <c r="M4020" s="38"/>
      <c r="N4020" s="36"/>
      <c r="O4020" s="38"/>
    </row>
    <row r="4021" spans="8:15">
      <c r="H4021" s="37"/>
      <c r="I4021" s="36"/>
      <c r="J4021" s="38"/>
      <c r="K4021" s="36"/>
      <c r="L4021" s="36"/>
      <c r="M4021" s="38"/>
      <c r="N4021" s="36"/>
      <c r="O4021" s="38"/>
    </row>
    <row r="4022" spans="8:15">
      <c r="H4022" s="37"/>
      <c r="I4022" s="36"/>
      <c r="J4022" s="38"/>
      <c r="K4022" s="36"/>
      <c r="L4022" s="36"/>
      <c r="M4022" s="38"/>
      <c r="N4022" s="36"/>
      <c r="O4022" s="38"/>
    </row>
    <row r="4023" spans="8:15">
      <c r="H4023" s="37"/>
      <c r="I4023" s="36"/>
      <c r="J4023" s="38"/>
      <c r="K4023" s="36"/>
      <c r="L4023" s="36"/>
      <c r="M4023" s="38"/>
      <c r="N4023" s="36"/>
      <c r="O4023" s="38"/>
    </row>
    <row r="4024" spans="8:15">
      <c r="H4024" s="37"/>
      <c r="I4024" s="36"/>
      <c r="J4024" s="38"/>
      <c r="K4024" s="36"/>
      <c r="L4024" s="36"/>
      <c r="M4024" s="38"/>
      <c r="N4024" s="36"/>
      <c r="O4024" s="38"/>
    </row>
    <row r="4025" spans="8:15">
      <c r="H4025" s="37"/>
      <c r="I4025" s="36"/>
      <c r="J4025" s="38"/>
      <c r="K4025" s="36"/>
      <c r="L4025" s="36"/>
      <c r="M4025" s="38"/>
      <c r="N4025" s="36"/>
      <c r="O4025" s="38"/>
    </row>
    <row r="4026" spans="8:15">
      <c r="H4026" s="37"/>
      <c r="I4026" s="36"/>
      <c r="J4026" s="38"/>
      <c r="K4026" s="36"/>
      <c r="L4026" s="36"/>
      <c r="M4026" s="38"/>
      <c r="N4026" s="36"/>
      <c r="O4026" s="38"/>
    </row>
    <row r="4027" spans="8:15">
      <c r="H4027" s="37"/>
      <c r="I4027" s="36"/>
      <c r="J4027" s="38"/>
      <c r="K4027" s="36"/>
      <c r="L4027" s="36"/>
      <c r="M4027" s="38"/>
      <c r="N4027" s="36"/>
      <c r="O4027" s="38"/>
    </row>
    <row r="4028" spans="8:15">
      <c r="H4028" s="37"/>
      <c r="I4028" s="36"/>
      <c r="J4028" s="38"/>
      <c r="K4028" s="36"/>
      <c r="L4028" s="36"/>
      <c r="M4028" s="38"/>
      <c r="N4028" s="36"/>
      <c r="O4028" s="38"/>
    </row>
    <row r="4029" spans="8:15">
      <c r="H4029" s="37"/>
      <c r="I4029" s="36"/>
      <c r="J4029" s="38"/>
      <c r="K4029" s="36"/>
      <c r="L4029" s="36"/>
      <c r="M4029" s="38"/>
      <c r="N4029" s="36"/>
      <c r="O4029" s="38"/>
    </row>
    <row r="4030" spans="8:15">
      <c r="H4030" s="37"/>
      <c r="I4030" s="36"/>
      <c r="J4030" s="38"/>
      <c r="K4030" s="36"/>
      <c r="L4030" s="36"/>
      <c r="M4030" s="38"/>
      <c r="N4030" s="36"/>
      <c r="O4030" s="38"/>
    </row>
    <row r="4031" spans="8:15">
      <c r="H4031" s="37"/>
      <c r="I4031" s="36"/>
      <c r="J4031" s="38"/>
      <c r="K4031" s="36"/>
      <c r="L4031" s="36"/>
      <c r="M4031" s="38"/>
      <c r="N4031" s="36"/>
      <c r="O4031" s="38"/>
    </row>
    <row r="4032" spans="8:15">
      <c r="H4032" s="37"/>
      <c r="I4032" s="36"/>
      <c r="J4032" s="38"/>
      <c r="K4032" s="36"/>
      <c r="L4032" s="36"/>
      <c r="M4032" s="38"/>
      <c r="N4032" s="36"/>
      <c r="O4032" s="38"/>
    </row>
    <row r="4033" spans="8:15">
      <c r="H4033" s="37"/>
      <c r="I4033" s="36"/>
      <c r="J4033" s="38"/>
      <c r="K4033" s="36"/>
      <c r="L4033" s="36"/>
      <c r="M4033" s="38"/>
      <c r="N4033" s="36"/>
      <c r="O4033" s="38"/>
    </row>
    <row r="4034" spans="8:15">
      <c r="H4034" s="37"/>
      <c r="I4034" s="36"/>
      <c r="J4034" s="38"/>
      <c r="K4034" s="36"/>
      <c r="L4034" s="36"/>
      <c r="M4034" s="38"/>
      <c r="N4034" s="36"/>
      <c r="O4034" s="38"/>
    </row>
    <row r="4035" spans="8:15">
      <c r="H4035" s="37"/>
      <c r="I4035" s="36"/>
      <c r="J4035" s="38"/>
      <c r="K4035" s="36"/>
      <c r="L4035" s="36"/>
      <c r="M4035" s="38"/>
      <c r="N4035" s="36"/>
      <c r="O4035" s="38"/>
    </row>
    <row r="4036" spans="8:15">
      <c r="H4036" s="37"/>
      <c r="I4036" s="36"/>
      <c r="J4036" s="38"/>
      <c r="K4036" s="36"/>
      <c r="L4036" s="36"/>
      <c r="M4036" s="38"/>
      <c r="N4036" s="36"/>
      <c r="O4036" s="38"/>
    </row>
    <row r="4037" spans="8:15">
      <c r="H4037" s="37"/>
      <c r="I4037" s="36"/>
      <c r="J4037" s="38"/>
      <c r="K4037" s="36"/>
      <c r="L4037" s="36"/>
      <c r="M4037" s="38"/>
      <c r="N4037" s="36"/>
      <c r="O4037" s="38"/>
    </row>
    <row r="4038" spans="8:15">
      <c r="H4038" s="37"/>
      <c r="I4038" s="36"/>
      <c r="J4038" s="38"/>
      <c r="K4038" s="36"/>
      <c r="L4038" s="36"/>
      <c r="M4038" s="38"/>
      <c r="N4038" s="36"/>
      <c r="O4038" s="38"/>
    </row>
    <row r="4039" spans="8:15">
      <c r="H4039" s="37"/>
      <c r="I4039" s="36"/>
      <c r="J4039" s="38"/>
      <c r="K4039" s="36"/>
      <c r="L4039" s="36"/>
      <c r="M4039" s="38"/>
      <c r="N4039" s="36"/>
      <c r="O4039" s="38"/>
    </row>
    <row r="4040" spans="8:15">
      <c r="H4040" s="37"/>
      <c r="I4040" s="36"/>
      <c r="J4040" s="38"/>
      <c r="K4040" s="36"/>
      <c r="L4040" s="36"/>
      <c r="M4040" s="38"/>
      <c r="N4040" s="36"/>
      <c r="O4040" s="38"/>
    </row>
    <row r="4041" spans="8:15">
      <c r="H4041" s="37"/>
      <c r="I4041" s="36"/>
      <c r="J4041" s="38"/>
      <c r="K4041" s="36"/>
      <c r="L4041" s="36"/>
      <c r="M4041" s="38"/>
      <c r="N4041" s="36"/>
      <c r="O4041" s="38"/>
    </row>
    <row r="4042" spans="8:15">
      <c r="H4042" s="37"/>
      <c r="I4042" s="36"/>
      <c r="J4042" s="38"/>
      <c r="K4042" s="36"/>
      <c r="L4042" s="36"/>
      <c r="M4042" s="38"/>
      <c r="N4042" s="36"/>
      <c r="O4042" s="38"/>
    </row>
    <row r="4043" spans="8:15">
      <c r="H4043" s="37"/>
      <c r="I4043" s="36"/>
      <c r="J4043" s="38"/>
      <c r="K4043" s="36"/>
      <c r="L4043" s="36"/>
      <c r="M4043" s="38"/>
      <c r="N4043" s="36"/>
      <c r="O4043" s="38"/>
    </row>
    <row r="4044" spans="8:15">
      <c r="H4044" s="37"/>
      <c r="I4044" s="36"/>
      <c r="J4044" s="38"/>
      <c r="K4044" s="36"/>
      <c r="L4044" s="36"/>
      <c r="M4044" s="38"/>
      <c r="N4044" s="36"/>
      <c r="O4044" s="38"/>
    </row>
    <row r="4045" spans="8:15">
      <c r="H4045" s="37"/>
      <c r="I4045" s="36"/>
      <c r="J4045" s="38"/>
      <c r="K4045" s="36"/>
      <c r="L4045" s="36"/>
      <c r="M4045" s="38"/>
      <c r="N4045" s="36"/>
      <c r="O4045" s="38"/>
    </row>
    <row r="4046" spans="8:15">
      <c r="H4046" s="37"/>
      <c r="I4046" s="36"/>
      <c r="J4046" s="38"/>
      <c r="K4046" s="36"/>
      <c r="L4046" s="36"/>
      <c r="M4046" s="38"/>
      <c r="N4046" s="36"/>
      <c r="O4046" s="38"/>
    </row>
    <row r="4047" spans="8:15">
      <c r="H4047" s="37"/>
      <c r="I4047" s="36"/>
      <c r="J4047" s="38"/>
      <c r="K4047" s="36"/>
      <c r="L4047" s="36"/>
      <c r="M4047" s="38"/>
      <c r="N4047" s="36"/>
      <c r="O4047" s="38"/>
    </row>
    <row r="4048" spans="8:15">
      <c r="H4048" s="37"/>
      <c r="I4048" s="36"/>
      <c r="J4048" s="38"/>
      <c r="K4048" s="36"/>
      <c r="L4048" s="36"/>
      <c r="M4048" s="38"/>
      <c r="N4048" s="36"/>
      <c r="O4048" s="38"/>
    </row>
    <row r="4049" spans="8:15">
      <c r="H4049" s="37"/>
      <c r="I4049" s="36"/>
      <c r="J4049" s="38"/>
      <c r="K4049" s="36"/>
      <c r="L4049" s="36"/>
      <c r="M4049" s="38"/>
      <c r="N4049" s="36"/>
      <c r="O4049" s="38"/>
    </row>
    <row r="4050" spans="8:15">
      <c r="H4050" s="37"/>
      <c r="I4050" s="36"/>
      <c r="J4050" s="38"/>
      <c r="K4050" s="36"/>
      <c r="L4050" s="36"/>
      <c r="M4050" s="38"/>
      <c r="N4050" s="36"/>
      <c r="O4050" s="38"/>
    </row>
    <row r="4051" spans="8:15">
      <c r="H4051" s="37"/>
      <c r="I4051" s="36"/>
      <c r="J4051" s="38"/>
      <c r="K4051" s="36"/>
      <c r="L4051" s="36"/>
      <c r="M4051" s="38"/>
      <c r="N4051" s="36"/>
      <c r="O4051" s="38"/>
    </row>
    <row r="4052" spans="8:15">
      <c r="H4052" s="37"/>
      <c r="I4052" s="36"/>
      <c r="J4052" s="38"/>
      <c r="K4052" s="36"/>
      <c r="L4052" s="36"/>
      <c r="M4052" s="38"/>
      <c r="N4052" s="36"/>
      <c r="O4052" s="38"/>
    </row>
    <row r="4053" spans="8:15">
      <c r="H4053" s="37"/>
      <c r="I4053" s="36"/>
      <c r="J4053" s="38"/>
      <c r="K4053" s="36"/>
      <c r="L4053" s="36"/>
      <c r="M4053" s="38"/>
      <c r="N4053" s="36"/>
      <c r="O4053" s="38"/>
    </row>
    <row r="4054" spans="8:15">
      <c r="H4054" s="37"/>
      <c r="I4054" s="36"/>
      <c r="J4054" s="38"/>
      <c r="K4054" s="36"/>
      <c r="L4054" s="36"/>
      <c r="M4054" s="38"/>
      <c r="N4054" s="36"/>
      <c r="O4054" s="38"/>
    </row>
    <row r="4055" spans="8:15">
      <c r="H4055" s="37"/>
      <c r="I4055" s="36"/>
      <c r="J4055" s="38"/>
      <c r="K4055" s="36"/>
      <c r="L4055" s="36"/>
      <c r="M4055" s="38"/>
      <c r="N4055" s="36"/>
      <c r="O4055" s="38"/>
    </row>
    <row r="4056" spans="8:15">
      <c r="H4056" s="37"/>
      <c r="I4056" s="36"/>
      <c r="J4056" s="38"/>
      <c r="K4056" s="36"/>
      <c r="L4056" s="36"/>
      <c r="M4056" s="38"/>
      <c r="N4056" s="36"/>
      <c r="O4056" s="38"/>
    </row>
    <row r="4057" spans="8:15">
      <c r="H4057" s="37"/>
      <c r="I4057" s="36"/>
      <c r="J4057" s="38"/>
      <c r="K4057" s="36"/>
      <c r="L4057" s="36"/>
      <c r="M4057" s="38"/>
      <c r="N4057" s="36"/>
      <c r="O4057" s="38"/>
    </row>
    <row r="4058" spans="8:15">
      <c r="H4058" s="37"/>
      <c r="I4058" s="36"/>
      <c r="J4058" s="38"/>
      <c r="K4058" s="36"/>
      <c r="L4058" s="36"/>
      <c r="M4058" s="38"/>
      <c r="N4058" s="36"/>
      <c r="O4058" s="38"/>
    </row>
    <row r="4059" spans="8:15">
      <c r="H4059" s="37"/>
      <c r="I4059" s="36"/>
      <c r="J4059" s="38"/>
      <c r="K4059" s="36"/>
      <c r="L4059" s="36"/>
      <c r="M4059" s="38"/>
      <c r="N4059" s="36"/>
      <c r="O4059" s="38"/>
    </row>
    <row r="4060" spans="8:15">
      <c r="H4060" s="37"/>
      <c r="I4060" s="36"/>
      <c r="J4060" s="38"/>
      <c r="K4060" s="36"/>
      <c r="L4060" s="36"/>
      <c r="M4060" s="38"/>
      <c r="N4060" s="36"/>
      <c r="O4060" s="38"/>
    </row>
    <row r="4061" spans="8:15">
      <c r="H4061" s="37"/>
      <c r="I4061" s="36"/>
      <c r="J4061" s="38"/>
      <c r="K4061" s="36"/>
      <c r="L4061" s="36"/>
      <c r="M4061" s="38"/>
      <c r="N4061" s="36"/>
      <c r="O4061" s="38"/>
    </row>
    <row r="4062" spans="8:15">
      <c r="H4062" s="37"/>
      <c r="I4062" s="36"/>
      <c r="J4062" s="38"/>
      <c r="K4062" s="36"/>
      <c r="L4062" s="36"/>
      <c r="M4062" s="38"/>
      <c r="N4062" s="36"/>
      <c r="O4062" s="38"/>
    </row>
    <row r="4063" spans="8:15">
      <c r="H4063" s="37"/>
      <c r="I4063" s="36"/>
      <c r="J4063" s="38"/>
      <c r="K4063" s="36"/>
      <c r="L4063" s="36"/>
      <c r="M4063" s="38"/>
      <c r="N4063" s="36"/>
      <c r="O4063" s="38"/>
    </row>
    <row r="4064" spans="8:15">
      <c r="H4064" s="37"/>
      <c r="I4064" s="36"/>
      <c r="J4064" s="38"/>
      <c r="K4064" s="36"/>
      <c r="L4064" s="36"/>
      <c r="M4064" s="38"/>
      <c r="N4064" s="36"/>
      <c r="O4064" s="38"/>
    </row>
    <row r="4065" spans="8:15">
      <c r="H4065" s="37"/>
      <c r="I4065" s="36"/>
      <c r="J4065" s="38"/>
      <c r="K4065" s="36"/>
      <c r="L4065" s="36"/>
      <c r="M4065" s="38"/>
      <c r="N4065" s="36"/>
      <c r="O4065" s="38"/>
    </row>
    <row r="4066" spans="8:15">
      <c r="H4066" s="37"/>
      <c r="I4066" s="36"/>
      <c r="J4066" s="38"/>
      <c r="K4066" s="36"/>
      <c r="L4066" s="36"/>
      <c r="M4066" s="38"/>
      <c r="N4066" s="36"/>
      <c r="O4066" s="38"/>
    </row>
    <row r="4067" spans="8:15">
      <c r="H4067" s="37"/>
      <c r="I4067" s="36"/>
      <c r="J4067" s="38"/>
      <c r="K4067" s="36"/>
      <c r="L4067" s="36"/>
      <c r="M4067" s="38"/>
      <c r="N4067" s="36"/>
      <c r="O4067" s="38"/>
    </row>
    <row r="4068" spans="8:15">
      <c r="H4068" s="37"/>
      <c r="I4068" s="36"/>
      <c r="J4068" s="38"/>
      <c r="K4068" s="36"/>
      <c r="L4068" s="36"/>
      <c r="M4068" s="38"/>
      <c r="N4068" s="36"/>
      <c r="O4068" s="38"/>
    </row>
    <row r="4069" spans="8:15">
      <c r="H4069" s="37"/>
      <c r="I4069" s="36"/>
      <c r="J4069" s="38"/>
      <c r="K4069" s="36"/>
      <c r="L4069" s="36"/>
      <c r="M4069" s="38"/>
      <c r="N4069" s="36"/>
      <c r="O4069" s="38"/>
    </row>
    <row r="4070" spans="8:15">
      <c r="H4070" s="37"/>
      <c r="I4070" s="36"/>
      <c r="J4070" s="38"/>
      <c r="K4070" s="36"/>
      <c r="L4070" s="36"/>
      <c r="M4070" s="38"/>
      <c r="N4070" s="36"/>
      <c r="O4070" s="38"/>
    </row>
    <row r="4071" spans="8:15">
      <c r="H4071" s="37"/>
      <c r="I4071" s="36"/>
      <c r="J4071" s="38"/>
      <c r="K4071" s="36"/>
      <c r="L4071" s="36"/>
      <c r="M4071" s="38"/>
      <c r="N4071" s="36"/>
      <c r="O4071" s="38"/>
    </row>
    <row r="4072" spans="8:15">
      <c r="H4072" s="37"/>
      <c r="I4072" s="36"/>
      <c r="J4072" s="38"/>
      <c r="K4072" s="36"/>
      <c r="L4072" s="36"/>
      <c r="M4072" s="38"/>
      <c r="N4072" s="36"/>
      <c r="O4072" s="38"/>
    </row>
    <row r="4073" spans="8:15">
      <c r="H4073" s="37"/>
      <c r="I4073" s="36"/>
      <c r="J4073" s="38"/>
      <c r="K4073" s="36"/>
      <c r="L4073" s="36"/>
      <c r="M4073" s="38"/>
      <c r="N4073" s="36"/>
      <c r="O4073" s="38"/>
    </row>
    <row r="4074" spans="8:15">
      <c r="H4074" s="37"/>
      <c r="I4074" s="36"/>
      <c r="J4074" s="38"/>
      <c r="K4074" s="36"/>
      <c r="L4074" s="36"/>
      <c r="M4074" s="38"/>
      <c r="N4074" s="36"/>
      <c r="O4074" s="38"/>
    </row>
    <row r="4075" spans="8:15">
      <c r="H4075" s="37"/>
      <c r="I4075" s="36"/>
      <c r="J4075" s="38"/>
      <c r="K4075" s="36"/>
      <c r="L4075" s="36"/>
      <c r="M4075" s="38"/>
      <c r="N4075" s="36"/>
      <c r="O4075" s="38"/>
    </row>
    <row r="4076" spans="8:15">
      <c r="H4076" s="37"/>
      <c r="I4076" s="36"/>
      <c r="J4076" s="38"/>
      <c r="K4076" s="36"/>
      <c r="L4076" s="36"/>
      <c r="M4076" s="38"/>
      <c r="N4076" s="36"/>
      <c r="O4076" s="38"/>
    </row>
    <row r="4077" spans="8:15">
      <c r="H4077" s="37"/>
      <c r="I4077" s="36"/>
      <c r="J4077" s="38"/>
      <c r="K4077" s="36"/>
      <c r="L4077" s="36"/>
      <c r="M4077" s="38"/>
      <c r="N4077" s="36"/>
      <c r="O4077" s="38"/>
    </row>
    <row r="4078" spans="8:15">
      <c r="H4078" s="37"/>
      <c r="I4078" s="36"/>
      <c r="J4078" s="38"/>
      <c r="K4078" s="36"/>
      <c r="L4078" s="36"/>
      <c r="M4078" s="38"/>
      <c r="N4078" s="36"/>
      <c r="O4078" s="38"/>
    </row>
    <row r="4079" spans="8:15">
      <c r="H4079" s="37"/>
      <c r="I4079" s="36"/>
      <c r="J4079" s="38"/>
      <c r="K4079" s="36"/>
      <c r="L4079" s="36"/>
      <c r="M4079" s="38"/>
      <c r="N4079" s="36"/>
      <c r="O4079" s="38"/>
    </row>
    <row r="4080" spans="8:15">
      <c r="H4080" s="37"/>
      <c r="I4080" s="36"/>
      <c r="J4080" s="38"/>
      <c r="K4080" s="36"/>
      <c r="L4080" s="36"/>
      <c r="M4080" s="38"/>
      <c r="N4080" s="36"/>
      <c r="O4080" s="38"/>
    </row>
    <row r="4081" spans="8:15">
      <c r="H4081" s="37"/>
      <c r="I4081" s="36"/>
      <c r="J4081" s="38"/>
      <c r="K4081" s="36"/>
      <c r="L4081" s="36"/>
      <c r="M4081" s="38"/>
      <c r="N4081" s="36"/>
      <c r="O4081" s="38"/>
    </row>
    <row r="4082" spans="8:15">
      <c r="H4082" s="37"/>
      <c r="I4082" s="36"/>
      <c r="J4082" s="38"/>
      <c r="K4082" s="36"/>
      <c r="L4082" s="36"/>
      <c r="M4082" s="38"/>
      <c r="N4082" s="36"/>
      <c r="O4082" s="38"/>
    </row>
    <row r="4083" spans="8:15">
      <c r="H4083" s="37"/>
      <c r="I4083" s="36"/>
      <c r="J4083" s="38"/>
      <c r="K4083" s="36"/>
      <c r="L4083" s="36"/>
      <c r="M4083" s="38"/>
      <c r="N4083" s="36"/>
      <c r="O4083" s="38"/>
    </row>
    <row r="4084" spans="8:15">
      <c r="H4084" s="37"/>
      <c r="I4084" s="36"/>
      <c r="J4084" s="38"/>
      <c r="K4084" s="36"/>
      <c r="L4084" s="36"/>
      <c r="M4084" s="38"/>
      <c r="N4084" s="36"/>
      <c r="O4084" s="38"/>
    </row>
    <row r="4085" spans="8:15">
      <c r="H4085" s="37"/>
      <c r="I4085" s="36"/>
      <c r="J4085" s="38"/>
      <c r="K4085" s="36"/>
      <c r="L4085" s="36"/>
      <c r="M4085" s="38"/>
      <c r="N4085" s="36"/>
      <c r="O4085" s="38"/>
    </row>
    <row r="4086" spans="8:15">
      <c r="H4086" s="37"/>
      <c r="I4086" s="36"/>
      <c r="J4086" s="38"/>
      <c r="K4086" s="36"/>
      <c r="L4086" s="36"/>
      <c r="M4086" s="38"/>
      <c r="N4086" s="36"/>
      <c r="O4086" s="38"/>
    </row>
    <row r="4087" spans="8:15">
      <c r="H4087" s="37"/>
      <c r="I4087" s="36"/>
      <c r="J4087" s="38"/>
      <c r="K4087" s="36"/>
      <c r="L4087" s="36"/>
      <c r="M4087" s="38"/>
      <c r="N4087" s="36"/>
      <c r="O4087" s="38"/>
    </row>
    <row r="4088" spans="8:15">
      <c r="H4088" s="37"/>
      <c r="I4088" s="36"/>
      <c r="J4088" s="38"/>
      <c r="K4088" s="36"/>
      <c r="L4088" s="36"/>
      <c r="M4088" s="38"/>
      <c r="N4088" s="36"/>
      <c r="O4088" s="38"/>
    </row>
    <row r="4089" spans="8:15">
      <c r="H4089" s="37"/>
      <c r="I4089" s="36"/>
      <c r="J4089" s="38"/>
      <c r="K4089" s="36"/>
      <c r="L4089" s="36"/>
      <c r="M4089" s="38"/>
      <c r="N4089" s="36"/>
      <c r="O4089" s="38"/>
    </row>
    <row r="4090" spans="8:15">
      <c r="H4090" s="37"/>
      <c r="I4090" s="36"/>
      <c r="J4090" s="38"/>
      <c r="K4090" s="36"/>
      <c r="L4090" s="36"/>
      <c r="M4090" s="38"/>
      <c r="N4090" s="36"/>
      <c r="O4090" s="38"/>
    </row>
    <row r="4091" spans="8:15">
      <c r="H4091" s="37"/>
      <c r="I4091" s="36"/>
      <c r="J4091" s="38"/>
      <c r="K4091" s="36"/>
      <c r="L4091" s="36"/>
      <c r="M4091" s="38"/>
      <c r="N4091" s="36"/>
      <c r="O4091" s="38"/>
    </row>
    <row r="4092" spans="8:15">
      <c r="H4092" s="37"/>
      <c r="I4092" s="36"/>
      <c r="J4092" s="38"/>
      <c r="K4092" s="36"/>
      <c r="L4092" s="36"/>
      <c r="M4092" s="38"/>
      <c r="N4092" s="36"/>
      <c r="O4092" s="38"/>
    </row>
    <row r="4093" spans="8:15">
      <c r="H4093" s="37"/>
      <c r="I4093" s="36"/>
      <c r="J4093" s="38"/>
      <c r="K4093" s="36"/>
      <c r="L4093" s="36"/>
      <c r="M4093" s="38"/>
      <c r="N4093" s="36"/>
      <c r="O4093" s="38"/>
    </row>
    <row r="4094" spans="8:15">
      <c r="H4094" s="37"/>
      <c r="I4094" s="36"/>
      <c r="J4094" s="38"/>
      <c r="K4094" s="36"/>
      <c r="L4094" s="36"/>
      <c r="M4094" s="38"/>
      <c r="N4094" s="36"/>
      <c r="O4094" s="38"/>
    </row>
    <row r="4095" spans="8:15">
      <c r="H4095" s="37"/>
      <c r="I4095" s="36"/>
      <c r="J4095" s="38"/>
      <c r="K4095" s="36"/>
      <c r="L4095" s="36"/>
      <c r="M4095" s="38"/>
      <c r="N4095" s="36"/>
      <c r="O4095" s="38"/>
    </row>
    <row r="4096" spans="8:15">
      <c r="H4096" s="37"/>
      <c r="I4096" s="36"/>
      <c r="J4096" s="38"/>
      <c r="K4096" s="36"/>
      <c r="L4096" s="36"/>
      <c r="M4096" s="38"/>
      <c r="N4096" s="36"/>
      <c r="O4096" s="38"/>
    </row>
    <row r="4097" spans="8:15">
      <c r="H4097" s="37"/>
      <c r="I4097" s="36"/>
      <c r="J4097" s="38"/>
      <c r="K4097" s="36"/>
      <c r="L4097" s="36"/>
      <c r="M4097" s="38"/>
      <c r="N4097" s="36"/>
      <c r="O4097" s="38"/>
    </row>
    <row r="4098" spans="8:15">
      <c r="H4098" s="37"/>
      <c r="I4098" s="36"/>
      <c r="J4098" s="38"/>
      <c r="K4098" s="36"/>
      <c r="L4098" s="36"/>
      <c r="M4098" s="38"/>
      <c r="N4098" s="36"/>
      <c r="O4098" s="38"/>
    </row>
    <row r="4099" spans="8:15">
      <c r="H4099" s="37"/>
      <c r="I4099" s="36"/>
      <c r="J4099" s="38"/>
      <c r="K4099" s="36"/>
      <c r="L4099" s="36"/>
      <c r="M4099" s="38"/>
      <c r="N4099" s="36"/>
      <c r="O4099" s="38"/>
    </row>
    <row r="4100" spans="8:15">
      <c r="H4100" s="37"/>
      <c r="I4100" s="36"/>
      <c r="J4100" s="38"/>
      <c r="K4100" s="36"/>
      <c r="L4100" s="36"/>
      <c r="M4100" s="38"/>
      <c r="N4100" s="36"/>
      <c r="O4100" s="38"/>
    </row>
    <row r="4101" spans="8:15">
      <c r="H4101" s="37"/>
      <c r="I4101" s="36"/>
      <c r="J4101" s="38"/>
      <c r="K4101" s="36"/>
      <c r="L4101" s="36"/>
      <c r="M4101" s="38"/>
      <c r="N4101" s="36"/>
      <c r="O4101" s="38"/>
    </row>
    <row r="4102" spans="8:15">
      <c r="H4102" s="37"/>
      <c r="I4102" s="36"/>
      <c r="J4102" s="38"/>
      <c r="K4102" s="36"/>
      <c r="L4102" s="36"/>
      <c r="M4102" s="38"/>
      <c r="N4102" s="36"/>
      <c r="O4102" s="38"/>
    </row>
    <row r="4103" spans="8:15">
      <c r="H4103" s="37"/>
      <c r="I4103" s="36"/>
      <c r="J4103" s="38"/>
      <c r="K4103" s="36"/>
      <c r="L4103" s="36"/>
      <c r="M4103" s="38"/>
      <c r="N4103" s="36"/>
      <c r="O4103" s="38"/>
    </row>
    <row r="4104" spans="8:15">
      <c r="H4104" s="37"/>
      <c r="I4104" s="36"/>
      <c r="J4104" s="38"/>
      <c r="K4104" s="36"/>
      <c r="L4104" s="36"/>
      <c r="M4104" s="38"/>
      <c r="N4104" s="36"/>
      <c r="O4104" s="38"/>
    </row>
    <row r="4105" spans="8:15">
      <c r="H4105" s="37"/>
      <c r="I4105" s="36"/>
      <c r="J4105" s="38"/>
      <c r="K4105" s="36"/>
      <c r="L4105" s="36"/>
      <c r="M4105" s="38"/>
      <c r="N4105" s="36"/>
      <c r="O4105" s="38"/>
    </row>
    <row r="4106" spans="8:15">
      <c r="H4106" s="37"/>
      <c r="I4106" s="36"/>
      <c r="J4106" s="38"/>
      <c r="K4106" s="36"/>
      <c r="L4106" s="36"/>
      <c r="M4106" s="38"/>
      <c r="N4106" s="36"/>
      <c r="O4106" s="38"/>
    </row>
    <row r="4107" spans="8:15">
      <c r="H4107" s="37"/>
      <c r="I4107" s="36"/>
      <c r="J4107" s="38"/>
      <c r="K4107" s="36"/>
      <c r="L4107" s="36"/>
      <c r="M4107" s="38"/>
      <c r="N4107" s="36"/>
      <c r="O4107" s="38"/>
    </row>
    <row r="4108" spans="8:15">
      <c r="H4108" s="37"/>
      <c r="I4108" s="36"/>
      <c r="J4108" s="38"/>
      <c r="K4108" s="36"/>
      <c r="L4108" s="36"/>
      <c r="M4108" s="38"/>
      <c r="N4108" s="36"/>
      <c r="O4108" s="38"/>
    </row>
    <row r="4109" spans="8:15">
      <c r="H4109" s="37"/>
      <c r="I4109" s="36"/>
      <c r="J4109" s="38"/>
      <c r="K4109" s="36"/>
      <c r="L4109" s="36"/>
      <c r="M4109" s="38"/>
      <c r="N4109" s="36"/>
      <c r="O4109" s="38"/>
    </row>
    <row r="4110" spans="8:15">
      <c r="H4110" s="37"/>
      <c r="I4110" s="36"/>
      <c r="J4110" s="38"/>
      <c r="K4110" s="36"/>
      <c r="L4110" s="36"/>
      <c r="M4110" s="38"/>
      <c r="N4110" s="36"/>
      <c r="O4110" s="38"/>
    </row>
    <row r="4111" spans="8:15">
      <c r="H4111" s="37"/>
      <c r="I4111" s="36"/>
      <c r="J4111" s="38"/>
      <c r="K4111" s="36"/>
      <c r="L4111" s="36"/>
      <c r="M4111" s="38"/>
      <c r="N4111" s="36"/>
      <c r="O4111" s="38"/>
    </row>
    <row r="4112" spans="8:15">
      <c r="H4112" s="37"/>
      <c r="I4112" s="36"/>
      <c r="J4112" s="38"/>
      <c r="K4112" s="36"/>
      <c r="L4112" s="36"/>
      <c r="M4112" s="38"/>
      <c r="N4112" s="36"/>
      <c r="O4112" s="38"/>
    </row>
    <row r="4113" spans="8:15">
      <c r="H4113" s="37"/>
      <c r="I4113" s="36"/>
      <c r="J4113" s="38"/>
      <c r="K4113" s="36"/>
      <c r="L4113" s="36"/>
      <c r="M4113" s="38"/>
      <c r="N4113" s="36"/>
      <c r="O4113" s="38"/>
    </row>
    <row r="4114" spans="8:15">
      <c r="H4114" s="37"/>
      <c r="I4114" s="36"/>
      <c r="J4114" s="38"/>
      <c r="K4114" s="36"/>
      <c r="L4114" s="36"/>
      <c r="M4114" s="38"/>
      <c r="N4114" s="36"/>
      <c r="O4114" s="38"/>
    </row>
    <row r="4115" spans="8:15">
      <c r="H4115" s="37"/>
      <c r="I4115" s="36"/>
      <c r="J4115" s="38"/>
      <c r="K4115" s="36"/>
      <c r="L4115" s="36"/>
      <c r="M4115" s="38"/>
      <c r="N4115" s="36"/>
      <c r="O4115" s="38"/>
    </row>
    <row r="4116" spans="8:15">
      <c r="H4116" s="37"/>
      <c r="I4116" s="36"/>
      <c r="J4116" s="38"/>
      <c r="K4116" s="36"/>
      <c r="L4116" s="36"/>
      <c r="M4116" s="38"/>
      <c r="N4116" s="36"/>
      <c r="O4116" s="38"/>
    </row>
    <row r="4117" spans="8:15">
      <c r="H4117" s="37"/>
      <c r="I4117" s="36"/>
      <c r="J4117" s="38"/>
      <c r="K4117" s="36"/>
      <c r="L4117" s="36"/>
      <c r="M4117" s="38"/>
      <c r="N4117" s="36"/>
      <c r="O4117" s="38"/>
    </row>
    <row r="4118" spans="8:15">
      <c r="H4118" s="37"/>
      <c r="I4118" s="36"/>
      <c r="J4118" s="38"/>
      <c r="K4118" s="36"/>
      <c r="L4118" s="36"/>
      <c r="M4118" s="38"/>
      <c r="N4118" s="36"/>
      <c r="O4118" s="38"/>
    </row>
    <row r="4119" spans="8:15">
      <c r="H4119" s="37"/>
      <c r="I4119" s="36"/>
      <c r="J4119" s="38"/>
      <c r="K4119" s="36"/>
      <c r="L4119" s="36"/>
      <c r="M4119" s="38"/>
      <c r="N4119" s="36"/>
      <c r="O4119" s="38"/>
    </row>
    <row r="4120" spans="8:15">
      <c r="H4120" s="37"/>
      <c r="I4120" s="36"/>
      <c r="J4120" s="38"/>
      <c r="K4120" s="36"/>
      <c r="L4120" s="36"/>
      <c r="M4120" s="38"/>
      <c r="N4120" s="36"/>
      <c r="O4120" s="38"/>
    </row>
    <row r="4121" spans="8:15">
      <c r="H4121" s="37"/>
      <c r="I4121" s="36"/>
      <c r="J4121" s="38"/>
      <c r="K4121" s="36"/>
      <c r="L4121" s="36"/>
      <c r="M4121" s="38"/>
      <c r="N4121" s="36"/>
      <c r="O4121" s="38"/>
    </row>
    <row r="4122" spans="8:15">
      <c r="H4122" s="37"/>
      <c r="I4122" s="36"/>
      <c r="J4122" s="38"/>
      <c r="K4122" s="36"/>
      <c r="L4122" s="36"/>
      <c r="M4122" s="38"/>
      <c r="N4122" s="36"/>
      <c r="O4122" s="38"/>
    </row>
    <row r="4123" spans="8:15">
      <c r="H4123" s="37"/>
      <c r="I4123" s="36"/>
      <c r="J4123" s="38"/>
      <c r="K4123" s="36"/>
      <c r="L4123" s="36"/>
      <c r="M4123" s="38"/>
      <c r="N4123" s="36"/>
      <c r="O4123" s="38"/>
    </row>
    <row r="4124" spans="8:15">
      <c r="H4124" s="37"/>
      <c r="I4124" s="36"/>
      <c r="J4124" s="38"/>
      <c r="K4124" s="36"/>
      <c r="L4124" s="36"/>
      <c r="M4124" s="38"/>
      <c r="N4124" s="36"/>
      <c r="O4124" s="38"/>
    </row>
    <row r="4125" spans="8:15">
      <c r="H4125" s="37"/>
      <c r="I4125" s="36"/>
      <c r="J4125" s="38"/>
      <c r="K4125" s="36"/>
      <c r="L4125" s="36"/>
      <c r="M4125" s="38"/>
      <c r="N4125" s="36"/>
      <c r="O4125" s="38"/>
    </row>
    <row r="4126" spans="8:15">
      <c r="H4126" s="37"/>
      <c r="I4126" s="36"/>
      <c r="J4126" s="38"/>
      <c r="K4126" s="36"/>
      <c r="L4126" s="36"/>
      <c r="M4126" s="38"/>
      <c r="N4126" s="36"/>
      <c r="O4126" s="38"/>
    </row>
    <row r="4127" spans="8:15">
      <c r="H4127" s="37"/>
      <c r="I4127" s="36"/>
      <c r="J4127" s="38"/>
      <c r="K4127" s="36"/>
      <c r="L4127" s="36"/>
      <c r="M4127" s="38"/>
      <c r="N4127" s="36"/>
      <c r="O4127" s="38"/>
    </row>
    <row r="4128" spans="8:15">
      <c r="H4128" s="37"/>
      <c r="I4128" s="36"/>
      <c r="J4128" s="38"/>
      <c r="K4128" s="36"/>
      <c r="L4128" s="36"/>
      <c r="M4128" s="38"/>
      <c r="N4128" s="36"/>
      <c r="O4128" s="38"/>
    </row>
    <row r="4129" spans="8:15">
      <c r="H4129" s="37"/>
      <c r="I4129" s="36"/>
      <c r="J4129" s="38"/>
      <c r="K4129" s="36"/>
      <c r="L4129" s="36"/>
      <c r="M4129" s="38"/>
      <c r="N4129" s="36"/>
      <c r="O4129" s="38"/>
    </row>
    <row r="4130" spans="8:15">
      <c r="H4130" s="37"/>
      <c r="I4130" s="36"/>
      <c r="J4130" s="38"/>
      <c r="K4130" s="36"/>
      <c r="L4130" s="36"/>
      <c r="M4130" s="38"/>
      <c r="N4130" s="36"/>
      <c r="O4130" s="38"/>
    </row>
    <row r="4131" spans="8:15">
      <c r="H4131" s="37"/>
      <c r="I4131" s="36"/>
      <c r="J4131" s="38"/>
      <c r="K4131" s="36"/>
      <c r="L4131" s="36"/>
      <c r="M4131" s="38"/>
      <c r="N4131" s="36"/>
      <c r="O4131" s="38"/>
    </row>
    <row r="4132" spans="8:15">
      <c r="H4132" s="37"/>
      <c r="I4132" s="36"/>
      <c r="J4132" s="38"/>
      <c r="K4132" s="36"/>
      <c r="L4132" s="36"/>
      <c r="M4132" s="38"/>
      <c r="N4132" s="36"/>
      <c r="O4132" s="38"/>
    </row>
    <row r="4133" spans="8:15">
      <c r="H4133" s="37"/>
      <c r="I4133" s="36"/>
      <c r="J4133" s="38"/>
      <c r="K4133" s="36"/>
      <c r="L4133" s="36"/>
      <c r="M4133" s="38"/>
      <c r="N4133" s="36"/>
      <c r="O4133" s="38"/>
    </row>
    <row r="4134" spans="8:15">
      <c r="H4134" s="37"/>
      <c r="I4134" s="36"/>
      <c r="J4134" s="38"/>
      <c r="K4134" s="36"/>
      <c r="L4134" s="36"/>
      <c r="M4134" s="38"/>
      <c r="N4134" s="36"/>
      <c r="O4134" s="38"/>
    </row>
    <row r="4135" spans="8:15">
      <c r="H4135" s="37"/>
      <c r="I4135" s="36"/>
      <c r="J4135" s="38"/>
      <c r="K4135" s="36"/>
      <c r="L4135" s="36"/>
      <c r="M4135" s="38"/>
      <c r="N4135" s="36"/>
      <c r="O4135" s="38"/>
    </row>
    <row r="4136" spans="8:15">
      <c r="H4136" s="37"/>
      <c r="I4136" s="36"/>
      <c r="J4136" s="38"/>
      <c r="K4136" s="36"/>
      <c r="L4136" s="36"/>
      <c r="M4136" s="38"/>
      <c r="N4136" s="36"/>
      <c r="O4136" s="38"/>
    </row>
    <row r="4137" spans="8:15">
      <c r="H4137" s="37"/>
      <c r="I4137" s="36"/>
      <c r="J4137" s="38"/>
      <c r="K4137" s="36"/>
      <c r="L4137" s="36"/>
      <c r="M4137" s="38"/>
      <c r="N4137" s="36"/>
      <c r="O4137" s="38"/>
    </row>
    <row r="4138" spans="8:15">
      <c r="H4138" s="37"/>
      <c r="I4138" s="36"/>
      <c r="J4138" s="38"/>
      <c r="K4138" s="36"/>
      <c r="L4138" s="36"/>
      <c r="M4138" s="38"/>
      <c r="N4138" s="36"/>
      <c r="O4138" s="38"/>
    </row>
    <row r="4139" spans="8:15">
      <c r="H4139" s="37"/>
      <c r="I4139" s="36"/>
      <c r="J4139" s="38"/>
      <c r="K4139" s="36"/>
      <c r="L4139" s="36"/>
      <c r="M4139" s="38"/>
      <c r="N4139" s="36"/>
      <c r="O4139" s="38"/>
    </row>
    <row r="4140" spans="8:15">
      <c r="H4140" s="37"/>
      <c r="I4140" s="36"/>
      <c r="J4140" s="38"/>
      <c r="K4140" s="36"/>
      <c r="L4140" s="36"/>
      <c r="M4140" s="38"/>
      <c r="N4140" s="36"/>
      <c r="O4140" s="38"/>
    </row>
    <row r="4141" spans="8:15">
      <c r="H4141" s="37"/>
      <c r="I4141" s="36"/>
      <c r="J4141" s="38"/>
      <c r="K4141" s="36"/>
      <c r="L4141" s="36"/>
      <c r="M4141" s="38"/>
      <c r="N4141" s="36"/>
      <c r="O4141" s="38"/>
    </row>
    <row r="4142" spans="8:15">
      <c r="H4142" s="37"/>
      <c r="I4142" s="36"/>
      <c r="J4142" s="38"/>
      <c r="K4142" s="36"/>
      <c r="L4142" s="36"/>
      <c r="M4142" s="38"/>
      <c r="N4142" s="36"/>
      <c r="O4142" s="38"/>
    </row>
    <row r="4143" spans="8:15">
      <c r="H4143" s="37"/>
      <c r="I4143" s="36"/>
      <c r="J4143" s="38"/>
      <c r="K4143" s="36"/>
      <c r="L4143" s="36"/>
      <c r="M4143" s="38"/>
      <c r="N4143" s="36"/>
      <c r="O4143" s="38"/>
    </row>
    <row r="4144" spans="8:15">
      <c r="H4144" s="37"/>
      <c r="I4144" s="36"/>
      <c r="J4144" s="38"/>
      <c r="K4144" s="36"/>
      <c r="L4144" s="36"/>
      <c r="M4144" s="38"/>
      <c r="N4144" s="36"/>
      <c r="O4144" s="38"/>
    </row>
    <row r="4145" spans="8:15">
      <c r="H4145" s="37"/>
      <c r="I4145" s="36"/>
      <c r="J4145" s="38"/>
      <c r="K4145" s="36"/>
      <c r="L4145" s="36"/>
      <c r="M4145" s="38"/>
      <c r="N4145" s="36"/>
      <c r="O4145" s="38"/>
    </row>
    <row r="4146" spans="8:15">
      <c r="H4146" s="37"/>
      <c r="I4146" s="36"/>
      <c r="J4146" s="38"/>
      <c r="K4146" s="36"/>
      <c r="L4146" s="36"/>
      <c r="M4146" s="38"/>
      <c r="N4146" s="36"/>
      <c r="O4146" s="38"/>
    </row>
    <row r="4147" spans="8:15">
      <c r="H4147" s="37"/>
      <c r="I4147" s="36"/>
      <c r="J4147" s="38"/>
      <c r="K4147" s="36"/>
      <c r="L4147" s="36"/>
      <c r="M4147" s="38"/>
      <c r="N4147" s="36"/>
      <c r="O4147" s="38"/>
    </row>
    <row r="4148" spans="8:15">
      <c r="H4148" s="37"/>
      <c r="I4148" s="36"/>
      <c r="J4148" s="38"/>
      <c r="K4148" s="36"/>
      <c r="L4148" s="36"/>
      <c r="M4148" s="38"/>
      <c r="N4148" s="36"/>
      <c r="O4148" s="38"/>
    </row>
    <row r="4149" spans="8:15">
      <c r="H4149" s="37"/>
      <c r="I4149" s="36"/>
      <c r="J4149" s="38"/>
      <c r="K4149" s="36"/>
      <c r="L4149" s="36"/>
      <c r="M4149" s="38"/>
      <c r="N4149" s="36"/>
      <c r="O4149" s="38"/>
    </row>
    <row r="4150" spans="8:15">
      <c r="H4150" s="37"/>
      <c r="I4150" s="36"/>
      <c r="J4150" s="38"/>
      <c r="K4150" s="36"/>
      <c r="L4150" s="36"/>
      <c r="M4150" s="38"/>
      <c r="N4150" s="36"/>
      <c r="O4150" s="38"/>
    </row>
    <row r="4151" spans="8:15">
      <c r="H4151" s="37"/>
      <c r="I4151" s="36"/>
      <c r="J4151" s="38"/>
      <c r="K4151" s="36"/>
      <c r="L4151" s="36"/>
      <c r="M4151" s="38"/>
      <c r="N4151" s="36"/>
      <c r="O4151" s="38"/>
    </row>
    <row r="4152" spans="8:15">
      <c r="H4152" s="37"/>
      <c r="I4152" s="36"/>
      <c r="J4152" s="38"/>
      <c r="K4152" s="36"/>
      <c r="L4152" s="36"/>
      <c r="M4152" s="38"/>
      <c r="N4152" s="36"/>
      <c r="O4152" s="38"/>
    </row>
    <row r="4153" spans="8:15">
      <c r="H4153" s="37"/>
      <c r="I4153" s="36"/>
      <c r="J4153" s="38"/>
      <c r="K4153" s="36"/>
      <c r="L4153" s="36"/>
      <c r="M4153" s="38"/>
      <c r="N4153" s="36"/>
      <c r="O4153" s="38"/>
    </row>
    <row r="4154" spans="8:15">
      <c r="H4154" s="37"/>
      <c r="I4154" s="36"/>
      <c r="J4154" s="38"/>
      <c r="K4154" s="36"/>
      <c r="L4154" s="36"/>
      <c r="M4154" s="38"/>
      <c r="N4154" s="36"/>
      <c r="O4154" s="38"/>
    </row>
    <row r="4155" spans="8:15">
      <c r="H4155" s="37"/>
      <c r="I4155" s="36"/>
      <c r="J4155" s="38"/>
      <c r="K4155" s="36"/>
      <c r="L4155" s="36"/>
      <c r="M4155" s="38"/>
      <c r="N4155" s="36"/>
      <c r="O4155" s="38"/>
    </row>
    <row r="4156" spans="8:15">
      <c r="H4156" s="37"/>
      <c r="I4156" s="36"/>
      <c r="J4156" s="38"/>
      <c r="K4156" s="36"/>
      <c r="L4156" s="36"/>
      <c r="M4156" s="38"/>
      <c r="N4156" s="36"/>
      <c r="O4156" s="38"/>
    </row>
    <row r="4157" spans="8:15">
      <c r="H4157" s="37"/>
      <c r="I4157" s="36"/>
      <c r="J4157" s="38"/>
      <c r="K4157" s="36"/>
      <c r="L4157" s="36"/>
      <c r="M4157" s="38"/>
      <c r="N4157" s="36"/>
      <c r="O4157" s="38"/>
    </row>
    <row r="4158" spans="8:15">
      <c r="H4158" s="37"/>
      <c r="I4158" s="36"/>
      <c r="J4158" s="38"/>
      <c r="K4158" s="36"/>
      <c r="L4158" s="36"/>
      <c r="M4158" s="38"/>
      <c r="N4158" s="36"/>
      <c r="O4158" s="38"/>
    </row>
    <row r="4159" spans="8:15">
      <c r="H4159" s="37"/>
      <c r="I4159" s="36"/>
      <c r="J4159" s="38"/>
      <c r="K4159" s="36"/>
      <c r="L4159" s="36"/>
      <c r="M4159" s="38"/>
      <c r="N4159" s="36"/>
      <c r="O4159" s="38"/>
    </row>
    <row r="4160" spans="8:15">
      <c r="H4160" s="37"/>
      <c r="I4160" s="36"/>
      <c r="J4160" s="38"/>
      <c r="K4160" s="36"/>
      <c r="L4160" s="36"/>
      <c r="M4160" s="38"/>
      <c r="N4160" s="36"/>
      <c r="O4160" s="38"/>
    </row>
    <row r="4161" spans="8:15">
      <c r="H4161" s="37"/>
      <c r="I4161" s="36"/>
      <c r="J4161" s="38"/>
      <c r="K4161" s="36"/>
      <c r="L4161" s="36"/>
      <c r="M4161" s="38"/>
      <c r="N4161" s="36"/>
      <c r="O4161" s="38"/>
    </row>
    <row r="4162" spans="8:15">
      <c r="H4162" s="37"/>
      <c r="I4162" s="36"/>
      <c r="J4162" s="38"/>
      <c r="K4162" s="36"/>
      <c r="L4162" s="36"/>
      <c r="M4162" s="38"/>
      <c r="N4162" s="36"/>
      <c r="O4162" s="38"/>
    </row>
    <row r="4163" spans="8:15">
      <c r="H4163" s="37"/>
      <c r="I4163" s="36"/>
      <c r="J4163" s="38"/>
      <c r="K4163" s="36"/>
      <c r="L4163" s="36"/>
      <c r="M4163" s="38"/>
      <c r="N4163" s="36"/>
      <c r="O4163" s="38"/>
    </row>
    <row r="4164" spans="8:15">
      <c r="H4164" s="37"/>
      <c r="I4164" s="36"/>
      <c r="J4164" s="38"/>
      <c r="K4164" s="36"/>
      <c r="L4164" s="36"/>
      <c r="M4164" s="38"/>
      <c r="N4164" s="36"/>
      <c r="O4164" s="38"/>
    </row>
    <row r="4165" spans="8:15">
      <c r="H4165" s="37"/>
      <c r="I4165" s="36"/>
      <c r="J4165" s="38"/>
      <c r="K4165" s="36"/>
      <c r="L4165" s="36"/>
      <c r="M4165" s="38"/>
      <c r="N4165" s="36"/>
      <c r="O4165" s="38"/>
    </row>
    <row r="4166" spans="8:15">
      <c r="H4166" s="37"/>
      <c r="I4166" s="36"/>
      <c r="J4166" s="38"/>
      <c r="K4166" s="36"/>
      <c r="L4166" s="36"/>
      <c r="M4166" s="38"/>
      <c r="N4166" s="36"/>
      <c r="O4166" s="38"/>
    </row>
    <row r="4167" spans="8:15">
      <c r="H4167" s="37"/>
      <c r="I4167" s="36"/>
      <c r="J4167" s="38"/>
      <c r="K4167" s="36"/>
      <c r="L4167" s="36"/>
      <c r="M4167" s="38"/>
      <c r="N4167" s="36"/>
      <c r="O4167" s="38"/>
    </row>
    <row r="4168" spans="8:15">
      <c r="H4168" s="37"/>
      <c r="I4168" s="36"/>
      <c r="J4168" s="38"/>
      <c r="K4168" s="36"/>
      <c r="L4168" s="36"/>
      <c r="M4168" s="38"/>
      <c r="N4168" s="36"/>
      <c r="O4168" s="38"/>
    </row>
    <row r="4169" spans="8:15">
      <c r="H4169" s="37"/>
      <c r="I4169" s="36"/>
      <c r="J4169" s="38"/>
      <c r="K4169" s="36"/>
      <c r="L4169" s="36"/>
      <c r="M4169" s="38"/>
      <c r="N4169" s="36"/>
      <c r="O4169" s="38"/>
    </row>
    <row r="4170" spans="8:15">
      <c r="H4170" s="37"/>
      <c r="I4170" s="36"/>
      <c r="J4170" s="38"/>
      <c r="K4170" s="36"/>
      <c r="L4170" s="36"/>
      <c r="M4170" s="38"/>
      <c r="N4170" s="36"/>
      <c r="O4170" s="38"/>
    </row>
    <row r="4171" spans="8:15">
      <c r="H4171" s="37"/>
      <c r="I4171" s="36"/>
      <c r="J4171" s="38"/>
      <c r="K4171" s="36"/>
      <c r="L4171" s="36"/>
      <c r="M4171" s="38"/>
      <c r="N4171" s="36"/>
      <c r="O4171" s="38"/>
    </row>
    <row r="4172" spans="8:15">
      <c r="H4172" s="37"/>
      <c r="I4172" s="36"/>
      <c r="J4172" s="38"/>
      <c r="K4172" s="36"/>
      <c r="L4172" s="36"/>
      <c r="M4172" s="38"/>
      <c r="N4172" s="36"/>
      <c r="O4172" s="38"/>
    </row>
    <row r="4173" spans="8:15">
      <c r="H4173" s="37"/>
      <c r="I4173" s="36"/>
      <c r="J4173" s="38"/>
      <c r="K4173" s="36"/>
      <c r="L4173" s="36"/>
      <c r="M4173" s="38"/>
      <c r="N4173" s="36"/>
      <c r="O4173" s="38"/>
    </row>
    <row r="4174" spans="8:15">
      <c r="H4174" s="37"/>
      <c r="I4174" s="36"/>
      <c r="J4174" s="38"/>
      <c r="K4174" s="36"/>
      <c r="L4174" s="36"/>
      <c r="M4174" s="38"/>
      <c r="N4174" s="36"/>
      <c r="O4174" s="38"/>
    </row>
    <row r="4175" spans="8:15">
      <c r="H4175" s="37"/>
      <c r="I4175" s="36"/>
      <c r="J4175" s="38"/>
      <c r="K4175" s="36"/>
      <c r="L4175" s="36"/>
      <c r="M4175" s="38"/>
      <c r="N4175" s="36"/>
      <c r="O4175" s="38"/>
    </row>
    <row r="4176" spans="8:15">
      <c r="H4176" s="37"/>
      <c r="I4176" s="36"/>
      <c r="J4176" s="38"/>
      <c r="K4176" s="36"/>
      <c r="L4176" s="36"/>
      <c r="M4176" s="38"/>
      <c r="N4176" s="36"/>
      <c r="O4176" s="38"/>
    </row>
    <row r="4177" spans="8:15">
      <c r="H4177" s="37"/>
      <c r="I4177" s="36"/>
      <c r="J4177" s="38"/>
      <c r="K4177" s="36"/>
      <c r="L4177" s="36"/>
      <c r="M4177" s="38"/>
      <c r="N4177" s="36"/>
      <c r="O4177" s="38"/>
    </row>
    <row r="4178" spans="8:15">
      <c r="H4178" s="37"/>
      <c r="I4178" s="36"/>
      <c r="J4178" s="38"/>
      <c r="K4178" s="36"/>
      <c r="L4178" s="36"/>
      <c r="M4178" s="38"/>
      <c r="N4178" s="36"/>
      <c r="O4178" s="38"/>
    </row>
    <row r="4179" spans="8:15">
      <c r="H4179" s="37"/>
      <c r="I4179" s="36"/>
      <c r="J4179" s="38"/>
      <c r="K4179" s="36"/>
      <c r="L4179" s="36"/>
      <c r="M4179" s="38"/>
      <c r="N4179" s="36"/>
      <c r="O4179" s="38"/>
    </row>
    <row r="4180" spans="8:15">
      <c r="H4180" s="37"/>
      <c r="I4180" s="36"/>
      <c r="J4180" s="38"/>
      <c r="K4180" s="36"/>
      <c r="L4180" s="36"/>
      <c r="M4180" s="38"/>
      <c r="N4180" s="36"/>
      <c r="O4180" s="38"/>
    </row>
    <row r="4181" spans="8:15">
      <c r="H4181" s="37"/>
      <c r="I4181" s="36"/>
      <c r="J4181" s="38"/>
      <c r="K4181" s="36"/>
      <c r="L4181" s="36"/>
      <c r="M4181" s="38"/>
      <c r="N4181" s="36"/>
      <c r="O4181" s="38"/>
    </row>
    <row r="4182" spans="8:15">
      <c r="H4182" s="37"/>
      <c r="I4182" s="36"/>
      <c r="J4182" s="38"/>
      <c r="K4182" s="36"/>
      <c r="L4182" s="36"/>
      <c r="M4182" s="38"/>
      <c r="N4182" s="36"/>
      <c r="O4182" s="38"/>
    </row>
    <row r="4183" spans="8:15">
      <c r="H4183" s="37"/>
      <c r="I4183" s="36"/>
      <c r="J4183" s="38"/>
      <c r="K4183" s="36"/>
      <c r="L4183" s="36"/>
      <c r="M4183" s="38"/>
      <c r="N4183" s="36"/>
      <c r="O4183" s="38"/>
    </row>
    <row r="4184" spans="8:15">
      <c r="H4184" s="37"/>
      <c r="I4184" s="36"/>
      <c r="J4184" s="38"/>
      <c r="K4184" s="36"/>
      <c r="L4184" s="36"/>
      <c r="M4184" s="38"/>
      <c r="N4184" s="36"/>
      <c r="O4184" s="38"/>
    </row>
    <row r="4185" spans="8:15">
      <c r="H4185" s="37"/>
      <c r="I4185" s="36"/>
      <c r="J4185" s="38"/>
      <c r="K4185" s="36"/>
      <c r="L4185" s="36"/>
      <c r="M4185" s="38"/>
      <c r="N4185" s="36"/>
      <c r="O4185" s="38"/>
    </row>
    <row r="4186" spans="8:15">
      <c r="H4186" s="37"/>
      <c r="I4186" s="36"/>
      <c r="J4186" s="38"/>
      <c r="K4186" s="36"/>
      <c r="L4186" s="36"/>
      <c r="M4186" s="38"/>
      <c r="N4186" s="36"/>
      <c r="O4186" s="38"/>
    </row>
    <row r="4187" spans="8:15">
      <c r="H4187" s="37"/>
      <c r="I4187" s="36"/>
      <c r="J4187" s="38"/>
      <c r="K4187" s="36"/>
      <c r="L4187" s="36"/>
      <c r="M4187" s="38"/>
      <c r="N4187" s="36"/>
      <c r="O4187" s="38"/>
    </row>
    <row r="4188" spans="8:15">
      <c r="H4188" s="37"/>
      <c r="I4188" s="36"/>
      <c r="J4188" s="38"/>
      <c r="K4188" s="36"/>
      <c r="L4188" s="36"/>
      <c r="M4188" s="38"/>
      <c r="N4188" s="36"/>
      <c r="O4188" s="38"/>
    </row>
    <row r="4189" spans="8:15">
      <c r="H4189" s="37"/>
      <c r="I4189" s="36"/>
      <c r="J4189" s="38"/>
      <c r="K4189" s="36"/>
      <c r="L4189" s="36"/>
      <c r="M4189" s="38"/>
      <c r="N4189" s="36"/>
      <c r="O4189" s="38"/>
    </row>
    <row r="4190" spans="8:15">
      <c r="H4190" s="37"/>
      <c r="I4190" s="36"/>
      <c r="J4190" s="38"/>
      <c r="K4190" s="36"/>
      <c r="L4190" s="36"/>
      <c r="M4190" s="38"/>
      <c r="N4190" s="36"/>
      <c r="O4190" s="38"/>
    </row>
    <row r="4191" spans="8:15">
      <c r="H4191" s="37"/>
      <c r="I4191" s="36"/>
      <c r="J4191" s="38"/>
      <c r="K4191" s="36"/>
      <c r="L4191" s="36"/>
      <c r="M4191" s="38"/>
      <c r="N4191" s="36"/>
      <c r="O4191" s="38"/>
    </row>
    <row r="4192" spans="8:15">
      <c r="H4192" s="37"/>
      <c r="I4192" s="36"/>
      <c r="J4192" s="38"/>
      <c r="K4192" s="36"/>
      <c r="L4192" s="36"/>
      <c r="M4192" s="38"/>
      <c r="N4192" s="36"/>
      <c r="O4192" s="38"/>
    </row>
    <row r="4193" spans="8:15">
      <c r="H4193" s="37"/>
      <c r="I4193" s="36"/>
      <c r="J4193" s="38"/>
      <c r="K4193" s="36"/>
      <c r="L4193" s="36"/>
      <c r="M4193" s="38"/>
      <c r="N4193" s="36"/>
      <c r="O4193" s="38"/>
    </row>
    <row r="4194" spans="8:15">
      <c r="H4194" s="37"/>
      <c r="I4194" s="36"/>
      <c r="J4194" s="38"/>
      <c r="K4194" s="36"/>
      <c r="L4194" s="36"/>
      <c r="M4194" s="38"/>
      <c r="N4194" s="36"/>
      <c r="O4194" s="38"/>
    </row>
    <row r="4195" spans="8:15">
      <c r="H4195" s="37"/>
      <c r="I4195" s="36"/>
      <c r="J4195" s="38"/>
      <c r="K4195" s="36"/>
      <c r="L4195" s="36"/>
      <c r="M4195" s="38"/>
      <c r="N4195" s="36"/>
      <c r="O4195" s="38"/>
    </row>
    <row r="4196" spans="8:15">
      <c r="H4196" s="37"/>
      <c r="I4196" s="36"/>
      <c r="J4196" s="38"/>
      <c r="K4196" s="36"/>
      <c r="L4196" s="36"/>
      <c r="M4196" s="38"/>
      <c r="N4196" s="36"/>
      <c r="O4196" s="38"/>
    </row>
    <row r="4197" spans="8:15">
      <c r="H4197" s="37"/>
      <c r="I4197" s="36"/>
      <c r="J4197" s="38"/>
      <c r="K4197" s="36"/>
      <c r="L4197" s="36"/>
      <c r="M4197" s="38"/>
      <c r="N4197" s="36"/>
      <c r="O4197" s="38"/>
    </row>
    <row r="4198" spans="8:15">
      <c r="H4198" s="37"/>
      <c r="I4198" s="36"/>
      <c r="J4198" s="38"/>
      <c r="K4198" s="36"/>
      <c r="L4198" s="36"/>
      <c r="M4198" s="38"/>
      <c r="N4198" s="36"/>
      <c r="O4198" s="38"/>
    </row>
    <row r="4199" spans="8:15">
      <c r="H4199" s="37"/>
      <c r="I4199" s="36"/>
      <c r="J4199" s="38"/>
      <c r="K4199" s="36"/>
      <c r="L4199" s="36"/>
      <c r="M4199" s="38"/>
      <c r="N4199" s="36"/>
      <c r="O4199" s="38"/>
    </row>
    <row r="4200" spans="8:15">
      <c r="H4200" s="37"/>
      <c r="I4200" s="36"/>
      <c r="J4200" s="38"/>
      <c r="K4200" s="36"/>
      <c r="L4200" s="36"/>
      <c r="M4200" s="38"/>
      <c r="N4200" s="36"/>
      <c r="O4200" s="38"/>
    </row>
    <row r="4201" spans="8:15">
      <c r="H4201" s="37"/>
      <c r="I4201" s="36"/>
      <c r="J4201" s="38"/>
      <c r="K4201" s="36"/>
      <c r="L4201" s="36"/>
      <c r="M4201" s="38"/>
      <c r="N4201" s="36"/>
      <c r="O4201" s="38"/>
    </row>
    <row r="4202" spans="8:15">
      <c r="H4202" s="37"/>
      <c r="I4202" s="36"/>
      <c r="J4202" s="38"/>
      <c r="K4202" s="36"/>
      <c r="L4202" s="36"/>
      <c r="M4202" s="38"/>
      <c r="N4202" s="36"/>
      <c r="O4202" s="38"/>
    </row>
    <row r="4203" spans="8:15">
      <c r="H4203" s="37"/>
      <c r="I4203" s="36"/>
      <c r="J4203" s="38"/>
      <c r="K4203" s="36"/>
      <c r="L4203" s="36"/>
      <c r="M4203" s="38"/>
      <c r="N4203" s="36"/>
      <c r="O4203" s="38"/>
    </row>
    <row r="4204" spans="8:15">
      <c r="H4204" s="37"/>
      <c r="I4204" s="36"/>
      <c r="J4204" s="38"/>
      <c r="K4204" s="36"/>
      <c r="L4204" s="36"/>
      <c r="M4204" s="38"/>
      <c r="N4204" s="36"/>
      <c r="O4204" s="38"/>
    </row>
    <row r="4205" spans="8:15">
      <c r="H4205" s="37"/>
      <c r="I4205" s="36"/>
      <c r="J4205" s="38"/>
      <c r="K4205" s="36"/>
      <c r="L4205" s="36"/>
      <c r="M4205" s="38"/>
      <c r="N4205" s="36"/>
      <c r="O4205" s="38"/>
    </row>
    <row r="4206" spans="8:15">
      <c r="H4206" s="37"/>
      <c r="I4206" s="36"/>
      <c r="J4206" s="38"/>
      <c r="K4206" s="36"/>
      <c r="L4206" s="36"/>
      <c r="M4206" s="38"/>
      <c r="N4206" s="36"/>
      <c r="O4206" s="38"/>
    </row>
    <row r="4207" spans="8:15">
      <c r="H4207" s="37"/>
      <c r="I4207" s="36"/>
      <c r="J4207" s="38"/>
      <c r="K4207" s="36"/>
      <c r="L4207" s="36"/>
      <c r="M4207" s="38"/>
      <c r="N4207" s="36"/>
      <c r="O4207" s="38"/>
    </row>
    <row r="4208" spans="8:15">
      <c r="H4208" s="37"/>
      <c r="I4208" s="36"/>
      <c r="J4208" s="38"/>
      <c r="K4208" s="36"/>
      <c r="L4208" s="36"/>
      <c r="M4208" s="38"/>
      <c r="N4208" s="36"/>
      <c r="O4208" s="38"/>
    </row>
    <row r="4209" spans="8:15">
      <c r="H4209" s="37"/>
      <c r="I4209" s="36"/>
      <c r="J4209" s="38"/>
      <c r="K4209" s="36"/>
      <c r="L4209" s="36"/>
      <c r="M4209" s="38"/>
      <c r="N4209" s="36"/>
      <c r="O4209" s="38"/>
    </row>
    <row r="4210" spans="8:15">
      <c r="H4210" s="37"/>
      <c r="I4210" s="36"/>
      <c r="J4210" s="38"/>
      <c r="K4210" s="36"/>
      <c r="L4210" s="36"/>
      <c r="M4210" s="38"/>
      <c r="N4210" s="36"/>
      <c r="O4210" s="38"/>
    </row>
    <row r="4211" spans="8:15">
      <c r="H4211" s="37"/>
      <c r="I4211" s="36"/>
      <c r="J4211" s="38"/>
      <c r="K4211" s="36"/>
      <c r="L4211" s="36"/>
      <c r="M4211" s="38"/>
      <c r="N4211" s="36"/>
      <c r="O4211" s="38"/>
    </row>
    <row r="4212" spans="8:15">
      <c r="H4212" s="37"/>
      <c r="I4212" s="36"/>
      <c r="J4212" s="38"/>
      <c r="K4212" s="36"/>
      <c r="L4212" s="36"/>
      <c r="M4212" s="38"/>
      <c r="N4212" s="36"/>
      <c r="O4212" s="38"/>
    </row>
    <row r="4213" spans="8:15">
      <c r="H4213" s="37"/>
      <c r="I4213" s="36"/>
      <c r="J4213" s="38"/>
      <c r="K4213" s="36"/>
      <c r="L4213" s="36"/>
      <c r="M4213" s="38"/>
      <c r="N4213" s="36"/>
      <c r="O4213" s="38"/>
    </row>
    <row r="4214" spans="8:15">
      <c r="H4214" s="37"/>
      <c r="I4214" s="36"/>
      <c r="J4214" s="38"/>
      <c r="K4214" s="36"/>
      <c r="L4214" s="36"/>
      <c r="M4214" s="38"/>
      <c r="N4214" s="36"/>
      <c r="O4214" s="38"/>
    </row>
    <row r="4215" spans="8:15">
      <c r="H4215" s="37"/>
      <c r="I4215" s="36"/>
      <c r="J4215" s="38"/>
      <c r="K4215" s="36"/>
      <c r="L4215" s="36"/>
      <c r="M4215" s="38"/>
      <c r="N4215" s="36"/>
      <c r="O4215" s="38"/>
    </row>
    <row r="4216" spans="8:15">
      <c r="H4216" s="37"/>
      <c r="I4216" s="36"/>
      <c r="J4216" s="38"/>
      <c r="K4216" s="36"/>
      <c r="L4216" s="36"/>
      <c r="M4216" s="38"/>
      <c r="N4216" s="36"/>
      <c r="O4216" s="38"/>
    </row>
    <row r="4217" spans="8:15">
      <c r="H4217" s="37"/>
      <c r="I4217" s="36"/>
      <c r="J4217" s="38"/>
      <c r="K4217" s="36"/>
      <c r="L4217" s="36"/>
      <c r="M4217" s="38"/>
      <c r="N4217" s="36"/>
      <c r="O4217" s="38"/>
    </row>
    <row r="4218" spans="8:15">
      <c r="H4218" s="37"/>
      <c r="I4218" s="36"/>
      <c r="J4218" s="38"/>
      <c r="K4218" s="36"/>
      <c r="L4218" s="36"/>
      <c r="M4218" s="38"/>
      <c r="N4218" s="36"/>
      <c r="O4218" s="38"/>
    </row>
    <row r="4219" spans="8:15">
      <c r="H4219" s="37"/>
      <c r="I4219" s="36"/>
      <c r="J4219" s="38"/>
      <c r="K4219" s="36"/>
      <c r="L4219" s="36"/>
      <c r="M4219" s="38"/>
      <c r="N4219" s="36"/>
      <c r="O4219" s="38"/>
    </row>
    <row r="4220" spans="8:15">
      <c r="H4220" s="37"/>
      <c r="I4220" s="36"/>
      <c r="J4220" s="38"/>
      <c r="K4220" s="36"/>
      <c r="L4220" s="36"/>
      <c r="M4220" s="38"/>
      <c r="N4220" s="36"/>
      <c r="O4220" s="38"/>
    </row>
    <row r="4221" spans="8:15">
      <c r="H4221" s="37"/>
      <c r="I4221" s="36"/>
      <c r="J4221" s="38"/>
      <c r="K4221" s="36"/>
      <c r="L4221" s="36"/>
      <c r="M4221" s="38"/>
      <c r="N4221" s="36"/>
      <c r="O4221" s="38"/>
    </row>
    <row r="4222" spans="8:15">
      <c r="H4222" s="37"/>
      <c r="I4222" s="36"/>
      <c r="J4222" s="38"/>
      <c r="K4222" s="36"/>
      <c r="L4222" s="36"/>
      <c r="M4222" s="38"/>
      <c r="N4222" s="36"/>
      <c r="O4222" s="38"/>
    </row>
    <row r="4223" spans="8:15">
      <c r="H4223" s="37"/>
      <c r="I4223" s="36"/>
      <c r="J4223" s="38"/>
      <c r="K4223" s="36"/>
      <c r="L4223" s="36"/>
      <c r="M4223" s="38"/>
      <c r="N4223" s="36"/>
      <c r="O4223" s="38"/>
    </row>
    <row r="4224" spans="8:15">
      <c r="H4224" s="37"/>
      <c r="I4224" s="36"/>
      <c r="J4224" s="38"/>
      <c r="K4224" s="36"/>
      <c r="L4224" s="36"/>
      <c r="M4224" s="38"/>
      <c r="N4224" s="36"/>
      <c r="O4224" s="38"/>
    </row>
    <row r="4225" spans="8:15">
      <c r="H4225" s="37"/>
      <c r="I4225" s="36"/>
      <c r="J4225" s="38"/>
      <c r="K4225" s="36"/>
      <c r="L4225" s="36"/>
      <c r="M4225" s="38"/>
      <c r="N4225" s="36"/>
      <c r="O4225" s="38"/>
    </row>
    <row r="4226" spans="8:15">
      <c r="H4226" s="37"/>
      <c r="I4226" s="36"/>
      <c r="J4226" s="38"/>
      <c r="K4226" s="36"/>
      <c r="L4226" s="36"/>
      <c r="M4226" s="38"/>
      <c r="N4226" s="36"/>
      <c r="O4226" s="38"/>
    </row>
    <row r="4227" spans="8:15">
      <c r="H4227" s="37"/>
      <c r="I4227" s="36"/>
      <c r="J4227" s="38"/>
      <c r="K4227" s="36"/>
      <c r="L4227" s="36"/>
      <c r="M4227" s="38"/>
      <c r="N4227" s="36"/>
      <c r="O4227" s="38"/>
    </row>
    <row r="4228" spans="8:15">
      <c r="H4228" s="37"/>
      <c r="I4228" s="36"/>
      <c r="J4228" s="38"/>
      <c r="K4228" s="36"/>
      <c r="L4228" s="36"/>
      <c r="M4228" s="38"/>
      <c r="N4228" s="36"/>
      <c r="O4228" s="38"/>
    </row>
    <row r="4229" spans="8:15">
      <c r="H4229" s="37"/>
      <c r="I4229" s="36"/>
      <c r="J4229" s="38"/>
      <c r="K4229" s="36"/>
      <c r="L4229" s="36"/>
      <c r="M4229" s="38"/>
      <c r="N4229" s="36"/>
      <c r="O4229" s="38"/>
    </row>
    <row r="4230" spans="8:15">
      <c r="H4230" s="37"/>
      <c r="I4230" s="36"/>
      <c r="J4230" s="38"/>
      <c r="K4230" s="36"/>
      <c r="L4230" s="36"/>
      <c r="M4230" s="38"/>
      <c r="N4230" s="36"/>
      <c r="O4230" s="38"/>
    </row>
    <row r="4231" spans="8:15">
      <c r="H4231" s="37"/>
      <c r="I4231" s="36"/>
      <c r="J4231" s="38"/>
      <c r="K4231" s="36"/>
      <c r="L4231" s="36"/>
      <c r="M4231" s="38"/>
      <c r="N4231" s="36"/>
      <c r="O4231" s="38"/>
    </row>
    <row r="4232" spans="8:15">
      <c r="H4232" s="37"/>
      <c r="I4232" s="36"/>
      <c r="J4232" s="38"/>
      <c r="K4232" s="36"/>
      <c r="L4232" s="36"/>
      <c r="M4232" s="38"/>
      <c r="N4232" s="36"/>
      <c r="O4232" s="38"/>
    </row>
    <row r="4233" spans="8:15">
      <c r="H4233" s="37"/>
      <c r="I4233" s="36"/>
      <c r="J4233" s="38"/>
      <c r="K4233" s="36"/>
      <c r="L4233" s="36"/>
      <c r="M4233" s="38"/>
      <c r="N4233" s="36"/>
      <c r="O4233" s="38"/>
    </row>
    <row r="4234" spans="8:15">
      <c r="H4234" s="37"/>
      <c r="I4234" s="36"/>
      <c r="J4234" s="38"/>
      <c r="K4234" s="36"/>
      <c r="L4234" s="36"/>
      <c r="M4234" s="38"/>
      <c r="N4234" s="36"/>
      <c r="O4234" s="38"/>
    </row>
    <row r="4235" spans="8:15">
      <c r="H4235" s="37"/>
      <c r="I4235" s="36"/>
      <c r="J4235" s="38"/>
      <c r="K4235" s="36"/>
      <c r="L4235" s="36"/>
      <c r="M4235" s="38"/>
      <c r="N4235" s="36"/>
      <c r="O4235" s="38"/>
    </row>
    <row r="4236" spans="8:15">
      <c r="H4236" s="37"/>
      <c r="I4236" s="36"/>
      <c r="J4236" s="38"/>
      <c r="K4236" s="36"/>
      <c r="L4236" s="36"/>
      <c r="M4236" s="38"/>
      <c r="N4236" s="36"/>
      <c r="O4236" s="38"/>
    </row>
    <row r="4237" spans="8:15">
      <c r="H4237" s="37"/>
      <c r="I4237" s="36"/>
      <c r="J4237" s="38"/>
      <c r="K4237" s="36"/>
      <c r="L4237" s="36"/>
      <c r="M4237" s="38"/>
      <c r="N4237" s="36"/>
      <c r="O4237" s="38"/>
    </row>
    <row r="4238" spans="8:15">
      <c r="H4238" s="37"/>
      <c r="I4238" s="36"/>
      <c r="J4238" s="38"/>
      <c r="K4238" s="36"/>
      <c r="L4238" s="36"/>
      <c r="M4238" s="38"/>
      <c r="N4238" s="36"/>
      <c r="O4238" s="38"/>
    </row>
    <row r="4239" spans="8:15">
      <c r="H4239" s="37"/>
      <c r="I4239" s="36"/>
      <c r="J4239" s="38"/>
      <c r="K4239" s="36"/>
      <c r="L4239" s="36"/>
      <c r="M4239" s="38"/>
      <c r="N4239" s="36"/>
      <c r="O4239" s="38"/>
    </row>
    <row r="4240" spans="8:15">
      <c r="H4240" s="37"/>
      <c r="I4240" s="36"/>
      <c r="J4240" s="38"/>
      <c r="K4240" s="36"/>
      <c r="L4240" s="36"/>
      <c r="M4240" s="38"/>
      <c r="N4240" s="36"/>
      <c r="O4240" s="38"/>
    </row>
    <row r="4241" spans="8:15">
      <c r="H4241" s="37"/>
      <c r="I4241" s="36"/>
      <c r="J4241" s="38"/>
      <c r="K4241" s="36"/>
      <c r="L4241" s="36"/>
      <c r="M4241" s="38"/>
      <c r="N4241" s="36"/>
      <c r="O4241" s="38"/>
    </row>
    <row r="4242" spans="8:15">
      <c r="H4242" s="37"/>
      <c r="I4242" s="36"/>
      <c r="J4242" s="38"/>
      <c r="K4242" s="36"/>
      <c r="L4242" s="36"/>
      <c r="M4242" s="38"/>
      <c r="N4242" s="36"/>
      <c r="O4242" s="38"/>
    </row>
    <row r="4243" spans="8:15">
      <c r="H4243" s="37"/>
      <c r="I4243" s="36"/>
      <c r="J4243" s="38"/>
      <c r="K4243" s="36"/>
      <c r="L4243" s="36"/>
      <c r="M4243" s="38"/>
      <c r="N4243" s="36"/>
      <c r="O4243" s="38"/>
    </row>
    <row r="4244" spans="8:15">
      <c r="H4244" s="37"/>
      <c r="I4244" s="36"/>
      <c r="J4244" s="38"/>
      <c r="K4244" s="36"/>
      <c r="L4244" s="36"/>
      <c r="M4244" s="38"/>
      <c r="N4244" s="36"/>
      <c r="O4244" s="38"/>
    </row>
    <row r="4245" spans="8:15">
      <c r="H4245" s="37"/>
      <c r="I4245" s="36"/>
      <c r="J4245" s="38"/>
      <c r="K4245" s="36"/>
      <c r="L4245" s="36"/>
      <c r="M4245" s="38"/>
      <c r="N4245" s="36"/>
      <c r="O4245" s="38"/>
    </row>
    <row r="4246" spans="8:15">
      <c r="H4246" s="37"/>
      <c r="I4246" s="36"/>
      <c r="J4246" s="38"/>
      <c r="K4246" s="36"/>
      <c r="L4246" s="36"/>
      <c r="M4246" s="38"/>
      <c r="N4246" s="36"/>
      <c r="O4246" s="38"/>
    </row>
    <row r="4247" spans="8:15">
      <c r="H4247" s="37"/>
      <c r="I4247" s="36"/>
      <c r="J4247" s="38"/>
      <c r="K4247" s="36"/>
      <c r="L4247" s="36"/>
      <c r="M4247" s="38"/>
      <c r="N4247" s="36"/>
      <c r="O4247" s="38"/>
    </row>
    <row r="4248" spans="8:15">
      <c r="H4248" s="37"/>
      <c r="I4248" s="36"/>
      <c r="J4248" s="38"/>
      <c r="K4248" s="36"/>
      <c r="L4248" s="36"/>
      <c r="M4248" s="38"/>
      <c r="N4248" s="36"/>
      <c r="O4248" s="38"/>
    </row>
    <row r="4249" spans="8:15">
      <c r="H4249" s="37"/>
      <c r="I4249" s="36"/>
      <c r="J4249" s="38"/>
      <c r="K4249" s="36"/>
      <c r="L4249" s="36"/>
      <c r="M4249" s="38"/>
      <c r="N4249" s="36"/>
      <c r="O4249" s="38"/>
    </row>
    <row r="4250" spans="8:15">
      <c r="H4250" s="37"/>
      <c r="I4250" s="36"/>
      <c r="J4250" s="38"/>
      <c r="K4250" s="36"/>
      <c r="L4250" s="36"/>
      <c r="M4250" s="38"/>
      <c r="N4250" s="36"/>
      <c r="O4250" s="38"/>
    </row>
    <row r="4251" spans="8:15">
      <c r="H4251" s="37"/>
      <c r="I4251" s="36"/>
      <c r="J4251" s="38"/>
      <c r="K4251" s="36"/>
      <c r="L4251" s="36"/>
      <c r="M4251" s="38"/>
      <c r="N4251" s="36"/>
      <c r="O4251" s="38"/>
    </row>
    <row r="4252" spans="8:15">
      <c r="H4252" s="37"/>
      <c r="I4252" s="36"/>
      <c r="J4252" s="38"/>
      <c r="K4252" s="36"/>
      <c r="L4252" s="36"/>
      <c r="M4252" s="38"/>
      <c r="N4252" s="36"/>
      <c r="O4252" s="38"/>
    </row>
    <row r="4253" spans="8:15">
      <c r="H4253" s="37"/>
      <c r="I4253" s="36"/>
      <c r="J4253" s="38"/>
      <c r="K4253" s="36"/>
      <c r="L4253" s="36"/>
      <c r="M4253" s="38"/>
      <c r="N4253" s="36"/>
      <c r="O4253" s="38"/>
    </row>
    <row r="4254" spans="8:15">
      <c r="H4254" s="37"/>
      <c r="I4254" s="36"/>
      <c r="J4254" s="38"/>
      <c r="K4254" s="36"/>
      <c r="L4254" s="36"/>
      <c r="M4254" s="38"/>
      <c r="N4254" s="36"/>
      <c r="O4254" s="38"/>
    </row>
    <row r="4255" spans="8:15">
      <c r="H4255" s="37"/>
      <c r="I4255" s="36"/>
      <c r="J4255" s="38"/>
      <c r="K4255" s="36"/>
      <c r="L4255" s="36"/>
      <c r="M4255" s="38"/>
      <c r="N4255" s="36"/>
      <c r="O4255" s="38"/>
    </row>
    <row r="4256" spans="8:15">
      <c r="H4256" s="37"/>
      <c r="I4256" s="36"/>
      <c r="J4256" s="38"/>
      <c r="K4256" s="36"/>
      <c r="L4256" s="36"/>
      <c r="M4256" s="38"/>
      <c r="N4256" s="36"/>
      <c r="O4256" s="38"/>
    </row>
    <row r="4257" spans="8:15">
      <c r="H4257" s="37"/>
      <c r="I4257" s="36"/>
      <c r="J4257" s="38"/>
      <c r="K4257" s="36"/>
      <c r="L4257" s="36"/>
      <c r="M4257" s="38"/>
      <c r="N4257" s="36"/>
      <c r="O4257" s="38"/>
    </row>
    <row r="4258" spans="8:15">
      <c r="H4258" s="37"/>
      <c r="I4258" s="36"/>
      <c r="J4258" s="38"/>
      <c r="K4258" s="36"/>
      <c r="L4258" s="36"/>
      <c r="M4258" s="38"/>
      <c r="N4258" s="36"/>
      <c r="O4258" s="38"/>
    </row>
    <row r="4259" spans="8:15">
      <c r="H4259" s="37"/>
      <c r="I4259" s="36"/>
      <c r="J4259" s="38"/>
      <c r="K4259" s="36"/>
      <c r="L4259" s="36"/>
      <c r="M4259" s="38"/>
      <c r="N4259" s="36"/>
      <c r="O4259" s="38"/>
    </row>
    <row r="4260" spans="8:15">
      <c r="H4260" s="37"/>
      <c r="I4260" s="36"/>
      <c r="J4260" s="38"/>
      <c r="K4260" s="36"/>
      <c r="L4260" s="36"/>
      <c r="M4260" s="38"/>
      <c r="N4260" s="36"/>
      <c r="O4260" s="38"/>
    </row>
    <row r="4261" spans="8:15">
      <c r="H4261" s="37"/>
      <c r="I4261" s="36"/>
      <c r="J4261" s="38"/>
      <c r="K4261" s="36"/>
      <c r="L4261" s="36"/>
      <c r="M4261" s="38"/>
      <c r="N4261" s="36"/>
      <c r="O4261" s="38"/>
    </row>
    <row r="4262" spans="8:15">
      <c r="H4262" s="37"/>
      <c r="I4262" s="36"/>
      <c r="J4262" s="38"/>
      <c r="K4262" s="36"/>
      <c r="L4262" s="36"/>
      <c r="M4262" s="38"/>
      <c r="N4262" s="36"/>
      <c r="O4262" s="38"/>
    </row>
    <row r="4263" spans="8:15">
      <c r="H4263" s="37"/>
      <c r="I4263" s="36"/>
      <c r="J4263" s="38"/>
      <c r="K4263" s="36"/>
      <c r="L4263" s="36"/>
      <c r="M4263" s="38"/>
      <c r="N4263" s="36"/>
      <c r="O4263" s="38"/>
    </row>
    <row r="4264" spans="8:15">
      <c r="H4264" s="37"/>
      <c r="I4264" s="36"/>
      <c r="J4264" s="38"/>
      <c r="K4264" s="36"/>
      <c r="L4264" s="36"/>
      <c r="M4264" s="38"/>
      <c r="N4264" s="36"/>
      <c r="O4264" s="38"/>
    </row>
    <row r="4265" spans="8:15">
      <c r="H4265" s="37"/>
      <c r="I4265" s="36"/>
      <c r="J4265" s="38"/>
      <c r="K4265" s="36"/>
      <c r="L4265" s="36"/>
      <c r="M4265" s="38"/>
      <c r="N4265" s="36"/>
      <c r="O4265" s="38"/>
    </row>
    <row r="4266" spans="8:15">
      <c r="H4266" s="37"/>
      <c r="I4266" s="36"/>
      <c r="J4266" s="38"/>
      <c r="K4266" s="36"/>
      <c r="L4266" s="36"/>
      <c r="M4266" s="38"/>
      <c r="N4266" s="36"/>
      <c r="O4266" s="38"/>
    </row>
    <row r="4267" spans="8:15">
      <c r="H4267" s="37"/>
      <c r="I4267" s="36"/>
      <c r="J4267" s="38"/>
      <c r="K4267" s="36"/>
      <c r="L4267" s="36"/>
      <c r="M4267" s="38"/>
      <c r="N4267" s="36"/>
      <c r="O4267" s="38"/>
    </row>
    <row r="4268" spans="8:15">
      <c r="H4268" s="37"/>
      <c r="I4268" s="36"/>
      <c r="J4268" s="38"/>
      <c r="K4268" s="36"/>
      <c r="L4268" s="36"/>
      <c r="M4268" s="38"/>
      <c r="N4268" s="36"/>
      <c r="O4268" s="38"/>
    </row>
    <row r="4269" spans="8:15">
      <c r="H4269" s="37"/>
      <c r="I4269" s="36"/>
      <c r="J4269" s="38"/>
      <c r="K4269" s="36"/>
      <c r="L4269" s="36"/>
      <c r="M4269" s="38"/>
      <c r="N4269" s="36"/>
      <c r="O4269" s="38"/>
    </row>
    <row r="4270" spans="8:15">
      <c r="H4270" s="37"/>
      <c r="I4270" s="36"/>
      <c r="J4270" s="38"/>
      <c r="K4270" s="36"/>
      <c r="L4270" s="36"/>
      <c r="M4270" s="38"/>
      <c r="N4270" s="36"/>
      <c r="O4270" s="38"/>
    </row>
    <row r="4271" spans="8:15">
      <c r="H4271" s="37"/>
      <c r="I4271" s="36"/>
      <c r="J4271" s="38"/>
      <c r="K4271" s="36"/>
      <c r="L4271" s="36"/>
      <c r="M4271" s="38"/>
      <c r="N4271" s="36"/>
      <c r="O4271" s="38"/>
    </row>
    <row r="4272" spans="8:15">
      <c r="H4272" s="37"/>
      <c r="I4272" s="36"/>
      <c r="J4272" s="38"/>
      <c r="K4272" s="36"/>
      <c r="L4272" s="36"/>
      <c r="M4272" s="38"/>
      <c r="N4272" s="36"/>
      <c r="O4272" s="38"/>
    </row>
    <row r="4273" spans="8:15">
      <c r="H4273" s="37"/>
      <c r="I4273" s="36"/>
      <c r="J4273" s="38"/>
      <c r="K4273" s="36"/>
      <c r="L4273" s="36"/>
      <c r="M4273" s="38"/>
      <c r="N4273" s="36"/>
      <c r="O4273" s="38"/>
    </row>
    <row r="4274" spans="8:15">
      <c r="H4274" s="37"/>
      <c r="I4274" s="36"/>
      <c r="J4274" s="38"/>
      <c r="K4274" s="36"/>
      <c r="L4274" s="36"/>
      <c r="M4274" s="38"/>
      <c r="N4274" s="36"/>
      <c r="O4274" s="38"/>
    </row>
    <row r="4275" spans="8:15">
      <c r="H4275" s="37"/>
      <c r="I4275" s="36"/>
      <c r="J4275" s="38"/>
      <c r="K4275" s="36"/>
      <c r="L4275" s="36"/>
      <c r="M4275" s="38"/>
      <c r="N4275" s="36"/>
      <c r="O4275" s="38"/>
    </row>
    <row r="4276" spans="8:15">
      <c r="H4276" s="37"/>
      <c r="I4276" s="36"/>
      <c r="J4276" s="38"/>
      <c r="K4276" s="36"/>
      <c r="L4276" s="36"/>
      <c r="M4276" s="38"/>
      <c r="N4276" s="36"/>
      <c r="O4276" s="38"/>
    </row>
    <row r="4277" spans="8:15">
      <c r="H4277" s="37"/>
      <c r="I4277" s="36"/>
      <c r="J4277" s="38"/>
      <c r="K4277" s="36"/>
      <c r="L4277" s="36"/>
      <c r="M4277" s="38"/>
      <c r="N4277" s="36"/>
      <c r="O4277" s="38"/>
    </row>
    <row r="4278" spans="8:15">
      <c r="H4278" s="37"/>
      <c r="I4278" s="36"/>
      <c r="J4278" s="38"/>
      <c r="K4278" s="36"/>
      <c r="L4278" s="36"/>
      <c r="M4278" s="38"/>
      <c r="N4278" s="36"/>
      <c r="O4278" s="38"/>
    </row>
    <row r="4279" spans="8:15">
      <c r="H4279" s="37"/>
      <c r="I4279" s="36"/>
      <c r="J4279" s="38"/>
      <c r="K4279" s="36"/>
      <c r="L4279" s="36"/>
      <c r="M4279" s="38"/>
      <c r="N4279" s="36"/>
      <c r="O4279" s="38"/>
    </row>
    <row r="4280" spans="8:15">
      <c r="H4280" s="37"/>
      <c r="I4280" s="36"/>
      <c r="J4280" s="38"/>
      <c r="K4280" s="36"/>
      <c r="L4280" s="36"/>
      <c r="M4280" s="38"/>
      <c r="N4280" s="36"/>
      <c r="O4280" s="38"/>
    </row>
    <row r="4281" spans="8:15">
      <c r="H4281" s="37"/>
      <c r="I4281" s="36"/>
      <c r="J4281" s="38"/>
      <c r="K4281" s="36"/>
      <c r="L4281" s="36"/>
      <c r="M4281" s="38"/>
      <c r="N4281" s="36"/>
      <c r="O4281" s="38"/>
    </row>
    <row r="4282" spans="8:15">
      <c r="H4282" s="37"/>
      <c r="I4282" s="36"/>
      <c r="J4282" s="38"/>
      <c r="K4282" s="36"/>
      <c r="L4282" s="36"/>
      <c r="M4282" s="38"/>
      <c r="N4282" s="36"/>
      <c r="O4282" s="38"/>
    </row>
    <row r="4283" spans="8:15">
      <c r="H4283" s="37"/>
      <c r="I4283" s="36"/>
      <c r="J4283" s="38"/>
      <c r="K4283" s="36"/>
      <c r="L4283" s="36"/>
      <c r="M4283" s="38"/>
      <c r="N4283" s="36"/>
      <c r="O4283" s="38"/>
    </row>
    <row r="4284" spans="8:15">
      <c r="H4284" s="37"/>
      <c r="I4284" s="36"/>
      <c r="J4284" s="38"/>
      <c r="K4284" s="36"/>
      <c r="L4284" s="36"/>
      <c r="M4284" s="38"/>
      <c r="N4284" s="36"/>
      <c r="O4284" s="38"/>
    </row>
    <row r="4285" spans="8:15">
      <c r="H4285" s="37"/>
      <c r="I4285" s="36"/>
      <c r="J4285" s="38"/>
      <c r="K4285" s="36"/>
      <c r="L4285" s="36"/>
      <c r="M4285" s="38"/>
      <c r="N4285" s="36"/>
      <c r="O4285" s="38"/>
    </row>
    <row r="4286" spans="8:15">
      <c r="H4286" s="37"/>
      <c r="I4286" s="36"/>
      <c r="J4286" s="38"/>
      <c r="K4286" s="36"/>
      <c r="L4286" s="36"/>
      <c r="M4286" s="38"/>
      <c r="N4286" s="36"/>
      <c r="O4286" s="38"/>
    </row>
    <row r="4287" spans="8:15">
      <c r="H4287" s="37"/>
      <c r="I4287" s="36"/>
      <c r="J4287" s="38"/>
      <c r="K4287" s="36"/>
      <c r="L4287" s="36"/>
      <c r="M4287" s="38"/>
      <c r="N4287" s="36"/>
      <c r="O4287" s="38"/>
    </row>
    <row r="4288" spans="8:15">
      <c r="H4288" s="37"/>
      <c r="I4288" s="36"/>
      <c r="J4288" s="38"/>
      <c r="K4288" s="36"/>
      <c r="L4288" s="36"/>
      <c r="M4288" s="38"/>
      <c r="N4288" s="36"/>
      <c r="O4288" s="38"/>
    </row>
    <row r="4289" spans="8:15">
      <c r="H4289" s="37"/>
      <c r="I4289" s="36"/>
      <c r="J4289" s="38"/>
      <c r="K4289" s="36"/>
      <c r="L4289" s="36"/>
      <c r="M4289" s="38"/>
      <c r="N4289" s="36"/>
      <c r="O4289" s="38"/>
    </row>
    <row r="4290" spans="8:15">
      <c r="H4290" s="37"/>
      <c r="I4290" s="36"/>
      <c r="J4290" s="38"/>
      <c r="K4290" s="36"/>
      <c r="L4290" s="36"/>
      <c r="M4290" s="38"/>
      <c r="N4290" s="36"/>
      <c r="O4290" s="38"/>
    </row>
    <row r="4291" spans="8:15">
      <c r="H4291" s="37"/>
      <c r="I4291" s="36"/>
      <c r="J4291" s="38"/>
      <c r="K4291" s="36"/>
      <c r="L4291" s="36"/>
      <c r="M4291" s="38"/>
      <c r="N4291" s="36"/>
      <c r="O4291" s="38"/>
    </row>
    <row r="4292" spans="8:15">
      <c r="H4292" s="37"/>
      <c r="I4292" s="36"/>
      <c r="J4292" s="38"/>
      <c r="K4292" s="36"/>
      <c r="L4292" s="36"/>
      <c r="M4292" s="38"/>
      <c r="N4292" s="36"/>
      <c r="O4292" s="38"/>
    </row>
    <row r="4293" spans="8:15">
      <c r="H4293" s="37"/>
      <c r="I4293" s="36"/>
      <c r="J4293" s="38"/>
      <c r="K4293" s="36"/>
      <c r="L4293" s="36"/>
      <c r="M4293" s="38"/>
      <c r="N4293" s="36"/>
      <c r="O4293" s="38"/>
    </row>
    <row r="4294" spans="8:15">
      <c r="H4294" s="37"/>
      <c r="I4294" s="36"/>
      <c r="J4294" s="38"/>
      <c r="K4294" s="36"/>
      <c r="L4294" s="36"/>
      <c r="M4294" s="38"/>
      <c r="N4294" s="36"/>
      <c r="O4294" s="38"/>
    </row>
    <row r="4295" spans="8:15">
      <c r="H4295" s="37"/>
      <c r="I4295" s="36"/>
      <c r="J4295" s="38"/>
      <c r="K4295" s="36"/>
      <c r="L4295" s="36"/>
      <c r="M4295" s="38"/>
      <c r="N4295" s="36"/>
      <c r="O4295" s="38"/>
    </row>
    <row r="4296" spans="8:15">
      <c r="H4296" s="37"/>
      <c r="I4296" s="36"/>
      <c r="J4296" s="38"/>
      <c r="K4296" s="36"/>
      <c r="L4296" s="36"/>
      <c r="M4296" s="38"/>
      <c r="N4296" s="36"/>
      <c r="O4296" s="38"/>
    </row>
    <row r="4297" spans="8:15">
      <c r="H4297" s="37"/>
      <c r="I4297" s="36"/>
      <c r="J4297" s="38"/>
      <c r="K4297" s="36"/>
      <c r="L4297" s="36"/>
      <c r="M4297" s="38"/>
      <c r="N4297" s="36"/>
      <c r="O4297" s="38"/>
    </row>
    <row r="4298" spans="8:15">
      <c r="H4298" s="37"/>
      <c r="I4298" s="36"/>
      <c r="J4298" s="38"/>
      <c r="K4298" s="36"/>
      <c r="L4298" s="36"/>
      <c r="M4298" s="38"/>
      <c r="N4298" s="36"/>
      <c r="O4298" s="38"/>
    </row>
    <row r="4299" spans="8:15">
      <c r="H4299" s="37"/>
      <c r="I4299" s="36"/>
      <c r="J4299" s="38"/>
      <c r="K4299" s="36"/>
      <c r="L4299" s="36"/>
      <c r="M4299" s="38"/>
      <c r="N4299" s="36"/>
      <c r="O4299" s="38"/>
    </row>
    <row r="4300" spans="8:15">
      <c r="H4300" s="37"/>
      <c r="I4300" s="36"/>
      <c r="J4300" s="38"/>
      <c r="K4300" s="36"/>
      <c r="L4300" s="36"/>
      <c r="M4300" s="38"/>
      <c r="N4300" s="36"/>
      <c r="O4300" s="38"/>
    </row>
    <row r="4301" spans="8:15">
      <c r="H4301" s="37"/>
      <c r="I4301" s="36"/>
      <c r="J4301" s="38"/>
      <c r="K4301" s="36"/>
      <c r="L4301" s="36"/>
      <c r="M4301" s="38"/>
      <c r="N4301" s="36"/>
      <c r="O4301" s="38"/>
    </row>
    <row r="4302" spans="8:15">
      <c r="H4302" s="37"/>
      <c r="I4302" s="36"/>
      <c r="J4302" s="38"/>
      <c r="K4302" s="36"/>
      <c r="L4302" s="36"/>
      <c r="M4302" s="38"/>
      <c r="N4302" s="36"/>
      <c r="O4302" s="38"/>
    </row>
    <row r="4303" spans="8:15">
      <c r="H4303" s="37"/>
      <c r="I4303" s="36"/>
      <c r="J4303" s="38"/>
      <c r="K4303" s="36"/>
      <c r="L4303" s="36"/>
      <c r="M4303" s="38"/>
      <c r="N4303" s="36"/>
      <c r="O4303" s="38"/>
    </row>
    <row r="4304" spans="8:15">
      <c r="H4304" s="37"/>
      <c r="I4304" s="36"/>
      <c r="J4304" s="38"/>
      <c r="K4304" s="36"/>
      <c r="L4304" s="36"/>
      <c r="M4304" s="38"/>
      <c r="N4304" s="36"/>
      <c r="O4304" s="38"/>
    </row>
    <row r="4305" spans="8:15">
      <c r="H4305" s="37"/>
      <c r="I4305" s="36"/>
      <c r="J4305" s="38"/>
      <c r="K4305" s="36"/>
      <c r="L4305" s="36"/>
      <c r="M4305" s="38"/>
      <c r="N4305" s="36"/>
      <c r="O4305" s="38"/>
    </row>
    <row r="4306" spans="8:15">
      <c r="H4306" s="37"/>
      <c r="I4306" s="36"/>
      <c r="J4306" s="38"/>
      <c r="K4306" s="36"/>
      <c r="L4306" s="36"/>
      <c r="M4306" s="38"/>
      <c r="N4306" s="36"/>
      <c r="O4306" s="38"/>
    </row>
    <row r="4307" spans="8:15">
      <c r="H4307" s="37"/>
      <c r="I4307" s="36"/>
      <c r="J4307" s="38"/>
      <c r="K4307" s="36"/>
      <c r="L4307" s="36"/>
      <c r="M4307" s="38"/>
      <c r="N4307" s="36"/>
      <c r="O4307" s="38"/>
    </row>
    <row r="4308" spans="8:15">
      <c r="H4308" s="37"/>
      <c r="I4308" s="36"/>
      <c r="J4308" s="38"/>
      <c r="K4308" s="36"/>
      <c r="L4308" s="36"/>
      <c r="M4308" s="38"/>
      <c r="N4308" s="36"/>
      <c r="O4308" s="38"/>
    </row>
    <row r="4309" spans="8:15">
      <c r="H4309" s="37"/>
      <c r="I4309" s="36"/>
      <c r="J4309" s="38"/>
      <c r="K4309" s="36"/>
      <c r="L4309" s="36"/>
      <c r="M4309" s="38"/>
      <c r="N4309" s="36"/>
      <c r="O4309" s="38"/>
    </row>
    <row r="4310" spans="8:15">
      <c r="H4310" s="37"/>
      <c r="I4310" s="36"/>
      <c r="J4310" s="38"/>
      <c r="K4310" s="36"/>
      <c r="L4310" s="36"/>
      <c r="M4310" s="38"/>
      <c r="N4310" s="36"/>
      <c r="O4310" s="38"/>
    </row>
    <row r="4311" spans="8:15">
      <c r="H4311" s="37"/>
      <c r="I4311" s="36"/>
      <c r="J4311" s="38"/>
      <c r="K4311" s="36"/>
      <c r="L4311" s="36"/>
      <c r="M4311" s="38"/>
      <c r="N4311" s="36"/>
      <c r="O4311" s="38"/>
    </row>
    <row r="4312" spans="8:15">
      <c r="H4312" s="37"/>
      <c r="I4312" s="36"/>
      <c r="J4312" s="38"/>
      <c r="K4312" s="36"/>
      <c r="L4312" s="36"/>
      <c r="M4312" s="38"/>
      <c r="N4312" s="36"/>
      <c r="O4312" s="38"/>
    </row>
    <row r="4313" spans="8:15">
      <c r="H4313" s="37"/>
      <c r="I4313" s="36"/>
      <c r="J4313" s="38"/>
      <c r="K4313" s="36"/>
      <c r="L4313" s="36"/>
      <c r="M4313" s="38"/>
      <c r="N4313" s="36"/>
      <c r="O4313" s="38"/>
    </row>
    <row r="4314" spans="8:15">
      <c r="H4314" s="37"/>
      <c r="I4314" s="36"/>
      <c r="J4314" s="38"/>
      <c r="K4314" s="36"/>
      <c r="L4314" s="36"/>
      <c r="M4314" s="38"/>
      <c r="N4314" s="36"/>
      <c r="O4314" s="38"/>
    </row>
    <row r="4315" spans="8:15">
      <c r="H4315" s="37"/>
      <c r="I4315" s="36"/>
      <c r="J4315" s="38"/>
      <c r="K4315" s="36"/>
      <c r="L4315" s="36"/>
      <c r="M4315" s="38"/>
      <c r="N4315" s="36"/>
      <c r="O4315" s="38"/>
    </row>
    <row r="4316" spans="8:15">
      <c r="H4316" s="37"/>
      <c r="I4316" s="36"/>
      <c r="J4316" s="38"/>
      <c r="K4316" s="36"/>
      <c r="L4316" s="36"/>
      <c r="M4316" s="38"/>
      <c r="N4316" s="36"/>
      <c r="O4316" s="38"/>
    </row>
    <row r="4317" spans="8:15">
      <c r="H4317" s="37"/>
      <c r="I4317" s="36"/>
      <c r="J4317" s="38"/>
      <c r="K4317" s="36"/>
      <c r="L4317" s="36"/>
      <c r="M4317" s="38"/>
      <c r="N4317" s="36"/>
      <c r="O4317" s="38"/>
    </row>
    <row r="4318" spans="8:15">
      <c r="H4318" s="37"/>
      <c r="I4318" s="36"/>
      <c r="J4318" s="38"/>
      <c r="K4318" s="36"/>
      <c r="L4318" s="36"/>
      <c r="M4318" s="38"/>
      <c r="N4318" s="36"/>
      <c r="O4318" s="38"/>
    </row>
    <row r="4319" spans="8:15">
      <c r="H4319" s="37"/>
      <c r="I4319" s="36"/>
      <c r="J4319" s="38"/>
      <c r="K4319" s="36"/>
      <c r="L4319" s="36"/>
      <c r="M4319" s="38"/>
      <c r="N4319" s="36"/>
      <c r="O4319" s="38"/>
    </row>
    <row r="4320" spans="8:15">
      <c r="H4320" s="37"/>
      <c r="I4320" s="36"/>
      <c r="J4320" s="38"/>
      <c r="K4320" s="36"/>
      <c r="L4320" s="36"/>
      <c r="M4320" s="38"/>
      <c r="N4320" s="36"/>
      <c r="O4320" s="38"/>
    </row>
    <row r="4321" spans="8:15">
      <c r="H4321" s="37"/>
      <c r="I4321" s="36"/>
      <c r="J4321" s="38"/>
      <c r="K4321" s="36"/>
      <c r="L4321" s="36"/>
      <c r="M4321" s="38"/>
      <c r="N4321" s="36"/>
      <c r="O4321" s="38"/>
    </row>
    <row r="4322" spans="8:15">
      <c r="H4322" s="37"/>
      <c r="I4322" s="36"/>
      <c r="J4322" s="38"/>
      <c r="K4322" s="36"/>
      <c r="L4322" s="36"/>
      <c r="M4322" s="38"/>
      <c r="N4322" s="36"/>
      <c r="O4322" s="38"/>
    </row>
    <row r="4323" spans="8:15">
      <c r="H4323" s="37"/>
      <c r="I4323" s="36"/>
      <c r="J4323" s="38"/>
      <c r="K4323" s="36"/>
      <c r="L4323" s="36"/>
      <c r="M4323" s="38"/>
      <c r="N4323" s="36"/>
      <c r="O4323" s="38"/>
    </row>
    <row r="4324" spans="8:15">
      <c r="H4324" s="37"/>
      <c r="I4324" s="36"/>
      <c r="J4324" s="38"/>
      <c r="K4324" s="36"/>
      <c r="L4324" s="36"/>
      <c r="M4324" s="38"/>
      <c r="N4324" s="36"/>
      <c r="O4324" s="38"/>
    </row>
    <row r="4325" spans="8:15">
      <c r="H4325" s="37"/>
      <c r="I4325" s="36"/>
      <c r="J4325" s="38"/>
      <c r="K4325" s="36"/>
      <c r="L4325" s="36"/>
      <c r="M4325" s="38"/>
      <c r="N4325" s="36"/>
      <c r="O4325" s="38"/>
    </row>
    <row r="4326" spans="8:15">
      <c r="H4326" s="37"/>
      <c r="I4326" s="36"/>
      <c r="J4326" s="38"/>
      <c r="K4326" s="36"/>
      <c r="L4326" s="36"/>
      <c r="M4326" s="38"/>
      <c r="N4326" s="36"/>
      <c r="O4326" s="38"/>
    </row>
    <row r="4327" spans="8:15">
      <c r="H4327" s="37"/>
      <c r="I4327" s="36"/>
      <c r="J4327" s="38"/>
      <c r="K4327" s="36"/>
      <c r="L4327" s="36"/>
      <c r="M4327" s="38"/>
      <c r="N4327" s="36"/>
      <c r="O4327" s="38"/>
    </row>
    <row r="4328" spans="8:15">
      <c r="H4328" s="37"/>
      <c r="I4328" s="36"/>
      <c r="J4328" s="38"/>
      <c r="K4328" s="36"/>
      <c r="L4328" s="36"/>
      <c r="M4328" s="38"/>
      <c r="N4328" s="36"/>
      <c r="O4328" s="38"/>
    </row>
    <row r="4329" spans="8:15">
      <c r="H4329" s="37"/>
      <c r="I4329" s="36"/>
      <c r="J4329" s="38"/>
      <c r="K4329" s="36"/>
      <c r="L4329" s="36"/>
      <c r="M4329" s="38"/>
      <c r="N4329" s="36"/>
      <c r="O4329" s="38"/>
    </row>
    <row r="4330" spans="8:15">
      <c r="H4330" s="37"/>
      <c r="I4330" s="36"/>
      <c r="J4330" s="38"/>
      <c r="K4330" s="36"/>
      <c r="L4330" s="36"/>
      <c r="M4330" s="38"/>
      <c r="N4330" s="36"/>
      <c r="O4330" s="38"/>
    </row>
    <row r="4331" spans="8:15">
      <c r="H4331" s="37"/>
      <c r="I4331" s="36"/>
      <c r="J4331" s="38"/>
      <c r="K4331" s="36"/>
      <c r="L4331" s="36"/>
      <c r="M4331" s="38"/>
      <c r="N4331" s="36"/>
      <c r="O4331" s="38"/>
    </row>
    <row r="4332" spans="8:15">
      <c r="H4332" s="37"/>
      <c r="I4332" s="36"/>
      <c r="J4332" s="38"/>
      <c r="K4332" s="36"/>
      <c r="L4332" s="36"/>
      <c r="M4332" s="38"/>
      <c r="N4332" s="36"/>
      <c r="O4332" s="38"/>
    </row>
    <row r="4333" spans="8:15">
      <c r="H4333" s="37"/>
      <c r="I4333" s="36"/>
      <c r="J4333" s="38"/>
      <c r="K4333" s="36"/>
      <c r="L4333" s="36"/>
      <c r="M4333" s="38"/>
      <c r="N4333" s="36"/>
      <c r="O4333" s="38"/>
    </row>
    <row r="4334" spans="8:15">
      <c r="H4334" s="37"/>
      <c r="I4334" s="36"/>
      <c r="J4334" s="38"/>
      <c r="K4334" s="36"/>
      <c r="L4334" s="36"/>
      <c r="M4334" s="38"/>
      <c r="N4334" s="36"/>
      <c r="O4334" s="38"/>
    </row>
    <row r="4335" spans="8:15">
      <c r="H4335" s="37"/>
      <c r="I4335" s="36"/>
      <c r="J4335" s="38"/>
      <c r="K4335" s="36"/>
      <c r="L4335" s="36"/>
      <c r="M4335" s="38"/>
      <c r="N4335" s="36"/>
      <c r="O4335" s="38"/>
    </row>
    <row r="4336" spans="8:15">
      <c r="H4336" s="37"/>
      <c r="I4336" s="36"/>
      <c r="J4336" s="38"/>
      <c r="K4336" s="36"/>
      <c r="L4336" s="36"/>
      <c r="M4336" s="38"/>
      <c r="N4336" s="36"/>
      <c r="O4336" s="38"/>
    </row>
    <row r="4337" spans="8:15">
      <c r="H4337" s="37"/>
      <c r="I4337" s="36"/>
      <c r="J4337" s="38"/>
      <c r="K4337" s="36"/>
      <c r="L4337" s="36"/>
      <c r="M4337" s="38"/>
      <c r="N4337" s="36"/>
      <c r="O4337" s="38"/>
    </row>
    <row r="4338" spans="8:15">
      <c r="H4338" s="37"/>
      <c r="I4338" s="36"/>
      <c r="J4338" s="38"/>
      <c r="K4338" s="36"/>
      <c r="L4338" s="36"/>
      <c r="M4338" s="38"/>
      <c r="N4338" s="36"/>
      <c r="O4338" s="38"/>
    </row>
    <row r="4339" spans="8:15">
      <c r="H4339" s="37"/>
      <c r="I4339" s="36"/>
      <c r="J4339" s="38"/>
      <c r="K4339" s="36"/>
      <c r="L4339" s="36"/>
      <c r="M4339" s="38"/>
      <c r="N4339" s="36"/>
      <c r="O4339" s="38"/>
    </row>
    <row r="4340" spans="8:15">
      <c r="H4340" s="37"/>
      <c r="I4340" s="36"/>
      <c r="J4340" s="38"/>
      <c r="K4340" s="36"/>
      <c r="L4340" s="36"/>
      <c r="M4340" s="38"/>
      <c r="N4340" s="36"/>
      <c r="O4340" s="38"/>
    </row>
    <row r="4341" spans="8:15">
      <c r="H4341" s="37"/>
      <c r="I4341" s="36"/>
      <c r="J4341" s="38"/>
      <c r="K4341" s="36"/>
      <c r="L4341" s="36"/>
      <c r="M4341" s="38"/>
      <c r="N4341" s="36"/>
      <c r="O4341" s="38"/>
    </row>
    <row r="4342" spans="8:15">
      <c r="H4342" s="37"/>
      <c r="I4342" s="36"/>
      <c r="J4342" s="38"/>
      <c r="K4342" s="36"/>
      <c r="L4342" s="36"/>
      <c r="M4342" s="38"/>
      <c r="N4342" s="36"/>
      <c r="O4342" s="38"/>
    </row>
    <row r="4343" spans="8:15">
      <c r="H4343" s="37"/>
      <c r="I4343" s="36"/>
      <c r="J4343" s="38"/>
      <c r="K4343" s="36"/>
      <c r="L4343" s="36"/>
      <c r="M4343" s="38"/>
      <c r="N4343" s="36"/>
      <c r="O4343" s="38"/>
    </row>
    <row r="4344" spans="8:15">
      <c r="H4344" s="37"/>
      <c r="I4344" s="36"/>
      <c r="J4344" s="38"/>
      <c r="K4344" s="36"/>
      <c r="L4344" s="36"/>
      <c r="M4344" s="38"/>
      <c r="N4344" s="36"/>
      <c r="O4344" s="38"/>
    </row>
    <row r="4345" spans="8:15">
      <c r="H4345" s="37"/>
      <c r="I4345" s="36"/>
      <c r="J4345" s="38"/>
      <c r="K4345" s="36"/>
      <c r="L4345" s="36"/>
      <c r="M4345" s="38"/>
      <c r="N4345" s="36"/>
      <c r="O4345" s="38"/>
    </row>
    <row r="4346" spans="8:15">
      <c r="H4346" s="37"/>
      <c r="I4346" s="36"/>
      <c r="J4346" s="38"/>
      <c r="K4346" s="36"/>
      <c r="L4346" s="36"/>
      <c r="M4346" s="38"/>
      <c r="N4346" s="36"/>
      <c r="O4346" s="38"/>
    </row>
    <row r="4347" spans="8:15">
      <c r="H4347" s="37"/>
      <c r="I4347" s="36"/>
      <c r="J4347" s="38"/>
      <c r="K4347" s="36"/>
      <c r="L4347" s="36"/>
      <c r="M4347" s="38"/>
      <c r="N4347" s="36"/>
      <c r="O4347" s="38"/>
    </row>
    <row r="4348" spans="8:15">
      <c r="H4348" s="37"/>
      <c r="I4348" s="36"/>
      <c r="J4348" s="38"/>
      <c r="K4348" s="36"/>
      <c r="L4348" s="36"/>
      <c r="M4348" s="38"/>
      <c r="N4348" s="36"/>
      <c r="O4348" s="38"/>
    </row>
    <row r="4349" spans="8:15">
      <c r="H4349" s="37"/>
      <c r="I4349" s="36"/>
      <c r="J4349" s="38"/>
      <c r="K4349" s="36"/>
      <c r="L4349" s="36"/>
      <c r="M4349" s="38"/>
      <c r="N4349" s="36"/>
      <c r="O4349" s="38"/>
    </row>
    <row r="4350" spans="8:15">
      <c r="H4350" s="37"/>
      <c r="I4350" s="36"/>
      <c r="J4350" s="38"/>
      <c r="K4350" s="36"/>
      <c r="L4350" s="36"/>
      <c r="M4350" s="38"/>
      <c r="N4350" s="36"/>
      <c r="O4350" s="38"/>
    </row>
    <row r="4351" spans="8:15">
      <c r="H4351" s="37"/>
      <c r="I4351" s="36"/>
      <c r="J4351" s="38"/>
      <c r="K4351" s="36"/>
      <c r="L4351" s="36"/>
      <c r="M4351" s="38"/>
      <c r="N4351" s="36"/>
      <c r="O4351" s="38"/>
    </row>
    <row r="4352" spans="8:15">
      <c r="H4352" s="37"/>
      <c r="I4352" s="36"/>
      <c r="J4352" s="38"/>
      <c r="K4352" s="36"/>
      <c r="L4352" s="36"/>
      <c r="M4352" s="38"/>
      <c r="N4352" s="36"/>
      <c r="O4352" s="38"/>
    </row>
    <row r="4353" spans="8:15">
      <c r="H4353" s="37"/>
      <c r="I4353" s="36"/>
      <c r="J4353" s="38"/>
      <c r="K4353" s="36"/>
      <c r="L4353" s="36"/>
      <c r="M4353" s="38"/>
      <c r="N4353" s="36"/>
      <c r="O4353" s="38"/>
    </row>
    <row r="4354" spans="8:15">
      <c r="H4354" s="37"/>
      <c r="I4354" s="36"/>
      <c r="J4354" s="38"/>
      <c r="K4354" s="36"/>
      <c r="L4354" s="36"/>
      <c r="M4354" s="38"/>
      <c r="N4354" s="36"/>
      <c r="O4354" s="38"/>
    </row>
    <row r="4355" spans="8:15">
      <c r="H4355" s="37"/>
      <c r="I4355" s="36"/>
      <c r="J4355" s="38"/>
      <c r="K4355" s="36"/>
      <c r="L4355" s="36"/>
      <c r="M4355" s="38"/>
      <c r="N4355" s="36"/>
      <c r="O4355" s="38"/>
    </row>
    <row r="4356" spans="8:15">
      <c r="H4356" s="37"/>
      <c r="I4356" s="36"/>
      <c r="J4356" s="38"/>
      <c r="K4356" s="36"/>
      <c r="L4356" s="36"/>
      <c r="M4356" s="38"/>
      <c r="N4356" s="36"/>
      <c r="O4356" s="38"/>
    </row>
    <row r="4357" spans="8:15">
      <c r="H4357" s="37"/>
      <c r="I4357" s="36"/>
      <c r="J4357" s="38"/>
      <c r="K4357" s="36"/>
      <c r="L4357" s="36"/>
      <c r="M4357" s="38"/>
      <c r="N4357" s="36"/>
      <c r="O4357" s="38"/>
    </row>
    <row r="4358" spans="8:15">
      <c r="H4358" s="37"/>
      <c r="I4358" s="36"/>
      <c r="J4358" s="38"/>
      <c r="K4358" s="36"/>
      <c r="L4358" s="36"/>
      <c r="M4358" s="38"/>
      <c r="N4358" s="36"/>
      <c r="O4358" s="38"/>
    </row>
    <row r="4359" spans="8:15">
      <c r="H4359" s="37"/>
      <c r="I4359" s="36"/>
      <c r="J4359" s="38"/>
      <c r="K4359" s="36"/>
      <c r="L4359" s="36"/>
      <c r="M4359" s="38"/>
      <c r="N4359" s="36"/>
      <c r="O4359" s="38"/>
    </row>
    <row r="4360" spans="8:15">
      <c r="H4360" s="37"/>
      <c r="I4360" s="36"/>
      <c r="J4360" s="38"/>
      <c r="K4360" s="36"/>
      <c r="L4360" s="36"/>
      <c r="M4360" s="38"/>
      <c r="N4360" s="36"/>
      <c r="O4360" s="38"/>
    </row>
    <row r="4361" spans="8:15">
      <c r="H4361" s="37"/>
      <c r="I4361" s="36"/>
      <c r="J4361" s="38"/>
      <c r="K4361" s="36"/>
      <c r="L4361" s="36"/>
      <c r="M4361" s="38"/>
      <c r="N4361" s="36"/>
      <c r="O4361" s="38"/>
    </row>
    <row r="4362" spans="8:15">
      <c r="H4362" s="37"/>
      <c r="I4362" s="36"/>
      <c r="J4362" s="38"/>
      <c r="K4362" s="36"/>
      <c r="L4362" s="36"/>
      <c r="M4362" s="38"/>
      <c r="N4362" s="36"/>
      <c r="O4362" s="38"/>
    </row>
    <row r="4363" spans="8:15">
      <c r="H4363" s="37"/>
      <c r="I4363" s="36"/>
      <c r="J4363" s="38"/>
      <c r="K4363" s="36"/>
      <c r="L4363" s="36"/>
      <c r="M4363" s="38"/>
      <c r="N4363" s="36"/>
      <c r="O4363" s="38"/>
    </row>
    <row r="4364" spans="8:15">
      <c r="H4364" s="37"/>
      <c r="I4364" s="36"/>
      <c r="J4364" s="38"/>
      <c r="K4364" s="36"/>
      <c r="L4364" s="36"/>
      <c r="M4364" s="38"/>
      <c r="N4364" s="36"/>
      <c r="O4364" s="38"/>
    </row>
    <row r="4365" spans="8:15">
      <c r="H4365" s="37"/>
      <c r="I4365" s="36"/>
      <c r="J4365" s="38"/>
      <c r="K4365" s="36"/>
      <c r="L4365" s="36"/>
      <c r="M4365" s="38"/>
      <c r="N4365" s="36"/>
      <c r="O4365" s="38"/>
    </row>
    <row r="4366" spans="8:15">
      <c r="H4366" s="37"/>
      <c r="I4366" s="36"/>
      <c r="J4366" s="38"/>
      <c r="K4366" s="36"/>
      <c r="L4366" s="36"/>
      <c r="M4366" s="38"/>
      <c r="N4366" s="36"/>
      <c r="O4366" s="38"/>
    </row>
    <row r="4367" spans="8:15">
      <c r="H4367" s="37"/>
      <c r="I4367" s="36"/>
      <c r="J4367" s="38"/>
      <c r="K4367" s="36"/>
      <c r="L4367" s="36"/>
      <c r="M4367" s="38"/>
      <c r="N4367" s="36"/>
      <c r="O4367" s="38"/>
    </row>
    <row r="4368" spans="8:15">
      <c r="H4368" s="37"/>
      <c r="I4368" s="36"/>
      <c r="J4368" s="38"/>
      <c r="K4368" s="36"/>
      <c r="L4368" s="36"/>
      <c r="M4368" s="38"/>
      <c r="N4368" s="36"/>
      <c r="O4368" s="38"/>
    </row>
    <row r="4369" spans="8:15">
      <c r="H4369" s="37"/>
      <c r="I4369" s="36"/>
      <c r="J4369" s="38"/>
      <c r="K4369" s="36"/>
      <c r="L4369" s="36"/>
      <c r="M4369" s="38"/>
      <c r="N4369" s="36"/>
      <c r="O4369" s="38"/>
    </row>
    <row r="4370" spans="8:15">
      <c r="H4370" s="37"/>
      <c r="I4370" s="36"/>
      <c r="J4370" s="38"/>
      <c r="K4370" s="36"/>
      <c r="L4370" s="36"/>
      <c r="M4370" s="38"/>
      <c r="N4370" s="36"/>
      <c r="O4370" s="38"/>
    </row>
    <row r="4371" spans="8:15">
      <c r="H4371" s="37"/>
      <c r="I4371" s="36"/>
      <c r="J4371" s="38"/>
      <c r="K4371" s="36"/>
      <c r="L4371" s="36"/>
      <c r="M4371" s="38"/>
      <c r="N4371" s="36"/>
      <c r="O4371" s="38"/>
    </row>
    <row r="4372" spans="8:15">
      <c r="H4372" s="37"/>
      <c r="I4372" s="36"/>
      <c r="J4372" s="38"/>
      <c r="K4372" s="36"/>
      <c r="L4372" s="36"/>
      <c r="M4372" s="38"/>
      <c r="N4372" s="36"/>
      <c r="O4372" s="38"/>
    </row>
    <row r="4373" spans="8:15">
      <c r="H4373" s="37"/>
      <c r="I4373" s="36"/>
      <c r="J4373" s="38"/>
      <c r="K4373" s="36"/>
      <c r="L4373" s="36"/>
      <c r="M4373" s="38"/>
      <c r="N4373" s="36"/>
      <c r="O4373" s="38"/>
    </row>
    <row r="4374" spans="8:15">
      <c r="H4374" s="37"/>
      <c r="I4374" s="36"/>
      <c r="J4374" s="38"/>
      <c r="K4374" s="36"/>
      <c r="L4374" s="36"/>
      <c r="M4374" s="38"/>
      <c r="N4374" s="36"/>
      <c r="O4374" s="38"/>
    </row>
    <row r="4375" spans="8:15">
      <c r="H4375" s="37"/>
      <c r="I4375" s="36"/>
      <c r="J4375" s="38"/>
      <c r="K4375" s="36"/>
      <c r="L4375" s="36"/>
      <c r="M4375" s="38"/>
      <c r="N4375" s="36"/>
      <c r="O4375" s="38"/>
    </row>
    <row r="4376" spans="8:15">
      <c r="H4376" s="37"/>
      <c r="I4376" s="36"/>
      <c r="J4376" s="38"/>
      <c r="K4376" s="36"/>
      <c r="L4376" s="36"/>
      <c r="M4376" s="38"/>
      <c r="N4376" s="36"/>
      <c r="O4376" s="38"/>
    </row>
    <row r="4377" spans="8:15">
      <c r="H4377" s="37"/>
      <c r="I4377" s="36"/>
      <c r="J4377" s="38"/>
      <c r="K4377" s="36"/>
      <c r="L4377" s="36"/>
      <c r="M4377" s="38"/>
      <c r="N4377" s="36"/>
      <c r="O4377" s="38"/>
    </row>
    <row r="4378" spans="8:15">
      <c r="H4378" s="37"/>
      <c r="I4378" s="36"/>
      <c r="J4378" s="38"/>
      <c r="K4378" s="36"/>
      <c r="L4378" s="36"/>
      <c r="M4378" s="38"/>
      <c r="N4378" s="36"/>
      <c r="O4378" s="38"/>
    </row>
    <row r="4379" spans="8:15">
      <c r="H4379" s="37"/>
      <c r="I4379" s="36"/>
      <c r="J4379" s="38"/>
      <c r="K4379" s="36"/>
      <c r="L4379" s="36"/>
      <c r="M4379" s="38"/>
      <c r="N4379" s="36"/>
      <c r="O4379" s="38"/>
    </row>
    <row r="4380" spans="8:15">
      <c r="H4380" s="37"/>
      <c r="I4380" s="36"/>
      <c r="J4380" s="38"/>
      <c r="K4380" s="36"/>
      <c r="L4380" s="36"/>
      <c r="M4380" s="38"/>
      <c r="N4380" s="36"/>
      <c r="O4380" s="38"/>
    </row>
    <row r="4381" spans="8:15">
      <c r="H4381" s="37"/>
      <c r="I4381" s="36"/>
      <c r="J4381" s="38"/>
      <c r="K4381" s="36"/>
      <c r="L4381" s="36"/>
      <c r="M4381" s="38"/>
      <c r="N4381" s="36"/>
      <c r="O4381" s="38"/>
    </row>
    <row r="4382" spans="8:15">
      <c r="H4382" s="37"/>
      <c r="I4382" s="36"/>
      <c r="J4382" s="38"/>
      <c r="K4382" s="36"/>
      <c r="L4382" s="36"/>
      <c r="M4382" s="38"/>
      <c r="N4382" s="36"/>
      <c r="O4382" s="38"/>
    </row>
    <row r="4383" spans="8:15">
      <c r="H4383" s="37"/>
      <c r="I4383" s="36"/>
      <c r="J4383" s="38"/>
      <c r="K4383" s="36"/>
      <c r="L4383" s="36"/>
      <c r="M4383" s="38"/>
      <c r="N4383" s="36"/>
      <c r="O4383" s="38"/>
    </row>
    <row r="4384" spans="8:15">
      <c r="H4384" s="37"/>
      <c r="I4384" s="36"/>
      <c r="J4384" s="38"/>
      <c r="K4384" s="36"/>
      <c r="L4384" s="36"/>
      <c r="M4384" s="38"/>
      <c r="N4384" s="36"/>
      <c r="O4384" s="38"/>
    </row>
    <row r="4385" spans="8:15">
      <c r="H4385" s="37"/>
      <c r="I4385" s="36"/>
      <c r="J4385" s="38"/>
      <c r="K4385" s="36"/>
      <c r="L4385" s="36"/>
      <c r="M4385" s="38"/>
      <c r="N4385" s="36"/>
      <c r="O4385" s="38"/>
    </row>
    <row r="4386" spans="8:15">
      <c r="H4386" s="37"/>
      <c r="I4386" s="36"/>
      <c r="J4386" s="38"/>
      <c r="K4386" s="36"/>
      <c r="L4386" s="36"/>
      <c r="M4386" s="38"/>
      <c r="N4386" s="36"/>
      <c r="O4386" s="38"/>
    </row>
    <row r="4387" spans="8:15">
      <c r="H4387" s="37"/>
      <c r="I4387" s="36"/>
      <c r="J4387" s="38"/>
      <c r="K4387" s="36"/>
      <c r="L4387" s="36"/>
      <c r="M4387" s="38"/>
      <c r="N4387" s="36"/>
      <c r="O4387" s="38"/>
    </row>
    <row r="4388" spans="8:15">
      <c r="H4388" s="37"/>
      <c r="I4388" s="36"/>
      <c r="J4388" s="38"/>
      <c r="K4388" s="36"/>
      <c r="L4388" s="36"/>
      <c r="M4388" s="38"/>
      <c r="N4388" s="36"/>
      <c r="O4388" s="38"/>
    </row>
    <row r="4389" spans="8:15">
      <c r="H4389" s="37"/>
      <c r="I4389" s="36"/>
      <c r="J4389" s="38"/>
      <c r="K4389" s="36"/>
      <c r="L4389" s="36"/>
      <c r="M4389" s="38"/>
      <c r="N4389" s="36"/>
      <c r="O4389" s="38"/>
    </row>
    <row r="4390" spans="8:15">
      <c r="H4390" s="37"/>
      <c r="I4390" s="36"/>
      <c r="J4390" s="38"/>
      <c r="K4390" s="36"/>
      <c r="L4390" s="36"/>
      <c r="M4390" s="38"/>
      <c r="N4390" s="36"/>
      <c r="O4390" s="38"/>
    </row>
    <row r="4391" spans="8:15">
      <c r="H4391" s="37"/>
      <c r="I4391" s="36"/>
      <c r="J4391" s="38"/>
      <c r="K4391" s="36"/>
      <c r="L4391" s="36"/>
      <c r="M4391" s="38"/>
      <c r="N4391" s="36"/>
      <c r="O4391" s="38"/>
    </row>
    <row r="4392" spans="8:15">
      <c r="H4392" s="37"/>
      <c r="I4392" s="36"/>
      <c r="J4392" s="38"/>
      <c r="K4392" s="36"/>
      <c r="L4392" s="36"/>
      <c r="M4392" s="38"/>
      <c r="N4392" s="36"/>
      <c r="O4392" s="38"/>
    </row>
    <row r="4393" spans="8:15">
      <c r="H4393" s="37"/>
      <c r="I4393" s="36"/>
      <c r="J4393" s="38"/>
      <c r="K4393" s="36"/>
      <c r="L4393" s="36"/>
      <c r="M4393" s="38"/>
      <c r="N4393" s="36"/>
      <c r="O4393" s="38"/>
    </row>
    <row r="4394" spans="8:15">
      <c r="H4394" s="37"/>
      <c r="I4394" s="36"/>
      <c r="J4394" s="38"/>
      <c r="K4394" s="36"/>
      <c r="L4394" s="36"/>
      <c r="M4394" s="38"/>
      <c r="N4394" s="36"/>
      <c r="O4394" s="38"/>
    </row>
    <row r="4395" spans="8:15">
      <c r="H4395" s="37"/>
      <c r="I4395" s="36"/>
      <c r="J4395" s="38"/>
      <c r="K4395" s="36"/>
      <c r="L4395" s="36"/>
      <c r="M4395" s="38"/>
      <c r="N4395" s="36"/>
      <c r="O4395" s="38"/>
    </row>
    <row r="4396" spans="8:15">
      <c r="H4396" s="37"/>
      <c r="I4396" s="36"/>
      <c r="J4396" s="38"/>
      <c r="K4396" s="36"/>
      <c r="L4396" s="36"/>
      <c r="M4396" s="38"/>
      <c r="N4396" s="36"/>
      <c r="O4396" s="38"/>
    </row>
    <row r="4397" spans="8:15">
      <c r="H4397" s="37"/>
      <c r="I4397" s="36"/>
      <c r="J4397" s="38"/>
      <c r="K4397" s="36"/>
      <c r="L4397" s="36"/>
      <c r="M4397" s="38"/>
      <c r="N4397" s="36"/>
      <c r="O4397" s="38"/>
    </row>
    <row r="4398" spans="8:15">
      <c r="H4398" s="37"/>
      <c r="I4398" s="36"/>
      <c r="J4398" s="38"/>
      <c r="K4398" s="36"/>
      <c r="L4398" s="36"/>
      <c r="M4398" s="38"/>
      <c r="N4398" s="36"/>
      <c r="O4398" s="38"/>
    </row>
    <row r="4399" spans="8:15">
      <c r="H4399" s="37"/>
      <c r="I4399" s="36"/>
      <c r="J4399" s="38"/>
      <c r="K4399" s="36"/>
      <c r="L4399" s="36"/>
      <c r="M4399" s="38"/>
      <c r="N4399" s="36"/>
      <c r="O4399" s="38"/>
    </row>
    <row r="4400" spans="8:15">
      <c r="H4400" s="37"/>
      <c r="I4400" s="36"/>
      <c r="J4400" s="38"/>
      <c r="K4400" s="36"/>
      <c r="L4400" s="36"/>
      <c r="M4400" s="38"/>
      <c r="N4400" s="36"/>
      <c r="O4400" s="38"/>
    </row>
    <row r="4401" spans="8:15">
      <c r="H4401" s="37"/>
      <c r="I4401" s="36"/>
      <c r="J4401" s="38"/>
      <c r="K4401" s="36"/>
      <c r="L4401" s="36"/>
      <c r="M4401" s="38"/>
      <c r="N4401" s="36"/>
      <c r="O4401" s="38"/>
    </row>
    <row r="4402" spans="8:15">
      <c r="H4402" s="37"/>
      <c r="I4402" s="36"/>
      <c r="J4402" s="38"/>
      <c r="K4402" s="36"/>
      <c r="L4402" s="36"/>
      <c r="M4402" s="38"/>
      <c r="N4402" s="36"/>
      <c r="O4402" s="38"/>
    </row>
    <row r="4403" spans="8:15">
      <c r="H4403" s="37"/>
      <c r="I4403" s="36"/>
      <c r="J4403" s="38"/>
      <c r="K4403" s="36"/>
      <c r="L4403" s="36"/>
      <c r="M4403" s="38"/>
      <c r="N4403" s="36"/>
      <c r="O4403" s="38"/>
    </row>
    <row r="4404" spans="8:15">
      <c r="H4404" s="37"/>
      <c r="I4404" s="36"/>
      <c r="J4404" s="38"/>
      <c r="K4404" s="36"/>
      <c r="L4404" s="36"/>
      <c r="M4404" s="38"/>
      <c r="N4404" s="36"/>
      <c r="O4404" s="38"/>
    </row>
    <row r="4405" spans="8:15">
      <c r="H4405" s="37"/>
      <c r="I4405" s="36"/>
      <c r="J4405" s="38"/>
      <c r="K4405" s="36"/>
      <c r="L4405" s="36"/>
      <c r="M4405" s="38"/>
      <c r="N4405" s="36"/>
      <c r="O4405" s="38"/>
    </row>
    <row r="4406" spans="8:15">
      <c r="H4406" s="37"/>
      <c r="I4406" s="36"/>
      <c r="J4406" s="38"/>
      <c r="K4406" s="36"/>
      <c r="L4406" s="36"/>
      <c r="M4406" s="38"/>
      <c r="N4406" s="36"/>
      <c r="O4406" s="38"/>
    </row>
    <row r="4407" spans="8:15">
      <c r="H4407" s="37"/>
      <c r="I4407" s="36"/>
      <c r="J4407" s="38"/>
      <c r="K4407" s="36"/>
      <c r="L4407" s="36"/>
      <c r="M4407" s="38"/>
      <c r="N4407" s="36"/>
      <c r="O4407" s="38"/>
    </row>
    <row r="4408" spans="8:15">
      <c r="H4408" s="37"/>
      <c r="I4408" s="36"/>
      <c r="J4408" s="38"/>
      <c r="K4408" s="36"/>
      <c r="L4408" s="36"/>
      <c r="M4408" s="38"/>
      <c r="N4408" s="36"/>
      <c r="O4408" s="38"/>
    </row>
    <row r="4409" spans="8:15">
      <c r="H4409" s="37"/>
      <c r="I4409" s="36"/>
      <c r="J4409" s="38"/>
      <c r="K4409" s="36"/>
      <c r="L4409" s="36"/>
      <c r="M4409" s="38"/>
      <c r="N4409" s="36"/>
      <c r="O4409" s="38"/>
    </row>
    <row r="4410" spans="8:15">
      <c r="H4410" s="37"/>
      <c r="I4410" s="36"/>
      <c r="J4410" s="38"/>
      <c r="K4410" s="36"/>
      <c r="L4410" s="36"/>
      <c r="M4410" s="38"/>
      <c r="N4410" s="36"/>
      <c r="O4410" s="38"/>
    </row>
    <row r="4411" spans="8:15">
      <c r="H4411" s="37"/>
      <c r="I4411" s="36"/>
      <c r="J4411" s="38"/>
      <c r="K4411" s="36"/>
      <c r="L4411" s="36"/>
      <c r="M4411" s="38"/>
      <c r="N4411" s="36"/>
      <c r="O4411" s="38"/>
    </row>
    <row r="4412" spans="8:15">
      <c r="H4412" s="37"/>
      <c r="I4412" s="36"/>
      <c r="J4412" s="38"/>
      <c r="K4412" s="36"/>
      <c r="L4412" s="36"/>
      <c r="M4412" s="38"/>
      <c r="N4412" s="36"/>
      <c r="O4412" s="38"/>
    </row>
    <row r="4413" spans="8:15">
      <c r="H4413" s="37"/>
      <c r="I4413" s="36"/>
      <c r="J4413" s="38"/>
      <c r="K4413" s="36"/>
      <c r="L4413" s="36"/>
      <c r="M4413" s="38"/>
      <c r="N4413" s="36"/>
      <c r="O4413" s="38"/>
    </row>
    <row r="4414" spans="8:15">
      <c r="H4414" s="37"/>
      <c r="I4414" s="36"/>
      <c r="J4414" s="38"/>
      <c r="K4414" s="36"/>
      <c r="L4414" s="36"/>
      <c r="M4414" s="38"/>
      <c r="N4414" s="36"/>
      <c r="O4414" s="38"/>
    </row>
    <row r="4415" spans="8:15">
      <c r="H4415" s="37"/>
      <c r="I4415" s="36"/>
      <c r="J4415" s="38"/>
      <c r="K4415" s="36"/>
      <c r="L4415" s="36"/>
      <c r="M4415" s="38"/>
      <c r="N4415" s="36"/>
      <c r="O4415" s="38"/>
    </row>
    <row r="4416" spans="8:15">
      <c r="H4416" s="37"/>
      <c r="I4416" s="36"/>
      <c r="J4416" s="38"/>
      <c r="K4416" s="36"/>
      <c r="L4416" s="36"/>
      <c r="M4416" s="38"/>
      <c r="N4416" s="36"/>
      <c r="O4416" s="38"/>
    </row>
    <row r="4417" spans="8:15">
      <c r="H4417" s="37"/>
      <c r="I4417" s="36"/>
      <c r="J4417" s="38"/>
      <c r="K4417" s="36"/>
      <c r="L4417" s="36"/>
      <c r="M4417" s="38"/>
      <c r="N4417" s="36"/>
      <c r="O4417" s="38"/>
    </row>
    <row r="4418" spans="8:15">
      <c r="H4418" s="37"/>
      <c r="I4418" s="36"/>
      <c r="J4418" s="38"/>
      <c r="K4418" s="36"/>
      <c r="L4418" s="36"/>
      <c r="M4418" s="38"/>
      <c r="N4418" s="36"/>
      <c r="O4418" s="38"/>
    </row>
    <row r="4419" spans="8:15">
      <c r="H4419" s="37"/>
      <c r="I4419" s="36"/>
      <c r="J4419" s="38"/>
      <c r="K4419" s="36"/>
      <c r="L4419" s="36"/>
      <c r="M4419" s="38"/>
      <c r="N4419" s="36"/>
      <c r="O4419" s="38"/>
    </row>
    <row r="4420" spans="8:15">
      <c r="H4420" s="37"/>
      <c r="I4420" s="36"/>
      <c r="J4420" s="38"/>
      <c r="K4420" s="36"/>
      <c r="L4420" s="36"/>
      <c r="M4420" s="38"/>
      <c r="N4420" s="36"/>
      <c r="O4420" s="38"/>
    </row>
    <row r="4421" spans="8:15">
      <c r="H4421" s="37"/>
      <c r="I4421" s="36"/>
      <c r="J4421" s="38"/>
      <c r="K4421" s="36"/>
      <c r="L4421" s="36"/>
      <c r="M4421" s="38"/>
      <c r="N4421" s="36"/>
      <c r="O4421" s="38"/>
    </row>
    <row r="4422" spans="8:15">
      <c r="H4422" s="37"/>
      <c r="I4422" s="36"/>
      <c r="J4422" s="38"/>
      <c r="K4422" s="36"/>
      <c r="L4422" s="36"/>
      <c r="M4422" s="38"/>
      <c r="N4422" s="36"/>
      <c r="O4422" s="38"/>
    </row>
    <row r="4423" spans="8:15">
      <c r="H4423" s="37"/>
      <c r="I4423" s="36"/>
      <c r="J4423" s="38"/>
      <c r="K4423" s="36"/>
      <c r="L4423" s="36"/>
      <c r="M4423" s="38"/>
      <c r="N4423" s="36"/>
      <c r="O4423" s="38"/>
    </row>
    <row r="4424" spans="8:15">
      <c r="H4424" s="37"/>
      <c r="I4424" s="36"/>
      <c r="J4424" s="38"/>
      <c r="K4424" s="36"/>
      <c r="L4424" s="36"/>
      <c r="M4424" s="38"/>
      <c r="N4424" s="36"/>
      <c r="O4424" s="38"/>
    </row>
    <row r="4425" spans="8:15">
      <c r="H4425" s="37"/>
      <c r="I4425" s="36"/>
      <c r="J4425" s="38"/>
      <c r="K4425" s="36"/>
      <c r="L4425" s="36"/>
      <c r="M4425" s="38"/>
      <c r="N4425" s="36"/>
      <c r="O4425" s="38"/>
    </row>
    <row r="4426" spans="8:15">
      <c r="H4426" s="37"/>
      <c r="I4426" s="36"/>
      <c r="J4426" s="38"/>
      <c r="K4426" s="36"/>
      <c r="L4426" s="36"/>
      <c r="M4426" s="38"/>
      <c r="N4426" s="36"/>
      <c r="O4426" s="38"/>
    </row>
    <row r="4427" spans="8:15">
      <c r="H4427" s="37"/>
      <c r="I4427" s="36"/>
      <c r="J4427" s="38"/>
      <c r="K4427" s="36"/>
      <c r="L4427" s="36"/>
      <c r="M4427" s="38"/>
      <c r="N4427" s="36"/>
      <c r="O4427" s="38"/>
    </row>
    <row r="4428" spans="8:15">
      <c r="H4428" s="37"/>
      <c r="I4428" s="36"/>
      <c r="J4428" s="38"/>
      <c r="K4428" s="36"/>
      <c r="L4428" s="36"/>
      <c r="M4428" s="38"/>
      <c r="N4428" s="36"/>
      <c r="O4428" s="38"/>
    </row>
    <row r="4429" spans="8:15">
      <c r="H4429" s="37"/>
      <c r="I4429" s="36"/>
      <c r="J4429" s="38"/>
      <c r="K4429" s="36"/>
      <c r="L4429" s="36"/>
      <c r="M4429" s="38"/>
      <c r="N4429" s="36"/>
      <c r="O4429" s="38"/>
    </row>
    <row r="4430" spans="8:15">
      <c r="H4430" s="37"/>
      <c r="I4430" s="36"/>
      <c r="J4430" s="38"/>
      <c r="K4430" s="36"/>
      <c r="L4430" s="36"/>
      <c r="M4430" s="38"/>
      <c r="N4430" s="36"/>
      <c r="O4430" s="38"/>
    </row>
    <row r="4431" spans="8:15">
      <c r="H4431" s="37"/>
      <c r="I4431" s="36"/>
      <c r="J4431" s="38"/>
      <c r="K4431" s="36"/>
      <c r="L4431" s="36"/>
      <c r="M4431" s="38"/>
      <c r="N4431" s="36"/>
      <c r="O4431" s="38"/>
    </row>
    <row r="4432" spans="8:15">
      <c r="H4432" s="37"/>
      <c r="I4432" s="36"/>
      <c r="J4432" s="38"/>
      <c r="K4432" s="36"/>
      <c r="L4432" s="36"/>
      <c r="M4432" s="38"/>
      <c r="N4432" s="36"/>
      <c r="O4432" s="38"/>
    </row>
    <row r="4433" spans="8:15">
      <c r="H4433" s="37"/>
      <c r="I4433" s="36"/>
      <c r="J4433" s="38"/>
      <c r="K4433" s="36"/>
      <c r="L4433" s="36"/>
      <c r="M4433" s="38"/>
      <c r="N4433" s="36"/>
      <c r="O4433" s="38"/>
    </row>
    <row r="4434" spans="8:15">
      <c r="H4434" s="37"/>
      <c r="I4434" s="36"/>
      <c r="J4434" s="38"/>
      <c r="K4434" s="36"/>
      <c r="L4434" s="36"/>
      <c r="M4434" s="38"/>
      <c r="N4434" s="36"/>
      <c r="O4434" s="38"/>
    </row>
    <row r="4435" spans="8:15">
      <c r="H4435" s="37"/>
      <c r="I4435" s="36"/>
      <c r="J4435" s="38"/>
      <c r="K4435" s="36"/>
      <c r="L4435" s="36"/>
      <c r="M4435" s="38"/>
      <c r="N4435" s="36"/>
      <c r="O4435" s="38"/>
    </row>
    <row r="4436" spans="8:15">
      <c r="H4436" s="37"/>
      <c r="I4436" s="36"/>
      <c r="J4436" s="38"/>
      <c r="K4436" s="36"/>
      <c r="L4436" s="36"/>
      <c r="M4436" s="38"/>
      <c r="N4436" s="36"/>
      <c r="O4436" s="38"/>
    </row>
    <row r="4437" spans="8:15">
      <c r="H4437" s="37"/>
      <c r="I4437" s="36"/>
      <c r="J4437" s="38"/>
      <c r="K4437" s="36"/>
      <c r="L4437" s="36"/>
      <c r="M4437" s="38"/>
      <c r="N4437" s="36"/>
      <c r="O4437" s="38"/>
    </row>
    <row r="4438" spans="8:15">
      <c r="H4438" s="37"/>
      <c r="I4438" s="36"/>
      <c r="J4438" s="38"/>
      <c r="K4438" s="36"/>
      <c r="L4438" s="36"/>
      <c r="M4438" s="38"/>
      <c r="N4438" s="36"/>
      <c r="O4438" s="38"/>
    </row>
    <row r="4439" spans="8:15">
      <c r="H4439" s="37"/>
      <c r="I4439" s="36"/>
      <c r="J4439" s="38"/>
      <c r="K4439" s="36"/>
      <c r="L4439" s="36"/>
      <c r="M4439" s="38"/>
      <c r="N4439" s="36"/>
      <c r="O4439" s="38"/>
    </row>
    <row r="4440" spans="8:15">
      <c r="H4440" s="37"/>
      <c r="I4440" s="36"/>
      <c r="J4440" s="38"/>
      <c r="K4440" s="36"/>
      <c r="L4440" s="36"/>
      <c r="M4440" s="38"/>
      <c r="N4440" s="36"/>
      <c r="O4440" s="38"/>
    </row>
    <row r="4441" spans="8:15">
      <c r="H4441" s="37"/>
      <c r="I4441" s="36"/>
      <c r="J4441" s="38"/>
      <c r="K4441" s="36"/>
      <c r="L4441" s="36"/>
      <c r="M4441" s="38"/>
      <c r="N4441" s="36"/>
      <c r="O4441" s="38"/>
    </row>
    <row r="4442" spans="8:15">
      <c r="H4442" s="37"/>
      <c r="I4442" s="36"/>
      <c r="J4442" s="38"/>
      <c r="K4442" s="36"/>
      <c r="L4442" s="36"/>
      <c r="M4442" s="38"/>
      <c r="N4442" s="36"/>
      <c r="O4442" s="38"/>
    </row>
    <row r="4443" spans="8:15">
      <c r="H4443" s="37"/>
      <c r="I4443" s="36"/>
      <c r="J4443" s="38"/>
      <c r="K4443" s="36"/>
      <c r="L4443" s="36"/>
      <c r="M4443" s="38"/>
      <c r="N4443" s="36"/>
      <c r="O4443" s="38"/>
    </row>
    <row r="4444" spans="8:15">
      <c r="H4444" s="37"/>
      <c r="I4444" s="36"/>
      <c r="J4444" s="38"/>
      <c r="K4444" s="36"/>
      <c r="L4444" s="36"/>
      <c r="M4444" s="38"/>
      <c r="N4444" s="36"/>
      <c r="O4444" s="38"/>
    </row>
    <row r="4445" spans="8:15">
      <c r="H4445" s="37"/>
      <c r="I4445" s="36"/>
      <c r="J4445" s="38"/>
      <c r="K4445" s="36"/>
      <c r="L4445" s="36"/>
      <c r="M4445" s="38"/>
      <c r="N4445" s="36"/>
      <c r="O4445" s="38"/>
    </row>
    <row r="4446" spans="8:15">
      <c r="H4446" s="37"/>
      <c r="I4446" s="36"/>
      <c r="J4446" s="38"/>
      <c r="K4446" s="36"/>
      <c r="L4446" s="36"/>
      <c r="M4446" s="38"/>
      <c r="N4446" s="36"/>
      <c r="O4446" s="38"/>
    </row>
    <row r="4447" spans="8:15">
      <c r="H4447" s="37"/>
      <c r="I4447" s="36"/>
      <c r="J4447" s="38"/>
      <c r="K4447" s="36"/>
      <c r="L4447" s="36"/>
      <c r="M4447" s="38"/>
      <c r="N4447" s="36"/>
      <c r="O4447" s="38"/>
    </row>
    <row r="4448" spans="8:15">
      <c r="H4448" s="37"/>
      <c r="I4448" s="36"/>
      <c r="J4448" s="38"/>
      <c r="K4448" s="36"/>
      <c r="L4448" s="36"/>
      <c r="M4448" s="38"/>
      <c r="N4448" s="36"/>
      <c r="O4448" s="38"/>
    </row>
    <row r="4449" spans="8:15">
      <c r="H4449" s="37"/>
      <c r="I4449" s="36"/>
      <c r="J4449" s="38"/>
      <c r="K4449" s="36"/>
      <c r="L4449" s="36"/>
      <c r="M4449" s="38"/>
      <c r="N4449" s="36"/>
      <c r="O4449" s="38"/>
    </row>
    <row r="4450" spans="8:15">
      <c r="H4450" s="37"/>
      <c r="I4450" s="36"/>
      <c r="J4450" s="38"/>
      <c r="K4450" s="36"/>
      <c r="L4450" s="36"/>
      <c r="M4450" s="38"/>
      <c r="N4450" s="36"/>
      <c r="O4450" s="38"/>
    </row>
    <row r="4451" spans="8:15">
      <c r="H4451" s="37"/>
      <c r="I4451" s="36"/>
      <c r="J4451" s="38"/>
      <c r="K4451" s="36"/>
      <c r="L4451" s="36"/>
      <c r="M4451" s="38"/>
      <c r="N4451" s="36"/>
      <c r="O4451" s="38"/>
    </row>
    <row r="4452" spans="8:15">
      <c r="H4452" s="37"/>
      <c r="I4452" s="36"/>
      <c r="J4452" s="38"/>
      <c r="K4452" s="36"/>
      <c r="L4452" s="36"/>
      <c r="M4452" s="38"/>
      <c r="N4452" s="36"/>
      <c r="O4452" s="38"/>
    </row>
    <row r="4453" spans="8:15">
      <c r="H4453" s="37"/>
      <c r="I4453" s="36"/>
      <c r="J4453" s="38"/>
      <c r="K4453" s="36"/>
      <c r="L4453" s="36"/>
      <c r="M4453" s="38"/>
      <c r="N4453" s="36"/>
      <c r="O4453" s="38"/>
    </row>
    <row r="4454" spans="8:15">
      <c r="H4454" s="37"/>
      <c r="I4454" s="36"/>
      <c r="J4454" s="38"/>
      <c r="K4454" s="36"/>
      <c r="L4454" s="36"/>
      <c r="M4454" s="38"/>
      <c r="N4454" s="36"/>
      <c r="O4454" s="38"/>
    </row>
    <row r="4455" spans="8:15">
      <c r="H4455" s="37"/>
      <c r="I4455" s="36"/>
      <c r="J4455" s="38"/>
      <c r="K4455" s="36"/>
      <c r="L4455" s="36"/>
      <c r="M4455" s="38"/>
      <c r="N4455" s="36"/>
      <c r="O4455" s="38"/>
    </row>
    <row r="4456" spans="8:15">
      <c r="H4456" s="37"/>
      <c r="I4456" s="36"/>
      <c r="J4456" s="38"/>
      <c r="K4456" s="36"/>
      <c r="L4456" s="36"/>
      <c r="M4456" s="38"/>
      <c r="N4456" s="36"/>
      <c r="O4456" s="38"/>
    </row>
    <row r="4457" spans="8:15">
      <c r="H4457" s="37"/>
      <c r="I4457" s="36"/>
      <c r="J4457" s="38"/>
      <c r="K4457" s="36"/>
      <c r="L4457" s="36"/>
      <c r="M4457" s="38"/>
      <c r="N4457" s="36"/>
      <c r="O4457" s="38"/>
    </row>
    <row r="4458" spans="8:15">
      <c r="H4458" s="37"/>
      <c r="I4458" s="36"/>
      <c r="J4458" s="38"/>
      <c r="K4458" s="36"/>
      <c r="L4458" s="36"/>
      <c r="M4458" s="38"/>
      <c r="N4458" s="36"/>
      <c r="O4458" s="38"/>
    </row>
    <row r="4459" spans="8:15">
      <c r="H4459" s="37"/>
      <c r="I4459" s="36"/>
      <c r="J4459" s="38"/>
      <c r="K4459" s="36"/>
      <c r="L4459" s="36"/>
      <c r="M4459" s="38"/>
      <c r="N4459" s="36"/>
      <c r="O4459" s="38"/>
    </row>
    <row r="4460" spans="8:15">
      <c r="H4460" s="37"/>
      <c r="I4460" s="36"/>
      <c r="J4460" s="38"/>
      <c r="K4460" s="36"/>
      <c r="L4460" s="36"/>
      <c r="M4460" s="38"/>
      <c r="N4460" s="36"/>
      <c r="O4460" s="38"/>
    </row>
    <row r="4461" spans="8:15">
      <c r="H4461" s="37"/>
      <c r="I4461" s="36"/>
      <c r="J4461" s="38"/>
      <c r="K4461" s="36"/>
      <c r="L4461" s="36"/>
      <c r="M4461" s="38"/>
      <c r="N4461" s="36"/>
      <c r="O4461" s="38"/>
    </row>
    <row r="4462" spans="8:15">
      <c r="H4462" s="37"/>
      <c r="I4462" s="36"/>
      <c r="J4462" s="38"/>
      <c r="K4462" s="36"/>
      <c r="L4462" s="36"/>
      <c r="M4462" s="38"/>
      <c r="N4462" s="36"/>
      <c r="O4462" s="38"/>
    </row>
    <row r="4463" spans="8:15">
      <c r="H4463" s="37"/>
      <c r="I4463" s="36"/>
      <c r="J4463" s="38"/>
      <c r="K4463" s="36"/>
      <c r="L4463" s="36"/>
      <c r="M4463" s="38"/>
      <c r="N4463" s="36"/>
      <c r="O4463" s="38"/>
    </row>
    <row r="4464" spans="8:15">
      <c r="H4464" s="37"/>
      <c r="I4464" s="36"/>
      <c r="J4464" s="38"/>
      <c r="K4464" s="36"/>
      <c r="L4464" s="36"/>
      <c r="M4464" s="38"/>
      <c r="N4464" s="36"/>
      <c r="O4464" s="38"/>
    </row>
    <row r="4465" spans="8:15">
      <c r="H4465" s="37"/>
      <c r="I4465" s="36"/>
      <c r="J4465" s="38"/>
      <c r="K4465" s="36"/>
      <c r="L4465" s="36"/>
      <c r="M4465" s="38"/>
      <c r="N4465" s="36"/>
      <c r="O4465" s="38"/>
    </row>
    <row r="4466" spans="8:15">
      <c r="H4466" s="37"/>
      <c r="I4466" s="36"/>
      <c r="J4466" s="38"/>
      <c r="K4466" s="36"/>
      <c r="L4466" s="36"/>
      <c r="M4466" s="38"/>
      <c r="N4466" s="36"/>
      <c r="O4466" s="38"/>
    </row>
    <row r="4467" spans="8:15">
      <c r="H4467" s="37"/>
      <c r="I4467" s="36"/>
      <c r="J4467" s="38"/>
      <c r="K4467" s="36"/>
      <c r="L4467" s="36"/>
      <c r="M4467" s="38"/>
      <c r="N4467" s="36"/>
      <c r="O4467" s="38"/>
    </row>
    <row r="4468" spans="8:15">
      <c r="H4468" s="37"/>
      <c r="I4468" s="36"/>
      <c r="J4468" s="38"/>
      <c r="K4468" s="36"/>
      <c r="L4468" s="36"/>
      <c r="M4468" s="38"/>
      <c r="N4468" s="36"/>
      <c r="O4468" s="38"/>
    </row>
    <row r="4469" spans="8:15">
      <c r="H4469" s="37"/>
      <c r="I4469" s="36"/>
      <c r="J4469" s="38"/>
      <c r="K4469" s="36"/>
      <c r="L4469" s="36"/>
      <c r="M4469" s="38"/>
      <c r="N4469" s="36"/>
      <c r="O4469" s="38"/>
    </row>
    <row r="4470" spans="8:15">
      <c r="H4470" s="37"/>
      <c r="I4470" s="36"/>
      <c r="J4470" s="38"/>
      <c r="K4470" s="36"/>
      <c r="L4470" s="36"/>
      <c r="M4470" s="38"/>
      <c r="N4470" s="36"/>
      <c r="O4470" s="38"/>
    </row>
    <row r="4471" spans="8:15">
      <c r="H4471" s="37"/>
      <c r="I4471" s="36"/>
      <c r="J4471" s="38"/>
      <c r="K4471" s="36"/>
      <c r="L4471" s="36"/>
      <c r="M4471" s="38"/>
      <c r="N4471" s="36"/>
      <c r="O4471" s="38"/>
    </row>
    <row r="4472" spans="8:15">
      <c r="H4472" s="37"/>
      <c r="I4472" s="36"/>
      <c r="J4472" s="38"/>
      <c r="K4472" s="36"/>
      <c r="L4472" s="36"/>
      <c r="M4472" s="38"/>
      <c r="N4472" s="36"/>
      <c r="O4472" s="38"/>
    </row>
    <row r="4473" spans="8:15">
      <c r="H4473" s="37"/>
      <c r="I4473" s="36"/>
      <c r="J4473" s="38"/>
      <c r="K4473" s="36"/>
      <c r="L4473" s="36"/>
      <c r="M4473" s="38"/>
      <c r="N4473" s="36"/>
      <c r="O4473" s="38"/>
    </row>
    <row r="4474" spans="8:15">
      <c r="H4474" s="37"/>
      <c r="I4474" s="36"/>
      <c r="J4474" s="38"/>
      <c r="K4474" s="36"/>
      <c r="L4474" s="36"/>
      <c r="M4474" s="38"/>
      <c r="N4474" s="36"/>
      <c r="O4474" s="38"/>
    </row>
    <row r="4475" spans="8:15">
      <c r="H4475" s="37"/>
      <c r="I4475" s="36"/>
      <c r="J4475" s="38"/>
      <c r="K4475" s="36"/>
      <c r="L4475" s="36"/>
      <c r="M4475" s="38"/>
      <c r="N4475" s="36"/>
      <c r="O4475" s="38"/>
    </row>
    <row r="4476" spans="8:15">
      <c r="H4476" s="37"/>
      <c r="I4476" s="36"/>
      <c r="J4476" s="38"/>
      <c r="K4476" s="36"/>
      <c r="L4476" s="36"/>
      <c r="M4476" s="38"/>
      <c r="N4476" s="36"/>
      <c r="O4476" s="38"/>
    </row>
    <row r="4477" spans="8:15">
      <c r="H4477" s="37"/>
      <c r="I4477" s="36"/>
      <c r="J4477" s="38"/>
      <c r="K4477" s="36"/>
      <c r="L4477" s="36"/>
      <c r="M4477" s="38"/>
      <c r="N4477" s="36"/>
      <c r="O4477" s="38"/>
    </row>
    <row r="4478" spans="8:15">
      <c r="H4478" s="37"/>
      <c r="I4478" s="36"/>
      <c r="J4478" s="38"/>
      <c r="K4478" s="36"/>
      <c r="L4478" s="36"/>
      <c r="M4478" s="38"/>
      <c r="N4478" s="36"/>
      <c r="O4478" s="38"/>
    </row>
    <row r="4479" spans="8:15">
      <c r="H4479" s="37"/>
      <c r="I4479" s="36"/>
      <c r="J4479" s="38"/>
      <c r="K4479" s="36"/>
      <c r="L4479" s="36"/>
      <c r="M4479" s="38"/>
      <c r="N4479" s="36"/>
      <c r="O4479" s="38"/>
    </row>
    <row r="4480" spans="8:15">
      <c r="H4480" s="37"/>
      <c r="I4480" s="36"/>
      <c r="J4480" s="38"/>
      <c r="K4480" s="36"/>
      <c r="L4480" s="36"/>
      <c r="M4480" s="38"/>
      <c r="N4480" s="36"/>
      <c r="O4480" s="38"/>
    </row>
    <row r="4481" spans="8:15">
      <c r="H4481" s="37"/>
      <c r="I4481" s="36"/>
      <c r="J4481" s="38"/>
      <c r="K4481" s="36"/>
      <c r="L4481" s="36"/>
      <c r="M4481" s="38"/>
      <c r="N4481" s="36"/>
      <c r="O4481" s="38"/>
    </row>
    <row r="4482" spans="8:15">
      <c r="H4482" s="37"/>
      <c r="I4482" s="36"/>
      <c r="J4482" s="38"/>
      <c r="K4482" s="36"/>
      <c r="L4482" s="36"/>
      <c r="M4482" s="38"/>
      <c r="N4482" s="36"/>
      <c r="O4482" s="38"/>
    </row>
    <row r="4483" spans="8:15">
      <c r="H4483" s="37"/>
      <c r="I4483" s="36"/>
      <c r="J4483" s="38"/>
      <c r="K4483" s="36"/>
      <c r="L4483" s="36"/>
      <c r="M4483" s="38"/>
      <c r="N4483" s="36"/>
      <c r="O4483" s="38"/>
    </row>
    <row r="4484" spans="8:15">
      <c r="H4484" s="37"/>
      <c r="I4484" s="36"/>
      <c r="J4484" s="38"/>
      <c r="K4484" s="36"/>
      <c r="L4484" s="36"/>
      <c r="M4484" s="38"/>
      <c r="N4484" s="36"/>
      <c r="O4484" s="38"/>
    </row>
    <row r="4485" spans="8:15">
      <c r="H4485" s="37"/>
      <c r="I4485" s="36"/>
      <c r="J4485" s="38"/>
      <c r="K4485" s="36"/>
      <c r="L4485" s="36"/>
      <c r="M4485" s="38"/>
      <c r="N4485" s="36"/>
      <c r="O4485" s="38"/>
    </row>
    <row r="4486" spans="8:15">
      <c r="H4486" s="37"/>
      <c r="I4486" s="36"/>
      <c r="J4486" s="38"/>
      <c r="K4486" s="36"/>
      <c r="L4486" s="36"/>
      <c r="M4486" s="38"/>
      <c r="N4486" s="36"/>
      <c r="O4486" s="38"/>
    </row>
    <row r="4487" spans="8:15">
      <c r="H4487" s="37"/>
      <c r="I4487" s="36"/>
      <c r="J4487" s="38"/>
      <c r="K4487" s="36"/>
      <c r="L4487" s="36"/>
      <c r="M4487" s="38"/>
      <c r="N4487" s="36"/>
      <c r="O4487" s="38"/>
    </row>
    <row r="4488" spans="8:15">
      <c r="H4488" s="37"/>
      <c r="I4488" s="36"/>
      <c r="J4488" s="38"/>
      <c r="K4488" s="36"/>
      <c r="L4488" s="36"/>
      <c r="M4488" s="38"/>
      <c r="N4488" s="36"/>
      <c r="O4488" s="38"/>
    </row>
    <row r="4489" spans="8:15">
      <c r="H4489" s="37"/>
      <c r="I4489" s="36"/>
      <c r="J4489" s="38"/>
      <c r="K4489" s="36"/>
      <c r="L4489" s="36"/>
      <c r="M4489" s="38"/>
      <c r="N4489" s="36"/>
      <c r="O4489" s="38"/>
    </row>
    <row r="4490" spans="8:15">
      <c r="H4490" s="37"/>
      <c r="I4490" s="36"/>
      <c r="J4490" s="38"/>
      <c r="K4490" s="36"/>
      <c r="L4490" s="36"/>
      <c r="M4490" s="38"/>
      <c r="N4490" s="36"/>
      <c r="O4490" s="38"/>
    </row>
    <row r="4491" spans="8:15">
      <c r="H4491" s="37"/>
      <c r="I4491" s="36"/>
      <c r="J4491" s="38"/>
      <c r="K4491" s="36"/>
      <c r="L4491" s="36"/>
      <c r="M4491" s="38"/>
      <c r="N4491" s="36"/>
      <c r="O4491" s="38"/>
    </row>
    <row r="4492" spans="8:15">
      <c r="H4492" s="37"/>
      <c r="I4492" s="36"/>
      <c r="J4492" s="38"/>
      <c r="K4492" s="36"/>
      <c r="L4492" s="36"/>
      <c r="M4492" s="38"/>
      <c r="N4492" s="36"/>
      <c r="O4492" s="38"/>
    </row>
    <row r="4493" spans="8:15">
      <c r="H4493" s="37"/>
      <c r="I4493" s="36"/>
      <c r="J4493" s="38"/>
      <c r="K4493" s="36"/>
      <c r="L4493" s="36"/>
      <c r="M4493" s="38"/>
      <c r="N4493" s="36"/>
      <c r="O4493" s="38"/>
    </row>
    <row r="4494" spans="8:15">
      <c r="H4494" s="37"/>
      <c r="I4494" s="36"/>
      <c r="J4494" s="38"/>
      <c r="K4494" s="36"/>
      <c r="L4494" s="36"/>
      <c r="M4494" s="38"/>
      <c r="N4494" s="36"/>
      <c r="O4494" s="38"/>
    </row>
    <row r="4495" spans="8:15">
      <c r="H4495" s="37"/>
      <c r="I4495" s="36"/>
      <c r="J4495" s="38"/>
      <c r="K4495" s="36"/>
      <c r="L4495" s="36"/>
      <c r="M4495" s="38"/>
      <c r="N4495" s="36"/>
      <c r="O4495" s="38"/>
    </row>
    <row r="4496" spans="8:15">
      <c r="H4496" s="37"/>
      <c r="I4496" s="36"/>
      <c r="J4496" s="38"/>
      <c r="K4496" s="36"/>
      <c r="L4496" s="36"/>
      <c r="M4496" s="38"/>
      <c r="N4496" s="36"/>
      <c r="O4496" s="38"/>
    </row>
    <row r="4497" spans="8:15">
      <c r="H4497" s="37"/>
      <c r="I4497" s="36"/>
      <c r="J4497" s="38"/>
      <c r="K4497" s="36"/>
      <c r="L4497" s="36"/>
      <c r="M4497" s="38"/>
      <c r="N4497" s="36"/>
      <c r="O4497" s="38"/>
    </row>
    <row r="4498" spans="8:15">
      <c r="H4498" s="37"/>
      <c r="I4498" s="36"/>
      <c r="J4498" s="38"/>
      <c r="K4498" s="36"/>
      <c r="L4498" s="36"/>
      <c r="M4498" s="38"/>
      <c r="N4498" s="36"/>
      <c r="O4498" s="38"/>
    </row>
    <row r="4499" spans="8:15">
      <c r="H4499" s="37"/>
      <c r="I4499" s="36"/>
      <c r="J4499" s="38"/>
      <c r="K4499" s="36"/>
      <c r="L4499" s="36"/>
      <c r="M4499" s="38"/>
      <c r="N4499" s="36"/>
      <c r="O4499" s="38"/>
    </row>
    <row r="4500" spans="8:15">
      <c r="H4500" s="37"/>
      <c r="I4500" s="36"/>
      <c r="J4500" s="38"/>
      <c r="K4500" s="36"/>
      <c r="L4500" s="36"/>
      <c r="M4500" s="38"/>
      <c r="N4500" s="36"/>
      <c r="O4500" s="38"/>
    </row>
    <row r="4501" spans="8:15">
      <c r="H4501" s="37"/>
      <c r="I4501" s="36"/>
      <c r="J4501" s="38"/>
      <c r="K4501" s="36"/>
      <c r="L4501" s="36"/>
      <c r="M4501" s="38"/>
      <c r="N4501" s="36"/>
      <c r="O4501" s="38"/>
    </row>
    <row r="4502" spans="8:15">
      <c r="H4502" s="37"/>
      <c r="I4502" s="36"/>
      <c r="J4502" s="38"/>
      <c r="K4502" s="36"/>
      <c r="L4502" s="36"/>
      <c r="M4502" s="38"/>
      <c r="N4502" s="36"/>
      <c r="O4502" s="38"/>
    </row>
    <row r="4503" spans="8:15">
      <c r="H4503" s="37"/>
      <c r="I4503" s="36"/>
      <c r="J4503" s="38"/>
      <c r="K4503" s="36"/>
      <c r="L4503" s="36"/>
      <c r="M4503" s="38"/>
      <c r="N4503" s="36"/>
      <c r="O4503" s="38"/>
    </row>
    <row r="4504" spans="8:15">
      <c r="H4504" s="37"/>
      <c r="I4504" s="36"/>
      <c r="J4504" s="38"/>
      <c r="K4504" s="36"/>
      <c r="L4504" s="36"/>
      <c r="M4504" s="38"/>
      <c r="N4504" s="36"/>
      <c r="O4504" s="38"/>
    </row>
    <row r="4505" spans="8:15">
      <c r="H4505" s="37"/>
      <c r="I4505" s="36"/>
      <c r="J4505" s="38"/>
      <c r="K4505" s="36"/>
      <c r="L4505" s="36"/>
      <c r="M4505" s="38"/>
      <c r="N4505" s="36"/>
      <c r="O4505" s="38"/>
    </row>
    <row r="4506" spans="8:15">
      <c r="H4506" s="37"/>
      <c r="I4506" s="36"/>
      <c r="J4506" s="38"/>
      <c r="K4506" s="36"/>
      <c r="L4506" s="36"/>
      <c r="M4506" s="38"/>
      <c r="N4506" s="36"/>
      <c r="O4506" s="38"/>
    </row>
    <row r="4507" spans="8:15">
      <c r="H4507" s="37"/>
      <c r="I4507" s="36"/>
      <c r="J4507" s="38"/>
      <c r="K4507" s="36"/>
      <c r="L4507" s="36"/>
      <c r="M4507" s="38"/>
      <c r="N4507" s="36"/>
      <c r="O4507" s="38"/>
    </row>
    <row r="4508" spans="8:15">
      <c r="H4508" s="37"/>
      <c r="I4508" s="36"/>
      <c r="J4508" s="38"/>
      <c r="K4508" s="36"/>
      <c r="L4508" s="36"/>
      <c r="M4508" s="38"/>
      <c r="N4508" s="36"/>
      <c r="O4508" s="38"/>
    </row>
    <row r="4509" spans="8:15">
      <c r="H4509" s="37"/>
      <c r="I4509" s="36"/>
      <c r="J4509" s="38"/>
      <c r="K4509" s="36"/>
      <c r="L4509" s="36"/>
      <c r="M4509" s="38"/>
      <c r="N4509" s="36"/>
      <c r="O4509" s="38"/>
    </row>
    <row r="4510" spans="8:15">
      <c r="H4510" s="37"/>
      <c r="I4510" s="36"/>
      <c r="J4510" s="38"/>
      <c r="K4510" s="36"/>
      <c r="L4510" s="36"/>
      <c r="M4510" s="38"/>
      <c r="N4510" s="36"/>
      <c r="O4510" s="38"/>
    </row>
    <row r="4511" spans="8:15">
      <c r="H4511" s="37"/>
      <c r="I4511" s="36"/>
      <c r="J4511" s="38"/>
      <c r="K4511" s="36"/>
      <c r="L4511" s="36"/>
      <c r="M4511" s="38"/>
      <c r="N4511" s="36"/>
      <c r="O4511" s="38"/>
    </row>
    <row r="4512" spans="8:15">
      <c r="H4512" s="37"/>
      <c r="I4512" s="36"/>
      <c r="J4512" s="38"/>
      <c r="K4512" s="36"/>
      <c r="L4512" s="36"/>
      <c r="M4512" s="38"/>
      <c r="N4512" s="36"/>
      <c r="O4512" s="38"/>
    </row>
    <row r="4513" spans="8:15">
      <c r="H4513" s="37"/>
      <c r="I4513" s="36"/>
      <c r="J4513" s="38"/>
      <c r="K4513" s="36"/>
      <c r="L4513" s="36"/>
      <c r="M4513" s="38"/>
      <c r="N4513" s="36"/>
      <c r="O4513" s="38"/>
    </row>
    <row r="4514" spans="8:15">
      <c r="H4514" s="37"/>
      <c r="I4514" s="36"/>
      <c r="J4514" s="38"/>
      <c r="K4514" s="36"/>
      <c r="L4514" s="36"/>
      <c r="M4514" s="38"/>
      <c r="N4514" s="36"/>
      <c r="O4514" s="38"/>
    </row>
    <row r="4515" spans="8:15">
      <c r="H4515" s="37"/>
      <c r="I4515" s="36"/>
      <c r="J4515" s="38"/>
      <c r="K4515" s="36"/>
      <c r="L4515" s="36"/>
      <c r="M4515" s="38"/>
      <c r="N4515" s="36"/>
      <c r="O4515" s="38"/>
    </row>
    <row r="4516" spans="8:15">
      <c r="H4516" s="37"/>
      <c r="I4516" s="36"/>
      <c r="J4516" s="38"/>
      <c r="K4516" s="36"/>
      <c r="L4516" s="36"/>
      <c r="M4516" s="38"/>
      <c r="N4516" s="36"/>
      <c r="O4516" s="38"/>
    </row>
    <row r="4517" spans="8:15">
      <c r="H4517" s="37"/>
      <c r="I4517" s="36"/>
      <c r="J4517" s="38"/>
      <c r="K4517" s="36"/>
      <c r="L4517" s="36"/>
      <c r="M4517" s="38"/>
      <c r="N4517" s="36"/>
      <c r="O4517" s="38"/>
    </row>
    <row r="4518" spans="8:15">
      <c r="H4518" s="37"/>
      <c r="I4518" s="36"/>
      <c r="J4518" s="38"/>
      <c r="K4518" s="36"/>
      <c r="L4518" s="36"/>
      <c r="M4518" s="38"/>
      <c r="N4518" s="36"/>
      <c r="O4518" s="38"/>
    </row>
    <row r="4519" spans="8:15">
      <c r="H4519" s="37"/>
      <c r="I4519" s="36"/>
      <c r="J4519" s="38"/>
      <c r="K4519" s="36"/>
      <c r="L4519" s="36"/>
      <c r="M4519" s="38"/>
      <c r="N4519" s="36"/>
      <c r="O4519" s="38"/>
    </row>
    <row r="4520" spans="8:15">
      <c r="H4520" s="37"/>
      <c r="I4520" s="36"/>
      <c r="J4520" s="38"/>
      <c r="K4520" s="36"/>
      <c r="L4520" s="36"/>
      <c r="M4520" s="38"/>
      <c r="N4520" s="36"/>
      <c r="O4520" s="38"/>
    </row>
    <row r="4521" spans="8:15">
      <c r="H4521" s="37"/>
      <c r="I4521" s="36"/>
      <c r="J4521" s="38"/>
      <c r="K4521" s="36"/>
      <c r="L4521" s="36"/>
      <c r="M4521" s="38"/>
      <c r="N4521" s="36"/>
      <c r="O4521" s="38"/>
    </row>
    <row r="4522" spans="8:15">
      <c r="H4522" s="37"/>
      <c r="I4522" s="36"/>
      <c r="J4522" s="38"/>
      <c r="K4522" s="36"/>
      <c r="L4522" s="36"/>
      <c r="M4522" s="38"/>
      <c r="N4522" s="36"/>
      <c r="O4522" s="38"/>
    </row>
    <row r="4523" spans="8:15">
      <c r="H4523" s="37"/>
      <c r="I4523" s="36"/>
      <c r="J4523" s="38"/>
      <c r="K4523" s="36"/>
      <c r="L4523" s="36"/>
      <c r="M4523" s="38"/>
      <c r="N4523" s="36"/>
      <c r="O4523" s="38"/>
    </row>
    <row r="4524" spans="8:15">
      <c r="H4524" s="37"/>
      <c r="I4524" s="36"/>
      <c r="J4524" s="38"/>
      <c r="K4524" s="36"/>
      <c r="L4524" s="36"/>
      <c r="M4524" s="38"/>
      <c r="N4524" s="36"/>
      <c r="O4524" s="38"/>
    </row>
    <row r="4525" spans="8:15">
      <c r="H4525" s="37"/>
      <c r="I4525" s="36"/>
      <c r="J4525" s="38"/>
      <c r="K4525" s="36"/>
      <c r="L4525" s="36"/>
      <c r="M4525" s="38"/>
      <c r="N4525" s="36"/>
      <c r="O4525" s="38"/>
    </row>
    <row r="4526" spans="8:15">
      <c r="H4526" s="37"/>
      <c r="I4526" s="36"/>
      <c r="J4526" s="38"/>
      <c r="K4526" s="36"/>
      <c r="L4526" s="36"/>
      <c r="M4526" s="38"/>
      <c r="N4526" s="36"/>
      <c r="O4526" s="38"/>
    </row>
    <row r="4527" spans="8:15">
      <c r="H4527" s="37"/>
      <c r="I4527" s="36"/>
      <c r="J4527" s="38"/>
      <c r="K4527" s="36"/>
      <c r="L4527" s="36"/>
      <c r="M4527" s="38"/>
      <c r="N4527" s="36"/>
      <c r="O4527" s="38"/>
    </row>
    <row r="4528" spans="8:15">
      <c r="H4528" s="37"/>
      <c r="I4528" s="36"/>
      <c r="J4528" s="38"/>
      <c r="K4528" s="36"/>
      <c r="L4528" s="36"/>
      <c r="M4528" s="38"/>
      <c r="N4528" s="36"/>
      <c r="O4528" s="38"/>
    </row>
    <row r="4529" spans="8:15">
      <c r="H4529" s="37"/>
      <c r="I4529" s="36"/>
      <c r="J4529" s="38"/>
      <c r="K4529" s="36"/>
      <c r="L4529" s="36"/>
      <c r="M4529" s="38"/>
      <c r="N4529" s="36"/>
      <c r="O4529" s="38"/>
    </row>
    <row r="4530" spans="8:15">
      <c r="H4530" s="37"/>
      <c r="I4530" s="36"/>
      <c r="J4530" s="38"/>
      <c r="K4530" s="36"/>
      <c r="L4530" s="36"/>
      <c r="M4530" s="38"/>
      <c r="N4530" s="36"/>
      <c r="O4530" s="38"/>
    </row>
    <row r="4531" spans="8:15">
      <c r="H4531" s="37"/>
      <c r="I4531" s="36"/>
      <c r="J4531" s="38"/>
      <c r="K4531" s="36"/>
      <c r="L4531" s="36"/>
      <c r="M4531" s="38"/>
      <c r="N4531" s="36"/>
      <c r="O4531" s="38"/>
    </row>
    <row r="4532" spans="8:15">
      <c r="H4532" s="37"/>
      <c r="I4532" s="36"/>
      <c r="J4532" s="38"/>
      <c r="K4532" s="36"/>
      <c r="L4532" s="36"/>
      <c r="M4532" s="38"/>
      <c r="N4532" s="36"/>
      <c r="O4532" s="38"/>
    </row>
    <row r="4533" spans="8:15">
      <c r="H4533" s="37"/>
      <c r="I4533" s="36"/>
      <c r="J4533" s="38"/>
      <c r="K4533" s="36"/>
      <c r="L4533" s="36"/>
      <c r="M4533" s="38"/>
      <c r="N4533" s="36"/>
      <c r="O4533" s="38"/>
    </row>
    <row r="4534" spans="8:15">
      <c r="H4534" s="37"/>
      <c r="I4534" s="36"/>
      <c r="J4534" s="38"/>
      <c r="K4534" s="36"/>
      <c r="L4534" s="36"/>
      <c r="M4534" s="38"/>
      <c r="N4534" s="36"/>
      <c r="O4534" s="38"/>
    </row>
    <row r="4535" spans="8:15">
      <c r="H4535" s="37"/>
      <c r="I4535" s="36"/>
      <c r="J4535" s="38"/>
      <c r="K4535" s="36"/>
      <c r="L4535" s="36"/>
      <c r="M4535" s="38"/>
      <c r="N4535" s="36"/>
      <c r="O4535" s="38"/>
    </row>
    <row r="4536" spans="8:15">
      <c r="H4536" s="37"/>
      <c r="I4536" s="36"/>
      <c r="J4536" s="38"/>
      <c r="K4536" s="36"/>
      <c r="L4536" s="36"/>
      <c r="M4536" s="38"/>
      <c r="N4536" s="36"/>
      <c r="O4536" s="38"/>
    </row>
    <row r="4537" spans="8:15">
      <c r="H4537" s="37"/>
      <c r="I4537" s="36"/>
      <c r="J4537" s="38"/>
      <c r="K4537" s="36"/>
      <c r="L4537" s="36"/>
      <c r="M4537" s="38"/>
      <c r="N4537" s="36"/>
      <c r="O4537" s="38"/>
    </row>
    <row r="4538" spans="8:15">
      <c r="H4538" s="37"/>
      <c r="I4538" s="36"/>
      <c r="J4538" s="38"/>
      <c r="K4538" s="36"/>
      <c r="L4538" s="36"/>
      <c r="M4538" s="38"/>
      <c r="N4538" s="36"/>
      <c r="O4538" s="38"/>
    </row>
    <row r="4539" spans="8:15">
      <c r="H4539" s="37"/>
      <c r="I4539" s="36"/>
      <c r="J4539" s="38"/>
      <c r="K4539" s="36"/>
      <c r="L4539" s="36"/>
      <c r="M4539" s="38"/>
      <c r="N4539" s="36"/>
      <c r="O4539" s="38"/>
    </row>
    <row r="4540" spans="8:15">
      <c r="H4540" s="37"/>
      <c r="I4540" s="36"/>
      <c r="J4540" s="38"/>
      <c r="K4540" s="36"/>
      <c r="L4540" s="36"/>
      <c r="M4540" s="38"/>
      <c r="N4540" s="36"/>
      <c r="O4540" s="38"/>
    </row>
    <row r="4541" spans="8:15">
      <c r="H4541" s="37"/>
      <c r="I4541" s="36"/>
      <c r="J4541" s="38"/>
      <c r="K4541" s="36"/>
      <c r="L4541" s="36"/>
      <c r="M4541" s="38"/>
      <c r="N4541" s="36"/>
      <c r="O4541" s="38"/>
    </row>
    <row r="4542" spans="8:15">
      <c r="H4542" s="37"/>
      <c r="I4542" s="36"/>
      <c r="J4542" s="38"/>
      <c r="K4542" s="36"/>
      <c r="L4542" s="36"/>
      <c r="M4542" s="38"/>
      <c r="N4542" s="36"/>
      <c r="O4542" s="38"/>
    </row>
    <row r="4543" spans="8:15">
      <c r="H4543" s="37"/>
      <c r="I4543" s="36"/>
      <c r="J4543" s="38"/>
      <c r="K4543" s="36"/>
      <c r="L4543" s="36"/>
      <c r="M4543" s="38"/>
      <c r="N4543" s="36"/>
      <c r="O4543" s="38"/>
    </row>
    <row r="4544" spans="8:15">
      <c r="H4544" s="37"/>
      <c r="I4544" s="36"/>
      <c r="J4544" s="38"/>
      <c r="K4544" s="36"/>
      <c r="L4544" s="36"/>
      <c r="M4544" s="38"/>
      <c r="N4544" s="36"/>
      <c r="O4544" s="38"/>
    </row>
    <row r="4545" spans="8:15">
      <c r="H4545" s="37"/>
      <c r="I4545" s="36"/>
      <c r="J4545" s="38"/>
      <c r="K4545" s="36"/>
      <c r="L4545" s="36"/>
      <c r="M4545" s="38"/>
      <c r="N4545" s="36"/>
      <c r="O4545" s="38"/>
    </row>
    <row r="4546" spans="8:15">
      <c r="H4546" s="37"/>
      <c r="I4546" s="36"/>
      <c r="J4546" s="38"/>
      <c r="K4546" s="36"/>
      <c r="L4546" s="36"/>
      <c r="M4546" s="38"/>
      <c r="N4546" s="36"/>
      <c r="O4546" s="38"/>
    </row>
    <row r="4547" spans="8:15">
      <c r="H4547" s="37"/>
      <c r="I4547" s="36"/>
      <c r="J4547" s="38"/>
      <c r="K4547" s="36"/>
      <c r="L4547" s="36"/>
      <c r="M4547" s="38"/>
      <c r="N4547" s="36"/>
      <c r="O4547" s="38"/>
    </row>
    <row r="4548" spans="8:15">
      <c r="H4548" s="37"/>
      <c r="I4548" s="36"/>
      <c r="J4548" s="38"/>
      <c r="K4548" s="36"/>
      <c r="L4548" s="36"/>
      <c r="M4548" s="38"/>
      <c r="N4548" s="36"/>
      <c r="O4548" s="38"/>
    </row>
    <row r="4549" spans="8:15">
      <c r="H4549" s="37"/>
      <c r="I4549" s="36"/>
      <c r="J4549" s="38"/>
      <c r="K4549" s="36"/>
      <c r="L4549" s="36"/>
      <c r="M4549" s="38"/>
      <c r="N4549" s="36"/>
      <c r="O4549" s="38"/>
    </row>
    <row r="4550" spans="8:15">
      <c r="H4550" s="37"/>
      <c r="I4550" s="36"/>
      <c r="J4550" s="38"/>
      <c r="K4550" s="36"/>
      <c r="L4550" s="36"/>
      <c r="M4550" s="38"/>
      <c r="N4550" s="36"/>
      <c r="O4550" s="38"/>
    </row>
    <row r="4551" spans="8:15">
      <c r="H4551" s="37"/>
      <c r="I4551" s="36"/>
      <c r="J4551" s="38"/>
      <c r="K4551" s="36"/>
      <c r="L4551" s="36"/>
      <c r="M4551" s="38"/>
      <c r="N4551" s="36"/>
      <c r="O4551" s="38"/>
    </row>
    <row r="4552" spans="8:15">
      <c r="H4552" s="37"/>
      <c r="I4552" s="36"/>
      <c r="J4552" s="38"/>
      <c r="K4552" s="36"/>
      <c r="L4552" s="36"/>
      <c r="M4552" s="38"/>
      <c r="N4552" s="36"/>
      <c r="O4552" s="38"/>
    </row>
    <row r="4553" spans="8:15">
      <c r="H4553" s="37"/>
      <c r="I4553" s="36"/>
      <c r="J4553" s="38"/>
      <c r="K4553" s="36"/>
      <c r="L4553" s="36"/>
      <c r="M4553" s="38"/>
      <c r="N4553" s="36"/>
      <c r="O4553" s="38"/>
    </row>
    <row r="4554" spans="8:15">
      <c r="H4554" s="37"/>
      <c r="I4554" s="36"/>
      <c r="J4554" s="38"/>
      <c r="K4554" s="36"/>
      <c r="L4554" s="36"/>
      <c r="M4554" s="38"/>
      <c r="N4554" s="36"/>
      <c r="O4554" s="38"/>
    </row>
    <row r="4555" spans="8:15">
      <c r="H4555" s="37"/>
      <c r="I4555" s="36"/>
      <c r="J4555" s="38"/>
      <c r="K4555" s="36"/>
      <c r="L4555" s="36"/>
      <c r="M4555" s="38"/>
      <c r="N4555" s="36"/>
      <c r="O4555" s="38"/>
    </row>
    <row r="4556" spans="8:15">
      <c r="H4556" s="37"/>
      <c r="I4556" s="36"/>
      <c r="J4556" s="38"/>
      <c r="K4556" s="36"/>
      <c r="L4556" s="36"/>
      <c r="M4556" s="38"/>
      <c r="N4556" s="36"/>
      <c r="O4556" s="38"/>
    </row>
    <row r="4557" spans="8:15">
      <c r="H4557" s="37"/>
      <c r="I4557" s="36"/>
      <c r="J4557" s="38"/>
      <c r="K4557" s="36"/>
      <c r="L4557" s="36"/>
      <c r="M4557" s="38"/>
      <c r="N4557" s="36"/>
      <c r="O4557" s="38"/>
    </row>
    <row r="4558" spans="8:15">
      <c r="H4558" s="37"/>
      <c r="I4558" s="36"/>
      <c r="J4558" s="38"/>
      <c r="K4558" s="36"/>
      <c r="L4558" s="36"/>
      <c r="M4558" s="38"/>
      <c r="N4558" s="36"/>
      <c r="O4558" s="38"/>
    </row>
    <row r="4559" spans="8:15">
      <c r="H4559" s="37"/>
      <c r="I4559" s="36"/>
      <c r="J4559" s="38"/>
      <c r="K4559" s="36"/>
      <c r="L4559" s="36"/>
      <c r="M4559" s="38"/>
      <c r="N4559" s="36"/>
      <c r="O4559" s="38"/>
    </row>
    <row r="4560" spans="8:15">
      <c r="H4560" s="37"/>
      <c r="I4560" s="36"/>
      <c r="J4560" s="38"/>
      <c r="K4560" s="36"/>
      <c r="L4560" s="36"/>
      <c r="M4560" s="38"/>
      <c r="N4560" s="36"/>
      <c r="O4560" s="38"/>
    </row>
    <row r="4561" spans="8:15">
      <c r="H4561" s="37"/>
      <c r="I4561" s="36"/>
      <c r="J4561" s="38"/>
      <c r="K4561" s="36"/>
      <c r="L4561" s="36"/>
      <c r="M4561" s="38"/>
      <c r="N4561" s="36"/>
      <c r="O4561" s="38"/>
    </row>
    <row r="4562" spans="8:15">
      <c r="H4562" s="37"/>
      <c r="I4562" s="36"/>
      <c r="J4562" s="38"/>
      <c r="K4562" s="36"/>
      <c r="L4562" s="36"/>
      <c r="M4562" s="38"/>
      <c r="N4562" s="36"/>
      <c r="O4562" s="38"/>
    </row>
    <row r="4563" spans="8:15">
      <c r="H4563" s="37"/>
      <c r="I4563" s="36"/>
      <c r="J4563" s="38"/>
      <c r="K4563" s="36"/>
      <c r="L4563" s="36"/>
      <c r="M4563" s="38"/>
      <c r="N4563" s="36"/>
      <c r="O4563" s="38"/>
    </row>
    <row r="4564" spans="8:15">
      <c r="H4564" s="37"/>
      <c r="I4564" s="36"/>
      <c r="J4564" s="38"/>
      <c r="K4564" s="36"/>
      <c r="L4564" s="36"/>
      <c r="M4564" s="38"/>
      <c r="N4564" s="36"/>
      <c r="O4564" s="38"/>
    </row>
    <row r="4565" spans="8:15">
      <c r="H4565" s="37"/>
      <c r="I4565" s="36"/>
      <c r="J4565" s="38"/>
      <c r="K4565" s="36"/>
      <c r="L4565" s="36"/>
      <c r="M4565" s="38"/>
      <c r="N4565" s="36"/>
      <c r="O4565" s="38"/>
    </row>
    <row r="4566" spans="8:15">
      <c r="H4566" s="37"/>
      <c r="I4566" s="36"/>
      <c r="J4566" s="38"/>
      <c r="K4566" s="36"/>
      <c r="L4566" s="36"/>
      <c r="M4566" s="38"/>
      <c r="N4566" s="36"/>
      <c r="O4566" s="38"/>
    </row>
    <row r="4567" spans="8:15">
      <c r="H4567" s="37"/>
      <c r="I4567" s="36"/>
      <c r="J4567" s="38"/>
      <c r="K4567" s="36"/>
      <c r="L4567" s="36"/>
      <c r="M4567" s="38"/>
      <c r="N4567" s="36"/>
      <c r="O4567" s="38"/>
    </row>
    <row r="4568" spans="8:15">
      <c r="H4568" s="37"/>
      <c r="I4568" s="36"/>
      <c r="J4568" s="38"/>
      <c r="K4568" s="36"/>
      <c r="L4568" s="36"/>
      <c r="M4568" s="38"/>
      <c r="N4568" s="36"/>
      <c r="O4568" s="38"/>
    </row>
    <row r="4569" spans="8:15">
      <c r="H4569" s="37"/>
      <c r="I4569" s="36"/>
      <c r="J4569" s="38"/>
      <c r="K4569" s="36"/>
      <c r="L4569" s="36"/>
      <c r="M4569" s="38"/>
      <c r="N4569" s="36"/>
      <c r="O4569" s="38"/>
    </row>
    <row r="4570" spans="8:15">
      <c r="H4570" s="37"/>
      <c r="I4570" s="36"/>
      <c r="J4570" s="38"/>
      <c r="K4570" s="36"/>
      <c r="L4570" s="36"/>
      <c r="M4570" s="38"/>
      <c r="N4570" s="36"/>
      <c r="O4570" s="38"/>
    </row>
    <row r="4571" spans="8:15">
      <c r="H4571" s="37"/>
      <c r="I4571" s="36"/>
      <c r="J4571" s="38"/>
      <c r="K4571" s="36"/>
      <c r="L4571" s="36"/>
      <c r="M4571" s="38"/>
      <c r="N4571" s="36"/>
      <c r="O4571" s="38"/>
    </row>
    <row r="4572" spans="8:15">
      <c r="H4572" s="37"/>
      <c r="I4572" s="36"/>
      <c r="J4572" s="38"/>
      <c r="K4572" s="36"/>
      <c r="L4572" s="36"/>
      <c r="M4572" s="38"/>
      <c r="N4572" s="36"/>
      <c r="O4572" s="38"/>
    </row>
    <row r="4573" spans="8:15">
      <c r="H4573" s="37"/>
      <c r="I4573" s="36"/>
      <c r="J4573" s="38"/>
      <c r="K4573" s="36"/>
      <c r="L4573" s="36"/>
      <c r="M4573" s="38"/>
      <c r="N4573" s="36"/>
      <c r="O4573" s="38"/>
    </row>
    <row r="4574" spans="8:15">
      <c r="H4574" s="37"/>
      <c r="I4574" s="36"/>
      <c r="J4574" s="38"/>
      <c r="K4574" s="36"/>
      <c r="L4574" s="36"/>
      <c r="M4574" s="38"/>
      <c r="N4574" s="36"/>
      <c r="O4574" s="38"/>
    </row>
    <row r="4575" spans="8:15">
      <c r="H4575" s="37"/>
      <c r="I4575" s="36"/>
      <c r="J4575" s="38"/>
      <c r="K4575" s="36"/>
      <c r="L4575" s="36"/>
      <c r="M4575" s="38"/>
      <c r="N4575" s="36"/>
      <c r="O4575" s="38"/>
    </row>
    <row r="4576" spans="8:15">
      <c r="H4576" s="37"/>
      <c r="I4576" s="36"/>
      <c r="J4576" s="38"/>
      <c r="K4576" s="36"/>
      <c r="L4576" s="36"/>
      <c r="M4576" s="38"/>
      <c r="N4576" s="36"/>
      <c r="O4576" s="38"/>
    </row>
    <row r="4577" spans="8:15">
      <c r="H4577" s="37"/>
      <c r="I4577" s="36"/>
      <c r="J4577" s="38"/>
      <c r="K4577" s="36"/>
      <c r="L4577" s="36"/>
      <c r="M4577" s="38"/>
      <c r="N4577" s="36"/>
      <c r="O4577" s="38"/>
    </row>
    <row r="4578" spans="8:15">
      <c r="H4578" s="37"/>
      <c r="I4578" s="36"/>
      <c r="J4578" s="38"/>
      <c r="K4578" s="36"/>
      <c r="L4578" s="36"/>
      <c r="M4578" s="38"/>
      <c r="N4578" s="36"/>
      <c r="O4578" s="38"/>
    </row>
    <row r="4579" spans="8:15">
      <c r="H4579" s="37"/>
      <c r="I4579" s="36"/>
      <c r="J4579" s="38"/>
      <c r="K4579" s="36"/>
      <c r="L4579" s="36"/>
      <c r="M4579" s="38"/>
      <c r="N4579" s="36"/>
      <c r="O4579" s="38"/>
    </row>
    <row r="4580" spans="8:15">
      <c r="H4580" s="37"/>
      <c r="I4580" s="36"/>
      <c r="J4580" s="38"/>
      <c r="K4580" s="36"/>
      <c r="L4580" s="36"/>
      <c r="M4580" s="38"/>
      <c r="N4580" s="36"/>
      <c r="O4580" s="38"/>
    </row>
    <row r="4581" spans="8:15">
      <c r="H4581" s="37"/>
      <c r="I4581" s="36"/>
      <c r="J4581" s="38"/>
      <c r="K4581" s="36"/>
      <c r="L4581" s="36"/>
      <c r="M4581" s="38"/>
      <c r="N4581" s="36"/>
      <c r="O4581" s="38"/>
    </row>
    <row r="4582" spans="8:15">
      <c r="H4582" s="37"/>
      <c r="I4582" s="36"/>
      <c r="J4582" s="38"/>
      <c r="K4582" s="36"/>
      <c r="L4582" s="36"/>
      <c r="M4582" s="38"/>
      <c r="N4582" s="36"/>
      <c r="O4582" s="38"/>
    </row>
    <row r="4583" spans="8:15">
      <c r="H4583" s="37"/>
      <c r="I4583" s="36"/>
      <c r="J4583" s="38"/>
      <c r="K4583" s="36"/>
      <c r="L4583" s="36"/>
      <c r="M4583" s="38"/>
      <c r="N4583" s="36"/>
      <c r="O4583" s="38"/>
    </row>
    <row r="4584" spans="8:15">
      <c r="H4584" s="37"/>
      <c r="I4584" s="36"/>
      <c r="J4584" s="38"/>
      <c r="K4584" s="36"/>
      <c r="L4584" s="36"/>
      <c r="M4584" s="38"/>
      <c r="N4584" s="36"/>
      <c r="O4584" s="38"/>
    </row>
    <row r="4585" spans="8:15">
      <c r="H4585" s="37"/>
      <c r="I4585" s="36"/>
      <c r="J4585" s="38"/>
      <c r="K4585" s="36"/>
      <c r="L4585" s="36"/>
      <c r="M4585" s="38"/>
      <c r="N4585" s="36"/>
      <c r="O4585" s="38"/>
    </row>
    <row r="4586" spans="8:15">
      <c r="H4586" s="37"/>
      <c r="I4586" s="36"/>
      <c r="J4586" s="38"/>
      <c r="K4586" s="36"/>
      <c r="L4586" s="36"/>
      <c r="M4586" s="38"/>
      <c r="N4586" s="36"/>
      <c r="O4586" s="38"/>
    </row>
    <row r="4587" spans="8:15">
      <c r="H4587" s="37"/>
      <c r="I4587" s="36"/>
      <c r="J4587" s="38"/>
      <c r="K4587" s="36"/>
      <c r="L4587" s="36"/>
      <c r="M4587" s="38"/>
      <c r="N4587" s="36"/>
      <c r="O4587" s="38"/>
    </row>
    <row r="4588" spans="8:15">
      <c r="H4588" s="37"/>
      <c r="I4588" s="36"/>
      <c r="J4588" s="38"/>
      <c r="K4588" s="36"/>
      <c r="L4588" s="36"/>
      <c r="M4588" s="38"/>
      <c r="N4588" s="36"/>
      <c r="O4588" s="38"/>
    </row>
    <row r="4589" spans="8:15">
      <c r="H4589" s="37"/>
      <c r="I4589" s="36"/>
      <c r="J4589" s="38"/>
      <c r="K4589" s="36"/>
      <c r="L4589" s="36"/>
      <c r="M4589" s="38"/>
      <c r="N4589" s="36"/>
      <c r="O4589" s="38"/>
    </row>
    <row r="4590" spans="8:15">
      <c r="H4590" s="37"/>
      <c r="I4590" s="36"/>
      <c r="J4590" s="38"/>
      <c r="K4590" s="36"/>
      <c r="L4590" s="36"/>
      <c r="M4590" s="38"/>
      <c r="N4590" s="36"/>
      <c r="O4590" s="38"/>
    </row>
    <row r="4591" spans="8:15">
      <c r="H4591" s="37"/>
      <c r="I4591" s="36"/>
      <c r="J4591" s="38"/>
      <c r="K4591" s="36"/>
      <c r="L4591" s="36"/>
      <c r="M4591" s="38"/>
      <c r="N4591" s="36"/>
      <c r="O4591" s="38"/>
    </row>
    <row r="4592" spans="8:15">
      <c r="H4592" s="37"/>
      <c r="I4592" s="36"/>
      <c r="J4592" s="38"/>
      <c r="K4592" s="36"/>
      <c r="L4592" s="36"/>
      <c r="M4592" s="38"/>
      <c r="N4592" s="36"/>
      <c r="O4592" s="38"/>
    </row>
    <row r="4593" spans="8:15">
      <c r="H4593" s="37"/>
      <c r="I4593" s="36"/>
      <c r="J4593" s="38"/>
      <c r="K4593" s="36"/>
      <c r="L4593" s="36"/>
      <c r="M4593" s="38"/>
      <c r="N4593" s="36"/>
      <c r="O4593" s="38"/>
    </row>
    <row r="4594" spans="8:15">
      <c r="H4594" s="37"/>
      <c r="I4594" s="36"/>
      <c r="J4594" s="38"/>
      <c r="K4594" s="36"/>
      <c r="L4594" s="36"/>
      <c r="M4594" s="38"/>
      <c r="N4594" s="36"/>
      <c r="O4594" s="38"/>
    </row>
    <row r="4595" spans="8:15">
      <c r="H4595" s="37"/>
      <c r="I4595" s="36"/>
      <c r="J4595" s="38"/>
      <c r="K4595" s="36"/>
      <c r="L4595" s="36"/>
      <c r="M4595" s="38"/>
      <c r="N4595" s="36"/>
      <c r="O4595" s="38"/>
    </row>
    <row r="4596" spans="8:15">
      <c r="H4596" s="37"/>
      <c r="I4596" s="36"/>
      <c r="J4596" s="38"/>
      <c r="K4596" s="36"/>
      <c r="L4596" s="36"/>
      <c r="M4596" s="38"/>
      <c r="N4596" s="36"/>
      <c r="O4596" s="38"/>
    </row>
    <row r="4597" spans="8:15">
      <c r="H4597" s="37"/>
      <c r="I4597" s="36"/>
      <c r="J4597" s="38"/>
      <c r="K4597" s="36"/>
      <c r="L4597" s="36"/>
      <c r="M4597" s="38"/>
      <c r="N4597" s="36"/>
      <c r="O4597" s="38"/>
    </row>
    <row r="4598" spans="8:15">
      <c r="H4598" s="37"/>
      <c r="I4598" s="36"/>
      <c r="J4598" s="38"/>
      <c r="K4598" s="36"/>
      <c r="L4598" s="36"/>
      <c r="M4598" s="38"/>
      <c r="N4598" s="36"/>
      <c r="O4598" s="38"/>
    </row>
    <row r="4599" spans="8:15">
      <c r="H4599" s="37"/>
      <c r="I4599" s="36"/>
      <c r="J4599" s="38"/>
      <c r="K4599" s="36"/>
      <c r="L4599" s="36"/>
      <c r="M4599" s="38"/>
      <c r="N4599" s="36"/>
      <c r="O4599" s="38"/>
    </row>
    <row r="4600" spans="8:15">
      <c r="H4600" s="37"/>
      <c r="I4600" s="36"/>
      <c r="J4600" s="38"/>
      <c r="K4600" s="36"/>
      <c r="L4600" s="36"/>
      <c r="M4600" s="38"/>
      <c r="N4600" s="36"/>
      <c r="O4600" s="38"/>
    </row>
    <row r="4601" spans="8:15">
      <c r="H4601" s="37"/>
      <c r="I4601" s="36"/>
      <c r="J4601" s="38"/>
      <c r="K4601" s="36"/>
      <c r="L4601" s="36"/>
      <c r="M4601" s="38"/>
      <c r="N4601" s="36"/>
      <c r="O4601" s="38"/>
    </row>
    <row r="4602" spans="8:15">
      <c r="H4602" s="37"/>
      <c r="I4602" s="36"/>
      <c r="J4602" s="38"/>
      <c r="K4602" s="36"/>
      <c r="L4602" s="36"/>
      <c r="M4602" s="38"/>
      <c r="N4602" s="36"/>
      <c r="O4602" s="38"/>
    </row>
    <row r="4603" spans="8:15">
      <c r="H4603" s="37"/>
      <c r="I4603" s="36"/>
      <c r="J4603" s="38"/>
      <c r="K4603" s="36"/>
      <c r="L4603" s="36"/>
      <c r="M4603" s="38"/>
      <c r="N4603" s="36"/>
      <c r="O4603" s="38"/>
    </row>
    <row r="4604" spans="8:15">
      <c r="H4604" s="37"/>
      <c r="I4604" s="36"/>
      <c r="J4604" s="38"/>
      <c r="K4604" s="36"/>
      <c r="L4604" s="36"/>
      <c r="M4604" s="38"/>
      <c r="N4604" s="36"/>
      <c r="O4604" s="38"/>
    </row>
    <row r="4605" spans="8:15">
      <c r="H4605" s="37"/>
      <c r="I4605" s="36"/>
      <c r="J4605" s="38"/>
      <c r="K4605" s="36"/>
      <c r="L4605" s="36"/>
      <c r="M4605" s="38"/>
      <c r="N4605" s="36"/>
      <c r="O4605" s="38"/>
    </row>
    <row r="4606" spans="8:15">
      <c r="H4606" s="37"/>
      <c r="I4606" s="36"/>
      <c r="J4606" s="38"/>
      <c r="K4606" s="36"/>
      <c r="L4606" s="36"/>
      <c r="M4606" s="38"/>
      <c r="N4606" s="36"/>
      <c r="O4606" s="38"/>
    </row>
    <row r="4607" spans="8:15">
      <c r="H4607" s="37"/>
      <c r="I4607" s="36"/>
      <c r="J4607" s="38"/>
      <c r="K4607" s="36"/>
      <c r="L4607" s="36"/>
      <c r="M4607" s="38"/>
      <c r="N4607" s="36"/>
      <c r="O4607" s="38"/>
    </row>
    <row r="4608" spans="8:15">
      <c r="H4608" s="37"/>
      <c r="I4608" s="36"/>
      <c r="J4608" s="38"/>
      <c r="K4608" s="36"/>
      <c r="L4608" s="36"/>
      <c r="M4608" s="38"/>
      <c r="N4608" s="36"/>
      <c r="O4608" s="38"/>
    </row>
    <row r="4609" spans="8:15">
      <c r="H4609" s="37"/>
      <c r="I4609" s="36"/>
      <c r="J4609" s="38"/>
      <c r="K4609" s="36"/>
      <c r="L4609" s="36"/>
      <c r="M4609" s="38"/>
      <c r="N4609" s="36"/>
      <c r="O4609" s="38"/>
    </row>
    <row r="4610" spans="8:15">
      <c r="H4610" s="37"/>
      <c r="I4610" s="36"/>
      <c r="J4610" s="38"/>
      <c r="K4610" s="36"/>
      <c r="L4610" s="36"/>
      <c r="M4610" s="38"/>
      <c r="N4610" s="36"/>
      <c r="O4610" s="38"/>
    </row>
    <row r="4611" spans="8:15">
      <c r="H4611" s="37"/>
      <c r="I4611" s="36"/>
      <c r="J4611" s="38"/>
      <c r="K4611" s="36"/>
      <c r="L4611" s="36"/>
      <c r="M4611" s="38"/>
      <c r="N4611" s="36"/>
      <c r="O4611" s="38"/>
    </row>
    <row r="4612" spans="8:15">
      <c r="H4612" s="37"/>
      <c r="I4612" s="36"/>
      <c r="J4612" s="38"/>
      <c r="K4612" s="36"/>
      <c r="L4612" s="36"/>
      <c r="M4612" s="38"/>
      <c r="N4612" s="36"/>
      <c r="O4612" s="38"/>
    </row>
    <row r="4613" spans="8:15">
      <c r="H4613" s="37"/>
      <c r="I4613" s="36"/>
      <c r="J4613" s="38"/>
      <c r="K4613" s="36"/>
      <c r="L4613" s="36"/>
      <c r="M4613" s="38"/>
      <c r="N4613" s="36"/>
      <c r="O4613" s="38"/>
    </row>
    <row r="4614" spans="8:15">
      <c r="H4614" s="37"/>
      <c r="I4614" s="36"/>
      <c r="J4614" s="38"/>
      <c r="K4614" s="36"/>
      <c r="L4614" s="36"/>
      <c r="M4614" s="38"/>
      <c r="N4614" s="36"/>
      <c r="O4614" s="38"/>
    </row>
    <row r="4615" spans="8:15">
      <c r="H4615" s="37"/>
      <c r="I4615" s="36"/>
      <c r="J4615" s="38"/>
      <c r="K4615" s="36"/>
      <c r="L4615" s="36"/>
      <c r="M4615" s="38"/>
      <c r="N4615" s="36"/>
      <c r="O4615" s="38"/>
    </row>
    <row r="4616" spans="8:15">
      <c r="H4616" s="37"/>
      <c r="I4616" s="36"/>
      <c r="J4616" s="38"/>
      <c r="K4616" s="36"/>
      <c r="L4616" s="36"/>
      <c r="M4616" s="38"/>
      <c r="N4616" s="36"/>
      <c r="O4616" s="38"/>
    </row>
    <row r="4617" spans="8:15">
      <c r="H4617" s="37"/>
      <c r="I4617" s="36"/>
      <c r="J4617" s="38"/>
      <c r="K4617" s="36"/>
      <c r="L4617" s="36"/>
      <c r="M4617" s="38"/>
      <c r="N4617" s="36"/>
      <c r="O4617" s="38"/>
    </row>
    <row r="4618" spans="8:15">
      <c r="H4618" s="37"/>
      <c r="I4618" s="36"/>
      <c r="J4618" s="38"/>
      <c r="K4618" s="36"/>
      <c r="L4618" s="36"/>
      <c r="M4618" s="38"/>
      <c r="N4618" s="36"/>
      <c r="O4618" s="38"/>
    </row>
    <row r="4619" spans="8:15">
      <c r="H4619" s="37"/>
      <c r="I4619" s="36"/>
      <c r="J4619" s="38"/>
      <c r="K4619" s="36"/>
      <c r="L4619" s="36"/>
      <c r="M4619" s="38"/>
      <c r="N4619" s="36"/>
      <c r="O4619" s="38"/>
    </row>
    <row r="4620" spans="8:15">
      <c r="H4620" s="37"/>
      <c r="I4620" s="36"/>
      <c r="J4620" s="38"/>
      <c r="K4620" s="36"/>
      <c r="L4620" s="36"/>
      <c r="M4620" s="38"/>
      <c r="N4620" s="36"/>
      <c r="O4620" s="38"/>
    </row>
    <row r="4621" spans="8:15">
      <c r="H4621" s="37"/>
      <c r="I4621" s="36"/>
      <c r="J4621" s="38"/>
      <c r="K4621" s="36"/>
      <c r="L4621" s="36"/>
      <c r="M4621" s="38"/>
      <c r="N4621" s="36"/>
      <c r="O4621" s="38"/>
    </row>
    <row r="4622" spans="8:15">
      <c r="H4622" s="37"/>
      <c r="I4622" s="36"/>
      <c r="J4622" s="38"/>
      <c r="K4622" s="36"/>
      <c r="L4622" s="36"/>
      <c r="M4622" s="38"/>
      <c r="N4622" s="36"/>
      <c r="O4622" s="38"/>
    </row>
    <row r="4623" spans="8:15">
      <c r="H4623" s="37"/>
      <c r="I4623" s="36"/>
      <c r="J4623" s="38"/>
      <c r="K4623" s="36"/>
      <c r="L4623" s="36"/>
      <c r="M4623" s="38"/>
      <c r="N4623" s="36"/>
      <c r="O4623" s="38"/>
    </row>
    <row r="4624" spans="8:15">
      <c r="H4624" s="37"/>
      <c r="I4624" s="36"/>
      <c r="J4624" s="38"/>
      <c r="K4624" s="36"/>
      <c r="L4624" s="36"/>
      <c r="M4624" s="38"/>
      <c r="N4624" s="36"/>
      <c r="O4624" s="38"/>
    </row>
    <row r="4625" spans="8:15">
      <c r="H4625" s="37"/>
      <c r="I4625" s="36"/>
      <c r="J4625" s="38"/>
      <c r="K4625" s="36"/>
      <c r="L4625" s="36"/>
      <c r="M4625" s="38"/>
      <c r="N4625" s="36"/>
      <c r="O4625" s="38"/>
    </row>
    <row r="4626" spans="8:15">
      <c r="H4626" s="37"/>
      <c r="I4626" s="36"/>
      <c r="J4626" s="38"/>
      <c r="K4626" s="36"/>
      <c r="L4626" s="36"/>
      <c r="M4626" s="38"/>
      <c r="N4626" s="36"/>
      <c r="O4626" s="38"/>
    </row>
    <row r="4627" spans="8:15">
      <c r="H4627" s="37"/>
      <c r="I4627" s="36"/>
      <c r="J4627" s="38"/>
      <c r="K4627" s="36"/>
      <c r="L4627" s="36"/>
      <c r="M4627" s="38"/>
      <c r="N4627" s="36"/>
      <c r="O4627" s="38"/>
    </row>
    <row r="4628" spans="8:15">
      <c r="H4628" s="37"/>
      <c r="I4628" s="36"/>
      <c r="J4628" s="38"/>
      <c r="K4628" s="36"/>
      <c r="L4628" s="36"/>
      <c r="M4628" s="38"/>
      <c r="N4628" s="36"/>
      <c r="O4628" s="38"/>
    </row>
    <row r="4629" spans="8:15">
      <c r="H4629" s="37"/>
      <c r="I4629" s="36"/>
      <c r="J4629" s="38"/>
      <c r="K4629" s="36"/>
      <c r="L4629" s="36"/>
      <c r="M4629" s="38"/>
      <c r="N4629" s="36"/>
      <c r="O4629" s="38"/>
    </row>
    <row r="4630" spans="8:15">
      <c r="H4630" s="37"/>
      <c r="I4630" s="36"/>
      <c r="J4630" s="38"/>
      <c r="K4630" s="36"/>
      <c r="L4630" s="36"/>
      <c r="M4630" s="38"/>
      <c r="N4630" s="36"/>
      <c r="O4630" s="38"/>
    </row>
    <row r="4631" spans="8:15">
      <c r="H4631" s="37"/>
      <c r="I4631" s="36"/>
      <c r="J4631" s="38"/>
      <c r="K4631" s="36"/>
      <c r="L4631" s="36"/>
      <c r="M4631" s="38"/>
      <c r="N4631" s="36"/>
      <c r="O4631" s="38"/>
    </row>
    <row r="4632" spans="8:15">
      <c r="H4632" s="37"/>
      <c r="I4632" s="36"/>
      <c r="J4632" s="38"/>
      <c r="K4632" s="36"/>
      <c r="L4632" s="36"/>
      <c r="M4632" s="38"/>
      <c r="N4632" s="36"/>
      <c r="O4632" s="38"/>
    </row>
    <row r="4633" spans="8:15">
      <c r="H4633" s="37"/>
      <c r="I4633" s="36"/>
      <c r="J4633" s="38"/>
      <c r="K4633" s="36"/>
      <c r="L4633" s="36"/>
      <c r="M4633" s="38"/>
      <c r="N4633" s="36"/>
      <c r="O4633" s="38"/>
    </row>
    <row r="4634" spans="8:15">
      <c r="H4634" s="37"/>
      <c r="I4634" s="36"/>
      <c r="J4634" s="38"/>
      <c r="K4634" s="36"/>
      <c r="L4634" s="36"/>
      <c r="M4634" s="38"/>
      <c r="N4634" s="36"/>
      <c r="O4634" s="38"/>
    </row>
    <row r="4635" spans="8:15">
      <c r="H4635" s="37"/>
      <c r="I4635" s="36"/>
      <c r="J4635" s="38"/>
      <c r="K4635" s="36"/>
      <c r="L4635" s="36"/>
      <c r="M4635" s="38"/>
      <c r="N4635" s="36"/>
      <c r="O4635" s="38"/>
    </row>
    <row r="4636" spans="8:15">
      <c r="H4636" s="37"/>
      <c r="I4636" s="36"/>
      <c r="J4636" s="38"/>
      <c r="K4636" s="36"/>
      <c r="L4636" s="36"/>
      <c r="M4636" s="38"/>
      <c r="N4636" s="36"/>
      <c r="O4636" s="38"/>
    </row>
    <row r="4637" spans="8:15">
      <c r="H4637" s="37"/>
      <c r="I4637" s="36"/>
      <c r="J4637" s="38"/>
      <c r="K4637" s="36"/>
      <c r="L4637" s="36"/>
      <c r="M4637" s="38"/>
      <c r="N4637" s="36"/>
      <c r="O4637" s="38"/>
    </row>
    <row r="4638" spans="8:15">
      <c r="H4638" s="37"/>
      <c r="I4638" s="36"/>
      <c r="J4638" s="38"/>
      <c r="K4638" s="36"/>
      <c r="L4638" s="36"/>
      <c r="M4638" s="38"/>
      <c r="N4638" s="36"/>
      <c r="O4638" s="38"/>
    </row>
    <row r="4639" spans="8:15">
      <c r="H4639" s="37"/>
      <c r="I4639" s="36"/>
      <c r="J4639" s="38"/>
      <c r="K4639" s="36"/>
      <c r="L4639" s="36"/>
      <c r="M4639" s="38"/>
      <c r="N4639" s="36"/>
      <c r="O4639" s="38"/>
    </row>
    <row r="4640" spans="8:15">
      <c r="H4640" s="37"/>
      <c r="I4640" s="36"/>
      <c r="J4640" s="38"/>
      <c r="K4640" s="36"/>
      <c r="L4640" s="36"/>
      <c r="M4640" s="38"/>
      <c r="N4640" s="36"/>
      <c r="O4640" s="38"/>
    </row>
    <row r="4641" spans="8:15">
      <c r="H4641" s="37"/>
      <c r="I4641" s="36"/>
      <c r="J4641" s="38"/>
      <c r="K4641" s="36"/>
      <c r="L4641" s="36"/>
      <c r="M4641" s="38"/>
      <c r="N4641" s="36"/>
      <c r="O4641" s="38"/>
    </row>
    <row r="4642" spans="8:15">
      <c r="H4642" s="37"/>
      <c r="I4642" s="36"/>
      <c r="J4642" s="38"/>
      <c r="K4642" s="36"/>
      <c r="L4642" s="36"/>
      <c r="M4642" s="38"/>
      <c r="N4642" s="36"/>
      <c r="O4642" s="38"/>
    </row>
    <row r="4643" spans="8:15">
      <c r="H4643" s="37"/>
      <c r="I4643" s="36"/>
      <c r="J4643" s="38"/>
      <c r="K4643" s="36"/>
      <c r="L4643" s="36"/>
      <c r="M4643" s="38"/>
      <c r="N4643" s="36"/>
      <c r="O4643" s="38"/>
    </row>
    <row r="4644" spans="8:15">
      <c r="H4644" s="37"/>
      <c r="I4644" s="36"/>
      <c r="J4644" s="38"/>
      <c r="K4644" s="36"/>
      <c r="L4644" s="36"/>
      <c r="M4644" s="38"/>
      <c r="N4644" s="36"/>
      <c r="O4644" s="38"/>
    </row>
    <row r="4645" spans="8:15">
      <c r="H4645" s="37"/>
      <c r="I4645" s="36"/>
      <c r="J4645" s="38"/>
      <c r="K4645" s="36"/>
      <c r="L4645" s="36"/>
      <c r="M4645" s="38"/>
      <c r="N4645" s="36"/>
      <c r="O4645" s="38"/>
    </row>
    <row r="4646" spans="8:15">
      <c r="H4646" s="37"/>
      <c r="I4646" s="36"/>
      <c r="J4646" s="38"/>
      <c r="K4646" s="36"/>
      <c r="L4646" s="36"/>
      <c r="M4646" s="38"/>
      <c r="N4646" s="36"/>
      <c r="O4646" s="38"/>
    </row>
    <row r="4647" spans="8:15">
      <c r="H4647" s="37"/>
      <c r="I4647" s="36"/>
      <c r="J4647" s="38"/>
      <c r="K4647" s="36"/>
      <c r="L4647" s="36"/>
      <c r="M4647" s="38"/>
      <c r="N4647" s="36"/>
      <c r="O4647" s="38"/>
    </row>
    <row r="4648" spans="8:15">
      <c r="H4648" s="37"/>
      <c r="I4648" s="36"/>
      <c r="J4648" s="38"/>
      <c r="K4648" s="36"/>
      <c r="L4648" s="36"/>
      <c r="M4648" s="38"/>
      <c r="N4648" s="36"/>
      <c r="O4648" s="38"/>
    </row>
    <row r="4649" spans="8:15">
      <c r="H4649" s="37"/>
      <c r="I4649" s="36"/>
      <c r="J4649" s="38"/>
      <c r="K4649" s="36"/>
      <c r="L4649" s="36"/>
      <c r="M4649" s="38"/>
      <c r="N4649" s="36"/>
      <c r="O4649" s="38"/>
    </row>
    <row r="4650" spans="8:15">
      <c r="H4650" s="37"/>
      <c r="I4650" s="36"/>
      <c r="J4650" s="38"/>
      <c r="K4650" s="36"/>
      <c r="L4650" s="36"/>
      <c r="M4650" s="38"/>
      <c r="N4650" s="36"/>
      <c r="O4650" s="38"/>
    </row>
    <row r="4651" spans="8:15">
      <c r="H4651" s="37"/>
      <c r="I4651" s="36"/>
      <c r="J4651" s="38"/>
      <c r="K4651" s="36"/>
      <c r="L4651" s="36"/>
      <c r="M4651" s="38"/>
      <c r="N4651" s="36"/>
      <c r="O4651" s="38"/>
    </row>
    <row r="4652" spans="8:15">
      <c r="H4652" s="37"/>
      <c r="I4652" s="36"/>
      <c r="J4652" s="38"/>
      <c r="K4652" s="36"/>
      <c r="L4652" s="36"/>
      <c r="M4652" s="38"/>
      <c r="N4652" s="36"/>
      <c r="O4652" s="38"/>
    </row>
    <row r="4653" spans="8:15">
      <c r="H4653" s="37"/>
      <c r="I4653" s="36"/>
      <c r="J4653" s="38"/>
      <c r="K4653" s="36"/>
      <c r="L4653" s="36"/>
      <c r="M4653" s="38"/>
      <c r="N4653" s="36"/>
      <c r="O4653" s="38"/>
    </row>
    <row r="4654" spans="8:15">
      <c r="H4654" s="37"/>
      <c r="I4654" s="36"/>
      <c r="J4654" s="38"/>
      <c r="K4654" s="36"/>
      <c r="L4654" s="36"/>
      <c r="M4654" s="38"/>
      <c r="N4654" s="36"/>
      <c r="O4654" s="38"/>
    </row>
    <row r="4655" spans="8:15">
      <c r="H4655" s="37"/>
      <c r="I4655" s="36"/>
      <c r="J4655" s="38"/>
      <c r="K4655" s="36"/>
      <c r="L4655" s="36"/>
      <c r="M4655" s="38"/>
      <c r="N4655" s="36"/>
      <c r="O4655" s="38"/>
    </row>
    <row r="4656" spans="8:15">
      <c r="H4656" s="37"/>
      <c r="I4656" s="36"/>
      <c r="J4656" s="38"/>
      <c r="K4656" s="36"/>
      <c r="L4656" s="36"/>
      <c r="M4656" s="38"/>
      <c r="N4656" s="36"/>
      <c r="O4656" s="38"/>
    </row>
    <row r="4657" spans="8:15">
      <c r="H4657" s="37"/>
      <c r="I4657" s="36"/>
      <c r="J4657" s="38"/>
      <c r="K4657" s="36"/>
      <c r="L4657" s="36"/>
      <c r="M4657" s="38"/>
      <c r="N4657" s="36"/>
      <c r="O4657" s="38"/>
    </row>
    <row r="4658" spans="8:15">
      <c r="H4658" s="37"/>
      <c r="I4658" s="36"/>
      <c r="J4658" s="38"/>
      <c r="K4658" s="36"/>
      <c r="L4658" s="36"/>
      <c r="M4658" s="38"/>
      <c r="N4658" s="36"/>
      <c r="O4658" s="38"/>
    </row>
    <row r="4659" spans="8:15">
      <c r="H4659" s="37"/>
      <c r="I4659" s="36"/>
      <c r="J4659" s="38"/>
      <c r="K4659" s="36"/>
      <c r="L4659" s="36"/>
      <c r="M4659" s="38"/>
      <c r="N4659" s="36"/>
      <c r="O4659" s="38"/>
    </row>
    <row r="4660" spans="8:15">
      <c r="H4660" s="37"/>
      <c r="I4660" s="36"/>
      <c r="J4660" s="38"/>
      <c r="K4660" s="36"/>
      <c r="L4660" s="36"/>
      <c r="M4660" s="38"/>
      <c r="N4660" s="36"/>
      <c r="O4660" s="38"/>
    </row>
    <row r="4661" spans="8:15">
      <c r="H4661" s="37"/>
      <c r="I4661" s="36"/>
      <c r="J4661" s="38"/>
      <c r="K4661" s="36"/>
      <c r="L4661" s="36"/>
      <c r="M4661" s="38"/>
      <c r="N4661" s="36"/>
      <c r="O4661" s="38"/>
    </row>
    <row r="4662" spans="8:15">
      <c r="H4662" s="37"/>
      <c r="I4662" s="36"/>
      <c r="J4662" s="38"/>
      <c r="K4662" s="36"/>
      <c r="L4662" s="36"/>
      <c r="M4662" s="38"/>
      <c r="N4662" s="36"/>
      <c r="O4662" s="38"/>
    </row>
    <row r="4663" spans="8:15">
      <c r="H4663" s="37"/>
      <c r="I4663" s="36"/>
      <c r="J4663" s="38"/>
      <c r="K4663" s="36"/>
      <c r="L4663" s="36"/>
      <c r="M4663" s="38"/>
      <c r="N4663" s="36"/>
      <c r="O4663" s="38"/>
    </row>
    <row r="4664" spans="8:15">
      <c r="H4664" s="37"/>
      <c r="I4664" s="36"/>
      <c r="J4664" s="38"/>
      <c r="K4664" s="36"/>
      <c r="L4664" s="36"/>
      <c r="M4664" s="38"/>
      <c r="N4664" s="36"/>
      <c r="O4664" s="38"/>
    </row>
    <row r="4665" spans="8:15">
      <c r="H4665" s="37"/>
      <c r="I4665" s="36"/>
      <c r="J4665" s="38"/>
      <c r="K4665" s="36"/>
      <c r="L4665" s="36"/>
      <c r="M4665" s="38"/>
      <c r="N4665" s="36"/>
      <c r="O4665" s="38"/>
    </row>
    <row r="4666" spans="8:15">
      <c r="H4666" s="37"/>
      <c r="I4666" s="36"/>
      <c r="J4666" s="38"/>
      <c r="K4666" s="36"/>
      <c r="L4666" s="36"/>
      <c r="M4666" s="38"/>
      <c r="N4666" s="36"/>
      <c r="O4666" s="38"/>
    </row>
    <row r="4667" spans="8:15">
      <c r="H4667" s="37"/>
      <c r="I4667" s="36"/>
      <c r="J4667" s="38"/>
      <c r="K4667" s="36"/>
      <c r="L4667" s="36"/>
      <c r="M4667" s="38"/>
      <c r="N4667" s="36"/>
      <c r="O4667" s="38"/>
    </row>
    <row r="4668" spans="8:15">
      <c r="H4668" s="37"/>
      <c r="I4668" s="36"/>
      <c r="J4668" s="38"/>
      <c r="K4668" s="36"/>
      <c r="L4668" s="36"/>
      <c r="M4668" s="38"/>
      <c r="N4668" s="36"/>
      <c r="O4668" s="38"/>
    </row>
    <row r="4669" spans="8:15">
      <c r="H4669" s="37"/>
      <c r="I4669" s="36"/>
      <c r="J4669" s="38"/>
      <c r="K4669" s="36"/>
      <c r="L4669" s="36"/>
      <c r="M4669" s="38"/>
      <c r="N4669" s="36"/>
      <c r="O4669" s="38"/>
    </row>
    <row r="4670" spans="8:15">
      <c r="H4670" s="37"/>
      <c r="I4670" s="36"/>
      <c r="J4670" s="38"/>
      <c r="K4670" s="36"/>
      <c r="L4670" s="36"/>
      <c r="M4670" s="38"/>
      <c r="N4670" s="36"/>
      <c r="O4670" s="38"/>
    </row>
    <row r="4671" spans="8:15">
      <c r="H4671" s="37"/>
      <c r="I4671" s="36"/>
      <c r="J4671" s="38"/>
      <c r="K4671" s="36"/>
      <c r="L4671" s="36"/>
      <c r="M4671" s="38"/>
      <c r="N4671" s="36"/>
      <c r="O4671" s="38"/>
    </row>
    <row r="4672" spans="8:15">
      <c r="H4672" s="37"/>
      <c r="I4672" s="36"/>
      <c r="J4672" s="38"/>
      <c r="K4672" s="36"/>
      <c r="L4672" s="36"/>
      <c r="M4672" s="38"/>
      <c r="N4672" s="36"/>
      <c r="O4672" s="38"/>
    </row>
    <row r="4673" spans="8:15">
      <c r="H4673" s="37"/>
      <c r="I4673" s="36"/>
      <c r="J4673" s="38"/>
      <c r="K4673" s="36"/>
      <c r="L4673" s="36"/>
      <c r="M4673" s="38"/>
      <c r="N4673" s="36"/>
      <c r="O4673" s="38"/>
    </row>
    <row r="4674" spans="8:15">
      <c r="H4674" s="37"/>
      <c r="I4674" s="36"/>
      <c r="J4674" s="38"/>
      <c r="K4674" s="36"/>
      <c r="L4674" s="36"/>
      <c r="M4674" s="38"/>
      <c r="N4674" s="36"/>
      <c r="O4674" s="38"/>
    </row>
    <row r="4675" spans="8:15">
      <c r="H4675" s="37"/>
      <c r="I4675" s="36"/>
      <c r="J4675" s="38"/>
      <c r="K4675" s="36"/>
      <c r="L4675" s="36"/>
      <c r="M4675" s="38"/>
      <c r="N4675" s="36"/>
      <c r="O4675" s="38"/>
    </row>
    <row r="4676" spans="8:15">
      <c r="H4676" s="37"/>
      <c r="I4676" s="36"/>
      <c r="J4676" s="38"/>
      <c r="K4676" s="36"/>
      <c r="L4676" s="36"/>
      <c r="M4676" s="38"/>
      <c r="N4676" s="36"/>
      <c r="O4676" s="38"/>
    </row>
    <row r="4677" spans="8:15">
      <c r="H4677" s="37"/>
      <c r="I4677" s="36"/>
      <c r="J4677" s="38"/>
      <c r="K4677" s="36"/>
      <c r="L4677" s="36"/>
      <c r="M4677" s="38"/>
      <c r="N4677" s="36"/>
      <c r="O4677" s="38"/>
    </row>
    <row r="4678" spans="8:15">
      <c r="H4678" s="37"/>
      <c r="I4678" s="36"/>
      <c r="J4678" s="38"/>
      <c r="K4678" s="36"/>
      <c r="L4678" s="36"/>
      <c r="M4678" s="38"/>
      <c r="N4678" s="36"/>
      <c r="O4678" s="38"/>
    </row>
    <row r="4679" spans="8:15">
      <c r="H4679" s="37"/>
      <c r="I4679" s="36"/>
      <c r="J4679" s="38"/>
      <c r="K4679" s="36"/>
      <c r="L4679" s="36"/>
      <c r="M4679" s="38"/>
      <c r="N4679" s="36"/>
      <c r="O4679" s="38"/>
    </row>
    <row r="4680" spans="8:15">
      <c r="H4680" s="37"/>
      <c r="I4680" s="36"/>
      <c r="J4680" s="38"/>
      <c r="K4680" s="36"/>
      <c r="L4680" s="36"/>
      <c r="M4680" s="38"/>
      <c r="N4680" s="36"/>
      <c r="O4680" s="38"/>
    </row>
    <row r="4681" spans="8:15">
      <c r="H4681" s="37"/>
      <c r="I4681" s="36"/>
      <c r="J4681" s="38"/>
      <c r="K4681" s="36"/>
      <c r="L4681" s="36"/>
      <c r="M4681" s="38"/>
      <c r="N4681" s="36"/>
      <c r="O4681" s="38"/>
    </row>
    <row r="4682" spans="8:15">
      <c r="H4682" s="37"/>
      <c r="I4682" s="36"/>
      <c r="J4682" s="38"/>
      <c r="K4682" s="36"/>
      <c r="L4682" s="36"/>
      <c r="M4682" s="38"/>
      <c r="N4682" s="36"/>
      <c r="O4682" s="38"/>
    </row>
    <row r="4683" spans="8:15">
      <c r="H4683" s="37"/>
      <c r="I4683" s="36"/>
      <c r="J4683" s="38"/>
      <c r="K4683" s="36"/>
      <c r="L4683" s="36"/>
      <c r="M4683" s="38"/>
      <c r="N4683" s="36"/>
      <c r="O4683" s="38"/>
    </row>
    <row r="4684" spans="8:15">
      <c r="H4684" s="37"/>
      <c r="I4684" s="36"/>
      <c r="J4684" s="38"/>
      <c r="K4684" s="36"/>
      <c r="L4684" s="36"/>
      <c r="M4684" s="38"/>
      <c r="N4684" s="36"/>
      <c r="O4684" s="38"/>
    </row>
    <row r="4685" spans="8:15">
      <c r="H4685" s="37"/>
      <c r="I4685" s="36"/>
      <c r="J4685" s="38"/>
      <c r="K4685" s="36"/>
      <c r="L4685" s="36"/>
      <c r="M4685" s="38"/>
      <c r="N4685" s="36"/>
      <c r="O4685" s="38"/>
    </row>
    <row r="4686" spans="8:15">
      <c r="H4686" s="37"/>
      <c r="I4686" s="36"/>
      <c r="J4686" s="38"/>
      <c r="K4686" s="36"/>
      <c r="L4686" s="36"/>
      <c r="M4686" s="38"/>
      <c r="N4686" s="36"/>
      <c r="O4686" s="38"/>
    </row>
    <row r="4687" spans="8:15">
      <c r="H4687" s="37"/>
      <c r="I4687" s="36"/>
      <c r="J4687" s="38"/>
      <c r="K4687" s="36"/>
      <c r="L4687" s="36"/>
      <c r="M4687" s="38"/>
      <c r="N4687" s="36"/>
      <c r="O4687" s="38"/>
    </row>
    <row r="4688" spans="8:15">
      <c r="H4688" s="37"/>
      <c r="I4688" s="36"/>
      <c r="J4688" s="38"/>
      <c r="K4688" s="36"/>
      <c r="L4688" s="36"/>
      <c r="M4688" s="38"/>
      <c r="N4688" s="36"/>
      <c r="O4688" s="38"/>
    </row>
    <row r="4689" spans="8:15">
      <c r="H4689" s="37"/>
      <c r="I4689" s="36"/>
      <c r="J4689" s="38"/>
      <c r="K4689" s="36"/>
      <c r="L4689" s="36"/>
      <c r="M4689" s="38"/>
      <c r="N4689" s="36"/>
      <c r="O4689" s="38"/>
    </row>
    <row r="4690" spans="8:15">
      <c r="H4690" s="37"/>
      <c r="I4690" s="36"/>
      <c r="J4690" s="38"/>
      <c r="K4690" s="36"/>
      <c r="L4690" s="36"/>
      <c r="M4690" s="38"/>
      <c r="N4690" s="36"/>
      <c r="O4690" s="38"/>
    </row>
    <row r="4691" spans="8:15">
      <c r="H4691" s="37"/>
      <c r="I4691" s="36"/>
      <c r="J4691" s="38"/>
      <c r="K4691" s="36"/>
      <c r="L4691" s="36"/>
      <c r="M4691" s="38"/>
      <c r="N4691" s="36"/>
      <c r="O4691" s="38"/>
    </row>
    <row r="4692" spans="8:15">
      <c r="H4692" s="37"/>
      <c r="I4692" s="36"/>
      <c r="J4692" s="38"/>
      <c r="K4692" s="36"/>
      <c r="L4692" s="36"/>
      <c r="M4692" s="38"/>
      <c r="N4692" s="36"/>
      <c r="O4692" s="38"/>
    </row>
    <row r="4693" spans="8:15">
      <c r="H4693" s="37"/>
      <c r="I4693" s="36"/>
      <c r="J4693" s="38"/>
      <c r="K4693" s="36"/>
      <c r="L4693" s="36"/>
      <c r="M4693" s="38"/>
      <c r="N4693" s="36"/>
      <c r="O4693" s="38"/>
    </row>
    <row r="4694" spans="8:15">
      <c r="H4694" s="37"/>
      <c r="I4694" s="36"/>
      <c r="J4694" s="38"/>
      <c r="K4694" s="36"/>
      <c r="L4694" s="36"/>
      <c r="M4694" s="38"/>
      <c r="N4694" s="36"/>
      <c r="O4694" s="38"/>
    </row>
    <row r="4695" spans="8:15">
      <c r="H4695" s="37"/>
      <c r="I4695" s="36"/>
      <c r="J4695" s="38"/>
      <c r="K4695" s="36"/>
      <c r="L4695" s="36"/>
      <c r="M4695" s="38"/>
      <c r="N4695" s="36"/>
      <c r="O4695" s="38"/>
    </row>
    <row r="4696" spans="8:15">
      <c r="H4696" s="37"/>
      <c r="I4696" s="36"/>
      <c r="J4696" s="38"/>
      <c r="K4696" s="36"/>
      <c r="L4696" s="36"/>
      <c r="M4696" s="38"/>
      <c r="N4696" s="36"/>
      <c r="O4696" s="38"/>
    </row>
    <row r="4697" spans="8:15">
      <c r="H4697" s="37"/>
      <c r="I4697" s="36"/>
      <c r="J4697" s="38"/>
      <c r="K4697" s="36"/>
      <c r="L4697" s="36"/>
      <c r="M4697" s="38"/>
      <c r="N4697" s="36"/>
      <c r="O4697" s="38"/>
    </row>
    <row r="4698" spans="8:15">
      <c r="H4698" s="37"/>
      <c r="I4698" s="36"/>
      <c r="J4698" s="38"/>
      <c r="K4698" s="36"/>
      <c r="L4698" s="36"/>
      <c r="M4698" s="38"/>
      <c r="N4698" s="36"/>
      <c r="O4698" s="38"/>
    </row>
    <row r="4699" spans="8:15">
      <c r="H4699" s="37"/>
      <c r="I4699" s="36"/>
      <c r="J4699" s="38"/>
      <c r="K4699" s="36"/>
      <c r="L4699" s="36"/>
      <c r="M4699" s="38"/>
      <c r="N4699" s="36"/>
      <c r="O4699" s="38"/>
    </row>
    <row r="4700" spans="8:15">
      <c r="H4700" s="37"/>
      <c r="I4700" s="36"/>
      <c r="J4700" s="38"/>
      <c r="K4700" s="36"/>
      <c r="L4700" s="36"/>
      <c r="M4700" s="38"/>
      <c r="N4700" s="36"/>
      <c r="O4700" s="38"/>
    </row>
    <row r="4701" spans="8:15">
      <c r="H4701" s="37"/>
      <c r="I4701" s="36"/>
      <c r="J4701" s="38"/>
      <c r="K4701" s="36"/>
      <c r="L4701" s="36"/>
      <c r="M4701" s="38"/>
      <c r="N4701" s="36"/>
      <c r="O4701" s="38"/>
    </row>
    <row r="4702" spans="8:15">
      <c r="H4702" s="37"/>
      <c r="I4702" s="36"/>
      <c r="J4702" s="38"/>
      <c r="K4702" s="36"/>
      <c r="L4702" s="36"/>
      <c r="M4702" s="38"/>
      <c r="N4702" s="36"/>
      <c r="O4702" s="38"/>
    </row>
    <row r="4703" spans="8:15">
      <c r="H4703" s="37"/>
      <c r="I4703" s="36"/>
      <c r="J4703" s="38"/>
      <c r="K4703" s="36"/>
      <c r="L4703" s="36"/>
      <c r="M4703" s="38"/>
      <c r="N4703" s="36"/>
      <c r="O4703" s="38"/>
    </row>
    <row r="4704" spans="8:15">
      <c r="H4704" s="37"/>
      <c r="I4704" s="36"/>
      <c r="J4704" s="38"/>
      <c r="K4704" s="36"/>
      <c r="L4704" s="36"/>
      <c r="M4704" s="38"/>
      <c r="N4704" s="36"/>
      <c r="O4704" s="38"/>
    </row>
    <row r="4705" spans="8:15">
      <c r="H4705" s="37"/>
      <c r="I4705" s="36"/>
      <c r="J4705" s="38"/>
      <c r="K4705" s="36"/>
      <c r="L4705" s="36"/>
      <c r="M4705" s="38"/>
      <c r="N4705" s="36"/>
      <c r="O4705" s="38"/>
    </row>
    <row r="4706" spans="8:15">
      <c r="H4706" s="37"/>
      <c r="I4706" s="36"/>
      <c r="J4706" s="38"/>
      <c r="K4706" s="36"/>
      <c r="L4706" s="36"/>
      <c r="M4706" s="38"/>
      <c r="N4706" s="36"/>
      <c r="O4706" s="38"/>
    </row>
    <row r="4707" spans="8:15">
      <c r="H4707" s="37"/>
      <c r="I4707" s="36"/>
      <c r="J4707" s="38"/>
      <c r="K4707" s="36"/>
      <c r="L4707" s="36"/>
      <c r="M4707" s="38"/>
      <c r="N4707" s="36"/>
      <c r="O4707" s="38"/>
    </row>
    <row r="4708" spans="8:15">
      <c r="H4708" s="37"/>
      <c r="I4708" s="36"/>
      <c r="J4708" s="38"/>
      <c r="K4708" s="36"/>
      <c r="L4708" s="36"/>
      <c r="M4708" s="38"/>
      <c r="N4708" s="36"/>
      <c r="O4708" s="38"/>
    </row>
    <row r="4709" spans="8:15">
      <c r="H4709" s="37"/>
      <c r="I4709" s="36"/>
      <c r="J4709" s="38"/>
      <c r="K4709" s="36"/>
      <c r="L4709" s="36"/>
      <c r="M4709" s="38"/>
      <c r="N4709" s="36"/>
      <c r="O4709" s="38"/>
    </row>
    <row r="4710" spans="8:15">
      <c r="H4710" s="37"/>
      <c r="I4710" s="36"/>
      <c r="J4710" s="38"/>
      <c r="K4710" s="36"/>
      <c r="L4710" s="36"/>
      <c r="M4710" s="38"/>
      <c r="N4710" s="36"/>
      <c r="O4710" s="38"/>
    </row>
    <row r="4711" spans="8:15">
      <c r="H4711" s="37"/>
      <c r="I4711" s="36"/>
      <c r="J4711" s="38"/>
      <c r="K4711" s="36"/>
      <c r="L4711" s="36"/>
      <c r="M4711" s="38"/>
      <c r="N4711" s="36"/>
      <c r="O4711" s="38"/>
    </row>
    <row r="4712" spans="8:15">
      <c r="H4712" s="37"/>
      <c r="I4712" s="36"/>
      <c r="J4712" s="38"/>
      <c r="K4712" s="36"/>
      <c r="L4712" s="36"/>
      <c r="M4712" s="38"/>
      <c r="N4712" s="36"/>
      <c r="O4712" s="38"/>
    </row>
    <row r="4713" spans="8:15">
      <c r="H4713" s="37"/>
      <c r="I4713" s="36"/>
      <c r="J4713" s="38"/>
      <c r="K4713" s="36"/>
      <c r="L4713" s="36"/>
      <c r="M4713" s="38"/>
      <c r="N4713" s="36"/>
      <c r="O4713" s="38"/>
    </row>
    <row r="4714" spans="8:15">
      <c r="H4714" s="37"/>
      <c r="I4714" s="36"/>
      <c r="J4714" s="38"/>
      <c r="K4714" s="36"/>
      <c r="L4714" s="36"/>
      <c r="M4714" s="38"/>
      <c r="N4714" s="36"/>
      <c r="O4714" s="38"/>
    </row>
    <row r="4715" spans="8:15">
      <c r="H4715" s="37"/>
      <c r="I4715" s="36"/>
      <c r="J4715" s="38"/>
      <c r="K4715" s="36"/>
      <c r="L4715" s="36"/>
      <c r="M4715" s="38"/>
      <c r="N4715" s="36"/>
      <c r="O4715" s="38"/>
    </row>
    <row r="4716" spans="8:15">
      <c r="H4716" s="37"/>
      <c r="I4716" s="36"/>
      <c r="J4716" s="38"/>
      <c r="K4716" s="36"/>
      <c r="L4716" s="36"/>
      <c r="M4716" s="38"/>
      <c r="N4716" s="36"/>
      <c r="O4716" s="38"/>
    </row>
    <row r="4717" spans="8:15">
      <c r="H4717" s="37"/>
      <c r="I4717" s="36"/>
      <c r="J4717" s="38"/>
      <c r="K4717" s="36"/>
      <c r="L4717" s="36"/>
      <c r="M4717" s="38"/>
      <c r="N4717" s="36"/>
      <c r="O4717" s="38"/>
    </row>
    <row r="4718" spans="8:15">
      <c r="H4718" s="37"/>
      <c r="I4718" s="36"/>
      <c r="J4718" s="38"/>
      <c r="K4718" s="36"/>
      <c r="L4718" s="36"/>
      <c r="M4718" s="38"/>
      <c r="N4718" s="36"/>
      <c r="O4718" s="38"/>
    </row>
    <row r="4719" spans="8:15">
      <c r="H4719" s="37"/>
      <c r="I4719" s="36"/>
      <c r="J4719" s="38"/>
      <c r="K4719" s="36"/>
      <c r="L4719" s="36"/>
      <c r="M4719" s="38"/>
      <c r="N4719" s="36"/>
      <c r="O4719" s="38"/>
    </row>
    <row r="4720" spans="8:15">
      <c r="H4720" s="37"/>
      <c r="I4720" s="36"/>
      <c r="J4720" s="38"/>
      <c r="K4720" s="36"/>
      <c r="L4720" s="36"/>
      <c r="M4720" s="38"/>
      <c r="N4720" s="36"/>
      <c r="O4720" s="38"/>
    </row>
    <row r="4721" spans="8:15">
      <c r="H4721" s="37"/>
      <c r="I4721" s="36"/>
      <c r="J4721" s="38"/>
      <c r="K4721" s="36"/>
      <c r="L4721" s="36"/>
      <c r="M4721" s="38"/>
      <c r="N4721" s="36"/>
      <c r="O4721" s="38"/>
    </row>
    <row r="4722" spans="8:15">
      <c r="H4722" s="37"/>
      <c r="I4722" s="36"/>
      <c r="J4722" s="38"/>
      <c r="K4722" s="36"/>
      <c r="L4722" s="36"/>
      <c r="M4722" s="38"/>
      <c r="N4722" s="36"/>
      <c r="O4722" s="38"/>
    </row>
    <row r="4723" spans="8:15">
      <c r="H4723" s="37"/>
      <c r="I4723" s="36"/>
      <c r="J4723" s="38"/>
      <c r="K4723" s="36"/>
      <c r="L4723" s="36"/>
      <c r="M4723" s="38"/>
      <c r="N4723" s="36"/>
      <c r="O4723" s="38"/>
    </row>
    <row r="4724" spans="8:15">
      <c r="H4724" s="37"/>
      <c r="I4724" s="36"/>
      <c r="J4724" s="38"/>
      <c r="K4724" s="36"/>
      <c r="L4724" s="36"/>
      <c r="M4724" s="38"/>
      <c r="N4724" s="36"/>
      <c r="O4724" s="38"/>
    </row>
    <row r="4725" spans="8:15">
      <c r="H4725" s="37"/>
      <c r="I4725" s="36"/>
      <c r="J4725" s="38"/>
      <c r="K4725" s="36"/>
      <c r="L4725" s="36"/>
      <c r="M4725" s="38"/>
      <c r="N4725" s="36"/>
      <c r="O4725" s="38"/>
    </row>
    <row r="4726" spans="8:15">
      <c r="H4726" s="37"/>
      <c r="I4726" s="36"/>
      <c r="J4726" s="38"/>
      <c r="K4726" s="36"/>
      <c r="L4726" s="36"/>
      <c r="M4726" s="38"/>
      <c r="N4726" s="36"/>
      <c r="O4726" s="38"/>
    </row>
    <row r="4727" spans="8:15">
      <c r="H4727" s="37"/>
      <c r="I4727" s="36"/>
      <c r="J4727" s="38"/>
      <c r="K4727" s="36"/>
      <c r="L4727" s="36"/>
      <c r="M4727" s="38"/>
      <c r="N4727" s="36"/>
      <c r="O4727" s="38"/>
    </row>
    <row r="4728" spans="8:15">
      <c r="H4728" s="37"/>
      <c r="I4728" s="36"/>
      <c r="J4728" s="38"/>
      <c r="K4728" s="36"/>
      <c r="L4728" s="36"/>
      <c r="M4728" s="38"/>
      <c r="N4728" s="36"/>
      <c r="O4728" s="38"/>
    </row>
    <row r="4729" spans="8:15">
      <c r="H4729" s="37"/>
      <c r="I4729" s="36"/>
      <c r="J4729" s="38"/>
      <c r="K4729" s="36"/>
      <c r="L4729" s="36"/>
      <c r="M4729" s="38"/>
      <c r="N4729" s="36"/>
      <c r="O4729" s="38"/>
    </row>
    <row r="4730" spans="8:15">
      <c r="H4730" s="37"/>
      <c r="I4730" s="36"/>
      <c r="J4730" s="38"/>
      <c r="K4730" s="36"/>
      <c r="L4730" s="36"/>
      <c r="M4730" s="38"/>
      <c r="N4730" s="36"/>
      <c r="O4730" s="38"/>
    </row>
    <row r="4731" spans="8:15">
      <c r="H4731" s="37"/>
      <c r="I4731" s="36"/>
      <c r="J4731" s="38"/>
      <c r="K4731" s="36"/>
      <c r="L4731" s="36"/>
      <c r="M4731" s="38"/>
      <c r="N4731" s="36"/>
      <c r="O4731" s="38"/>
    </row>
    <row r="4732" spans="8:15">
      <c r="H4732" s="37"/>
      <c r="I4732" s="36"/>
      <c r="J4732" s="38"/>
      <c r="K4732" s="36"/>
      <c r="L4732" s="36"/>
      <c r="M4732" s="38"/>
      <c r="N4732" s="36"/>
      <c r="O4732" s="38"/>
    </row>
    <row r="4733" spans="8:15">
      <c r="H4733" s="37"/>
      <c r="I4733" s="36"/>
      <c r="J4733" s="38"/>
      <c r="K4733" s="36"/>
      <c r="L4733" s="36"/>
      <c r="M4733" s="38"/>
      <c r="N4733" s="36"/>
      <c r="O4733" s="38"/>
    </row>
    <row r="4734" spans="8:15">
      <c r="H4734" s="37"/>
      <c r="I4734" s="36"/>
      <c r="J4734" s="38"/>
      <c r="K4734" s="36"/>
      <c r="L4734" s="36"/>
      <c r="M4734" s="38"/>
      <c r="N4734" s="36"/>
      <c r="O4734" s="38"/>
    </row>
    <row r="4735" spans="8:15">
      <c r="H4735" s="37"/>
      <c r="I4735" s="36"/>
      <c r="J4735" s="38"/>
      <c r="K4735" s="36"/>
      <c r="L4735" s="36"/>
      <c r="M4735" s="38"/>
      <c r="N4735" s="36"/>
      <c r="O4735" s="38"/>
    </row>
    <row r="4736" spans="8:15">
      <c r="H4736" s="37"/>
      <c r="I4736" s="36"/>
      <c r="J4736" s="38"/>
      <c r="K4736" s="36"/>
      <c r="L4736" s="36"/>
      <c r="M4736" s="38"/>
      <c r="N4736" s="36"/>
      <c r="O4736" s="38"/>
    </row>
    <row r="4737" spans="8:15">
      <c r="H4737" s="37"/>
      <c r="I4737" s="36"/>
      <c r="J4737" s="38"/>
      <c r="K4737" s="36"/>
      <c r="L4737" s="36"/>
      <c r="M4737" s="38"/>
      <c r="N4737" s="36"/>
      <c r="O4737" s="38"/>
    </row>
    <row r="4738" spans="8:15">
      <c r="H4738" s="37"/>
      <c r="I4738" s="36"/>
      <c r="J4738" s="38"/>
      <c r="K4738" s="36"/>
      <c r="L4738" s="36"/>
      <c r="M4738" s="38"/>
      <c r="N4738" s="36"/>
      <c r="O4738" s="38"/>
    </row>
    <row r="4739" spans="8:15">
      <c r="H4739" s="37"/>
      <c r="I4739" s="36"/>
      <c r="J4739" s="38"/>
      <c r="K4739" s="36"/>
      <c r="L4739" s="36"/>
      <c r="M4739" s="38"/>
      <c r="N4739" s="36"/>
      <c r="O4739" s="38"/>
    </row>
    <row r="4740" spans="8:15">
      <c r="H4740" s="37"/>
      <c r="I4740" s="36"/>
      <c r="J4740" s="38"/>
      <c r="K4740" s="36"/>
      <c r="L4740" s="36"/>
      <c r="M4740" s="38"/>
      <c r="N4740" s="36"/>
      <c r="O4740" s="38"/>
    </row>
    <row r="4741" spans="8:15">
      <c r="H4741" s="37"/>
      <c r="I4741" s="36"/>
      <c r="J4741" s="38"/>
      <c r="K4741" s="36"/>
      <c r="L4741" s="36"/>
      <c r="M4741" s="38"/>
      <c r="N4741" s="36"/>
      <c r="O4741" s="38"/>
    </row>
    <row r="4742" spans="8:15">
      <c r="H4742" s="37"/>
      <c r="I4742" s="36"/>
      <c r="J4742" s="38"/>
      <c r="K4742" s="36"/>
      <c r="L4742" s="36"/>
      <c r="M4742" s="38"/>
      <c r="N4742" s="36"/>
      <c r="O4742" s="38"/>
    </row>
    <row r="4743" spans="8:15">
      <c r="H4743" s="37"/>
      <c r="I4743" s="36"/>
      <c r="J4743" s="38"/>
      <c r="K4743" s="36"/>
      <c r="L4743" s="36"/>
      <c r="M4743" s="38"/>
      <c r="N4743" s="36"/>
      <c r="O4743" s="38"/>
    </row>
    <row r="4744" spans="8:15">
      <c r="H4744" s="37"/>
      <c r="I4744" s="36"/>
      <c r="J4744" s="38"/>
      <c r="K4744" s="36"/>
      <c r="L4744" s="36"/>
      <c r="M4744" s="38"/>
      <c r="N4744" s="36"/>
      <c r="O4744" s="38"/>
    </row>
    <row r="4745" spans="8:15">
      <c r="H4745" s="37"/>
      <c r="I4745" s="36"/>
      <c r="J4745" s="38"/>
      <c r="K4745" s="36"/>
      <c r="L4745" s="36"/>
      <c r="M4745" s="38"/>
      <c r="N4745" s="36"/>
      <c r="O4745" s="38"/>
    </row>
    <row r="4746" spans="8:15">
      <c r="H4746" s="37"/>
      <c r="I4746" s="36"/>
      <c r="J4746" s="38"/>
      <c r="K4746" s="36"/>
      <c r="L4746" s="36"/>
      <c r="M4746" s="38"/>
      <c r="N4746" s="36"/>
      <c r="O4746" s="38"/>
    </row>
    <row r="4747" spans="8:15">
      <c r="H4747" s="37"/>
      <c r="I4747" s="36"/>
      <c r="J4747" s="38"/>
      <c r="K4747" s="36"/>
      <c r="L4747" s="36"/>
      <c r="M4747" s="38"/>
      <c r="N4747" s="36"/>
      <c r="O4747" s="38"/>
    </row>
    <row r="4748" spans="8:15">
      <c r="H4748" s="37"/>
      <c r="I4748" s="36"/>
      <c r="J4748" s="38"/>
      <c r="K4748" s="36"/>
      <c r="L4748" s="36"/>
      <c r="M4748" s="38"/>
      <c r="N4748" s="36"/>
      <c r="O4748" s="38"/>
    </row>
    <row r="4749" spans="8:15">
      <c r="H4749" s="37"/>
      <c r="I4749" s="36"/>
      <c r="J4749" s="38"/>
      <c r="K4749" s="36"/>
      <c r="L4749" s="36"/>
      <c r="M4749" s="38"/>
      <c r="N4749" s="36"/>
      <c r="O4749" s="38"/>
    </row>
    <row r="4750" spans="8:15">
      <c r="H4750" s="37"/>
      <c r="I4750" s="36"/>
      <c r="J4750" s="38"/>
      <c r="K4750" s="36"/>
      <c r="L4750" s="36"/>
      <c r="M4750" s="38"/>
      <c r="N4750" s="36"/>
      <c r="O4750" s="38"/>
    </row>
    <row r="4751" spans="8:15">
      <c r="H4751" s="37"/>
      <c r="I4751" s="36"/>
      <c r="J4751" s="38"/>
      <c r="K4751" s="36"/>
      <c r="L4751" s="36"/>
      <c r="M4751" s="38"/>
      <c r="N4751" s="36"/>
      <c r="O4751" s="38"/>
    </row>
    <row r="4752" spans="8:15">
      <c r="H4752" s="37"/>
      <c r="I4752" s="36"/>
      <c r="J4752" s="38"/>
      <c r="K4752" s="36"/>
      <c r="L4752" s="36"/>
      <c r="M4752" s="38"/>
      <c r="N4752" s="36"/>
      <c r="O4752" s="38"/>
    </row>
    <row r="4753" spans="8:15">
      <c r="H4753" s="37"/>
      <c r="I4753" s="36"/>
      <c r="J4753" s="38"/>
      <c r="K4753" s="36"/>
      <c r="L4753" s="36"/>
      <c r="M4753" s="38"/>
      <c r="N4753" s="36"/>
      <c r="O4753" s="38"/>
    </row>
    <row r="4754" spans="8:15">
      <c r="H4754" s="37"/>
      <c r="I4754" s="36"/>
      <c r="J4754" s="38"/>
      <c r="K4754" s="36"/>
      <c r="L4754" s="36"/>
      <c r="M4754" s="38"/>
      <c r="N4754" s="36"/>
      <c r="O4754" s="38"/>
    </row>
    <row r="4755" spans="8:15">
      <c r="H4755" s="37"/>
      <c r="I4755" s="36"/>
      <c r="J4755" s="38"/>
      <c r="K4755" s="36"/>
      <c r="L4755" s="36"/>
      <c r="M4755" s="38"/>
      <c r="N4755" s="36"/>
      <c r="O4755" s="38"/>
    </row>
    <row r="4756" spans="8:15">
      <c r="H4756" s="37"/>
      <c r="I4756" s="36"/>
      <c r="J4756" s="38"/>
      <c r="K4756" s="36"/>
      <c r="L4756" s="36"/>
      <c r="M4756" s="38"/>
      <c r="N4756" s="36"/>
      <c r="O4756" s="38"/>
    </row>
    <row r="4757" spans="8:15">
      <c r="H4757" s="37"/>
      <c r="I4757" s="36"/>
      <c r="J4757" s="38"/>
      <c r="K4757" s="36"/>
      <c r="L4757" s="36"/>
      <c r="M4757" s="38"/>
      <c r="N4757" s="36"/>
      <c r="O4757" s="38"/>
    </row>
    <row r="4758" spans="8:15">
      <c r="H4758" s="37"/>
      <c r="I4758" s="36"/>
      <c r="J4758" s="38"/>
      <c r="K4758" s="36"/>
      <c r="L4758" s="36"/>
      <c r="M4758" s="38"/>
      <c r="N4758" s="36"/>
      <c r="O4758" s="38"/>
    </row>
    <row r="4759" spans="8:15">
      <c r="H4759" s="37"/>
      <c r="I4759" s="36"/>
      <c r="J4759" s="38"/>
      <c r="K4759" s="36"/>
      <c r="L4759" s="36"/>
      <c r="M4759" s="38"/>
      <c r="N4759" s="36"/>
      <c r="O4759" s="38"/>
    </row>
    <row r="4760" spans="8:15">
      <c r="H4760" s="37"/>
      <c r="I4760" s="36"/>
      <c r="J4760" s="38"/>
      <c r="K4760" s="36"/>
      <c r="L4760" s="36"/>
      <c r="M4760" s="38"/>
      <c r="N4760" s="36"/>
      <c r="O4760" s="38"/>
    </row>
    <row r="4761" spans="8:15">
      <c r="H4761" s="37"/>
      <c r="I4761" s="36"/>
      <c r="J4761" s="38"/>
      <c r="K4761" s="36"/>
      <c r="L4761" s="36"/>
      <c r="M4761" s="38"/>
      <c r="N4761" s="36"/>
      <c r="O4761" s="38"/>
    </row>
    <row r="4762" spans="8:15">
      <c r="H4762" s="37"/>
      <c r="I4762" s="36"/>
      <c r="J4762" s="38"/>
      <c r="K4762" s="36"/>
      <c r="L4762" s="36"/>
      <c r="M4762" s="38"/>
      <c r="N4762" s="36"/>
      <c r="O4762" s="38"/>
    </row>
    <row r="4763" spans="8:15">
      <c r="H4763" s="37"/>
      <c r="I4763" s="36"/>
      <c r="J4763" s="38"/>
      <c r="K4763" s="36"/>
      <c r="L4763" s="36"/>
      <c r="M4763" s="38"/>
      <c r="N4763" s="36"/>
      <c r="O4763" s="38"/>
    </row>
    <row r="4764" spans="8:15">
      <c r="H4764" s="37"/>
      <c r="I4764" s="36"/>
      <c r="J4764" s="38"/>
      <c r="K4764" s="36"/>
      <c r="L4764" s="36"/>
      <c r="M4764" s="38"/>
      <c r="N4764" s="36"/>
      <c r="O4764" s="38"/>
    </row>
    <row r="4765" spans="8:15">
      <c r="H4765" s="37"/>
      <c r="I4765" s="36"/>
      <c r="J4765" s="38"/>
      <c r="K4765" s="36"/>
      <c r="L4765" s="36"/>
      <c r="M4765" s="38"/>
      <c r="N4765" s="36"/>
      <c r="O4765" s="38"/>
    </row>
    <row r="4766" spans="8:15">
      <c r="H4766" s="37"/>
      <c r="I4766" s="36"/>
      <c r="J4766" s="38"/>
      <c r="K4766" s="36"/>
      <c r="L4766" s="36"/>
      <c r="M4766" s="38"/>
      <c r="N4766" s="36"/>
      <c r="O4766" s="38"/>
    </row>
    <row r="4767" spans="8:15">
      <c r="H4767" s="37"/>
      <c r="I4767" s="36"/>
      <c r="J4767" s="38"/>
      <c r="K4767" s="36"/>
      <c r="L4767" s="36"/>
      <c r="M4767" s="38"/>
      <c r="N4767" s="36"/>
      <c r="O4767" s="38"/>
    </row>
    <row r="4768" spans="8:15">
      <c r="H4768" s="37"/>
      <c r="I4768" s="36"/>
      <c r="J4768" s="38"/>
      <c r="K4768" s="36"/>
      <c r="L4768" s="36"/>
      <c r="M4768" s="38"/>
      <c r="N4768" s="36"/>
      <c r="O4768" s="38"/>
    </row>
    <row r="4769" spans="8:15">
      <c r="H4769" s="37"/>
      <c r="I4769" s="36"/>
      <c r="J4769" s="38"/>
      <c r="K4769" s="36"/>
      <c r="L4769" s="36"/>
      <c r="M4769" s="38"/>
      <c r="N4769" s="36"/>
      <c r="O4769" s="38"/>
    </row>
    <row r="4770" spans="8:15">
      <c r="H4770" s="37"/>
      <c r="I4770" s="36"/>
      <c r="J4770" s="38"/>
      <c r="K4770" s="36"/>
      <c r="L4770" s="36"/>
      <c r="M4770" s="38"/>
      <c r="N4770" s="36"/>
      <c r="O4770" s="38"/>
    </row>
    <row r="4771" spans="8:15">
      <c r="H4771" s="37"/>
      <c r="I4771" s="36"/>
      <c r="J4771" s="38"/>
      <c r="K4771" s="36"/>
      <c r="L4771" s="36"/>
      <c r="M4771" s="38"/>
      <c r="N4771" s="36"/>
      <c r="O4771" s="38"/>
    </row>
    <row r="4772" spans="8:15">
      <c r="H4772" s="37"/>
      <c r="I4772" s="36"/>
      <c r="J4772" s="38"/>
      <c r="K4772" s="36"/>
      <c r="L4772" s="36"/>
      <c r="M4772" s="38"/>
      <c r="N4772" s="36"/>
      <c r="O4772" s="38"/>
    </row>
    <row r="4773" spans="8:15">
      <c r="H4773" s="37"/>
      <c r="I4773" s="36"/>
      <c r="J4773" s="38"/>
      <c r="K4773" s="36"/>
      <c r="L4773" s="36"/>
      <c r="M4773" s="38"/>
      <c r="N4773" s="36"/>
      <c r="O4773" s="38"/>
    </row>
    <row r="4774" spans="8:15">
      <c r="H4774" s="37"/>
      <c r="I4774" s="36"/>
      <c r="J4774" s="38"/>
      <c r="K4774" s="36"/>
      <c r="L4774" s="36"/>
      <c r="M4774" s="38"/>
      <c r="N4774" s="36"/>
      <c r="O4774" s="38"/>
    </row>
    <row r="4775" spans="8:15">
      <c r="H4775" s="37"/>
      <c r="I4775" s="36"/>
      <c r="J4775" s="38"/>
      <c r="K4775" s="36"/>
      <c r="L4775" s="36"/>
      <c r="M4775" s="38"/>
      <c r="N4775" s="36"/>
      <c r="O4775" s="38"/>
    </row>
    <row r="4776" spans="8:15">
      <c r="H4776" s="37"/>
      <c r="I4776" s="36"/>
      <c r="J4776" s="38"/>
      <c r="K4776" s="36"/>
      <c r="L4776" s="36"/>
      <c r="M4776" s="38"/>
      <c r="N4776" s="36"/>
      <c r="O4776" s="38"/>
    </row>
    <row r="4777" spans="8:15">
      <c r="H4777" s="37"/>
      <c r="I4777" s="36"/>
      <c r="J4777" s="38"/>
      <c r="K4777" s="36"/>
      <c r="L4777" s="36"/>
      <c r="M4777" s="38"/>
      <c r="N4777" s="36"/>
      <c r="O4777" s="38"/>
    </row>
    <row r="4778" spans="8:15">
      <c r="H4778" s="37"/>
      <c r="I4778" s="36"/>
      <c r="J4778" s="38"/>
      <c r="K4778" s="36"/>
      <c r="L4778" s="36"/>
      <c r="M4778" s="38"/>
      <c r="N4778" s="36"/>
      <c r="O4778" s="38"/>
    </row>
    <row r="4779" spans="8:15">
      <c r="H4779" s="37"/>
      <c r="I4779" s="36"/>
      <c r="J4779" s="38"/>
      <c r="K4779" s="36"/>
      <c r="L4779" s="36"/>
      <c r="M4779" s="38"/>
      <c r="N4779" s="36"/>
      <c r="O4779" s="38"/>
    </row>
    <row r="4780" spans="8:15">
      <c r="H4780" s="37"/>
      <c r="I4780" s="36"/>
      <c r="J4780" s="38"/>
      <c r="K4780" s="36"/>
      <c r="L4780" s="36"/>
      <c r="M4780" s="38"/>
      <c r="N4780" s="36"/>
      <c r="O4780" s="38"/>
    </row>
    <row r="4781" spans="8:15">
      <c r="H4781" s="37"/>
      <c r="I4781" s="36"/>
      <c r="J4781" s="38"/>
      <c r="K4781" s="36"/>
      <c r="L4781" s="36"/>
      <c r="M4781" s="38"/>
      <c r="N4781" s="36"/>
      <c r="O4781" s="38"/>
    </row>
    <row r="4782" spans="8:15">
      <c r="H4782" s="37"/>
      <c r="I4782" s="36"/>
      <c r="J4782" s="38"/>
      <c r="K4782" s="36"/>
      <c r="L4782" s="36"/>
      <c r="M4782" s="38"/>
      <c r="N4782" s="36"/>
      <c r="O4782" s="38"/>
    </row>
    <row r="4783" spans="8:15">
      <c r="H4783" s="37"/>
      <c r="I4783" s="36"/>
      <c r="J4783" s="38"/>
      <c r="K4783" s="36"/>
      <c r="L4783" s="36"/>
      <c r="M4783" s="38"/>
      <c r="N4783" s="36"/>
      <c r="O4783" s="38"/>
    </row>
    <row r="4784" spans="8:15">
      <c r="H4784" s="37"/>
      <c r="I4784" s="36"/>
      <c r="J4784" s="38"/>
      <c r="K4784" s="36"/>
      <c r="L4784" s="36"/>
      <c r="M4784" s="38"/>
      <c r="N4784" s="36"/>
      <c r="O4784" s="38"/>
    </row>
    <row r="4785" spans="8:15">
      <c r="H4785" s="37"/>
      <c r="I4785" s="36"/>
      <c r="J4785" s="38"/>
      <c r="K4785" s="36"/>
      <c r="L4785" s="36"/>
      <c r="M4785" s="38"/>
      <c r="N4785" s="36"/>
      <c r="O4785" s="38"/>
    </row>
    <row r="4786" spans="8:15">
      <c r="H4786" s="37"/>
      <c r="I4786" s="36"/>
      <c r="J4786" s="38"/>
      <c r="K4786" s="36"/>
      <c r="L4786" s="36"/>
      <c r="M4786" s="38"/>
      <c r="N4786" s="36"/>
      <c r="O4786" s="38"/>
    </row>
    <row r="4787" spans="8:15">
      <c r="H4787" s="37"/>
      <c r="I4787" s="36"/>
      <c r="J4787" s="38"/>
      <c r="K4787" s="36"/>
      <c r="L4787" s="36"/>
      <c r="M4787" s="38"/>
      <c r="N4787" s="36"/>
      <c r="O4787" s="38"/>
    </row>
    <row r="4788" spans="8:15">
      <c r="H4788" s="37"/>
      <c r="I4788" s="36"/>
      <c r="J4788" s="38"/>
      <c r="K4788" s="36"/>
      <c r="L4788" s="36"/>
      <c r="M4788" s="38"/>
      <c r="N4788" s="36"/>
      <c r="O4788" s="38"/>
    </row>
    <row r="4789" spans="8:15">
      <c r="H4789" s="37"/>
      <c r="I4789" s="36"/>
      <c r="J4789" s="38"/>
      <c r="K4789" s="36"/>
      <c r="L4789" s="36"/>
      <c r="M4789" s="38"/>
      <c r="N4789" s="36"/>
      <c r="O4789" s="38"/>
    </row>
    <row r="4790" spans="8:15">
      <c r="H4790" s="37"/>
      <c r="I4790" s="36"/>
      <c r="J4790" s="38"/>
      <c r="K4790" s="36"/>
      <c r="L4790" s="36"/>
      <c r="M4790" s="38"/>
      <c r="N4790" s="36"/>
      <c r="O4790" s="38"/>
    </row>
    <row r="4791" spans="8:15">
      <c r="H4791" s="37"/>
      <c r="I4791" s="36"/>
      <c r="J4791" s="38"/>
      <c r="K4791" s="36"/>
      <c r="L4791" s="36"/>
      <c r="M4791" s="38"/>
      <c r="N4791" s="36"/>
      <c r="O4791" s="38"/>
    </row>
    <row r="4792" spans="8:15">
      <c r="H4792" s="37"/>
      <c r="I4792" s="36"/>
      <c r="J4792" s="38"/>
      <c r="K4792" s="36"/>
      <c r="L4792" s="36"/>
      <c r="M4792" s="38"/>
      <c r="N4792" s="36"/>
      <c r="O4792" s="38"/>
    </row>
    <row r="4793" spans="8:15">
      <c r="H4793" s="37"/>
      <c r="I4793" s="36"/>
      <c r="J4793" s="38"/>
      <c r="K4793" s="36"/>
      <c r="L4793" s="36"/>
      <c r="M4793" s="38"/>
      <c r="N4793" s="36"/>
      <c r="O4793" s="38"/>
    </row>
    <row r="4794" spans="8:15">
      <c r="H4794" s="37"/>
      <c r="I4794" s="36"/>
      <c r="J4794" s="38"/>
      <c r="K4794" s="36"/>
      <c r="L4794" s="36"/>
      <c r="M4794" s="38"/>
      <c r="N4794" s="36"/>
      <c r="O4794" s="38"/>
    </row>
    <row r="4795" spans="8:15">
      <c r="H4795" s="37"/>
      <c r="I4795" s="36"/>
      <c r="J4795" s="38"/>
      <c r="K4795" s="36"/>
      <c r="L4795" s="36"/>
      <c r="M4795" s="38"/>
      <c r="N4795" s="36"/>
      <c r="O4795" s="38"/>
    </row>
    <row r="4796" spans="8:15">
      <c r="H4796" s="37"/>
      <c r="I4796" s="36"/>
      <c r="J4796" s="38"/>
      <c r="K4796" s="36"/>
      <c r="L4796" s="36"/>
      <c r="M4796" s="38"/>
      <c r="N4796" s="36"/>
      <c r="O4796" s="38"/>
    </row>
    <row r="4797" spans="8:15">
      <c r="H4797" s="37"/>
      <c r="I4797" s="36"/>
      <c r="J4797" s="38"/>
      <c r="K4797" s="36"/>
      <c r="L4797" s="36"/>
      <c r="M4797" s="38"/>
      <c r="N4797" s="36"/>
      <c r="O4797" s="38"/>
    </row>
    <row r="4798" spans="8:15">
      <c r="H4798" s="37"/>
      <c r="I4798" s="36"/>
      <c r="J4798" s="38"/>
      <c r="K4798" s="36"/>
      <c r="L4798" s="36"/>
      <c r="M4798" s="38"/>
      <c r="N4798" s="36"/>
      <c r="O4798" s="38"/>
    </row>
    <row r="4799" spans="8:15">
      <c r="H4799" s="37"/>
      <c r="I4799" s="36"/>
      <c r="J4799" s="38"/>
      <c r="K4799" s="36"/>
      <c r="L4799" s="36"/>
      <c r="M4799" s="38"/>
      <c r="N4799" s="36"/>
      <c r="O4799" s="38"/>
    </row>
    <row r="4800" spans="8:15">
      <c r="H4800" s="37"/>
      <c r="I4800" s="36"/>
      <c r="J4800" s="38"/>
      <c r="K4800" s="36"/>
      <c r="L4800" s="36"/>
      <c r="M4800" s="38"/>
      <c r="N4800" s="36"/>
      <c r="O4800" s="38"/>
    </row>
    <row r="4801" spans="8:15">
      <c r="H4801" s="37"/>
      <c r="I4801" s="36"/>
      <c r="J4801" s="38"/>
      <c r="K4801" s="36"/>
      <c r="L4801" s="36"/>
      <c r="M4801" s="38"/>
      <c r="N4801" s="36"/>
      <c r="O4801" s="38"/>
    </row>
    <row r="4802" spans="8:15">
      <c r="H4802" s="37"/>
      <c r="I4802" s="36"/>
      <c r="J4802" s="38"/>
      <c r="K4802" s="36"/>
      <c r="L4802" s="36"/>
      <c r="M4802" s="38"/>
      <c r="N4802" s="36"/>
      <c r="O4802" s="38"/>
    </row>
    <row r="4803" spans="8:15">
      <c r="H4803" s="37"/>
      <c r="I4803" s="36"/>
      <c r="J4803" s="38"/>
      <c r="K4803" s="36"/>
      <c r="L4803" s="36"/>
      <c r="M4803" s="38"/>
      <c r="N4803" s="36"/>
      <c r="O4803" s="38"/>
    </row>
    <row r="4804" spans="8:15">
      <c r="H4804" s="37"/>
      <c r="I4804" s="36"/>
      <c r="J4804" s="38"/>
      <c r="K4804" s="36"/>
      <c r="L4804" s="36"/>
      <c r="M4804" s="38"/>
      <c r="N4804" s="36"/>
      <c r="O4804" s="38"/>
    </row>
    <row r="4805" spans="8:15">
      <c r="H4805" s="37"/>
      <c r="I4805" s="36"/>
      <c r="J4805" s="38"/>
      <c r="K4805" s="36"/>
      <c r="L4805" s="36"/>
      <c r="M4805" s="38"/>
      <c r="N4805" s="36"/>
      <c r="O4805" s="38"/>
    </row>
    <row r="4806" spans="8:15">
      <c r="H4806" s="37"/>
      <c r="I4806" s="36"/>
      <c r="J4806" s="38"/>
      <c r="K4806" s="36"/>
      <c r="L4806" s="36"/>
      <c r="M4806" s="38"/>
      <c r="N4806" s="36"/>
      <c r="O4806" s="38"/>
    </row>
    <row r="4807" spans="8:15">
      <c r="H4807" s="37"/>
      <c r="I4807" s="36"/>
      <c r="J4807" s="38"/>
      <c r="K4807" s="36"/>
      <c r="L4807" s="36"/>
      <c r="M4807" s="38"/>
      <c r="N4807" s="36"/>
      <c r="O4807" s="38"/>
    </row>
    <row r="4808" spans="8:15">
      <c r="H4808" s="37"/>
      <c r="I4808" s="36"/>
      <c r="J4808" s="38"/>
      <c r="K4808" s="36"/>
      <c r="L4808" s="36"/>
      <c r="M4808" s="38"/>
      <c r="N4808" s="36"/>
      <c r="O4808" s="38"/>
    </row>
    <row r="4809" spans="8:15">
      <c r="H4809" s="37"/>
      <c r="I4809" s="36"/>
      <c r="J4809" s="38"/>
      <c r="K4809" s="36"/>
      <c r="L4809" s="36"/>
      <c r="M4809" s="38"/>
      <c r="N4809" s="36"/>
      <c r="O4809" s="38"/>
    </row>
    <row r="4810" spans="8:15">
      <c r="H4810" s="37"/>
      <c r="I4810" s="36"/>
      <c r="J4810" s="38"/>
      <c r="K4810" s="36"/>
      <c r="L4810" s="36"/>
      <c r="M4810" s="38"/>
      <c r="N4810" s="36"/>
      <c r="O4810" s="38"/>
    </row>
    <row r="4811" spans="8:15">
      <c r="H4811" s="37"/>
      <c r="I4811" s="36"/>
      <c r="J4811" s="38"/>
      <c r="K4811" s="36"/>
      <c r="L4811" s="36"/>
      <c r="M4811" s="38"/>
      <c r="N4811" s="36"/>
      <c r="O4811" s="38"/>
    </row>
    <row r="4812" spans="8:15">
      <c r="H4812" s="37"/>
      <c r="I4812" s="36"/>
      <c r="J4812" s="38"/>
      <c r="K4812" s="36"/>
      <c r="L4812" s="36"/>
      <c r="M4812" s="38"/>
      <c r="N4812" s="36"/>
      <c r="O4812" s="38"/>
    </row>
    <row r="4813" spans="8:15">
      <c r="H4813" s="37"/>
      <c r="I4813" s="36"/>
      <c r="J4813" s="38"/>
      <c r="K4813" s="36"/>
      <c r="L4813" s="36"/>
      <c r="M4813" s="38"/>
      <c r="N4813" s="36"/>
      <c r="O4813" s="38"/>
    </row>
    <row r="4814" spans="8:15">
      <c r="H4814" s="37"/>
      <c r="I4814" s="36"/>
      <c r="J4814" s="38"/>
      <c r="K4814" s="36"/>
      <c r="L4814" s="36"/>
      <c r="M4814" s="38"/>
      <c r="N4814" s="36"/>
      <c r="O4814" s="38"/>
    </row>
    <row r="4815" spans="8:15">
      <c r="H4815" s="37"/>
      <c r="I4815" s="36"/>
      <c r="J4815" s="38"/>
      <c r="K4815" s="36"/>
      <c r="L4815" s="36"/>
      <c r="M4815" s="38"/>
      <c r="N4815" s="36"/>
      <c r="O4815" s="38"/>
    </row>
    <row r="4816" spans="8:15">
      <c r="H4816" s="37"/>
      <c r="I4816" s="36"/>
      <c r="J4816" s="38"/>
      <c r="K4816" s="36"/>
      <c r="L4816" s="36"/>
      <c r="M4816" s="38"/>
      <c r="N4816" s="36"/>
      <c r="O4816" s="38"/>
    </row>
    <row r="4817" spans="8:15">
      <c r="H4817" s="37"/>
      <c r="I4817" s="36"/>
      <c r="J4817" s="38"/>
      <c r="K4817" s="36"/>
      <c r="L4817" s="36"/>
      <c r="M4817" s="38"/>
      <c r="N4817" s="36"/>
      <c r="O4817" s="38"/>
    </row>
    <row r="4818" spans="8:15">
      <c r="H4818" s="37"/>
      <c r="I4818" s="36"/>
      <c r="J4818" s="38"/>
      <c r="K4818" s="36"/>
      <c r="L4818" s="36"/>
      <c r="M4818" s="38"/>
      <c r="N4818" s="36"/>
      <c r="O4818" s="38"/>
    </row>
    <row r="4819" spans="8:15">
      <c r="H4819" s="37"/>
      <c r="I4819" s="36"/>
      <c r="J4819" s="38"/>
      <c r="K4819" s="36"/>
      <c r="L4819" s="36"/>
      <c r="M4819" s="38"/>
      <c r="N4819" s="36"/>
      <c r="O4819" s="38"/>
    </row>
    <row r="4820" spans="8:15">
      <c r="H4820" s="37"/>
      <c r="I4820" s="36"/>
      <c r="J4820" s="38"/>
      <c r="K4820" s="36"/>
      <c r="L4820" s="36"/>
      <c r="M4820" s="38"/>
      <c r="N4820" s="36"/>
      <c r="O4820" s="38"/>
    </row>
    <row r="4821" spans="8:15">
      <c r="H4821" s="37"/>
      <c r="I4821" s="36"/>
      <c r="J4821" s="38"/>
      <c r="K4821" s="36"/>
      <c r="L4821" s="36"/>
      <c r="M4821" s="38"/>
      <c r="N4821" s="36"/>
      <c r="O4821" s="38"/>
    </row>
    <row r="4822" spans="8:15">
      <c r="H4822" s="37"/>
      <c r="I4822" s="36"/>
      <c r="J4822" s="38"/>
      <c r="K4822" s="36"/>
      <c r="L4822" s="36"/>
      <c r="M4822" s="38"/>
      <c r="N4822" s="36"/>
      <c r="O4822" s="38"/>
    </row>
    <row r="4823" spans="8:15">
      <c r="H4823" s="37"/>
      <c r="I4823" s="36"/>
      <c r="J4823" s="38"/>
      <c r="K4823" s="36"/>
      <c r="L4823" s="36"/>
      <c r="M4823" s="38"/>
      <c r="N4823" s="36"/>
      <c r="O4823" s="38"/>
    </row>
    <row r="4824" spans="8:15">
      <c r="H4824" s="37"/>
      <c r="I4824" s="36"/>
      <c r="J4824" s="38"/>
      <c r="K4824" s="36"/>
      <c r="L4824" s="36"/>
      <c r="M4824" s="38"/>
      <c r="N4824" s="36"/>
      <c r="O4824" s="38"/>
    </row>
    <row r="4825" spans="8:15">
      <c r="H4825" s="37"/>
      <c r="I4825" s="36"/>
      <c r="J4825" s="38"/>
      <c r="K4825" s="36"/>
      <c r="L4825" s="36"/>
      <c r="M4825" s="38"/>
      <c r="N4825" s="36"/>
      <c r="O4825" s="38"/>
    </row>
    <row r="4826" spans="8:15">
      <c r="H4826" s="37"/>
      <c r="I4826" s="36"/>
      <c r="J4826" s="38"/>
      <c r="K4826" s="36"/>
      <c r="L4826" s="36"/>
      <c r="M4826" s="38"/>
      <c r="N4826" s="36"/>
      <c r="O4826" s="38"/>
    </row>
    <row r="4827" spans="8:15">
      <c r="H4827" s="37"/>
      <c r="I4827" s="36"/>
      <c r="J4827" s="38"/>
      <c r="K4827" s="36"/>
      <c r="L4827" s="36"/>
      <c r="M4827" s="38"/>
      <c r="N4827" s="36"/>
      <c r="O4827" s="38"/>
    </row>
    <row r="4828" spans="8:15">
      <c r="H4828" s="37"/>
      <c r="I4828" s="36"/>
      <c r="J4828" s="38"/>
      <c r="K4828" s="36"/>
      <c r="L4828" s="36"/>
      <c r="M4828" s="38"/>
      <c r="N4828" s="36"/>
      <c r="O4828" s="38"/>
    </row>
    <row r="4829" spans="8:15">
      <c r="H4829" s="37"/>
      <c r="I4829" s="36"/>
      <c r="J4829" s="38"/>
      <c r="K4829" s="36"/>
      <c r="L4829" s="36"/>
      <c r="M4829" s="38"/>
      <c r="N4829" s="36"/>
      <c r="O4829" s="38"/>
    </row>
    <row r="4830" spans="8:15">
      <c r="H4830" s="37"/>
      <c r="I4830" s="36"/>
      <c r="J4830" s="38"/>
      <c r="K4830" s="36"/>
      <c r="L4830" s="36"/>
      <c r="M4830" s="38"/>
      <c r="N4830" s="36"/>
      <c r="O4830" s="38"/>
    </row>
    <row r="4831" spans="8:15">
      <c r="H4831" s="37"/>
      <c r="I4831" s="36"/>
      <c r="J4831" s="38"/>
      <c r="K4831" s="36"/>
      <c r="L4831" s="36"/>
      <c r="M4831" s="38"/>
      <c r="N4831" s="36"/>
      <c r="O4831" s="38"/>
    </row>
    <row r="4832" spans="8:15">
      <c r="H4832" s="37"/>
      <c r="I4832" s="36"/>
      <c r="J4832" s="38"/>
      <c r="K4832" s="36"/>
      <c r="L4832" s="36"/>
      <c r="M4832" s="38"/>
      <c r="N4832" s="36"/>
      <c r="O4832" s="38"/>
    </row>
    <row r="4833" spans="8:15">
      <c r="H4833" s="37"/>
      <c r="I4833" s="36"/>
      <c r="J4833" s="38"/>
      <c r="K4833" s="36"/>
      <c r="L4833" s="36"/>
      <c r="M4833" s="38"/>
      <c r="N4833" s="36"/>
      <c r="O4833" s="38"/>
    </row>
    <row r="4834" spans="8:15">
      <c r="H4834" s="37"/>
      <c r="I4834" s="36"/>
      <c r="J4834" s="38"/>
      <c r="K4834" s="36"/>
      <c r="L4834" s="36"/>
      <c r="M4834" s="38"/>
      <c r="N4834" s="36"/>
      <c r="O4834" s="38"/>
    </row>
    <row r="4835" spans="8:15">
      <c r="H4835" s="37"/>
      <c r="I4835" s="36"/>
      <c r="J4835" s="38"/>
      <c r="K4835" s="36"/>
      <c r="L4835" s="36"/>
      <c r="M4835" s="38"/>
      <c r="N4835" s="36"/>
      <c r="O4835" s="38"/>
    </row>
    <row r="4836" spans="8:15">
      <c r="H4836" s="37"/>
      <c r="I4836" s="36"/>
      <c r="J4836" s="38"/>
      <c r="K4836" s="36"/>
      <c r="L4836" s="36"/>
      <c r="M4836" s="38"/>
      <c r="N4836" s="36"/>
      <c r="O4836" s="38"/>
    </row>
    <row r="4837" spans="8:15">
      <c r="H4837" s="37"/>
      <c r="I4837" s="36"/>
      <c r="J4837" s="38"/>
      <c r="K4837" s="36"/>
      <c r="L4837" s="36"/>
      <c r="M4837" s="38"/>
      <c r="N4837" s="36"/>
      <c r="O4837" s="38"/>
    </row>
    <row r="4838" spans="8:15">
      <c r="H4838" s="37"/>
      <c r="I4838" s="36"/>
      <c r="J4838" s="38"/>
      <c r="K4838" s="36"/>
      <c r="L4838" s="36"/>
      <c r="M4838" s="38"/>
      <c r="N4838" s="36"/>
      <c r="O4838" s="38"/>
    </row>
    <row r="4839" spans="8:15">
      <c r="H4839" s="37"/>
      <c r="I4839" s="36"/>
      <c r="J4839" s="38"/>
      <c r="K4839" s="36"/>
      <c r="L4839" s="36"/>
      <c r="M4839" s="38"/>
      <c r="N4839" s="36"/>
      <c r="O4839" s="38"/>
    </row>
    <row r="4840" spans="8:15">
      <c r="H4840" s="37"/>
      <c r="I4840" s="36"/>
      <c r="J4840" s="38"/>
      <c r="K4840" s="36"/>
      <c r="L4840" s="36"/>
      <c r="M4840" s="38"/>
      <c r="N4840" s="36"/>
      <c r="O4840" s="38"/>
    </row>
    <row r="4841" spans="8:15">
      <c r="H4841" s="37"/>
      <c r="I4841" s="36"/>
      <c r="J4841" s="38"/>
      <c r="K4841" s="36"/>
      <c r="L4841" s="36"/>
      <c r="M4841" s="38"/>
      <c r="N4841" s="36"/>
      <c r="O4841" s="38"/>
    </row>
    <row r="4842" spans="8:15">
      <c r="H4842" s="37"/>
      <c r="I4842" s="36"/>
      <c r="J4842" s="38"/>
      <c r="K4842" s="36"/>
      <c r="L4842" s="36"/>
      <c r="M4842" s="38"/>
      <c r="N4842" s="36"/>
      <c r="O4842" s="38"/>
    </row>
    <row r="4843" spans="8:15">
      <c r="H4843" s="37"/>
      <c r="I4843" s="36"/>
      <c r="J4843" s="38"/>
      <c r="K4843" s="36"/>
      <c r="L4843" s="36"/>
      <c r="M4843" s="38"/>
      <c r="N4843" s="36"/>
      <c r="O4843" s="38"/>
    </row>
    <row r="4844" spans="8:15">
      <c r="H4844" s="37"/>
      <c r="I4844" s="36"/>
      <c r="J4844" s="38"/>
      <c r="K4844" s="36"/>
      <c r="L4844" s="36"/>
      <c r="M4844" s="38"/>
      <c r="N4844" s="36"/>
      <c r="O4844" s="38"/>
    </row>
    <row r="4845" spans="8:15">
      <c r="H4845" s="37"/>
      <c r="I4845" s="36"/>
      <c r="J4845" s="38"/>
      <c r="K4845" s="36"/>
      <c r="L4845" s="36"/>
      <c r="M4845" s="38"/>
      <c r="N4845" s="36"/>
      <c r="O4845" s="38"/>
    </row>
    <row r="4846" spans="8:15">
      <c r="H4846" s="37"/>
      <c r="I4846" s="36"/>
      <c r="J4846" s="38"/>
      <c r="K4846" s="36"/>
      <c r="L4846" s="36"/>
      <c r="M4846" s="38"/>
      <c r="N4846" s="36"/>
      <c r="O4846" s="38"/>
    </row>
    <row r="4847" spans="8:15">
      <c r="H4847" s="37"/>
      <c r="I4847" s="36"/>
      <c r="J4847" s="38"/>
      <c r="K4847" s="36"/>
      <c r="L4847" s="36"/>
      <c r="M4847" s="38"/>
      <c r="N4847" s="36"/>
      <c r="O4847" s="38"/>
    </row>
    <row r="4848" spans="8:15">
      <c r="H4848" s="37"/>
      <c r="I4848" s="36"/>
      <c r="J4848" s="38"/>
      <c r="K4848" s="36"/>
      <c r="L4848" s="36"/>
      <c r="M4848" s="38"/>
      <c r="N4848" s="36"/>
      <c r="O4848" s="38"/>
    </row>
    <row r="4849" spans="8:15">
      <c r="H4849" s="37"/>
      <c r="I4849" s="36"/>
      <c r="J4849" s="38"/>
      <c r="K4849" s="36"/>
      <c r="L4849" s="36"/>
      <c r="M4849" s="38"/>
      <c r="N4849" s="36"/>
      <c r="O4849" s="38"/>
    </row>
    <row r="4850" spans="8:15">
      <c r="H4850" s="37"/>
      <c r="I4850" s="36"/>
      <c r="J4850" s="38"/>
      <c r="K4850" s="36"/>
      <c r="L4850" s="36"/>
      <c r="M4850" s="38"/>
      <c r="N4850" s="36"/>
      <c r="O4850" s="38"/>
    </row>
    <row r="4851" spans="8:15">
      <c r="H4851" s="37"/>
      <c r="I4851" s="36"/>
      <c r="J4851" s="38"/>
      <c r="K4851" s="36"/>
      <c r="L4851" s="36"/>
      <c r="M4851" s="38"/>
      <c r="N4851" s="36"/>
      <c r="O4851" s="38"/>
    </row>
    <row r="4852" spans="8:15">
      <c r="H4852" s="37"/>
      <c r="I4852" s="36"/>
      <c r="J4852" s="38"/>
      <c r="K4852" s="36"/>
      <c r="L4852" s="36"/>
      <c r="M4852" s="38"/>
      <c r="N4852" s="36"/>
      <c r="O4852" s="38"/>
    </row>
    <row r="4853" spans="8:15">
      <c r="H4853" s="37"/>
      <c r="I4853" s="36"/>
      <c r="J4853" s="38"/>
      <c r="K4853" s="36"/>
      <c r="L4853" s="36"/>
      <c r="M4853" s="38"/>
      <c r="N4853" s="36"/>
      <c r="O4853" s="38"/>
    </row>
    <row r="4854" spans="8:15">
      <c r="H4854" s="37"/>
      <c r="I4854" s="36"/>
      <c r="J4854" s="38"/>
      <c r="K4854" s="36"/>
      <c r="L4854" s="36"/>
      <c r="M4854" s="38"/>
      <c r="N4854" s="36"/>
      <c r="O4854" s="38"/>
    </row>
    <row r="4855" spans="8:15">
      <c r="H4855" s="37"/>
      <c r="I4855" s="36"/>
      <c r="J4855" s="38"/>
      <c r="K4855" s="36"/>
      <c r="L4855" s="36"/>
      <c r="M4855" s="38"/>
      <c r="N4855" s="36"/>
      <c r="O4855" s="38"/>
    </row>
    <row r="4856" spans="8:15">
      <c r="H4856" s="37"/>
      <c r="I4856" s="36"/>
      <c r="J4856" s="38"/>
      <c r="K4856" s="36"/>
      <c r="L4856" s="36"/>
      <c r="M4856" s="38"/>
      <c r="N4856" s="36"/>
      <c r="O4856" s="38"/>
    </row>
    <row r="4857" spans="8:15">
      <c r="H4857" s="37"/>
      <c r="I4857" s="36"/>
      <c r="J4857" s="38"/>
      <c r="K4857" s="36"/>
      <c r="L4857" s="36"/>
      <c r="M4857" s="38"/>
      <c r="N4857" s="36"/>
      <c r="O4857" s="38"/>
    </row>
    <row r="4858" spans="8:15">
      <c r="H4858" s="37"/>
      <c r="I4858" s="36"/>
      <c r="J4858" s="38"/>
      <c r="K4858" s="36"/>
      <c r="L4858" s="36"/>
      <c r="M4858" s="38"/>
      <c r="N4858" s="36"/>
      <c r="O4858" s="38"/>
    </row>
    <row r="4859" spans="8:15">
      <c r="H4859" s="37"/>
      <c r="I4859" s="36"/>
      <c r="J4859" s="38"/>
      <c r="K4859" s="36"/>
      <c r="L4859" s="36"/>
      <c r="M4859" s="38"/>
      <c r="N4859" s="36"/>
      <c r="O4859" s="38"/>
    </row>
    <row r="4860" spans="8:15">
      <c r="H4860" s="37"/>
      <c r="I4860" s="36"/>
      <c r="J4860" s="38"/>
      <c r="K4860" s="36"/>
      <c r="L4860" s="36"/>
      <c r="M4860" s="38"/>
      <c r="N4860" s="36"/>
      <c r="O4860" s="38"/>
    </row>
    <row r="4861" spans="8:15">
      <c r="H4861" s="37"/>
      <c r="I4861" s="36"/>
      <c r="J4861" s="38"/>
      <c r="K4861" s="36"/>
      <c r="L4861" s="36"/>
      <c r="M4861" s="38"/>
      <c r="N4861" s="36"/>
      <c r="O4861" s="38"/>
    </row>
    <row r="4862" spans="8:15">
      <c r="H4862" s="37"/>
      <c r="I4862" s="36"/>
      <c r="J4862" s="38"/>
      <c r="K4862" s="36"/>
      <c r="L4862" s="36"/>
      <c r="M4862" s="38"/>
      <c r="N4862" s="36"/>
      <c r="O4862" s="38"/>
    </row>
    <row r="4863" spans="8:15">
      <c r="H4863" s="37"/>
      <c r="I4863" s="36"/>
      <c r="J4863" s="38"/>
      <c r="K4863" s="36"/>
      <c r="L4863" s="36"/>
      <c r="M4863" s="38"/>
      <c r="N4863" s="36"/>
      <c r="O4863" s="38"/>
    </row>
    <row r="4864" spans="8:15">
      <c r="H4864" s="37"/>
      <c r="I4864" s="36"/>
      <c r="J4864" s="38"/>
      <c r="K4864" s="36"/>
      <c r="L4864" s="36"/>
      <c r="M4864" s="38"/>
      <c r="N4864" s="36"/>
      <c r="O4864" s="38"/>
    </row>
    <row r="4865" spans="8:15">
      <c r="H4865" s="37"/>
      <c r="I4865" s="36"/>
      <c r="J4865" s="38"/>
      <c r="K4865" s="36"/>
      <c r="L4865" s="36"/>
      <c r="M4865" s="38"/>
      <c r="N4865" s="36"/>
      <c r="O4865" s="38"/>
    </row>
    <row r="4866" spans="8:15">
      <c r="H4866" s="37"/>
      <c r="I4866" s="36"/>
      <c r="J4866" s="38"/>
      <c r="K4866" s="36"/>
      <c r="L4866" s="36"/>
      <c r="M4866" s="38"/>
      <c r="N4866" s="36"/>
      <c r="O4866" s="38"/>
    </row>
    <row r="4867" spans="8:15">
      <c r="H4867" s="37"/>
      <c r="I4867" s="36"/>
      <c r="J4867" s="38"/>
      <c r="K4867" s="36"/>
      <c r="L4867" s="36"/>
      <c r="M4867" s="38"/>
      <c r="N4867" s="36"/>
      <c r="O4867" s="38"/>
    </row>
    <row r="4868" spans="8:15">
      <c r="H4868" s="37"/>
      <c r="I4868" s="36"/>
      <c r="J4868" s="38"/>
      <c r="K4868" s="36"/>
      <c r="L4868" s="36"/>
      <c r="M4868" s="38"/>
      <c r="N4868" s="36"/>
      <c r="O4868" s="38"/>
    </row>
    <row r="4869" spans="8:15">
      <c r="H4869" s="37"/>
      <c r="I4869" s="36"/>
      <c r="J4869" s="38"/>
      <c r="K4869" s="36"/>
      <c r="L4869" s="36"/>
      <c r="M4869" s="38"/>
      <c r="N4869" s="36"/>
      <c r="O4869" s="38"/>
    </row>
    <row r="4870" spans="8:15">
      <c r="H4870" s="37"/>
      <c r="I4870" s="36"/>
      <c r="J4870" s="38"/>
      <c r="K4870" s="36"/>
      <c r="L4870" s="36"/>
      <c r="M4870" s="38"/>
      <c r="N4870" s="36"/>
      <c r="O4870" s="38"/>
    </row>
    <row r="4871" spans="8:15">
      <c r="H4871" s="37"/>
      <c r="I4871" s="36"/>
      <c r="J4871" s="38"/>
      <c r="K4871" s="36"/>
      <c r="L4871" s="36"/>
      <c r="M4871" s="38"/>
      <c r="N4871" s="36"/>
      <c r="O4871" s="38"/>
    </row>
    <row r="4872" spans="8:15">
      <c r="H4872" s="37"/>
      <c r="I4872" s="36"/>
      <c r="J4872" s="38"/>
      <c r="K4872" s="36"/>
      <c r="L4872" s="36"/>
      <c r="M4872" s="38"/>
      <c r="N4872" s="36"/>
      <c r="O4872" s="38"/>
    </row>
    <row r="4873" spans="8:15">
      <c r="H4873" s="37"/>
      <c r="I4873" s="36"/>
      <c r="J4873" s="38"/>
      <c r="K4873" s="36"/>
      <c r="L4873" s="36"/>
      <c r="M4873" s="38"/>
      <c r="N4873" s="36"/>
      <c r="O4873" s="38"/>
    </row>
    <row r="4874" spans="8:15">
      <c r="H4874" s="37"/>
      <c r="I4874" s="36"/>
      <c r="J4874" s="38"/>
      <c r="K4874" s="36"/>
      <c r="L4874" s="36"/>
      <c r="M4874" s="38"/>
      <c r="N4874" s="36"/>
      <c r="O4874" s="38"/>
    </row>
    <row r="4875" spans="8:15">
      <c r="H4875" s="37"/>
      <c r="I4875" s="36"/>
      <c r="J4875" s="38"/>
      <c r="K4875" s="36"/>
      <c r="L4875" s="36"/>
      <c r="M4875" s="38"/>
      <c r="N4875" s="36"/>
      <c r="O4875" s="38"/>
    </row>
    <row r="4876" spans="8:15">
      <c r="H4876" s="37"/>
      <c r="I4876" s="36"/>
      <c r="J4876" s="38"/>
      <c r="K4876" s="36"/>
      <c r="L4876" s="36"/>
      <c r="M4876" s="38"/>
      <c r="N4876" s="36"/>
      <c r="O4876" s="38"/>
    </row>
    <row r="4877" spans="8:15">
      <c r="H4877" s="37"/>
      <c r="I4877" s="36"/>
      <c r="J4877" s="38"/>
      <c r="K4877" s="36"/>
      <c r="L4877" s="36"/>
      <c r="M4877" s="38"/>
      <c r="N4877" s="36"/>
      <c r="O4877" s="38"/>
    </row>
    <row r="4878" spans="8:15">
      <c r="H4878" s="37"/>
      <c r="I4878" s="36"/>
      <c r="J4878" s="38"/>
      <c r="K4878" s="36"/>
      <c r="L4878" s="36"/>
      <c r="M4878" s="38"/>
      <c r="N4878" s="36"/>
      <c r="O4878" s="38"/>
    </row>
    <row r="4879" spans="8:15">
      <c r="H4879" s="37"/>
      <c r="I4879" s="36"/>
      <c r="J4879" s="38"/>
      <c r="K4879" s="36"/>
      <c r="L4879" s="36"/>
      <c r="M4879" s="38"/>
      <c r="N4879" s="36"/>
      <c r="O4879" s="38"/>
    </row>
    <row r="4880" spans="8:15">
      <c r="H4880" s="37"/>
      <c r="I4880" s="36"/>
      <c r="J4880" s="38"/>
      <c r="K4880" s="36"/>
      <c r="L4880" s="36"/>
      <c r="M4880" s="38"/>
      <c r="N4880" s="36"/>
      <c r="O4880" s="38"/>
    </row>
    <row r="4881" spans="8:15">
      <c r="H4881" s="37"/>
      <c r="I4881" s="36"/>
      <c r="J4881" s="38"/>
      <c r="K4881" s="36"/>
      <c r="L4881" s="36"/>
      <c r="M4881" s="38"/>
      <c r="N4881" s="36"/>
      <c r="O4881" s="38"/>
    </row>
    <row r="4882" spans="8:15">
      <c r="H4882" s="37"/>
      <c r="I4882" s="36"/>
      <c r="J4882" s="38"/>
      <c r="K4882" s="36"/>
      <c r="L4882" s="36"/>
      <c r="M4882" s="38"/>
      <c r="N4882" s="36"/>
      <c r="O4882" s="38"/>
    </row>
    <row r="4883" spans="8:15">
      <c r="H4883" s="37"/>
      <c r="I4883" s="36"/>
      <c r="J4883" s="38"/>
      <c r="K4883" s="36"/>
      <c r="L4883" s="36"/>
      <c r="M4883" s="38"/>
      <c r="N4883" s="36"/>
      <c r="O4883" s="38"/>
    </row>
    <row r="4884" spans="8:15">
      <c r="H4884" s="37"/>
      <c r="I4884" s="36"/>
      <c r="J4884" s="38"/>
      <c r="K4884" s="36"/>
      <c r="L4884" s="36"/>
      <c r="M4884" s="38"/>
      <c r="N4884" s="36"/>
      <c r="O4884" s="38"/>
    </row>
    <row r="4885" spans="8:15">
      <c r="H4885" s="37"/>
      <c r="I4885" s="36"/>
      <c r="J4885" s="38"/>
      <c r="K4885" s="36"/>
      <c r="L4885" s="36"/>
      <c r="M4885" s="38"/>
      <c r="N4885" s="36"/>
      <c r="O4885" s="38"/>
    </row>
    <row r="4886" spans="8:15">
      <c r="H4886" s="37"/>
      <c r="I4886" s="36"/>
      <c r="J4886" s="38"/>
      <c r="K4886" s="36"/>
      <c r="L4886" s="36"/>
      <c r="M4886" s="38"/>
      <c r="N4886" s="36"/>
      <c r="O4886" s="38"/>
    </row>
    <row r="4887" spans="8:15">
      <c r="H4887" s="37"/>
      <c r="I4887" s="36"/>
      <c r="J4887" s="38"/>
      <c r="K4887" s="36"/>
      <c r="L4887" s="36"/>
      <c r="M4887" s="38"/>
      <c r="N4887" s="36"/>
      <c r="O4887" s="38"/>
    </row>
    <row r="4888" spans="8:15">
      <c r="H4888" s="37"/>
      <c r="I4888" s="36"/>
      <c r="J4888" s="38"/>
      <c r="K4888" s="36"/>
      <c r="L4888" s="36"/>
      <c r="M4888" s="38"/>
      <c r="N4888" s="36"/>
      <c r="O4888" s="38"/>
    </row>
    <row r="4889" spans="8:15">
      <c r="H4889" s="37"/>
      <c r="I4889" s="36"/>
      <c r="J4889" s="38"/>
      <c r="K4889" s="36"/>
      <c r="L4889" s="36"/>
      <c r="M4889" s="38"/>
      <c r="N4889" s="36"/>
      <c r="O4889" s="38"/>
    </row>
    <row r="4890" spans="8:15">
      <c r="H4890" s="37"/>
      <c r="I4890" s="36"/>
      <c r="J4890" s="38"/>
      <c r="K4890" s="36"/>
      <c r="L4890" s="36"/>
      <c r="M4890" s="38"/>
      <c r="N4890" s="36"/>
      <c r="O4890" s="38"/>
    </row>
    <row r="4891" spans="8:15">
      <c r="H4891" s="37"/>
      <c r="I4891" s="36"/>
      <c r="J4891" s="38"/>
      <c r="K4891" s="36"/>
      <c r="L4891" s="36"/>
      <c r="M4891" s="38"/>
      <c r="N4891" s="36"/>
      <c r="O4891" s="38"/>
    </row>
    <row r="4892" spans="8:15">
      <c r="H4892" s="37"/>
      <c r="I4892" s="36"/>
      <c r="J4892" s="38"/>
      <c r="K4892" s="36"/>
      <c r="L4892" s="36"/>
      <c r="M4892" s="38"/>
      <c r="N4892" s="36"/>
      <c r="O4892" s="38"/>
    </row>
    <row r="4893" spans="8:15">
      <c r="H4893" s="37"/>
      <c r="I4893" s="36"/>
      <c r="J4893" s="38"/>
      <c r="K4893" s="36"/>
      <c r="L4893" s="36"/>
      <c r="M4893" s="38"/>
      <c r="N4893" s="36"/>
      <c r="O4893" s="38"/>
    </row>
    <row r="4894" spans="8:15">
      <c r="H4894" s="37"/>
      <c r="I4894" s="36"/>
      <c r="J4894" s="38"/>
      <c r="K4894" s="36"/>
      <c r="L4894" s="36"/>
      <c r="M4894" s="38"/>
      <c r="N4894" s="36"/>
      <c r="O4894" s="38"/>
    </row>
    <row r="4895" spans="8:15">
      <c r="H4895" s="37"/>
      <c r="I4895" s="36"/>
      <c r="J4895" s="38"/>
      <c r="K4895" s="36"/>
      <c r="L4895" s="36"/>
      <c r="M4895" s="38"/>
      <c r="N4895" s="36"/>
      <c r="O4895" s="38"/>
    </row>
    <row r="4896" spans="8:15">
      <c r="H4896" s="37"/>
      <c r="I4896" s="36"/>
      <c r="J4896" s="38"/>
      <c r="K4896" s="36"/>
      <c r="L4896" s="36"/>
      <c r="M4896" s="38"/>
      <c r="N4896" s="36"/>
      <c r="O4896" s="38"/>
    </row>
    <row r="4897" spans="8:15">
      <c r="H4897" s="37"/>
      <c r="I4897" s="36"/>
      <c r="J4897" s="38"/>
      <c r="K4897" s="36"/>
      <c r="L4897" s="36"/>
      <c r="M4897" s="38"/>
      <c r="N4897" s="36"/>
      <c r="O4897" s="38"/>
    </row>
    <row r="4898" spans="8:15">
      <c r="H4898" s="37"/>
      <c r="I4898" s="36"/>
      <c r="J4898" s="38"/>
      <c r="K4898" s="36"/>
      <c r="L4898" s="36"/>
      <c r="M4898" s="38"/>
      <c r="N4898" s="36"/>
      <c r="O4898" s="38"/>
    </row>
    <row r="4899" spans="8:15">
      <c r="H4899" s="37"/>
      <c r="I4899" s="36"/>
      <c r="J4899" s="38"/>
      <c r="K4899" s="36"/>
      <c r="L4899" s="36"/>
      <c r="M4899" s="38"/>
      <c r="N4899" s="36"/>
      <c r="O4899" s="38"/>
    </row>
    <row r="4900" spans="8:15">
      <c r="H4900" s="37"/>
      <c r="I4900" s="36"/>
      <c r="J4900" s="38"/>
      <c r="K4900" s="36"/>
      <c r="L4900" s="36"/>
      <c r="M4900" s="38"/>
      <c r="N4900" s="36"/>
      <c r="O4900" s="38"/>
    </row>
    <row r="4901" spans="8:15">
      <c r="H4901" s="37"/>
      <c r="I4901" s="36"/>
      <c r="J4901" s="38"/>
      <c r="K4901" s="36"/>
      <c r="L4901" s="36"/>
      <c r="M4901" s="38"/>
      <c r="N4901" s="36"/>
      <c r="O4901" s="38"/>
    </row>
    <row r="4902" spans="8:15">
      <c r="H4902" s="37"/>
      <c r="I4902" s="36"/>
      <c r="J4902" s="38"/>
      <c r="K4902" s="36"/>
      <c r="L4902" s="36"/>
      <c r="M4902" s="38"/>
      <c r="N4902" s="36"/>
      <c r="O4902" s="38"/>
    </row>
    <row r="4903" spans="8:15">
      <c r="H4903" s="37"/>
      <c r="I4903" s="36"/>
      <c r="J4903" s="38"/>
      <c r="K4903" s="36"/>
      <c r="L4903" s="36"/>
      <c r="M4903" s="38"/>
      <c r="N4903" s="36"/>
      <c r="O4903" s="38"/>
    </row>
    <row r="4904" spans="8:15">
      <c r="H4904" s="37"/>
      <c r="I4904" s="36"/>
      <c r="J4904" s="38"/>
      <c r="K4904" s="36"/>
      <c r="L4904" s="36"/>
      <c r="M4904" s="38"/>
      <c r="N4904" s="36"/>
      <c r="O4904" s="38"/>
    </row>
    <row r="4905" spans="8:15">
      <c r="H4905" s="37"/>
      <c r="I4905" s="36"/>
      <c r="J4905" s="38"/>
      <c r="K4905" s="36"/>
      <c r="L4905" s="36"/>
      <c r="M4905" s="38"/>
      <c r="N4905" s="36"/>
      <c r="O4905" s="38"/>
    </row>
    <row r="4906" spans="8:15">
      <c r="H4906" s="37"/>
      <c r="I4906" s="36"/>
      <c r="J4906" s="38"/>
      <c r="K4906" s="36"/>
      <c r="L4906" s="36"/>
      <c r="M4906" s="38"/>
      <c r="N4906" s="36"/>
      <c r="O4906" s="38"/>
    </row>
    <row r="4907" spans="8:15">
      <c r="H4907" s="37"/>
      <c r="I4907" s="36"/>
      <c r="J4907" s="38"/>
      <c r="K4907" s="36"/>
      <c r="L4907" s="36"/>
      <c r="M4907" s="38"/>
      <c r="N4907" s="36"/>
      <c r="O4907" s="38"/>
    </row>
    <row r="4908" spans="8:15">
      <c r="H4908" s="37"/>
      <c r="I4908" s="36"/>
      <c r="J4908" s="38"/>
      <c r="K4908" s="36"/>
      <c r="L4908" s="36"/>
      <c r="M4908" s="38"/>
      <c r="N4908" s="36"/>
      <c r="O4908" s="38"/>
    </row>
    <row r="4909" spans="8:15">
      <c r="H4909" s="37"/>
      <c r="I4909" s="36"/>
      <c r="J4909" s="38"/>
      <c r="K4909" s="36"/>
      <c r="L4909" s="36"/>
      <c r="M4909" s="38"/>
      <c r="N4909" s="36"/>
      <c r="O4909" s="38"/>
    </row>
    <row r="4910" spans="8:15">
      <c r="H4910" s="37"/>
      <c r="I4910" s="36"/>
      <c r="J4910" s="38"/>
      <c r="K4910" s="36"/>
      <c r="L4910" s="36"/>
      <c r="M4910" s="38"/>
      <c r="N4910" s="36"/>
      <c r="O4910" s="38"/>
    </row>
    <row r="4911" spans="8:15">
      <c r="H4911" s="37"/>
      <c r="I4911" s="36"/>
      <c r="J4911" s="38"/>
      <c r="K4911" s="36"/>
      <c r="L4911" s="36"/>
      <c r="M4911" s="38"/>
      <c r="N4911" s="36"/>
      <c r="O4911" s="38"/>
    </row>
    <row r="4912" spans="8:15">
      <c r="H4912" s="37"/>
      <c r="I4912" s="36"/>
      <c r="J4912" s="38"/>
      <c r="K4912" s="36"/>
      <c r="L4912" s="36"/>
      <c r="M4912" s="38"/>
      <c r="N4912" s="36"/>
      <c r="O4912" s="38"/>
    </row>
    <row r="4913" spans="8:15">
      <c r="H4913" s="37"/>
      <c r="I4913" s="36"/>
      <c r="J4913" s="38"/>
      <c r="K4913" s="36"/>
      <c r="L4913" s="36"/>
      <c r="M4913" s="38"/>
      <c r="N4913" s="36"/>
      <c r="O4913" s="38"/>
    </row>
    <row r="4914" spans="8:15">
      <c r="H4914" s="37"/>
      <c r="I4914" s="36"/>
      <c r="J4914" s="38"/>
      <c r="K4914" s="36"/>
      <c r="L4914" s="36"/>
      <c r="M4914" s="38"/>
      <c r="N4914" s="36"/>
      <c r="O4914" s="38"/>
    </row>
    <row r="4915" spans="8:15">
      <c r="H4915" s="37"/>
      <c r="I4915" s="36"/>
      <c r="J4915" s="38"/>
      <c r="K4915" s="36"/>
      <c r="L4915" s="36"/>
      <c r="M4915" s="38"/>
      <c r="N4915" s="36"/>
      <c r="O4915" s="38"/>
    </row>
    <row r="4916" spans="8:15">
      <c r="H4916" s="37"/>
      <c r="I4916" s="36"/>
      <c r="J4916" s="38"/>
      <c r="K4916" s="36"/>
      <c r="L4916" s="36"/>
      <c r="M4916" s="38"/>
      <c r="N4916" s="36"/>
      <c r="O4916" s="38"/>
    </row>
    <row r="4917" spans="8:15">
      <c r="H4917" s="37"/>
      <c r="I4917" s="36"/>
      <c r="J4917" s="38"/>
      <c r="K4917" s="36"/>
      <c r="L4917" s="36"/>
      <c r="M4917" s="38"/>
      <c r="N4917" s="36"/>
      <c r="O4917" s="38"/>
    </row>
    <row r="4918" spans="8:15">
      <c r="H4918" s="37"/>
      <c r="I4918" s="36"/>
      <c r="J4918" s="38"/>
      <c r="K4918" s="36"/>
      <c r="L4918" s="36"/>
      <c r="M4918" s="38"/>
      <c r="N4918" s="36"/>
      <c r="O4918" s="38"/>
    </row>
    <row r="4919" spans="8:15">
      <c r="H4919" s="37"/>
      <c r="I4919" s="36"/>
      <c r="J4919" s="38"/>
      <c r="K4919" s="36"/>
      <c r="L4919" s="36"/>
      <c r="M4919" s="38"/>
      <c r="N4919" s="36"/>
      <c r="O4919" s="38"/>
    </row>
    <row r="4920" spans="8:15">
      <c r="H4920" s="37"/>
      <c r="I4920" s="36"/>
      <c r="J4920" s="38"/>
      <c r="K4920" s="36"/>
      <c r="L4920" s="36"/>
      <c r="M4920" s="38"/>
      <c r="N4920" s="36"/>
      <c r="O4920" s="38"/>
    </row>
    <row r="4921" spans="8:15">
      <c r="H4921" s="37"/>
      <c r="I4921" s="36"/>
      <c r="J4921" s="38"/>
      <c r="K4921" s="36"/>
      <c r="L4921" s="36"/>
      <c r="M4921" s="38"/>
      <c r="N4921" s="36"/>
      <c r="O4921" s="38"/>
    </row>
    <row r="4922" spans="8:15">
      <c r="H4922" s="37"/>
      <c r="I4922" s="36"/>
      <c r="J4922" s="38"/>
      <c r="K4922" s="36"/>
      <c r="L4922" s="36"/>
      <c r="M4922" s="38"/>
      <c r="N4922" s="36"/>
      <c r="O4922" s="38"/>
    </row>
    <row r="4923" spans="8:15">
      <c r="H4923" s="37"/>
      <c r="I4923" s="36"/>
      <c r="J4923" s="38"/>
      <c r="K4923" s="36"/>
      <c r="L4923" s="36"/>
      <c r="M4923" s="38"/>
      <c r="N4923" s="36"/>
      <c r="O4923" s="38"/>
    </row>
    <row r="4924" spans="8:15">
      <c r="H4924" s="37"/>
      <c r="I4924" s="36"/>
      <c r="J4924" s="38"/>
      <c r="K4924" s="36"/>
      <c r="L4924" s="36"/>
      <c r="M4924" s="38"/>
      <c r="N4924" s="36"/>
      <c r="O4924" s="38"/>
    </row>
    <row r="4925" spans="8:15">
      <c r="H4925" s="37"/>
      <c r="I4925" s="36"/>
      <c r="J4925" s="38"/>
      <c r="K4925" s="36"/>
      <c r="L4925" s="36"/>
      <c r="M4925" s="38"/>
      <c r="N4925" s="36"/>
      <c r="O4925" s="38"/>
    </row>
    <row r="4926" spans="8:15">
      <c r="H4926" s="37"/>
      <c r="I4926" s="36"/>
      <c r="J4926" s="38"/>
      <c r="K4926" s="36"/>
      <c r="L4926" s="36"/>
      <c r="M4926" s="38"/>
      <c r="N4926" s="36"/>
      <c r="O4926" s="38"/>
    </row>
    <row r="4927" spans="8:15">
      <c r="H4927" s="37"/>
      <c r="I4927" s="36"/>
      <c r="J4927" s="38"/>
      <c r="K4927" s="36"/>
      <c r="L4927" s="36"/>
      <c r="M4927" s="38"/>
      <c r="N4927" s="36"/>
      <c r="O4927" s="38"/>
    </row>
    <row r="4928" spans="8:15">
      <c r="H4928" s="37"/>
      <c r="I4928" s="36"/>
      <c r="J4928" s="38"/>
      <c r="K4928" s="36"/>
      <c r="L4928" s="36"/>
      <c r="M4928" s="38"/>
      <c r="N4928" s="36"/>
      <c r="O4928" s="38"/>
    </row>
    <row r="4929" spans="8:15">
      <c r="H4929" s="37"/>
      <c r="I4929" s="36"/>
      <c r="J4929" s="38"/>
      <c r="K4929" s="36"/>
      <c r="L4929" s="36"/>
      <c r="M4929" s="38"/>
      <c r="N4929" s="36"/>
      <c r="O4929" s="38"/>
    </row>
    <row r="4930" spans="8:15">
      <c r="H4930" s="37"/>
      <c r="I4930" s="36"/>
      <c r="J4930" s="38"/>
      <c r="K4930" s="36"/>
      <c r="L4930" s="36"/>
      <c r="M4930" s="38"/>
      <c r="N4930" s="36"/>
      <c r="O4930" s="38"/>
    </row>
    <row r="4931" spans="8:15">
      <c r="H4931" s="37"/>
      <c r="I4931" s="36"/>
      <c r="J4931" s="38"/>
      <c r="K4931" s="36"/>
      <c r="L4931" s="36"/>
      <c r="M4931" s="38"/>
      <c r="N4931" s="36"/>
      <c r="O4931" s="38"/>
    </row>
    <row r="4932" spans="8:15">
      <c r="H4932" s="37"/>
      <c r="I4932" s="36"/>
      <c r="J4932" s="38"/>
      <c r="K4932" s="36"/>
      <c r="L4932" s="36"/>
      <c r="M4932" s="38"/>
      <c r="N4932" s="36"/>
      <c r="O4932" s="38"/>
    </row>
    <row r="4933" spans="8:15">
      <c r="H4933" s="37"/>
      <c r="I4933" s="36"/>
      <c r="J4933" s="38"/>
      <c r="K4933" s="36"/>
      <c r="L4933" s="36"/>
      <c r="M4933" s="38"/>
      <c r="N4933" s="36"/>
      <c r="O4933" s="38"/>
    </row>
    <row r="4934" spans="8:15">
      <c r="H4934" s="37"/>
      <c r="I4934" s="36"/>
      <c r="J4934" s="38"/>
      <c r="K4934" s="36"/>
      <c r="L4934" s="36"/>
      <c r="M4934" s="38"/>
      <c r="N4934" s="36"/>
      <c r="O4934" s="38"/>
    </row>
    <row r="4935" spans="8:15">
      <c r="H4935" s="37"/>
      <c r="I4935" s="36"/>
      <c r="J4935" s="38"/>
      <c r="K4935" s="36"/>
      <c r="L4935" s="36"/>
      <c r="M4935" s="38"/>
      <c r="N4935" s="36"/>
      <c r="O4935" s="38"/>
    </row>
    <row r="4936" spans="8:15">
      <c r="H4936" s="37"/>
      <c r="I4936" s="36"/>
      <c r="J4936" s="38"/>
      <c r="K4936" s="36"/>
      <c r="L4936" s="36"/>
      <c r="M4936" s="38"/>
      <c r="N4936" s="36"/>
      <c r="O4936" s="38"/>
    </row>
    <row r="4937" spans="8:15">
      <c r="H4937" s="37"/>
      <c r="I4937" s="36"/>
      <c r="J4937" s="38"/>
      <c r="K4937" s="36"/>
      <c r="L4937" s="36"/>
      <c r="M4937" s="38"/>
      <c r="N4937" s="36"/>
      <c r="O4937" s="38"/>
    </row>
    <row r="4938" spans="8:15">
      <c r="H4938" s="37"/>
      <c r="I4938" s="36"/>
      <c r="J4938" s="38"/>
      <c r="K4938" s="36"/>
      <c r="L4938" s="36"/>
      <c r="M4938" s="38"/>
      <c r="N4938" s="36"/>
      <c r="O4938" s="38"/>
    </row>
    <row r="4939" spans="8:15">
      <c r="H4939" s="37"/>
      <c r="I4939" s="36"/>
      <c r="J4939" s="38"/>
      <c r="K4939" s="36"/>
      <c r="L4939" s="36"/>
      <c r="M4939" s="38"/>
      <c r="N4939" s="36"/>
      <c r="O4939" s="38"/>
    </row>
    <row r="4940" spans="8:15">
      <c r="H4940" s="37"/>
      <c r="I4940" s="36"/>
      <c r="J4940" s="38"/>
      <c r="K4940" s="36"/>
      <c r="L4940" s="36"/>
      <c r="M4940" s="38"/>
      <c r="N4940" s="36"/>
      <c r="O4940" s="38"/>
    </row>
    <row r="4941" spans="8:15">
      <c r="H4941" s="37"/>
      <c r="I4941" s="36"/>
      <c r="J4941" s="38"/>
      <c r="K4941" s="36"/>
      <c r="L4941" s="36"/>
      <c r="M4941" s="38"/>
      <c r="N4941" s="36"/>
      <c r="O4941" s="38"/>
    </row>
    <row r="4942" spans="8:15">
      <c r="H4942" s="37"/>
      <c r="I4942" s="36"/>
      <c r="J4942" s="38"/>
      <c r="K4942" s="36"/>
      <c r="L4942" s="36"/>
      <c r="M4942" s="38"/>
      <c r="N4942" s="36"/>
      <c r="O4942" s="38"/>
    </row>
    <row r="4943" spans="8:15">
      <c r="H4943" s="37"/>
      <c r="I4943" s="36"/>
      <c r="J4943" s="38"/>
      <c r="K4943" s="36"/>
      <c r="L4943" s="36"/>
      <c r="M4943" s="38"/>
      <c r="N4943" s="36"/>
      <c r="O4943" s="38"/>
    </row>
    <row r="4944" spans="8:15">
      <c r="H4944" s="37"/>
      <c r="I4944" s="36"/>
      <c r="J4944" s="38"/>
      <c r="K4944" s="36"/>
      <c r="L4944" s="36"/>
      <c r="M4944" s="38"/>
      <c r="N4944" s="36"/>
      <c r="O4944" s="38"/>
    </row>
    <row r="4945" spans="8:15">
      <c r="H4945" s="37"/>
      <c r="I4945" s="36"/>
      <c r="J4945" s="38"/>
      <c r="K4945" s="36"/>
      <c r="L4945" s="36"/>
      <c r="M4945" s="38"/>
      <c r="N4945" s="36"/>
      <c r="O4945" s="38"/>
    </row>
    <row r="4946" spans="8:15">
      <c r="H4946" s="37"/>
      <c r="I4946" s="36"/>
      <c r="J4946" s="38"/>
      <c r="K4946" s="36"/>
      <c r="L4946" s="36"/>
      <c r="M4946" s="38"/>
      <c r="N4946" s="36"/>
      <c r="O4946" s="38"/>
    </row>
    <row r="4947" spans="8:15">
      <c r="H4947" s="37"/>
      <c r="I4947" s="36"/>
      <c r="J4947" s="38"/>
      <c r="K4947" s="36"/>
      <c r="L4947" s="36"/>
      <c r="M4947" s="38"/>
      <c r="N4947" s="36"/>
      <c r="O4947" s="38"/>
    </row>
    <row r="4948" spans="8:15">
      <c r="H4948" s="37"/>
      <c r="I4948" s="36"/>
      <c r="J4948" s="38"/>
      <c r="K4948" s="36"/>
      <c r="L4948" s="36"/>
      <c r="M4948" s="38"/>
      <c r="N4948" s="36"/>
      <c r="O4948" s="38"/>
    </row>
    <row r="4949" spans="8:15">
      <c r="H4949" s="37"/>
      <c r="I4949" s="36"/>
      <c r="J4949" s="38"/>
      <c r="K4949" s="36"/>
      <c r="L4949" s="36"/>
      <c r="M4949" s="38"/>
      <c r="N4949" s="36"/>
      <c r="O4949" s="38"/>
    </row>
    <row r="4950" spans="8:15">
      <c r="H4950" s="37"/>
      <c r="I4950" s="36"/>
      <c r="J4950" s="38"/>
      <c r="K4950" s="36"/>
      <c r="L4950" s="36"/>
      <c r="M4950" s="38"/>
      <c r="N4950" s="36"/>
      <c r="O4950" s="38"/>
    </row>
    <row r="4951" spans="8:15">
      <c r="H4951" s="37"/>
      <c r="I4951" s="36"/>
      <c r="J4951" s="38"/>
      <c r="K4951" s="36"/>
      <c r="L4951" s="36"/>
      <c r="M4951" s="38"/>
      <c r="N4951" s="36"/>
      <c r="O4951" s="38"/>
    </row>
    <row r="4952" spans="8:15">
      <c r="H4952" s="37"/>
      <c r="I4952" s="36"/>
      <c r="J4952" s="38"/>
      <c r="K4952" s="36"/>
      <c r="L4952" s="36"/>
      <c r="M4952" s="38"/>
      <c r="N4952" s="36"/>
      <c r="O4952" s="38"/>
    </row>
    <row r="4953" spans="8:15">
      <c r="H4953" s="37"/>
      <c r="I4953" s="36"/>
      <c r="J4953" s="38"/>
      <c r="K4953" s="36"/>
      <c r="L4953" s="36"/>
      <c r="M4953" s="38"/>
      <c r="N4953" s="36"/>
      <c r="O4953" s="38"/>
    </row>
    <row r="4954" spans="8:15">
      <c r="H4954" s="37"/>
      <c r="I4954" s="36"/>
      <c r="J4954" s="38"/>
      <c r="K4954" s="36"/>
      <c r="L4954" s="36"/>
      <c r="M4954" s="38"/>
      <c r="N4954" s="36"/>
      <c r="O4954" s="38"/>
    </row>
    <row r="4955" spans="8:15">
      <c r="H4955" s="37"/>
      <c r="I4955" s="36"/>
      <c r="J4955" s="38"/>
      <c r="K4955" s="36"/>
      <c r="L4955" s="36"/>
      <c r="M4955" s="38"/>
      <c r="N4955" s="36"/>
      <c r="O4955" s="38"/>
    </row>
    <row r="4956" spans="8:15">
      <c r="H4956" s="37"/>
      <c r="I4956" s="36"/>
      <c r="J4956" s="38"/>
      <c r="K4956" s="36"/>
      <c r="L4956" s="36"/>
      <c r="M4956" s="38"/>
      <c r="N4956" s="36"/>
      <c r="O4956" s="38"/>
    </row>
    <row r="4957" spans="8:15">
      <c r="H4957" s="37"/>
      <c r="I4957" s="36"/>
      <c r="J4957" s="38"/>
      <c r="K4957" s="36"/>
      <c r="L4957" s="36"/>
      <c r="M4957" s="38"/>
      <c r="N4957" s="36"/>
      <c r="O4957" s="38"/>
    </row>
    <row r="4958" spans="8:15">
      <c r="H4958" s="37"/>
      <c r="I4958" s="36"/>
      <c r="J4958" s="38"/>
      <c r="K4958" s="36"/>
      <c r="L4958" s="36"/>
      <c r="M4958" s="38"/>
      <c r="N4958" s="36"/>
      <c r="O4958" s="38"/>
    </row>
    <row r="4959" spans="8:15">
      <c r="H4959" s="37"/>
      <c r="I4959" s="36"/>
      <c r="J4959" s="38"/>
      <c r="K4959" s="36"/>
      <c r="L4959" s="36"/>
      <c r="M4959" s="38"/>
      <c r="N4959" s="36"/>
      <c r="O4959" s="38"/>
    </row>
    <row r="4960" spans="8:15">
      <c r="H4960" s="37"/>
      <c r="I4960" s="36"/>
      <c r="J4960" s="38"/>
      <c r="K4960" s="36"/>
      <c r="L4960" s="36"/>
      <c r="M4960" s="38"/>
      <c r="N4960" s="36"/>
      <c r="O4960" s="38"/>
    </row>
    <row r="4961" spans="8:15">
      <c r="H4961" s="37"/>
      <c r="I4961" s="36"/>
      <c r="J4961" s="38"/>
      <c r="K4961" s="36"/>
      <c r="L4961" s="36"/>
      <c r="M4961" s="38"/>
      <c r="N4961" s="36"/>
      <c r="O4961" s="38"/>
    </row>
    <row r="4962" spans="8:15">
      <c r="H4962" s="37"/>
      <c r="I4962" s="36"/>
      <c r="J4962" s="38"/>
      <c r="K4962" s="36"/>
      <c r="L4962" s="36"/>
      <c r="M4962" s="38"/>
      <c r="N4962" s="36"/>
      <c r="O4962" s="38"/>
    </row>
    <row r="4963" spans="8:15">
      <c r="H4963" s="37"/>
      <c r="I4963" s="36"/>
      <c r="J4963" s="38"/>
      <c r="K4963" s="36"/>
      <c r="L4963" s="36"/>
      <c r="M4963" s="38"/>
      <c r="N4963" s="36"/>
      <c r="O4963" s="38"/>
    </row>
    <row r="4964" spans="8:15">
      <c r="H4964" s="37"/>
      <c r="I4964" s="36"/>
      <c r="J4964" s="38"/>
      <c r="K4964" s="36"/>
      <c r="L4964" s="36"/>
      <c r="M4964" s="38"/>
      <c r="N4964" s="36"/>
      <c r="O4964" s="38"/>
    </row>
    <row r="4965" spans="8:15">
      <c r="H4965" s="37"/>
      <c r="I4965" s="36"/>
      <c r="J4965" s="38"/>
      <c r="K4965" s="36"/>
      <c r="L4965" s="36"/>
      <c r="M4965" s="38"/>
      <c r="N4965" s="36"/>
      <c r="O4965" s="38"/>
    </row>
    <row r="4966" spans="8:15">
      <c r="H4966" s="37"/>
      <c r="I4966" s="36"/>
      <c r="J4966" s="38"/>
      <c r="K4966" s="36"/>
      <c r="L4966" s="36"/>
      <c r="M4966" s="38"/>
      <c r="N4966" s="36"/>
      <c r="O4966" s="38"/>
    </row>
    <row r="4967" spans="8:15">
      <c r="H4967" s="37"/>
      <c r="I4967" s="36"/>
      <c r="J4967" s="38"/>
      <c r="K4967" s="36"/>
      <c r="L4967" s="36"/>
      <c r="M4967" s="38"/>
      <c r="N4967" s="36"/>
      <c r="O4967" s="38"/>
    </row>
    <row r="4968" spans="8:15">
      <c r="H4968" s="37"/>
      <c r="I4968" s="36"/>
      <c r="J4968" s="38"/>
      <c r="K4968" s="36"/>
      <c r="L4968" s="36"/>
      <c r="M4968" s="38"/>
      <c r="N4968" s="36"/>
      <c r="O4968" s="38"/>
    </row>
    <row r="4969" spans="8:15">
      <c r="H4969" s="37"/>
      <c r="I4969" s="36"/>
      <c r="J4969" s="38"/>
      <c r="K4969" s="36"/>
      <c r="L4969" s="36"/>
      <c r="M4969" s="38"/>
      <c r="N4969" s="36"/>
      <c r="O4969" s="38"/>
    </row>
    <row r="4970" spans="8:15">
      <c r="H4970" s="37"/>
      <c r="I4970" s="36"/>
      <c r="J4970" s="38"/>
      <c r="K4970" s="36"/>
      <c r="L4970" s="36"/>
      <c r="M4970" s="38"/>
      <c r="N4970" s="36"/>
      <c r="O4970" s="38"/>
    </row>
    <row r="4971" spans="8:15">
      <c r="H4971" s="37"/>
      <c r="I4971" s="36"/>
      <c r="J4971" s="38"/>
      <c r="K4971" s="36"/>
      <c r="L4971" s="36"/>
      <c r="M4971" s="38"/>
      <c r="N4971" s="36"/>
      <c r="O4971" s="38"/>
    </row>
    <row r="4972" spans="8:15">
      <c r="H4972" s="37"/>
      <c r="I4972" s="36"/>
      <c r="J4972" s="38"/>
      <c r="K4972" s="36"/>
      <c r="L4972" s="36"/>
      <c r="M4972" s="38"/>
      <c r="N4972" s="36"/>
      <c r="O4972" s="38"/>
    </row>
    <row r="4973" spans="8:15">
      <c r="H4973" s="37"/>
      <c r="I4973" s="36"/>
      <c r="J4973" s="38"/>
      <c r="K4973" s="36"/>
      <c r="L4973" s="36"/>
      <c r="M4973" s="38"/>
      <c r="N4973" s="36"/>
      <c r="O4973" s="38"/>
    </row>
    <row r="4974" spans="8:15">
      <c r="H4974" s="37"/>
      <c r="I4974" s="36"/>
      <c r="J4974" s="38"/>
      <c r="K4974" s="36"/>
      <c r="L4974" s="36"/>
      <c r="M4974" s="38"/>
      <c r="N4974" s="36"/>
      <c r="O4974" s="38"/>
    </row>
    <row r="4975" spans="8:15">
      <c r="H4975" s="37"/>
      <c r="I4975" s="36"/>
      <c r="J4975" s="38"/>
      <c r="K4975" s="36"/>
      <c r="L4975" s="36"/>
      <c r="M4975" s="38"/>
      <c r="N4975" s="36"/>
      <c r="O4975" s="38"/>
    </row>
    <row r="4976" spans="8:15">
      <c r="H4976" s="37"/>
      <c r="I4976" s="36"/>
      <c r="J4976" s="38"/>
      <c r="K4976" s="36"/>
      <c r="L4976" s="36"/>
      <c r="M4976" s="38"/>
      <c r="N4976" s="36"/>
      <c r="O4976" s="38"/>
    </row>
    <row r="4977" spans="8:15">
      <c r="H4977" s="37"/>
      <c r="I4977" s="36"/>
      <c r="J4977" s="38"/>
      <c r="K4977" s="36"/>
      <c r="L4977" s="36"/>
      <c r="M4977" s="38"/>
      <c r="N4977" s="36"/>
      <c r="O4977" s="38"/>
    </row>
    <row r="4978" spans="8:15">
      <c r="H4978" s="37"/>
      <c r="I4978" s="36"/>
      <c r="J4978" s="38"/>
      <c r="K4978" s="36"/>
      <c r="L4978" s="36"/>
      <c r="M4978" s="38"/>
      <c r="N4978" s="36"/>
      <c r="O4978" s="38"/>
    </row>
    <row r="4979" spans="8:15">
      <c r="H4979" s="37"/>
      <c r="I4979" s="36"/>
      <c r="J4979" s="38"/>
      <c r="K4979" s="36"/>
      <c r="L4979" s="36"/>
      <c r="M4979" s="38"/>
      <c r="N4979" s="36"/>
      <c r="O4979" s="38"/>
    </row>
    <row r="4980" spans="8:15">
      <c r="H4980" s="37"/>
      <c r="I4980" s="36"/>
      <c r="J4980" s="38"/>
      <c r="K4980" s="36"/>
      <c r="L4980" s="36"/>
      <c r="M4980" s="38"/>
      <c r="N4980" s="36"/>
      <c r="O4980" s="38"/>
    </row>
    <row r="4981" spans="8:15">
      <c r="H4981" s="37"/>
      <c r="I4981" s="36"/>
      <c r="J4981" s="38"/>
      <c r="K4981" s="36"/>
      <c r="L4981" s="36"/>
      <c r="M4981" s="38"/>
      <c r="N4981" s="36"/>
      <c r="O4981" s="38"/>
    </row>
    <row r="4982" spans="8:15">
      <c r="H4982" s="37"/>
      <c r="I4982" s="36"/>
      <c r="J4982" s="38"/>
      <c r="K4982" s="36"/>
      <c r="L4982" s="36"/>
      <c r="M4982" s="38"/>
      <c r="N4982" s="36"/>
      <c r="O4982" s="38"/>
    </row>
    <row r="4983" spans="8:15">
      <c r="H4983" s="37"/>
      <c r="I4983" s="36"/>
      <c r="J4983" s="38"/>
      <c r="K4983" s="36"/>
      <c r="L4983" s="36"/>
      <c r="M4983" s="38"/>
      <c r="N4983" s="36"/>
      <c r="O4983" s="38"/>
    </row>
    <row r="4984" spans="8:15">
      <c r="H4984" s="37"/>
      <c r="I4984" s="36"/>
      <c r="J4984" s="38"/>
      <c r="K4984" s="36"/>
      <c r="L4984" s="36"/>
      <c r="M4984" s="38"/>
      <c r="N4984" s="36"/>
      <c r="O4984" s="38"/>
    </row>
    <row r="4985" spans="8:15">
      <c r="H4985" s="37"/>
      <c r="I4985" s="36"/>
      <c r="J4985" s="38"/>
      <c r="K4985" s="36"/>
      <c r="L4985" s="36"/>
      <c r="M4985" s="38"/>
      <c r="N4985" s="36"/>
      <c r="O4985" s="38"/>
    </row>
    <row r="4986" spans="8:15">
      <c r="H4986" s="37"/>
      <c r="I4986" s="36"/>
      <c r="J4986" s="38"/>
      <c r="K4986" s="36"/>
      <c r="L4986" s="36"/>
      <c r="M4986" s="38"/>
      <c r="N4986" s="36"/>
      <c r="O4986" s="38"/>
    </row>
    <row r="4987" spans="8:15">
      <c r="H4987" s="37"/>
      <c r="I4987" s="36"/>
      <c r="J4987" s="38"/>
      <c r="K4987" s="36"/>
      <c r="L4987" s="36"/>
      <c r="M4987" s="38"/>
      <c r="N4987" s="36"/>
      <c r="O4987" s="38"/>
    </row>
    <row r="4988" spans="8:15">
      <c r="H4988" s="37"/>
      <c r="I4988" s="36"/>
      <c r="J4988" s="38"/>
      <c r="K4988" s="36"/>
      <c r="L4988" s="36"/>
      <c r="M4988" s="38"/>
      <c r="N4988" s="36"/>
      <c r="O4988" s="38"/>
    </row>
    <row r="4989" spans="8:15">
      <c r="H4989" s="37"/>
      <c r="I4989" s="36"/>
      <c r="J4989" s="38"/>
      <c r="K4989" s="36"/>
      <c r="L4989" s="36"/>
      <c r="M4989" s="38"/>
      <c r="N4989" s="36"/>
      <c r="O4989" s="38"/>
    </row>
    <row r="4990" spans="8:15">
      <c r="H4990" s="37"/>
      <c r="I4990" s="36"/>
      <c r="J4990" s="38"/>
      <c r="K4990" s="36"/>
      <c r="L4990" s="36"/>
      <c r="M4990" s="38"/>
      <c r="N4990" s="36"/>
      <c r="O4990" s="38"/>
    </row>
    <row r="4991" spans="8:15">
      <c r="H4991" s="37"/>
      <c r="I4991" s="36"/>
      <c r="J4991" s="38"/>
      <c r="K4991" s="36"/>
      <c r="L4991" s="36"/>
      <c r="M4991" s="38"/>
      <c r="N4991" s="36"/>
      <c r="O4991" s="38"/>
    </row>
    <row r="4992" spans="8:15">
      <c r="H4992" s="37"/>
      <c r="I4992" s="36"/>
      <c r="J4992" s="38"/>
      <c r="K4992" s="36"/>
      <c r="L4992" s="36"/>
      <c r="M4992" s="38"/>
      <c r="N4992" s="36"/>
      <c r="O4992" s="38"/>
    </row>
    <row r="4993" spans="8:15">
      <c r="H4993" s="37"/>
      <c r="I4993" s="36"/>
      <c r="J4993" s="38"/>
      <c r="K4993" s="36"/>
      <c r="L4993" s="36"/>
      <c r="M4993" s="38"/>
      <c r="N4993" s="36"/>
      <c r="O4993" s="38"/>
    </row>
    <row r="4994" spans="8:15">
      <c r="H4994" s="37"/>
      <c r="I4994" s="36"/>
      <c r="J4994" s="38"/>
      <c r="K4994" s="36"/>
      <c r="L4994" s="36"/>
      <c r="M4994" s="38"/>
      <c r="N4994" s="36"/>
      <c r="O4994" s="38"/>
    </row>
    <row r="4995" spans="8:15">
      <c r="H4995" s="37"/>
      <c r="I4995" s="36"/>
      <c r="J4995" s="38"/>
      <c r="K4995" s="36"/>
      <c r="L4995" s="36"/>
      <c r="M4995" s="38"/>
      <c r="N4995" s="36"/>
      <c r="O4995" s="38"/>
    </row>
    <row r="4996" spans="8:15">
      <c r="H4996" s="37"/>
      <c r="I4996" s="36"/>
      <c r="J4996" s="38"/>
      <c r="K4996" s="36"/>
      <c r="L4996" s="36"/>
      <c r="M4996" s="38"/>
      <c r="N4996" s="36"/>
      <c r="O4996" s="38"/>
    </row>
    <row r="4997" spans="8:15">
      <c r="H4997" s="37"/>
      <c r="I4997" s="36"/>
      <c r="J4997" s="38"/>
      <c r="K4997" s="36"/>
      <c r="L4997" s="36"/>
      <c r="M4997" s="38"/>
      <c r="N4997" s="36"/>
      <c r="O4997" s="38"/>
    </row>
    <row r="4998" spans="8:15">
      <c r="H4998" s="37"/>
      <c r="I4998" s="36"/>
      <c r="J4998" s="38"/>
      <c r="K4998" s="36"/>
      <c r="L4998" s="36"/>
      <c r="M4998" s="38"/>
      <c r="N4998" s="36"/>
      <c r="O4998" s="38"/>
    </row>
    <row r="4999" spans="8:15">
      <c r="H4999" s="37"/>
      <c r="I4999" s="36"/>
      <c r="J4999" s="38"/>
      <c r="K4999" s="36"/>
      <c r="L4999" s="36"/>
      <c r="M4999" s="38"/>
      <c r="N4999" s="36"/>
      <c r="O4999" s="38"/>
    </row>
    <row r="5000" spans="8:15">
      <c r="H5000" s="37"/>
      <c r="I5000" s="36"/>
      <c r="J5000" s="38"/>
      <c r="K5000" s="36"/>
      <c r="L5000" s="36"/>
      <c r="M5000" s="38"/>
      <c r="N5000" s="36"/>
      <c r="O5000" s="38"/>
    </row>
    <row r="5001" spans="8:15">
      <c r="H5001" s="37"/>
      <c r="I5001" s="36"/>
      <c r="J5001" s="38"/>
      <c r="K5001" s="36"/>
      <c r="L5001" s="36"/>
      <c r="M5001" s="38"/>
      <c r="N5001" s="36"/>
      <c r="O5001" s="38"/>
    </row>
    <row r="5002" spans="8:15">
      <c r="H5002" s="37"/>
      <c r="I5002" s="36"/>
      <c r="J5002" s="38"/>
      <c r="K5002" s="36"/>
      <c r="L5002" s="36"/>
      <c r="M5002" s="38"/>
      <c r="N5002" s="36"/>
      <c r="O5002" s="38"/>
    </row>
    <row r="5003" spans="8:15">
      <c r="H5003" s="37"/>
      <c r="I5003" s="36"/>
      <c r="J5003" s="38"/>
      <c r="K5003" s="36"/>
      <c r="L5003" s="36"/>
      <c r="M5003" s="38"/>
      <c r="N5003" s="36"/>
      <c r="O5003" s="38"/>
    </row>
    <row r="5004" spans="8:15">
      <c r="H5004" s="37"/>
      <c r="I5004" s="36"/>
      <c r="J5004" s="38"/>
      <c r="K5004" s="36"/>
      <c r="L5004" s="36"/>
      <c r="M5004" s="38"/>
      <c r="N5004" s="36"/>
      <c r="O5004" s="38"/>
    </row>
    <row r="5005" spans="8:15">
      <c r="H5005" s="37"/>
      <c r="I5005" s="36"/>
      <c r="J5005" s="38"/>
      <c r="K5005" s="36"/>
      <c r="L5005" s="36"/>
      <c r="M5005" s="38"/>
      <c r="N5005" s="36"/>
      <c r="O5005" s="38"/>
    </row>
    <row r="5006" spans="8:15">
      <c r="H5006" s="37"/>
      <c r="I5006" s="36"/>
      <c r="J5006" s="38"/>
      <c r="K5006" s="36"/>
      <c r="L5006" s="36"/>
      <c r="M5006" s="38"/>
      <c r="N5006" s="36"/>
      <c r="O5006" s="38"/>
    </row>
    <row r="5007" spans="8:15">
      <c r="H5007" s="37"/>
      <c r="I5007" s="36"/>
      <c r="J5007" s="38"/>
      <c r="K5007" s="36"/>
      <c r="L5007" s="36"/>
      <c r="M5007" s="38"/>
      <c r="N5007" s="36"/>
      <c r="O5007" s="38"/>
    </row>
    <row r="5008" spans="8:15">
      <c r="H5008" s="37"/>
      <c r="I5008" s="36"/>
      <c r="J5008" s="38"/>
      <c r="K5008" s="36"/>
      <c r="L5008" s="36"/>
      <c r="M5008" s="38"/>
      <c r="N5008" s="36"/>
      <c r="O5008" s="38"/>
    </row>
    <row r="5009" spans="8:15">
      <c r="H5009" s="37"/>
      <c r="I5009" s="36"/>
      <c r="J5009" s="38"/>
      <c r="K5009" s="36"/>
      <c r="L5009" s="36"/>
      <c r="M5009" s="38"/>
      <c r="N5009" s="36"/>
      <c r="O5009" s="38"/>
    </row>
    <row r="5010" spans="8:15">
      <c r="H5010" s="37"/>
      <c r="I5010" s="36"/>
      <c r="J5010" s="38"/>
      <c r="K5010" s="36"/>
      <c r="L5010" s="36"/>
      <c r="M5010" s="38"/>
      <c r="N5010" s="36"/>
      <c r="O5010" s="38"/>
    </row>
    <row r="5011" spans="8:15">
      <c r="H5011" s="37"/>
      <c r="I5011" s="36"/>
      <c r="J5011" s="38"/>
      <c r="K5011" s="36"/>
      <c r="L5011" s="36"/>
      <c r="M5011" s="38"/>
      <c r="N5011" s="36"/>
      <c r="O5011" s="38"/>
    </row>
    <row r="5012" spans="8:15">
      <c r="H5012" s="37"/>
      <c r="I5012" s="36"/>
      <c r="J5012" s="38"/>
      <c r="K5012" s="36"/>
      <c r="L5012" s="36"/>
      <c r="M5012" s="38"/>
      <c r="N5012" s="36"/>
      <c r="O5012" s="38"/>
    </row>
    <row r="5013" spans="8:15">
      <c r="H5013" s="37"/>
      <c r="I5013" s="36"/>
      <c r="J5013" s="38"/>
      <c r="K5013" s="36"/>
      <c r="L5013" s="36"/>
      <c r="M5013" s="38"/>
      <c r="N5013" s="36"/>
      <c r="O5013" s="38"/>
    </row>
    <row r="5014" spans="8:15">
      <c r="H5014" s="37"/>
      <c r="I5014" s="36"/>
      <c r="J5014" s="38"/>
      <c r="K5014" s="36"/>
      <c r="L5014" s="36"/>
      <c r="M5014" s="38"/>
      <c r="N5014" s="36"/>
      <c r="O5014" s="38"/>
    </row>
    <row r="5015" spans="8:15">
      <c r="H5015" s="37"/>
      <c r="I5015" s="36"/>
      <c r="J5015" s="38"/>
      <c r="K5015" s="36"/>
      <c r="L5015" s="36"/>
      <c r="M5015" s="38"/>
      <c r="N5015" s="36"/>
      <c r="O5015" s="38"/>
    </row>
    <row r="5016" spans="8:15">
      <c r="H5016" s="37"/>
      <c r="I5016" s="36"/>
      <c r="J5016" s="38"/>
      <c r="K5016" s="36"/>
      <c r="L5016" s="36"/>
      <c r="M5016" s="38"/>
      <c r="N5016" s="36"/>
      <c r="O5016" s="38"/>
    </row>
    <row r="5017" spans="8:15">
      <c r="H5017" s="37"/>
      <c r="I5017" s="36"/>
      <c r="J5017" s="38"/>
      <c r="K5017" s="36"/>
      <c r="L5017" s="36"/>
      <c r="M5017" s="38"/>
      <c r="N5017" s="36"/>
      <c r="O5017" s="38"/>
    </row>
    <row r="5018" spans="8:15">
      <c r="H5018" s="37"/>
      <c r="I5018" s="36"/>
      <c r="J5018" s="38"/>
      <c r="K5018" s="36"/>
      <c r="L5018" s="36"/>
      <c r="M5018" s="38"/>
      <c r="N5018" s="36"/>
      <c r="O5018" s="38"/>
    </row>
    <row r="5019" spans="8:15">
      <c r="H5019" s="37"/>
      <c r="I5019" s="36"/>
      <c r="J5019" s="38"/>
      <c r="K5019" s="36"/>
      <c r="L5019" s="36"/>
      <c r="M5019" s="38"/>
      <c r="N5019" s="36"/>
      <c r="O5019" s="38"/>
    </row>
    <row r="5020" spans="8:15">
      <c r="H5020" s="37"/>
      <c r="I5020" s="36"/>
      <c r="J5020" s="38"/>
      <c r="K5020" s="36"/>
      <c r="L5020" s="36"/>
      <c r="M5020" s="38"/>
      <c r="N5020" s="36"/>
      <c r="O5020" s="38"/>
    </row>
    <row r="5021" spans="8:15">
      <c r="H5021" s="37"/>
      <c r="I5021" s="36"/>
      <c r="J5021" s="38"/>
      <c r="K5021" s="36"/>
      <c r="L5021" s="36"/>
      <c r="M5021" s="38"/>
      <c r="N5021" s="36"/>
      <c r="O5021" s="38"/>
    </row>
    <row r="5022" spans="8:15">
      <c r="H5022" s="37"/>
      <c r="I5022" s="36"/>
      <c r="J5022" s="38"/>
      <c r="K5022" s="36"/>
      <c r="L5022" s="36"/>
      <c r="M5022" s="38"/>
      <c r="N5022" s="36"/>
      <c r="O5022" s="38"/>
    </row>
    <row r="5023" spans="8:15">
      <c r="H5023" s="37"/>
      <c r="I5023" s="36"/>
      <c r="J5023" s="38"/>
      <c r="K5023" s="36"/>
      <c r="L5023" s="36"/>
      <c r="M5023" s="38"/>
      <c r="N5023" s="36"/>
      <c r="O5023" s="38"/>
    </row>
    <row r="5024" spans="8:15">
      <c r="H5024" s="37"/>
      <c r="I5024" s="36"/>
      <c r="J5024" s="38"/>
      <c r="K5024" s="36"/>
      <c r="L5024" s="36"/>
      <c r="M5024" s="38"/>
      <c r="N5024" s="36"/>
      <c r="O5024" s="38"/>
    </row>
    <row r="5025" spans="8:15">
      <c r="H5025" s="37"/>
      <c r="I5025" s="36"/>
      <c r="J5025" s="38"/>
      <c r="K5025" s="36"/>
      <c r="L5025" s="36"/>
      <c r="M5025" s="38"/>
      <c r="N5025" s="36"/>
      <c r="O5025" s="38"/>
    </row>
    <row r="5026" spans="8:15">
      <c r="H5026" s="37"/>
      <c r="I5026" s="36"/>
      <c r="J5026" s="38"/>
      <c r="K5026" s="36"/>
      <c r="L5026" s="36"/>
      <c r="M5026" s="38"/>
      <c r="N5026" s="36"/>
      <c r="O5026" s="38"/>
    </row>
    <row r="5027" spans="8:15">
      <c r="H5027" s="37"/>
      <c r="I5027" s="36"/>
      <c r="J5027" s="38"/>
      <c r="K5027" s="36"/>
      <c r="L5027" s="36"/>
      <c r="M5027" s="38"/>
      <c r="N5027" s="36"/>
      <c r="O5027" s="38"/>
    </row>
    <row r="5028" spans="8:15">
      <c r="H5028" s="37"/>
      <c r="I5028" s="36"/>
      <c r="J5028" s="38"/>
      <c r="K5028" s="36"/>
      <c r="L5028" s="36"/>
      <c r="M5028" s="38"/>
      <c r="N5028" s="36"/>
      <c r="O5028" s="38"/>
    </row>
    <row r="5029" spans="8:15">
      <c r="H5029" s="37"/>
      <c r="I5029" s="36"/>
      <c r="J5029" s="38"/>
      <c r="K5029" s="36"/>
      <c r="L5029" s="36"/>
      <c r="M5029" s="38"/>
      <c r="N5029" s="36"/>
      <c r="O5029" s="38"/>
    </row>
    <row r="5030" spans="8:15">
      <c r="H5030" s="37"/>
      <c r="I5030" s="36"/>
      <c r="J5030" s="38"/>
      <c r="K5030" s="36"/>
      <c r="L5030" s="36"/>
      <c r="M5030" s="38"/>
      <c r="N5030" s="36"/>
      <c r="O5030" s="38"/>
    </row>
    <row r="5031" spans="8:15">
      <c r="H5031" s="37"/>
      <c r="I5031" s="36"/>
      <c r="J5031" s="38"/>
      <c r="K5031" s="36"/>
      <c r="L5031" s="36"/>
      <c r="M5031" s="38"/>
      <c r="N5031" s="36"/>
      <c r="O5031" s="38"/>
    </row>
    <row r="5032" spans="8:15">
      <c r="H5032" s="37"/>
      <c r="I5032" s="36"/>
      <c r="J5032" s="38"/>
      <c r="K5032" s="36"/>
      <c r="L5032" s="36"/>
      <c r="M5032" s="38"/>
      <c r="N5032" s="36"/>
      <c r="O5032" s="38"/>
    </row>
    <row r="5033" spans="8:15">
      <c r="H5033" s="37"/>
      <c r="I5033" s="36"/>
      <c r="J5033" s="38"/>
      <c r="K5033" s="36"/>
      <c r="L5033" s="36"/>
      <c r="M5033" s="38"/>
      <c r="N5033" s="36"/>
      <c r="O5033" s="38"/>
    </row>
    <row r="5034" spans="8:15">
      <c r="H5034" s="37"/>
      <c r="I5034" s="36"/>
      <c r="J5034" s="38"/>
      <c r="K5034" s="36"/>
      <c r="L5034" s="36"/>
      <c r="M5034" s="38"/>
      <c r="N5034" s="36"/>
      <c r="O5034" s="38"/>
    </row>
    <row r="5035" spans="8:15">
      <c r="H5035" s="37"/>
      <c r="I5035" s="36"/>
      <c r="J5035" s="38"/>
      <c r="K5035" s="36"/>
      <c r="L5035" s="36"/>
      <c r="M5035" s="38"/>
      <c r="N5035" s="36"/>
      <c r="O5035" s="38"/>
    </row>
    <row r="5036" spans="8:15">
      <c r="H5036" s="37"/>
      <c r="I5036" s="36"/>
      <c r="J5036" s="38"/>
      <c r="K5036" s="36"/>
      <c r="L5036" s="36"/>
      <c r="M5036" s="38"/>
      <c r="N5036" s="36"/>
      <c r="O5036" s="38"/>
    </row>
    <row r="5037" spans="8:15">
      <c r="H5037" s="37"/>
      <c r="I5037" s="36"/>
      <c r="J5037" s="38"/>
      <c r="K5037" s="36"/>
      <c r="L5037" s="36"/>
      <c r="M5037" s="38"/>
      <c r="N5037" s="36"/>
      <c r="O5037" s="38"/>
    </row>
    <row r="5038" spans="8:15">
      <c r="H5038" s="37"/>
      <c r="I5038" s="36"/>
      <c r="J5038" s="38"/>
      <c r="K5038" s="36"/>
      <c r="L5038" s="36"/>
      <c r="M5038" s="38"/>
      <c r="N5038" s="36"/>
      <c r="O5038" s="38"/>
    </row>
    <row r="5039" spans="8:15">
      <c r="H5039" s="37"/>
      <c r="I5039" s="36"/>
      <c r="J5039" s="38"/>
      <c r="K5039" s="36"/>
      <c r="L5039" s="36"/>
      <c r="M5039" s="38"/>
      <c r="N5039" s="36"/>
      <c r="O5039" s="38"/>
    </row>
    <row r="5040" spans="8:15">
      <c r="H5040" s="37"/>
      <c r="I5040" s="36"/>
      <c r="J5040" s="38"/>
      <c r="K5040" s="36"/>
      <c r="L5040" s="36"/>
      <c r="M5040" s="38"/>
      <c r="N5040" s="36"/>
      <c r="O5040" s="38"/>
    </row>
    <row r="5041" spans="8:15">
      <c r="H5041" s="37"/>
      <c r="I5041" s="36"/>
      <c r="J5041" s="38"/>
      <c r="K5041" s="36"/>
      <c r="L5041" s="36"/>
      <c r="M5041" s="38"/>
      <c r="N5041" s="36"/>
      <c r="O5041" s="38"/>
    </row>
    <row r="5042" spans="8:15">
      <c r="H5042" s="37"/>
      <c r="I5042" s="36"/>
      <c r="J5042" s="38"/>
      <c r="K5042" s="36"/>
      <c r="L5042" s="36"/>
      <c r="M5042" s="38"/>
      <c r="N5042" s="36"/>
      <c r="O5042" s="38"/>
    </row>
    <row r="5043" spans="8:15">
      <c r="H5043" s="37"/>
      <c r="I5043" s="36"/>
      <c r="J5043" s="38"/>
      <c r="K5043" s="36"/>
      <c r="L5043" s="36"/>
      <c r="M5043" s="38"/>
      <c r="N5043" s="36"/>
      <c r="O5043" s="38"/>
    </row>
    <row r="5044" spans="8:15">
      <c r="H5044" s="37"/>
      <c r="I5044" s="36"/>
      <c r="J5044" s="38"/>
      <c r="K5044" s="36"/>
      <c r="L5044" s="36"/>
      <c r="M5044" s="38"/>
      <c r="N5044" s="36"/>
      <c r="O5044" s="38"/>
    </row>
    <row r="5045" spans="8:15">
      <c r="H5045" s="37"/>
      <c r="I5045" s="36"/>
      <c r="J5045" s="38"/>
      <c r="K5045" s="36"/>
      <c r="L5045" s="36"/>
      <c r="M5045" s="38"/>
      <c r="N5045" s="36"/>
      <c r="O5045" s="38"/>
    </row>
    <row r="5046" spans="8:15">
      <c r="H5046" s="37"/>
      <c r="I5046" s="36"/>
      <c r="J5046" s="38"/>
      <c r="K5046" s="36"/>
      <c r="L5046" s="36"/>
      <c r="M5046" s="38"/>
      <c r="N5046" s="36"/>
      <c r="O5046" s="38"/>
    </row>
    <row r="5047" spans="8:15">
      <c r="H5047" s="37"/>
      <c r="I5047" s="36"/>
      <c r="J5047" s="38"/>
      <c r="K5047" s="36"/>
      <c r="L5047" s="36"/>
      <c r="M5047" s="38"/>
      <c r="N5047" s="36"/>
      <c r="O5047" s="38"/>
    </row>
    <row r="5048" spans="8:15">
      <c r="H5048" s="37"/>
      <c r="I5048" s="36"/>
      <c r="J5048" s="38"/>
      <c r="K5048" s="36"/>
      <c r="L5048" s="36"/>
      <c r="M5048" s="38"/>
      <c r="N5048" s="36"/>
      <c r="O5048" s="38"/>
    </row>
    <row r="5049" spans="8:15">
      <c r="H5049" s="37"/>
      <c r="I5049" s="36"/>
      <c r="J5049" s="38"/>
      <c r="K5049" s="36"/>
      <c r="L5049" s="36"/>
      <c r="M5049" s="38"/>
      <c r="N5049" s="36"/>
      <c r="O5049" s="38"/>
    </row>
    <row r="5050" spans="8:15">
      <c r="H5050" s="37"/>
      <c r="I5050" s="36"/>
      <c r="J5050" s="38"/>
      <c r="K5050" s="36"/>
      <c r="L5050" s="36"/>
      <c r="M5050" s="38"/>
      <c r="N5050" s="36"/>
      <c r="O5050" s="38"/>
    </row>
    <row r="5051" spans="8:15">
      <c r="H5051" s="37"/>
      <c r="I5051" s="36"/>
      <c r="J5051" s="38"/>
      <c r="K5051" s="36"/>
      <c r="L5051" s="36"/>
      <c r="M5051" s="38"/>
      <c r="N5051" s="36"/>
      <c r="O5051" s="38"/>
    </row>
    <row r="5052" spans="8:15">
      <c r="H5052" s="37"/>
      <c r="I5052" s="36"/>
      <c r="J5052" s="38"/>
      <c r="K5052" s="36"/>
      <c r="L5052" s="36"/>
      <c r="M5052" s="38"/>
      <c r="N5052" s="36"/>
      <c r="O5052" s="38"/>
    </row>
    <row r="5053" spans="8:15">
      <c r="H5053" s="37"/>
      <c r="I5053" s="36"/>
      <c r="J5053" s="38"/>
      <c r="K5053" s="36"/>
      <c r="L5053" s="36"/>
      <c r="M5053" s="38"/>
      <c r="N5053" s="36"/>
      <c r="O5053" s="38"/>
    </row>
    <row r="5054" spans="8:15">
      <c r="H5054" s="37"/>
      <c r="I5054" s="36"/>
      <c r="J5054" s="38"/>
      <c r="K5054" s="36"/>
      <c r="L5054" s="36"/>
      <c r="M5054" s="38"/>
      <c r="N5054" s="36"/>
      <c r="O5054" s="38"/>
    </row>
    <row r="5055" spans="8:15">
      <c r="H5055" s="37"/>
      <c r="I5055" s="36"/>
      <c r="J5055" s="38"/>
      <c r="K5055" s="36"/>
      <c r="L5055" s="36"/>
      <c r="M5055" s="38"/>
      <c r="N5055" s="36"/>
      <c r="O5055" s="38"/>
    </row>
    <row r="5056" spans="8:15">
      <c r="H5056" s="37"/>
      <c r="I5056" s="36"/>
      <c r="J5056" s="38"/>
      <c r="K5056" s="36"/>
      <c r="L5056" s="36"/>
      <c r="M5056" s="38"/>
      <c r="N5056" s="36"/>
      <c r="O5056" s="38"/>
    </row>
    <row r="5057" spans="8:15">
      <c r="H5057" s="37"/>
      <c r="I5057" s="36"/>
      <c r="J5057" s="38"/>
      <c r="K5057" s="36"/>
      <c r="L5057" s="36"/>
      <c r="M5057" s="38"/>
      <c r="N5057" s="36"/>
      <c r="O5057" s="38"/>
    </row>
    <row r="5058" spans="8:15">
      <c r="H5058" s="37"/>
      <c r="I5058" s="36"/>
      <c r="J5058" s="38"/>
      <c r="K5058" s="36"/>
      <c r="L5058" s="36"/>
      <c r="M5058" s="38"/>
      <c r="N5058" s="36"/>
      <c r="O5058" s="38"/>
    </row>
    <row r="5059" spans="8:15">
      <c r="H5059" s="37"/>
      <c r="I5059" s="36"/>
      <c r="J5059" s="38"/>
      <c r="K5059" s="36"/>
      <c r="L5059" s="36"/>
      <c r="M5059" s="38"/>
      <c r="N5059" s="36"/>
      <c r="O5059" s="38"/>
    </row>
    <row r="5060" spans="8:15">
      <c r="H5060" s="37"/>
      <c r="I5060" s="36"/>
      <c r="J5060" s="38"/>
      <c r="K5060" s="36"/>
      <c r="L5060" s="36"/>
      <c r="M5060" s="38"/>
      <c r="N5060" s="36"/>
      <c r="O5060" s="38"/>
    </row>
    <row r="5061" spans="8:15">
      <c r="H5061" s="37"/>
      <c r="I5061" s="36"/>
      <c r="J5061" s="38"/>
      <c r="K5061" s="36"/>
      <c r="L5061" s="36"/>
      <c r="M5061" s="38"/>
      <c r="N5061" s="36"/>
      <c r="O5061" s="38"/>
    </row>
    <row r="5062" spans="8:15">
      <c r="H5062" s="37"/>
      <c r="I5062" s="36"/>
      <c r="J5062" s="38"/>
      <c r="K5062" s="36"/>
      <c r="L5062" s="36"/>
      <c r="M5062" s="38"/>
      <c r="N5062" s="36"/>
      <c r="O5062" s="38"/>
    </row>
    <row r="5063" spans="8:15">
      <c r="H5063" s="37"/>
      <c r="I5063" s="36"/>
      <c r="J5063" s="38"/>
      <c r="K5063" s="36"/>
      <c r="L5063" s="36"/>
      <c r="M5063" s="38"/>
      <c r="N5063" s="36"/>
      <c r="O5063" s="38"/>
    </row>
    <row r="5064" spans="8:15">
      <c r="H5064" s="37"/>
      <c r="I5064" s="36"/>
      <c r="J5064" s="38"/>
      <c r="K5064" s="36"/>
      <c r="L5064" s="36"/>
      <c r="M5064" s="38"/>
      <c r="N5064" s="36"/>
      <c r="O5064" s="38"/>
    </row>
    <row r="5065" spans="8:15">
      <c r="H5065" s="37"/>
      <c r="I5065" s="36"/>
      <c r="J5065" s="38"/>
      <c r="K5065" s="36"/>
      <c r="L5065" s="36"/>
      <c r="M5065" s="38"/>
      <c r="N5065" s="36"/>
      <c r="O5065" s="38"/>
    </row>
    <row r="5066" spans="8:15">
      <c r="H5066" s="37"/>
      <c r="I5066" s="36"/>
      <c r="J5066" s="38"/>
      <c r="K5066" s="36"/>
      <c r="L5066" s="36"/>
      <c r="M5066" s="38"/>
      <c r="N5066" s="36"/>
      <c r="O5066" s="38"/>
    </row>
    <row r="5067" spans="8:15">
      <c r="H5067" s="37"/>
      <c r="I5067" s="36"/>
      <c r="J5067" s="38"/>
      <c r="K5067" s="36"/>
      <c r="L5067" s="36"/>
      <c r="M5067" s="38"/>
      <c r="N5067" s="36"/>
      <c r="O5067" s="38"/>
    </row>
    <row r="5068" spans="8:15">
      <c r="H5068" s="37"/>
      <c r="I5068" s="36"/>
      <c r="J5068" s="38"/>
      <c r="K5068" s="36"/>
      <c r="L5068" s="36"/>
      <c r="M5068" s="38"/>
      <c r="N5068" s="36"/>
      <c r="O5068" s="38"/>
    </row>
    <row r="5069" spans="8:15">
      <c r="H5069" s="37"/>
      <c r="I5069" s="36"/>
      <c r="J5069" s="38"/>
      <c r="K5069" s="36"/>
      <c r="L5069" s="36"/>
      <c r="M5069" s="38"/>
      <c r="N5069" s="36"/>
      <c r="O5069" s="38"/>
    </row>
    <row r="5070" spans="8:15">
      <c r="H5070" s="37"/>
      <c r="I5070" s="36"/>
      <c r="J5070" s="38"/>
      <c r="K5070" s="36"/>
      <c r="L5070" s="36"/>
      <c r="M5070" s="38"/>
      <c r="N5070" s="36"/>
      <c r="O5070" s="38"/>
    </row>
    <row r="5071" spans="8:15">
      <c r="H5071" s="37"/>
      <c r="I5071" s="36"/>
      <c r="J5071" s="38"/>
      <c r="K5071" s="36"/>
      <c r="L5071" s="36"/>
      <c r="M5071" s="38"/>
      <c r="N5071" s="36"/>
      <c r="O5071" s="38"/>
    </row>
    <row r="5072" spans="8:15">
      <c r="H5072" s="37"/>
      <c r="I5072" s="36"/>
      <c r="J5072" s="38"/>
      <c r="K5072" s="36"/>
      <c r="L5072" s="36"/>
      <c r="M5072" s="38"/>
      <c r="N5072" s="36"/>
      <c r="O5072" s="38"/>
    </row>
    <row r="5073" spans="8:15">
      <c r="H5073" s="37"/>
      <c r="I5073" s="36"/>
      <c r="J5073" s="38"/>
      <c r="K5073" s="36"/>
      <c r="L5073" s="36"/>
      <c r="M5073" s="38"/>
      <c r="N5073" s="36"/>
      <c r="O5073" s="38"/>
    </row>
    <row r="5074" spans="8:15">
      <c r="H5074" s="37"/>
      <c r="I5074" s="36"/>
      <c r="J5074" s="38"/>
      <c r="K5074" s="36"/>
      <c r="L5074" s="36"/>
      <c r="M5074" s="38"/>
      <c r="N5074" s="36"/>
      <c r="O5074" s="38"/>
    </row>
    <row r="5075" spans="8:15">
      <c r="H5075" s="37"/>
      <c r="I5075" s="36"/>
      <c r="J5075" s="38"/>
      <c r="K5075" s="36"/>
      <c r="L5075" s="36"/>
      <c r="M5075" s="38"/>
      <c r="N5075" s="36"/>
      <c r="O5075" s="38"/>
    </row>
    <row r="5076" spans="8:15">
      <c r="H5076" s="37"/>
      <c r="I5076" s="36"/>
      <c r="J5076" s="38"/>
      <c r="K5076" s="36"/>
      <c r="L5076" s="36"/>
      <c r="M5076" s="38"/>
      <c r="N5076" s="36"/>
      <c r="O5076" s="38"/>
    </row>
    <row r="5077" spans="8:15">
      <c r="H5077" s="37"/>
      <c r="I5077" s="36"/>
      <c r="J5077" s="38"/>
      <c r="K5077" s="36"/>
      <c r="L5077" s="36"/>
      <c r="M5077" s="38"/>
      <c r="N5077" s="36"/>
      <c r="O5077" s="38"/>
    </row>
    <row r="5078" spans="8:15">
      <c r="H5078" s="37"/>
      <c r="I5078" s="36"/>
      <c r="J5078" s="38"/>
      <c r="K5078" s="36"/>
      <c r="L5078" s="36"/>
      <c r="M5078" s="38"/>
      <c r="N5078" s="36"/>
      <c r="O5078" s="38"/>
    </row>
    <row r="5079" spans="8:15">
      <c r="H5079" s="37"/>
      <c r="I5079" s="36"/>
      <c r="J5079" s="38"/>
      <c r="K5079" s="36"/>
      <c r="L5079" s="36"/>
      <c r="M5079" s="38"/>
      <c r="N5079" s="36"/>
      <c r="O5079" s="38"/>
    </row>
    <row r="5080" spans="8:15">
      <c r="H5080" s="37"/>
      <c r="I5080" s="36"/>
      <c r="J5080" s="38"/>
      <c r="K5080" s="36"/>
      <c r="L5080" s="36"/>
      <c r="M5080" s="38"/>
      <c r="N5080" s="36"/>
      <c r="O5080" s="38"/>
    </row>
    <row r="5081" spans="8:15">
      <c r="H5081" s="37"/>
      <c r="I5081" s="36"/>
      <c r="J5081" s="38"/>
      <c r="K5081" s="36"/>
      <c r="L5081" s="36"/>
      <c r="M5081" s="38"/>
      <c r="N5081" s="36"/>
      <c r="O5081" s="38"/>
    </row>
    <row r="5082" spans="8:15">
      <c r="H5082" s="37"/>
      <c r="I5082" s="36"/>
      <c r="J5082" s="38"/>
      <c r="K5082" s="36"/>
      <c r="L5082" s="36"/>
      <c r="M5082" s="38"/>
      <c r="N5082" s="36"/>
      <c r="O5082" s="38"/>
    </row>
    <row r="5083" spans="8:15">
      <c r="H5083" s="37"/>
      <c r="I5083" s="36"/>
      <c r="J5083" s="38"/>
      <c r="K5083" s="36"/>
      <c r="L5083" s="36"/>
      <c r="M5083" s="38"/>
      <c r="N5083" s="36"/>
      <c r="O5083" s="38"/>
    </row>
    <row r="5084" spans="8:15">
      <c r="H5084" s="37"/>
      <c r="I5084" s="36"/>
      <c r="J5084" s="38"/>
      <c r="K5084" s="36"/>
      <c r="L5084" s="36"/>
      <c r="M5084" s="38"/>
      <c r="N5084" s="36"/>
      <c r="O5084" s="38"/>
    </row>
    <row r="5085" spans="8:15">
      <c r="H5085" s="37"/>
      <c r="I5085" s="36"/>
      <c r="J5085" s="38"/>
      <c r="K5085" s="36"/>
      <c r="L5085" s="36"/>
      <c r="M5085" s="38"/>
      <c r="N5085" s="36"/>
      <c r="O5085" s="38"/>
    </row>
    <row r="5086" spans="8:15">
      <c r="H5086" s="37"/>
      <c r="I5086" s="36"/>
      <c r="J5086" s="38"/>
      <c r="K5086" s="36"/>
      <c r="L5086" s="36"/>
      <c r="M5086" s="38"/>
      <c r="N5086" s="36"/>
      <c r="O5086" s="38"/>
    </row>
    <row r="5087" spans="8:15">
      <c r="H5087" s="37"/>
      <c r="I5087" s="36"/>
      <c r="J5087" s="38"/>
      <c r="K5087" s="36"/>
      <c r="L5087" s="36"/>
      <c r="M5087" s="38"/>
      <c r="N5087" s="36"/>
      <c r="O5087" s="38"/>
    </row>
    <row r="5088" spans="8:15">
      <c r="H5088" s="37"/>
      <c r="I5088" s="36"/>
      <c r="J5088" s="38"/>
      <c r="K5088" s="36"/>
      <c r="L5088" s="36"/>
      <c r="M5088" s="38"/>
      <c r="N5088" s="36"/>
      <c r="O5088" s="38"/>
    </row>
    <row r="5089" spans="8:15">
      <c r="H5089" s="37"/>
      <c r="I5089" s="36"/>
      <c r="J5089" s="38"/>
      <c r="K5089" s="36"/>
      <c r="L5089" s="36"/>
      <c r="M5089" s="38"/>
      <c r="N5089" s="36"/>
      <c r="O5089" s="38"/>
    </row>
    <row r="5090" spans="8:15">
      <c r="H5090" s="37"/>
      <c r="I5090" s="36"/>
      <c r="J5090" s="38"/>
      <c r="K5090" s="36"/>
      <c r="L5090" s="36"/>
      <c r="M5090" s="38"/>
      <c r="N5090" s="36"/>
      <c r="O5090" s="38"/>
    </row>
    <row r="5091" spans="8:15">
      <c r="H5091" s="37"/>
      <c r="I5091" s="36"/>
      <c r="J5091" s="38"/>
      <c r="K5091" s="36"/>
      <c r="L5091" s="36"/>
      <c r="M5091" s="38"/>
      <c r="N5091" s="36"/>
      <c r="O5091" s="38"/>
    </row>
    <row r="5092" spans="8:15">
      <c r="H5092" s="37"/>
      <c r="I5092" s="36"/>
      <c r="J5092" s="38"/>
      <c r="K5092" s="36"/>
      <c r="L5092" s="36"/>
      <c r="M5092" s="38"/>
      <c r="N5092" s="36"/>
      <c r="O5092" s="38"/>
    </row>
    <row r="5093" spans="8:15">
      <c r="H5093" s="37"/>
      <c r="I5093" s="36"/>
      <c r="J5093" s="38"/>
      <c r="K5093" s="36"/>
      <c r="L5093" s="36"/>
      <c r="M5093" s="38"/>
      <c r="N5093" s="36"/>
      <c r="O5093" s="38"/>
    </row>
    <row r="5094" spans="8:15">
      <c r="H5094" s="37"/>
      <c r="I5094" s="36"/>
      <c r="J5094" s="38"/>
      <c r="K5094" s="36"/>
      <c r="L5094" s="36"/>
      <c r="M5094" s="38"/>
      <c r="N5094" s="36"/>
      <c r="O5094" s="38"/>
    </row>
    <row r="5095" spans="8:15">
      <c r="H5095" s="37"/>
      <c r="I5095" s="36"/>
      <c r="J5095" s="38"/>
      <c r="K5095" s="36"/>
      <c r="L5095" s="36"/>
      <c r="M5095" s="38"/>
      <c r="N5095" s="36"/>
      <c r="O5095" s="38"/>
    </row>
    <row r="5096" spans="8:15">
      <c r="H5096" s="37"/>
      <c r="I5096" s="36"/>
      <c r="J5096" s="38"/>
      <c r="K5096" s="36"/>
      <c r="L5096" s="36"/>
      <c r="M5096" s="38"/>
      <c r="N5096" s="36"/>
      <c r="O5096" s="38"/>
    </row>
    <row r="5097" spans="8:15">
      <c r="H5097" s="37"/>
      <c r="I5097" s="36"/>
      <c r="J5097" s="38"/>
      <c r="K5097" s="36"/>
      <c r="L5097" s="36"/>
      <c r="M5097" s="38"/>
      <c r="N5097" s="36"/>
      <c r="O5097" s="38"/>
    </row>
    <row r="5098" spans="8:15">
      <c r="H5098" s="37"/>
      <c r="I5098" s="36"/>
      <c r="J5098" s="38"/>
      <c r="K5098" s="36"/>
      <c r="L5098" s="36"/>
      <c r="M5098" s="38"/>
      <c r="N5098" s="36"/>
      <c r="O5098" s="38"/>
    </row>
    <row r="5099" spans="8:15">
      <c r="H5099" s="37"/>
      <c r="I5099" s="36"/>
      <c r="J5099" s="38"/>
      <c r="K5099" s="36"/>
      <c r="L5099" s="36"/>
      <c r="M5099" s="38"/>
      <c r="N5099" s="36"/>
      <c r="O5099" s="38"/>
    </row>
    <row r="5100" spans="8:15">
      <c r="H5100" s="37"/>
      <c r="I5100" s="36"/>
      <c r="J5100" s="38"/>
      <c r="K5100" s="36"/>
      <c r="L5100" s="36"/>
      <c r="M5100" s="38"/>
      <c r="N5100" s="36"/>
      <c r="O5100" s="38"/>
    </row>
    <row r="5101" spans="8:15">
      <c r="H5101" s="37"/>
      <c r="I5101" s="36"/>
      <c r="J5101" s="38"/>
      <c r="K5101" s="36"/>
      <c r="L5101" s="36"/>
      <c r="M5101" s="38"/>
      <c r="N5101" s="36"/>
      <c r="O5101" s="38"/>
    </row>
    <row r="5102" spans="8:15">
      <c r="H5102" s="37"/>
      <c r="I5102" s="36"/>
      <c r="J5102" s="38"/>
      <c r="K5102" s="36"/>
      <c r="L5102" s="36"/>
      <c r="M5102" s="38"/>
      <c r="N5102" s="36"/>
      <c r="O5102" s="38"/>
    </row>
    <row r="5103" spans="8:15">
      <c r="H5103" s="37"/>
      <c r="I5103" s="36"/>
      <c r="J5103" s="38"/>
      <c r="K5103" s="36"/>
      <c r="L5103" s="36"/>
      <c r="M5103" s="38"/>
      <c r="N5103" s="36"/>
      <c r="O5103" s="38"/>
    </row>
    <row r="5104" spans="8:15">
      <c r="H5104" s="37"/>
      <c r="I5104" s="36"/>
      <c r="J5104" s="38"/>
      <c r="K5104" s="36"/>
      <c r="L5104" s="36"/>
      <c r="M5104" s="38"/>
      <c r="N5104" s="36"/>
      <c r="O5104" s="38"/>
    </row>
    <row r="5105" spans="8:15">
      <c r="H5105" s="37"/>
      <c r="I5105" s="36"/>
      <c r="J5105" s="38"/>
      <c r="K5105" s="36"/>
      <c r="L5105" s="36"/>
      <c r="M5105" s="38"/>
      <c r="N5105" s="36"/>
      <c r="O5105" s="38"/>
    </row>
    <row r="5106" spans="8:15">
      <c r="H5106" s="37"/>
      <c r="I5106" s="36"/>
      <c r="J5106" s="38"/>
      <c r="K5106" s="36"/>
      <c r="L5106" s="36"/>
      <c r="M5106" s="38"/>
      <c r="N5106" s="36"/>
      <c r="O5106" s="38"/>
    </row>
    <row r="5107" spans="8:15">
      <c r="H5107" s="37"/>
      <c r="I5107" s="36"/>
      <c r="J5107" s="38"/>
      <c r="K5107" s="36"/>
      <c r="L5107" s="36"/>
      <c r="M5107" s="38"/>
      <c r="N5107" s="36"/>
      <c r="O5107" s="38"/>
    </row>
    <row r="5108" spans="8:15">
      <c r="H5108" s="37"/>
      <c r="I5108" s="36"/>
      <c r="J5108" s="38"/>
      <c r="K5108" s="36"/>
      <c r="L5108" s="36"/>
      <c r="M5108" s="38"/>
      <c r="N5108" s="36"/>
      <c r="O5108" s="38"/>
    </row>
    <row r="5109" spans="8:15">
      <c r="H5109" s="37"/>
      <c r="I5109" s="36"/>
      <c r="J5109" s="38"/>
      <c r="K5109" s="36"/>
      <c r="L5109" s="36"/>
      <c r="M5109" s="38"/>
      <c r="N5109" s="36"/>
      <c r="O5109" s="38"/>
    </row>
    <row r="5110" spans="8:15">
      <c r="H5110" s="37"/>
      <c r="I5110" s="36"/>
      <c r="J5110" s="38"/>
      <c r="K5110" s="36"/>
      <c r="L5110" s="36"/>
      <c r="M5110" s="38"/>
      <c r="N5110" s="36"/>
      <c r="O5110" s="38"/>
    </row>
    <row r="5111" spans="8:15">
      <c r="H5111" s="37"/>
      <c r="I5111" s="36"/>
      <c r="J5111" s="38"/>
      <c r="K5111" s="36"/>
      <c r="L5111" s="36"/>
      <c r="M5111" s="38"/>
      <c r="N5111" s="36"/>
      <c r="O5111" s="38"/>
    </row>
    <row r="5112" spans="8:15">
      <c r="H5112" s="37"/>
      <c r="I5112" s="36"/>
      <c r="J5112" s="38"/>
      <c r="K5112" s="36"/>
      <c r="L5112" s="36"/>
      <c r="M5112" s="38"/>
      <c r="N5112" s="36"/>
      <c r="O5112" s="38"/>
    </row>
    <row r="5113" spans="8:15">
      <c r="H5113" s="37"/>
      <c r="I5113" s="36"/>
      <c r="J5113" s="38"/>
      <c r="K5113" s="36"/>
      <c r="L5113" s="36"/>
      <c r="M5113" s="38"/>
      <c r="N5113" s="36"/>
      <c r="O5113" s="38"/>
    </row>
    <row r="5114" spans="8:15">
      <c r="H5114" s="37"/>
      <c r="I5114" s="36"/>
      <c r="J5114" s="38"/>
      <c r="K5114" s="36"/>
      <c r="L5114" s="36"/>
      <c r="M5114" s="38"/>
      <c r="N5114" s="36"/>
      <c r="O5114" s="38"/>
    </row>
    <row r="5115" spans="8:15">
      <c r="H5115" s="37"/>
      <c r="I5115" s="36"/>
      <c r="J5115" s="38"/>
      <c r="K5115" s="36"/>
      <c r="L5115" s="36"/>
      <c r="M5115" s="38"/>
      <c r="N5115" s="36"/>
      <c r="O5115" s="38"/>
    </row>
    <row r="5116" spans="8:15">
      <c r="H5116" s="37"/>
      <c r="I5116" s="36"/>
      <c r="J5116" s="38"/>
      <c r="K5116" s="36"/>
      <c r="L5116" s="36"/>
      <c r="M5116" s="38"/>
      <c r="N5116" s="36"/>
      <c r="O5116" s="38"/>
    </row>
    <row r="5117" spans="8:15">
      <c r="H5117" s="37"/>
      <c r="I5117" s="36"/>
      <c r="J5117" s="38"/>
      <c r="K5117" s="36"/>
      <c r="L5117" s="36"/>
      <c r="M5117" s="38"/>
      <c r="N5117" s="36"/>
      <c r="O5117" s="38"/>
    </row>
    <row r="5118" spans="8:15">
      <c r="H5118" s="37"/>
      <c r="I5118" s="36"/>
      <c r="J5118" s="38"/>
      <c r="K5118" s="36"/>
      <c r="L5118" s="36"/>
      <c r="M5118" s="38"/>
      <c r="N5118" s="36"/>
      <c r="O5118" s="38"/>
    </row>
    <row r="5119" spans="8:15">
      <c r="H5119" s="37"/>
      <c r="I5119" s="36"/>
      <c r="J5119" s="38"/>
      <c r="K5119" s="36"/>
      <c r="L5119" s="36"/>
      <c r="M5119" s="38"/>
      <c r="N5119" s="36"/>
      <c r="O5119" s="38"/>
    </row>
    <row r="5120" spans="8:15">
      <c r="H5120" s="37"/>
      <c r="I5120" s="36"/>
      <c r="J5120" s="38"/>
      <c r="K5120" s="36"/>
      <c r="L5120" s="36"/>
      <c r="M5120" s="38"/>
      <c r="N5120" s="36"/>
      <c r="O5120" s="38"/>
    </row>
    <row r="5121" spans="8:15">
      <c r="H5121" s="37"/>
      <c r="I5121" s="36"/>
      <c r="J5121" s="38"/>
      <c r="K5121" s="36"/>
      <c r="L5121" s="36"/>
      <c r="M5121" s="38"/>
      <c r="N5121" s="36"/>
      <c r="O5121" s="38"/>
    </row>
    <row r="5122" spans="8:15">
      <c r="H5122" s="37"/>
      <c r="I5122" s="36"/>
      <c r="J5122" s="38"/>
      <c r="K5122" s="36"/>
      <c r="L5122" s="36"/>
      <c r="M5122" s="38"/>
      <c r="N5122" s="36"/>
      <c r="O5122" s="38"/>
    </row>
    <row r="5123" spans="8:15">
      <c r="H5123" s="37"/>
      <c r="I5123" s="36"/>
      <c r="J5123" s="38"/>
      <c r="K5123" s="36"/>
      <c r="L5123" s="36"/>
      <c r="M5123" s="38"/>
      <c r="N5123" s="36"/>
      <c r="O5123" s="38"/>
    </row>
    <row r="5124" spans="8:15">
      <c r="H5124" s="37"/>
      <c r="I5124" s="36"/>
      <c r="J5124" s="38"/>
      <c r="K5124" s="36"/>
      <c r="L5124" s="36"/>
      <c r="M5124" s="38"/>
      <c r="N5124" s="36"/>
      <c r="O5124" s="38"/>
    </row>
    <row r="5125" spans="8:15">
      <c r="H5125" s="37"/>
      <c r="I5125" s="36"/>
      <c r="J5125" s="38"/>
      <c r="K5125" s="36"/>
      <c r="L5125" s="36"/>
      <c r="M5125" s="38"/>
      <c r="N5125" s="36"/>
      <c r="O5125" s="38"/>
    </row>
    <row r="5126" spans="8:15">
      <c r="H5126" s="37"/>
      <c r="I5126" s="36"/>
      <c r="J5126" s="38"/>
      <c r="K5126" s="36"/>
      <c r="L5126" s="36"/>
      <c r="M5126" s="38"/>
      <c r="N5126" s="36"/>
      <c r="O5126" s="38"/>
    </row>
    <row r="5127" spans="8:15">
      <c r="H5127" s="37"/>
      <c r="I5127" s="36"/>
      <c r="J5127" s="38"/>
      <c r="K5127" s="36"/>
      <c r="L5127" s="36"/>
      <c r="M5127" s="38"/>
      <c r="N5127" s="36"/>
      <c r="O5127" s="38"/>
    </row>
    <row r="5128" spans="8:15">
      <c r="H5128" s="37"/>
      <c r="I5128" s="36"/>
      <c r="J5128" s="38"/>
      <c r="K5128" s="36"/>
      <c r="L5128" s="36"/>
      <c r="M5128" s="38"/>
      <c r="N5128" s="36"/>
      <c r="O5128" s="38"/>
    </row>
    <row r="5129" spans="8:15">
      <c r="H5129" s="37"/>
      <c r="I5129" s="36"/>
      <c r="J5129" s="38"/>
      <c r="K5129" s="36"/>
      <c r="L5129" s="36"/>
      <c r="M5129" s="38"/>
      <c r="N5129" s="36"/>
      <c r="O5129" s="38"/>
    </row>
    <row r="5130" spans="8:15">
      <c r="H5130" s="37"/>
      <c r="I5130" s="36"/>
      <c r="J5130" s="38"/>
      <c r="K5130" s="36"/>
      <c r="L5130" s="36"/>
      <c r="M5130" s="38"/>
      <c r="N5130" s="36"/>
      <c r="O5130" s="38"/>
    </row>
    <row r="5131" spans="8:15">
      <c r="H5131" s="37"/>
      <c r="I5131" s="36"/>
      <c r="J5131" s="38"/>
      <c r="K5131" s="36"/>
      <c r="L5131" s="36"/>
      <c r="M5131" s="38"/>
      <c r="N5131" s="36"/>
      <c r="O5131" s="38"/>
    </row>
    <row r="5132" spans="8:15">
      <c r="H5132" s="37"/>
      <c r="I5132" s="36"/>
      <c r="J5132" s="38"/>
      <c r="K5132" s="36"/>
      <c r="L5132" s="36"/>
      <c r="M5132" s="38"/>
      <c r="N5132" s="36"/>
      <c r="O5132" s="38"/>
    </row>
    <row r="5133" spans="8:15">
      <c r="H5133" s="37"/>
      <c r="I5133" s="36"/>
      <c r="J5133" s="38"/>
      <c r="K5133" s="36"/>
      <c r="L5133" s="36"/>
      <c r="M5133" s="38"/>
      <c r="N5133" s="36"/>
      <c r="O5133" s="38"/>
    </row>
    <row r="5134" spans="8:15">
      <c r="H5134" s="37"/>
      <c r="I5134" s="36"/>
      <c r="J5134" s="38"/>
      <c r="K5134" s="36"/>
      <c r="L5134" s="36"/>
      <c r="M5134" s="38"/>
      <c r="N5134" s="36"/>
      <c r="O5134" s="38"/>
    </row>
    <row r="5135" spans="8:15">
      <c r="H5135" s="37"/>
      <c r="I5135" s="36"/>
      <c r="J5135" s="38"/>
      <c r="K5135" s="36"/>
      <c r="L5135" s="36"/>
      <c r="M5135" s="38"/>
      <c r="N5135" s="36"/>
      <c r="O5135" s="38"/>
    </row>
    <row r="5136" spans="8:15">
      <c r="H5136" s="37"/>
      <c r="I5136" s="36"/>
      <c r="J5136" s="38"/>
      <c r="K5136" s="36"/>
      <c r="L5136" s="36"/>
      <c r="M5136" s="38"/>
      <c r="N5136" s="36"/>
      <c r="O5136" s="38"/>
    </row>
    <row r="5137" spans="8:15">
      <c r="H5137" s="37"/>
      <c r="I5137" s="36"/>
      <c r="J5137" s="38"/>
      <c r="K5137" s="36"/>
      <c r="L5137" s="36"/>
      <c r="M5137" s="38"/>
      <c r="N5137" s="36"/>
      <c r="O5137" s="38"/>
    </row>
    <row r="5138" spans="8:15">
      <c r="H5138" s="37"/>
      <c r="I5138" s="36"/>
      <c r="J5138" s="38"/>
      <c r="K5138" s="36"/>
      <c r="L5138" s="36"/>
      <c r="M5138" s="38"/>
      <c r="N5138" s="36"/>
      <c r="O5138" s="38"/>
    </row>
    <row r="5139" spans="8:15">
      <c r="H5139" s="37"/>
      <c r="I5139" s="36"/>
      <c r="J5139" s="38"/>
      <c r="K5139" s="36"/>
      <c r="L5139" s="36"/>
      <c r="M5139" s="38"/>
      <c r="N5139" s="36"/>
      <c r="O5139" s="38"/>
    </row>
    <row r="5140" spans="8:15">
      <c r="H5140" s="37"/>
      <c r="I5140" s="36"/>
      <c r="J5140" s="38"/>
      <c r="K5140" s="36"/>
      <c r="L5140" s="36"/>
      <c r="M5140" s="38"/>
      <c r="N5140" s="36"/>
      <c r="O5140" s="38"/>
    </row>
    <row r="5141" spans="8:15">
      <c r="H5141" s="37"/>
      <c r="I5141" s="36"/>
      <c r="J5141" s="38"/>
      <c r="K5141" s="36"/>
      <c r="L5141" s="36"/>
      <c r="M5141" s="38"/>
      <c r="N5141" s="36"/>
      <c r="O5141" s="38"/>
    </row>
    <row r="5142" spans="8:15">
      <c r="H5142" s="37"/>
      <c r="I5142" s="36"/>
      <c r="J5142" s="38"/>
      <c r="K5142" s="36"/>
      <c r="L5142" s="36"/>
      <c r="M5142" s="38"/>
      <c r="N5142" s="36"/>
      <c r="O5142" s="38"/>
    </row>
    <row r="5143" spans="8:15">
      <c r="H5143" s="37"/>
      <c r="I5143" s="36"/>
      <c r="J5143" s="38"/>
      <c r="K5143" s="36"/>
      <c r="L5143" s="36"/>
      <c r="M5143" s="38"/>
      <c r="N5143" s="36"/>
      <c r="O5143" s="38"/>
    </row>
    <row r="5144" spans="8:15">
      <c r="H5144" s="37"/>
      <c r="I5144" s="36"/>
      <c r="J5144" s="38"/>
      <c r="K5144" s="36"/>
      <c r="L5144" s="36"/>
      <c r="M5144" s="38"/>
      <c r="N5144" s="36"/>
      <c r="O5144" s="38"/>
    </row>
    <row r="5145" spans="8:15">
      <c r="H5145" s="37"/>
      <c r="I5145" s="36"/>
      <c r="J5145" s="38"/>
      <c r="K5145" s="36"/>
      <c r="L5145" s="36"/>
      <c r="M5145" s="38"/>
      <c r="N5145" s="36"/>
      <c r="O5145" s="38"/>
    </row>
    <row r="5146" spans="8:15">
      <c r="H5146" s="37"/>
      <c r="I5146" s="36"/>
      <c r="J5146" s="38"/>
      <c r="K5146" s="36"/>
      <c r="L5146" s="36"/>
      <c r="M5146" s="38"/>
      <c r="N5146" s="36"/>
      <c r="O5146" s="38"/>
    </row>
    <row r="5147" spans="8:15">
      <c r="H5147" s="37"/>
      <c r="I5147" s="36"/>
      <c r="J5147" s="38"/>
      <c r="K5147" s="36"/>
      <c r="L5147" s="36"/>
      <c r="M5147" s="38"/>
      <c r="N5147" s="36"/>
      <c r="O5147" s="38"/>
    </row>
    <row r="5148" spans="8:15">
      <c r="H5148" s="37"/>
      <c r="I5148" s="36"/>
      <c r="J5148" s="38"/>
      <c r="K5148" s="36"/>
      <c r="L5148" s="36"/>
      <c r="M5148" s="38"/>
      <c r="N5148" s="36"/>
      <c r="O5148" s="38"/>
    </row>
    <row r="5149" spans="8:15">
      <c r="H5149" s="37"/>
      <c r="I5149" s="36"/>
      <c r="J5149" s="38"/>
      <c r="K5149" s="36"/>
      <c r="L5149" s="36"/>
      <c r="M5149" s="38"/>
      <c r="N5149" s="36"/>
      <c r="O5149" s="38"/>
    </row>
    <row r="5150" spans="8:15">
      <c r="H5150" s="37"/>
      <c r="I5150" s="36"/>
      <c r="J5150" s="38"/>
      <c r="K5150" s="36"/>
      <c r="L5150" s="36"/>
      <c r="M5150" s="38"/>
      <c r="N5150" s="36"/>
      <c r="O5150" s="38"/>
    </row>
    <row r="5151" spans="8:15">
      <c r="H5151" s="37"/>
      <c r="I5151" s="36"/>
      <c r="J5151" s="38"/>
      <c r="K5151" s="36"/>
      <c r="L5151" s="36"/>
      <c r="M5151" s="38"/>
      <c r="N5151" s="36"/>
      <c r="O5151" s="38"/>
    </row>
    <row r="5152" spans="8:15">
      <c r="H5152" s="37"/>
      <c r="I5152" s="36"/>
      <c r="J5152" s="38"/>
      <c r="K5152" s="36"/>
      <c r="L5152" s="36"/>
      <c r="M5152" s="38"/>
      <c r="N5152" s="36"/>
      <c r="O5152" s="38"/>
    </row>
    <row r="5153" spans="8:15">
      <c r="H5153" s="37"/>
      <c r="I5153" s="36"/>
      <c r="J5153" s="38"/>
      <c r="K5153" s="36"/>
      <c r="L5153" s="36"/>
      <c r="M5153" s="38"/>
      <c r="N5153" s="36"/>
      <c r="O5153" s="38"/>
    </row>
    <row r="5154" spans="8:15">
      <c r="H5154" s="37"/>
      <c r="I5154" s="36"/>
      <c r="J5154" s="38"/>
      <c r="K5154" s="36"/>
      <c r="L5154" s="36"/>
      <c r="M5154" s="38"/>
      <c r="N5154" s="36"/>
      <c r="O5154" s="38"/>
    </row>
    <row r="5155" spans="8:15">
      <c r="H5155" s="37"/>
      <c r="I5155" s="36"/>
      <c r="J5155" s="38"/>
      <c r="K5155" s="36"/>
      <c r="L5155" s="36"/>
      <c r="M5155" s="38"/>
      <c r="N5155" s="36"/>
      <c r="O5155" s="38"/>
    </row>
    <row r="5156" spans="8:15">
      <c r="H5156" s="37"/>
      <c r="I5156" s="36"/>
      <c r="J5156" s="38"/>
      <c r="K5156" s="36"/>
      <c r="L5156" s="36"/>
      <c r="M5156" s="38"/>
      <c r="N5156" s="36"/>
      <c r="O5156" s="38"/>
    </row>
    <row r="5157" spans="8:15">
      <c r="H5157" s="37"/>
      <c r="I5157" s="36"/>
      <c r="J5157" s="38"/>
      <c r="K5157" s="36"/>
      <c r="L5157" s="36"/>
      <c r="M5157" s="38"/>
      <c r="N5157" s="36"/>
      <c r="O5157" s="38"/>
    </row>
    <row r="5158" spans="8:15">
      <c r="H5158" s="37"/>
      <c r="I5158" s="36"/>
      <c r="J5158" s="38"/>
      <c r="K5158" s="36"/>
      <c r="L5158" s="36"/>
      <c r="M5158" s="38"/>
      <c r="N5158" s="36"/>
      <c r="O5158" s="38"/>
    </row>
    <row r="5159" spans="8:15">
      <c r="H5159" s="37"/>
      <c r="I5159" s="36"/>
      <c r="J5159" s="38"/>
      <c r="K5159" s="36"/>
      <c r="L5159" s="36"/>
      <c r="M5159" s="38"/>
      <c r="N5159" s="36"/>
      <c r="O5159" s="38"/>
    </row>
    <row r="5160" spans="8:15">
      <c r="H5160" s="37"/>
      <c r="I5160" s="36"/>
      <c r="J5160" s="38"/>
      <c r="K5160" s="36"/>
      <c r="L5160" s="36"/>
      <c r="M5160" s="38"/>
      <c r="N5160" s="36"/>
      <c r="O5160" s="38"/>
    </row>
    <row r="5161" spans="8:15">
      <c r="H5161" s="37"/>
      <c r="I5161" s="36"/>
      <c r="J5161" s="38"/>
      <c r="K5161" s="36"/>
      <c r="L5161" s="36"/>
      <c r="M5161" s="38"/>
      <c r="N5161" s="36"/>
      <c r="O5161" s="38"/>
    </row>
    <row r="5162" spans="8:15">
      <c r="H5162" s="37"/>
      <c r="I5162" s="36"/>
      <c r="J5162" s="38"/>
      <c r="K5162" s="36"/>
      <c r="L5162" s="36"/>
      <c r="M5162" s="38"/>
      <c r="N5162" s="36"/>
      <c r="O5162" s="38"/>
    </row>
    <row r="5163" spans="8:15">
      <c r="H5163" s="37"/>
      <c r="I5163" s="36"/>
      <c r="J5163" s="38"/>
      <c r="K5163" s="36"/>
      <c r="L5163" s="36"/>
      <c r="M5163" s="38"/>
      <c r="N5163" s="36"/>
      <c r="O5163" s="38"/>
    </row>
    <row r="5164" spans="8:15">
      <c r="H5164" s="37"/>
      <c r="I5164" s="36"/>
      <c r="J5164" s="38"/>
      <c r="K5164" s="36"/>
      <c r="L5164" s="36"/>
      <c r="M5164" s="38"/>
      <c r="N5164" s="36"/>
      <c r="O5164" s="38"/>
    </row>
    <row r="5165" spans="8:15">
      <c r="H5165" s="37"/>
      <c r="I5165" s="36"/>
      <c r="J5165" s="38"/>
      <c r="K5165" s="36"/>
      <c r="L5165" s="36"/>
      <c r="M5165" s="38"/>
      <c r="N5165" s="36"/>
      <c r="O5165" s="38"/>
    </row>
    <row r="5166" spans="8:15">
      <c r="H5166" s="37"/>
      <c r="I5166" s="36"/>
      <c r="J5166" s="38"/>
      <c r="K5166" s="36"/>
      <c r="L5166" s="36"/>
      <c r="M5166" s="38"/>
      <c r="N5166" s="36"/>
      <c r="O5166" s="38"/>
    </row>
    <row r="5167" spans="8:15">
      <c r="H5167" s="37"/>
      <c r="I5167" s="36"/>
      <c r="J5167" s="38"/>
      <c r="K5167" s="36"/>
      <c r="L5167" s="36"/>
      <c r="M5167" s="38"/>
      <c r="N5167" s="36"/>
      <c r="O5167" s="38"/>
    </row>
    <row r="5168" spans="8:15">
      <c r="H5168" s="37"/>
      <c r="I5168" s="36"/>
      <c r="J5168" s="38"/>
      <c r="K5168" s="36"/>
      <c r="L5168" s="36"/>
      <c r="M5168" s="38"/>
      <c r="N5168" s="36"/>
      <c r="O5168" s="38"/>
    </row>
    <row r="5169" spans="8:15">
      <c r="H5169" s="37"/>
      <c r="I5169" s="36"/>
      <c r="J5169" s="38"/>
      <c r="K5169" s="36"/>
      <c r="L5169" s="36"/>
      <c r="M5169" s="38"/>
      <c r="N5169" s="36"/>
      <c r="O5169" s="38"/>
    </row>
    <row r="5170" spans="8:15">
      <c r="H5170" s="37"/>
      <c r="I5170" s="36"/>
      <c r="J5170" s="38"/>
      <c r="K5170" s="36"/>
      <c r="L5170" s="36"/>
      <c r="M5170" s="38"/>
      <c r="N5170" s="36"/>
      <c r="O5170" s="38"/>
    </row>
    <row r="5171" spans="8:15">
      <c r="H5171" s="37"/>
      <c r="I5171" s="36"/>
      <c r="J5171" s="38"/>
      <c r="K5171" s="36"/>
      <c r="L5171" s="36"/>
      <c r="M5171" s="38"/>
      <c r="N5171" s="36"/>
      <c r="O5171" s="38"/>
    </row>
    <row r="5172" spans="8:15">
      <c r="H5172" s="37"/>
      <c r="I5172" s="36"/>
      <c r="J5172" s="38"/>
      <c r="K5172" s="36"/>
      <c r="L5172" s="36"/>
      <c r="M5172" s="38"/>
      <c r="N5172" s="36"/>
      <c r="O5172" s="38"/>
    </row>
    <row r="5173" spans="8:15">
      <c r="H5173" s="37"/>
      <c r="I5173" s="36"/>
      <c r="J5173" s="38"/>
      <c r="K5173" s="36"/>
      <c r="L5173" s="36"/>
      <c r="M5173" s="38"/>
      <c r="N5173" s="36"/>
      <c r="O5173" s="38"/>
    </row>
    <row r="5174" spans="8:15">
      <c r="H5174" s="37"/>
      <c r="I5174" s="36"/>
      <c r="J5174" s="38"/>
      <c r="K5174" s="36"/>
      <c r="L5174" s="36"/>
      <c r="M5174" s="38"/>
      <c r="N5174" s="36"/>
      <c r="O5174" s="38"/>
    </row>
    <row r="5175" spans="8:15">
      <c r="H5175" s="37"/>
      <c r="I5175" s="36"/>
      <c r="J5175" s="38"/>
      <c r="K5175" s="36"/>
      <c r="L5175" s="36"/>
      <c r="M5175" s="38"/>
      <c r="N5175" s="36"/>
      <c r="O5175" s="38"/>
    </row>
    <row r="5176" spans="8:15">
      <c r="H5176" s="37"/>
      <c r="I5176" s="36"/>
      <c r="J5176" s="38"/>
      <c r="K5176" s="36"/>
      <c r="L5176" s="36"/>
      <c r="M5176" s="38"/>
      <c r="N5176" s="36"/>
      <c r="O5176" s="38"/>
    </row>
    <row r="5177" spans="8:15">
      <c r="H5177" s="37"/>
      <c r="I5177" s="36"/>
      <c r="J5177" s="38"/>
      <c r="K5177" s="36"/>
      <c r="L5177" s="36"/>
      <c r="M5177" s="38"/>
      <c r="N5177" s="36"/>
      <c r="O5177" s="38"/>
    </row>
    <row r="5178" spans="8:15">
      <c r="H5178" s="37"/>
      <c r="I5178" s="36"/>
      <c r="J5178" s="38"/>
      <c r="K5178" s="36"/>
      <c r="L5178" s="36"/>
      <c r="M5178" s="38"/>
      <c r="N5178" s="36"/>
      <c r="O5178" s="38"/>
    </row>
    <row r="5179" spans="8:15">
      <c r="H5179" s="37"/>
      <c r="I5179" s="36"/>
      <c r="J5179" s="38"/>
      <c r="K5179" s="36"/>
      <c r="L5179" s="36"/>
      <c r="M5179" s="38"/>
      <c r="N5179" s="36"/>
      <c r="O5179" s="38"/>
    </row>
    <row r="5180" spans="8:15">
      <c r="H5180" s="37"/>
      <c r="I5180" s="36"/>
      <c r="J5180" s="38"/>
      <c r="K5180" s="36"/>
      <c r="L5180" s="36"/>
      <c r="M5180" s="38"/>
      <c r="N5180" s="36"/>
      <c r="O5180" s="38"/>
    </row>
    <row r="5181" spans="8:15">
      <c r="H5181" s="37"/>
      <c r="I5181" s="36"/>
      <c r="J5181" s="38"/>
      <c r="K5181" s="36"/>
      <c r="L5181" s="36"/>
      <c r="M5181" s="38"/>
      <c r="N5181" s="36"/>
      <c r="O5181" s="38"/>
    </row>
    <row r="5182" spans="8:15">
      <c r="H5182" s="37"/>
      <c r="I5182" s="36"/>
      <c r="J5182" s="38"/>
      <c r="K5182" s="36"/>
      <c r="L5182" s="36"/>
      <c r="M5182" s="38"/>
      <c r="N5182" s="36"/>
      <c r="O5182" s="38"/>
    </row>
    <row r="5183" spans="8:15">
      <c r="H5183" s="37"/>
      <c r="I5183" s="36"/>
      <c r="J5183" s="38"/>
      <c r="K5183" s="36"/>
      <c r="L5183" s="36"/>
      <c r="M5183" s="38"/>
      <c r="N5183" s="36"/>
      <c r="O5183" s="38"/>
    </row>
    <row r="5184" spans="8:15">
      <c r="H5184" s="37"/>
      <c r="I5184" s="36"/>
      <c r="J5184" s="38"/>
      <c r="K5184" s="36"/>
      <c r="L5184" s="36"/>
      <c r="M5184" s="38"/>
      <c r="N5184" s="36"/>
      <c r="O5184" s="38"/>
    </row>
    <row r="5185" spans="8:15">
      <c r="H5185" s="37"/>
      <c r="I5185" s="36"/>
      <c r="J5185" s="38"/>
      <c r="K5185" s="36"/>
      <c r="L5185" s="36"/>
      <c r="M5185" s="38"/>
      <c r="N5185" s="36"/>
      <c r="O5185" s="38"/>
    </row>
    <row r="5186" spans="8:15">
      <c r="H5186" s="37"/>
      <c r="I5186" s="36"/>
      <c r="J5186" s="38"/>
      <c r="K5186" s="36"/>
      <c r="L5186" s="36"/>
      <c r="M5186" s="38"/>
      <c r="N5186" s="36"/>
      <c r="O5186" s="38"/>
    </row>
    <row r="5187" spans="8:15">
      <c r="H5187" s="37"/>
      <c r="I5187" s="36"/>
      <c r="J5187" s="38"/>
      <c r="K5187" s="36"/>
      <c r="L5187" s="36"/>
      <c r="M5187" s="38"/>
      <c r="N5187" s="36"/>
      <c r="O5187" s="38"/>
    </row>
    <row r="5188" spans="8:15">
      <c r="H5188" s="37"/>
      <c r="I5188" s="36"/>
      <c r="J5188" s="38"/>
      <c r="K5188" s="36"/>
      <c r="L5188" s="36"/>
      <c r="M5188" s="38"/>
      <c r="N5188" s="36"/>
      <c r="O5188" s="38"/>
    </row>
    <row r="5189" spans="8:15">
      <c r="H5189" s="37"/>
      <c r="I5189" s="36"/>
      <c r="J5189" s="38"/>
      <c r="K5189" s="36"/>
      <c r="L5189" s="36"/>
      <c r="M5189" s="38"/>
      <c r="N5189" s="36"/>
      <c r="O5189" s="38"/>
    </row>
    <row r="5190" spans="8:15">
      <c r="H5190" s="37"/>
      <c r="I5190" s="36"/>
      <c r="J5190" s="38"/>
      <c r="K5190" s="36"/>
      <c r="L5190" s="36"/>
      <c r="M5190" s="38"/>
      <c r="N5190" s="36"/>
      <c r="O5190" s="38"/>
    </row>
    <row r="5191" spans="8:15">
      <c r="H5191" s="37"/>
      <c r="I5191" s="36"/>
      <c r="J5191" s="38"/>
      <c r="K5191" s="36"/>
      <c r="L5191" s="36"/>
      <c r="M5191" s="38"/>
      <c r="N5191" s="36"/>
      <c r="O5191" s="38"/>
    </row>
    <row r="5192" spans="8:15">
      <c r="H5192" s="37"/>
      <c r="I5192" s="36"/>
      <c r="J5192" s="38"/>
      <c r="K5192" s="36"/>
      <c r="L5192" s="36"/>
      <c r="M5192" s="38"/>
      <c r="N5192" s="36"/>
      <c r="O5192" s="38"/>
    </row>
    <row r="5193" spans="8:15">
      <c r="H5193" s="37"/>
      <c r="I5193" s="36"/>
      <c r="J5193" s="38"/>
      <c r="K5193" s="36"/>
      <c r="L5193" s="36"/>
      <c r="M5193" s="38"/>
      <c r="N5193" s="36"/>
      <c r="O5193" s="38"/>
    </row>
    <row r="5194" spans="8:15">
      <c r="H5194" s="37"/>
      <c r="I5194" s="36"/>
      <c r="J5194" s="38"/>
      <c r="K5194" s="36"/>
      <c r="L5194" s="36"/>
      <c r="M5194" s="38"/>
      <c r="N5194" s="36"/>
      <c r="O5194" s="38"/>
    </row>
    <row r="5195" spans="8:15">
      <c r="H5195" s="37"/>
      <c r="I5195" s="36"/>
      <c r="J5195" s="38"/>
      <c r="K5195" s="36"/>
      <c r="L5195" s="36"/>
      <c r="M5195" s="38"/>
      <c r="N5195" s="36"/>
      <c r="O5195" s="38"/>
    </row>
    <row r="5196" spans="8:15">
      <c r="H5196" s="37"/>
      <c r="I5196" s="36"/>
      <c r="J5196" s="38"/>
      <c r="K5196" s="36"/>
      <c r="L5196" s="36"/>
      <c r="M5196" s="38"/>
      <c r="N5196" s="36"/>
      <c r="O5196" s="38"/>
    </row>
    <row r="5197" spans="8:15">
      <c r="H5197" s="37"/>
      <c r="I5197" s="36"/>
      <c r="J5197" s="38"/>
      <c r="K5197" s="36"/>
      <c r="L5197" s="36"/>
      <c r="M5197" s="38"/>
      <c r="N5197" s="36"/>
      <c r="O5197" s="38"/>
    </row>
    <row r="5198" spans="8:15">
      <c r="H5198" s="37"/>
      <c r="I5198" s="36"/>
      <c r="J5198" s="38"/>
      <c r="K5198" s="36"/>
      <c r="L5198" s="36"/>
      <c r="M5198" s="38"/>
      <c r="N5198" s="36"/>
      <c r="O5198" s="38"/>
    </row>
    <row r="5199" spans="8:15">
      <c r="H5199" s="37"/>
      <c r="I5199" s="36"/>
      <c r="J5199" s="38"/>
      <c r="K5199" s="36"/>
      <c r="L5199" s="36"/>
      <c r="M5199" s="38"/>
      <c r="N5199" s="36"/>
      <c r="O5199" s="38"/>
    </row>
    <row r="5200" spans="8:15">
      <c r="H5200" s="37"/>
      <c r="I5200" s="36"/>
      <c r="J5200" s="38"/>
      <c r="K5200" s="36"/>
      <c r="L5200" s="36"/>
      <c r="M5200" s="38"/>
      <c r="N5200" s="36"/>
      <c r="O5200" s="38"/>
    </row>
    <row r="5201" spans="8:15">
      <c r="H5201" s="37"/>
      <c r="I5201" s="36"/>
      <c r="J5201" s="38"/>
      <c r="K5201" s="36"/>
      <c r="L5201" s="36"/>
      <c r="M5201" s="38"/>
      <c r="N5201" s="36"/>
      <c r="O5201" s="38"/>
    </row>
    <row r="5202" spans="8:15">
      <c r="H5202" s="37"/>
      <c r="I5202" s="36"/>
      <c r="J5202" s="38"/>
      <c r="K5202" s="36"/>
      <c r="L5202" s="36"/>
      <c r="M5202" s="38"/>
      <c r="N5202" s="36"/>
      <c r="O5202" s="38"/>
    </row>
    <row r="5203" spans="8:15">
      <c r="H5203" s="37"/>
      <c r="I5203" s="36"/>
      <c r="J5203" s="38"/>
      <c r="K5203" s="36"/>
      <c r="L5203" s="36"/>
      <c r="M5203" s="38"/>
      <c r="N5203" s="36"/>
      <c r="O5203" s="38"/>
    </row>
    <row r="5204" spans="8:15">
      <c r="H5204" s="37"/>
      <c r="I5204" s="36"/>
      <c r="J5204" s="38"/>
      <c r="K5204" s="36"/>
      <c r="L5204" s="36"/>
      <c r="M5204" s="38"/>
      <c r="N5204" s="36"/>
      <c r="O5204" s="38"/>
    </row>
    <row r="5205" spans="8:15">
      <c r="H5205" s="37"/>
      <c r="I5205" s="36"/>
      <c r="J5205" s="38"/>
      <c r="K5205" s="36"/>
      <c r="L5205" s="36"/>
      <c r="M5205" s="38"/>
      <c r="N5205" s="36"/>
      <c r="O5205" s="38"/>
    </row>
    <row r="5206" spans="8:15">
      <c r="H5206" s="37"/>
      <c r="I5206" s="36"/>
      <c r="J5206" s="38"/>
      <c r="K5206" s="36"/>
      <c r="L5206" s="36"/>
      <c r="M5206" s="38"/>
      <c r="N5206" s="36"/>
      <c r="O5206" s="38"/>
    </row>
    <row r="5207" spans="8:15">
      <c r="H5207" s="37"/>
      <c r="I5207" s="36"/>
      <c r="J5207" s="38"/>
      <c r="K5207" s="36"/>
      <c r="L5207" s="36"/>
      <c r="M5207" s="38"/>
      <c r="N5207" s="36"/>
      <c r="O5207" s="38"/>
    </row>
    <row r="5208" spans="8:15">
      <c r="H5208" s="37"/>
      <c r="I5208" s="36"/>
      <c r="J5208" s="38"/>
      <c r="K5208" s="36"/>
      <c r="L5208" s="36"/>
      <c r="M5208" s="38"/>
      <c r="N5208" s="36"/>
      <c r="O5208" s="38"/>
    </row>
    <row r="5209" spans="8:15">
      <c r="H5209" s="37"/>
      <c r="I5209" s="36"/>
      <c r="J5209" s="38"/>
      <c r="K5209" s="36"/>
      <c r="L5209" s="36"/>
      <c r="M5209" s="38"/>
      <c r="N5209" s="36"/>
      <c r="O5209" s="38"/>
    </row>
    <row r="5210" spans="8:15">
      <c r="H5210" s="37"/>
      <c r="I5210" s="36"/>
      <c r="J5210" s="38"/>
      <c r="K5210" s="36"/>
      <c r="L5210" s="36"/>
      <c r="M5210" s="38"/>
      <c r="N5210" s="36"/>
      <c r="O5210" s="38"/>
    </row>
    <row r="5211" spans="8:15">
      <c r="H5211" s="37"/>
      <c r="I5211" s="36"/>
      <c r="J5211" s="38"/>
      <c r="K5211" s="36"/>
      <c r="L5211" s="36"/>
      <c r="M5211" s="38"/>
      <c r="N5211" s="36"/>
      <c r="O5211" s="38"/>
    </row>
    <row r="5212" spans="8:15">
      <c r="H5212" s="37"/>
      <c r="I5212" s="36"/>
      <c r="J5212" s="38"/>
      <c r="K5212" s="36"/>
      <c r="L5212" s="36"/>
      <c r="M5212" s="38"/>
      <c r="N5212" s="36"/>
      <c r="O5212" s="38"/>
    </row>
    <row r="5213" spans="8:15">
      <c r="H5213" s="37"/>
      <c r="I5213" s="36"/>
      <c r="J5213" s="38"/>
      <c r="K5213" s="36"/>
      <c r="L5213" s="36"/>
      <c r="M5213" s="38"/>
      <c r="N5213" s="36"/>
      <c r="O5213" s="38"/>
    </row>
    <row r="5214" spans="8:15">
      <c r="H5214" s="37"/>
      <c r="I5214" s="36"/>
      <c r="J5214" s="38"/>
      <c r="K5214" s="36"/>
      <c r="L5214" s="36"/>
      <c r="M5214" s="38"/>
      <c r="N5214" s="36"/>
      <c r="O5214" s="38"/>
    </row>
    <row r="5215" spans="8:15">
      <c r="H5215" s="37"/>
      <c r="I5215" s="36"/>
      <c r="J5215" s="38"/>
      <c r="K5215" s="36"/>
      <c r="L5215" s="36"/>
      <c r="M5215" s="38"/>
      <c r="N5215" s="36"/>
      <c r="O5215" s="38"/>
    </row>
    <row r="5216" spans="8:15">
      <c r="H5216" s="37"/>
      <c r="I5216" s="36"/>
      <c r="J5216" s="38"/>
      <c r="K5216" s="36"/>
      <c r="L5216" s="36"/>
      <c r="M5216" s="38"/>
      <c r="N5216" s="36"/>
      <c r="O5216" s="38"/>
    </row>
    <row r="5217" spans="8:15">
      <c r="H5217" s="37"/>
      <c r="I5217" s="36"/>
      <c r="J5217" s="38"/>
      <c r="K5217" s="36"/>
      <c r="L5217" s="36"/>
      <c r="M5217" s="38"/>
      <c r="N5217" s="36"/>
      <c r="O5217" s="38"/>
    </row>
    <row r="5218" spans="8:15">
      <c r="H5218" s="37"/>
      <c r="I5218" s="36"/>
      <c r="J5218" s="38"/>
      <c r="K5218" s="36"/>
      <c r="L5218" s="36"/>
      <c r="M5218" s="38"/>
      <c r="N5218" s="36"/>
      <c r="O5218" s="38"/>
    </row>
    <row r="5219" spans="8:15">
      <c r="H5219" s="37"/>
      <c r="I5219" s="36"/>
      <c r="J5219" s="38"/>
      <c r="K5219" s="36"/>
      <c r="L5219" s="36"/>
      <c r="M5219" s="38"/>
      <c r="N5219" s="36"/>
      <c r="O5219" s="38"/>
    </row>
    <row r="5220" spans="8:15">
      <c r="H5220" s="37"/>
      <c r="I5220" s="36"/>
      <c r="J5220" s="38"/>
      <c r="K5220" s="36"/>
      <c r="L5220" s="36"/>
      <c r="M5220" s="38"/>
      <c r="N5220" s="36"/>
      <c r="O5220" s="38"/>
    </row>
    <row r="5221" spans="8:15">
      <c r="H5221" s="37"/>
      <c r="I5221" s="36"/>
      <c r="J5221" s="38"/>
      <c r="K5221" s="36"/>
      <c r="L5221" s="36"/>
      <c r="M5221" s="38"/>
      <c r="N5221" s="36"/>
      <c r="O5221" s="38"/>
    </row>
    <row r="5222" spans="8:15">
      <c r="H5222" s="37"/>
      <c r="I5222" s="36"/>
      <c r="J5222" s="38"/>
      <c r="K5222" s="36"/>
      <c r="L5222" s="36"/>
      <c r="M5222" s="38"/>
      <c r="N5222" s="36"/>
      <c r="O5222" s="38"/>
    </row>
    <row r="5223" spans="8:15">
      <c r="H5223" s="37"/>
      <c r="I5223" s="36"/>
      <c r="J5223" s="38"/>
      <c r="K5223" s="36"/>
      <c r="L5223" s="36"/>
      <c r="M5223" s="38"/>
      <c r="N5223" s="36"/>
      <c r="O5223" s="38"/>
    </row>
    <row r="5224" spans="8:15">
      <c r="H5224" s="37"/>
      <c r="I5224" s="36"/>
      <c r="J5224" s="38"/>
      <c r="K5224" s="36"/>
      <c r="L5224" s="36"/>
      <c r="M5224" s="38"/>
      <c r="N5224" s="36"/>
      <c r="O5224" s="38"/>
    </row>
    <row r="5225" spans="8:15">
      <c r="H5225" s="37"/>
      <c r="I5225" s="36"/>
      <c r="J5225" s="38"/>
      <c r="K5225" s="36"/>
      <c r="L5225" s="36"/>
      <c r="M5225" s="38"/>
      <c r="N5225" s="36"/>
      <c r="O5225" s="38"/>
    </row>
    <row r="5226" spans="8:15">
      <c r="H5226" s="37"/>
      <c r="I5226" s="36"/>
      <c r="J5226" s="38"/>
      <c r="K5226" s="36"/>
      <c r="L5226" s="36"/>
      <c r="M5226" s="38"/>
      <c r="N5226" s="36"/>
      <c r="O5226" s="38"/>
    </row>
    <row r="5227" spans="8:15">
      <c r="H5227" s="37"/>
      <c r="I5227" s="36"/>
      <c r="J5227" s="38"/>
      <c r="K5227" s="36"/>
      <c r="L5227" s="36"/>
      <c r="M5227" s="38"/>
      <c r="N5227" s="36"/>
      <c r="O5227" s="38"/>
    </row>
    <row r="5228" spans="8:15">
      <c r="H5228" s="37"/>
      <c r="I5228" s="36"/>
      <c r="J5228" s="38"/>
      <c r="K5228" s="36"/>
      <c r="L5228" s="36"/>
      <c r="M5228" s="38"/>
      <c r="N5228" s="36"/>
      <c r="O5228" s="38"/>
    </row>
    <row r="5229" spans="8:15">
      <c r="H5229" s="37"/>
      <c r="I5229" s="36"/>
      <c r="J5229" s="38"/>
      <c r="K5229" s="36"/>
      <c r="L5229" s="36"/>
      <c r="M5229" s="38"/>
      <c r="N5229" s="36"/>
      <c r="O5229" s="38"/>
    </row>
    <row r="5230" spans="8:15">
      <c r="H5230" s="37"/>
      <c r="I5230" s="36"/>
      <c r="J5230" s="38"/>
      <c r="K5230" s="36"/>
      <c r="L5230" s="36"/>
      <c r="M5230" s="38"/>
      <c r="N5230" s="36"/>
      <c r="O5230" s="38"/>
    </row>
    <row r="5231" spans="8:15">
      <c r="H5231" s="37"/>
      <c r="I5231" s="36"/>
      <c r="J5231" s="38"/>
      <c r="K5231" s="36"/>
      <c r="L5231" s="36"/>
      <c r="M5231" s="38"/>
      <c r="N5231" s="36"/>
      <c r="O5231" s="38"/>
    </row>
    <row r="5232" spans="8:15">
      <c r="H5232" s="37"/>
      <c r="I5232" s="36"/>
      <c r="J5232" s="38"/>
      <c r="K5232" s="36"/>
      <c r="L5232" s="36"/>
      <c r="M5232" s="38"/>
      <c r="N5232" s="36"/>
      <c r="O5232" s="38"/>
    </row>
    <row r="5233" spans="8:15">
      <c r="H5233" s="37"/>
      <c r="I5233" s="36"/>
      <c r="J5233" s="38"/>
      <c r="K5233" s="36"/>
      <c r="L5233" s="36"/>
      <c r="M5233" s="38"/>
      <c r="N5233" s="36"/>
      <c r="O5233" s="38"/>
    </row>
    <row r="5234" spans="8:15">
      <c r="H5234" s="37"/>
      <c r="I5234" s="36"/>
      <c r="J5234" s="38"/>
      <c r="K5234" s="36"/>
      <c r="L5234" s="36"/>
      <c r="M5234" s="38"/>
      <c r="N5234" s="36"/>
      <c r="O5234" s="38"/>
    </row>
    <row r="5235" spans="8:15">
      <c r="H5235" s="37"/>
      <c r="I5235" s="36"/>
      <c r="J5235" s="38"/>
      <c r="K5235" s="36"/>
      <c r="L5235" s="36"/>
      <c r="M5235" s="38"/>
      <c r="N5235" s="36"/>
      <c r="O5235" s="38"/>
    </row>
    <row r="5236" spans="8:15">
      <c r="H5236" s="37"/>
      <c r="I5236" s="36"/>
      <c r="J5236" s="38"/>
      <c r="K5236" s="36"/>
      <c r="L5236" s="36"/>
      <c r="M5236" s="38"/>
      <c r="N5236" s="36"/>
      <c r="O5236" s="38"/>
    </row>
    <row r="5237" spans="8:15">
      <c r="H5237" s="37"/>
      <c r="I5237" s="36"/>
      <c r="J5237" s="38"/>
      <c r="K5237" s="36"/>
      <c r="L5237" s="36"/>
      <c r="M5237" s="38"/>
      <c r="N5237" s="36"/>
      <c r="O5237" s="38"/>
    </row>
    <row r="5238" spans="8:15">
      <c r="H5238" s="37"/>
      <c r="I5238" s="36"/>
      <c r="J5238" s="38"/>
      <c r="K5238" s="36"/>
      <c r="L5238" s="36"/>
      <c r="M5238" s="38"/>
      <c r="N5238" s="36"/>
      <c r="O5238" s="38"/>
    </row>
    <row r="5239" spans="8:15">
      <c r="H5239" s="37"/>
      <c r="I5239" s="36"/>
      <c r="J5239" s="38"/>
      <c r="K5239" s="36"/>
      <c r="L5239" s="36"/>
      <c r="M5239" s="38"/>
      <c r="N5239" s="36"/>
      <c r="O5239" s="38"/>
    </row>
    <row r="5240" spans="8:15">
      <c r="H5240" s="37"/>
      <c r="I5240" s="36"/>
      <c r="J5240" s="38"/>
      <c r="K5240" s="36"/>
      <c r="L5240" s="36"/>
      <c r="M5240" s="38"/>
      <c r="N5240" s="36"/>
      <c r="O5240" s="38"/>
    </row>
    <row r="5241" spans="8:15">
      <c r="H5241" s="37"/>
      <c r="I5241" s="36"/>
      <c r="J5241" s="38"/>
      <c r="K5241" s="36"/>
      <c r="L5241" s="36"/>
      <c r="M5241" s="38"/>
      <c r="N5241" s="36"/>
      <c r="O5241" s="38"/>
    </row>
    <row r="5242" spans="8:15">
      <c r="H5242" s="37"/>
      <c r="I5242" s="36"/>
      <c r="J5242" s="38"/>
      <c r="K5242" s="36"/>
      <c r="L5242" s="36"/>
      <c r="M5242" s="38"/>
      <c r="N5242" s="36"/>
      <c r="O5242" s="38"/>
    </row>
    <row r="5243" spans="8:15">
      <c r="H5243" s="37"/>
      <c r="I5243" s="36"/>
      <c r="J5243" s="38"/>
      <c r="K5243" s="36"/>
      <c r="L5243" s="36"/>
      <c r="M5243" s="38"/>
      <c r="N5243" s="36"/>
      <c r="O5243" s="38"/>
    </row>
    <row r="5244" spans="8:15">
      <c r="H5244" s="37"/>
      <c r="I5244" s="36"/>
      <c r="J5244" s="38"/>
      <c r="K5244" s="36"/>
      <c r="L5244" s="36"/>
      <c r="M5244" s="38"/>
      <c r="N5244" s="36"/>
      <c r="O5244" s="38"/>
    </row>
    <row r="5245" spans="8:15">
      <c r="H5245" s="37"/>
      <c r="I5245" s="36"/>
      <c r="J5245" s="38"/>
      <c r="K5245" s="36"/>
      <c r="L5245" s="36"/>
      <c r="M5245" s="38"/>
      <c r="N5245" s="36"/>
      <c r="O5245" s="38"/>
    </row>
    <row r="5246" spans="8:15">
      <c r="H5246" s="37"/>
      <c r="I5246" s="36"/>
      <c r="J5246" s="38"/>
      <c r="K5246" s="36"/>
      <c r="L5246" s="36"/>
      <c r="M5246" s="38"/>
      <c r="N5246" s="36"/>
      <c r="O5246" s="38"/>
    </row>
    <row r="5247" spans="8:15">
      <c r="H5247" s="37"/>
      <c r="I5247" s="36"/>
      <c r="J5247" s="38"/>
      <c r="K5247" s="36"/>
      <c r="L5247" s="36"/>
      <c r="M5247" s="38"/>
      <c r="N5247" s="36"/>
      <c r="O5247" s="38"/>
    </row>
    <row r="5248" spans="8:15">
      <c r="H5248" s="37"/>
      <c r="I5248" s="36"/>
      <c r="J5248" s="38"/>
      <c r="K5248" s="36"/>
      <c r="L5248" s="36"/>
      <c r="M5248" s="38"/>
      <c r="N5248" s="36"/>
      <c r="O5248" s="38"/>
    </row>
    <row r="5249" spans="8:15">
      <c r="H5249" s="37"/>
      <c r="I5249" s="36"/>
      <c r="J5249" s="38"/>
      <c r="K5249" s="36"/>
      <c r="L5249" s="36"/>
      <c r="M5249" s="38"/>
      <c r="N5249" s="36"/>
      <c r="O5249" s="38"/>
    </row>
    <row r="5250" spans="8:15">
      <c r="H5250" s="37"/>
      <c r="I5250" s="36"/>
      <c r="J5250" s="38"/>
      <c r="K5250" s="36"/>
      <c r="L5250" s="36"/>
      <c r="M5250" s="38"/>
      <c r="N5250" s="36"/>
      <c r="O5250" s="38"/>
    </row>
    <row r="5251" spans="8:15">
      <c r="H5251" s="37"/>
      <c r="I5251" s="36"/>
      <c r="J5251" s="38"/>
      <c r="K5251" s="36"/>
      <c r="L5251" s="36"/>
      <c r="M5251" s="38"/>
      <c r="N5251" s="36"/>
      <c r="O5251" s="38"/>
    </row>
    <row r="5252" spans="8:15">
      <c r="H5252" s="37"/>
      <c r="I5252" s="36"/>
      <c r="J5252" s="38"/>
      <c r="K5252" s="36"/>
      <c r="L5252" s="36"/>
      <c r="M5252" s="38"/>
      <c r="N5252" s="36"/>
      <c r="O5252" s="38"/>
    </row>
    <row r="5253" spans="8:15">
      <c r="H5253" s="37"/>
      <c r="I5253" s="36"/>
      <c r="J5253" s="38"/>
      <c r="K5253" s="36"/>
      <c r="L5253" s="36"/>
      <c r="M5253" s="38"/>
      <c r="N5253" s="36"/>
      <c r="O5253" s="38"/>
    </row>
    <row r="5254" spans="8:15">
      <c r="H5254" s="37"/>
      <c r="I5254" s="36"/>
      <c r="J5254" s="38"/>
      <c r="K5254" s="36"/>
      <c r="L5254" s="36"/>
      <c r="M5254" s="38"/>
      <c r="N5254" s="36"/>
      <c r="O5254" s="38"/>
    </row>
    <row r="5255" spans="8:15">
      <c r="H5255" s="37"/>
      <c r="I5255" s="36"/>
      <c r="J5255" s="38"/>
      <c r="K5255" s="36"/>
      <c r="L5255" s="36"/>
      <c r="M5255" s="38"/>
      <c r="N5255" s="36"/>
      <c r="O5255" s="38"/>
    </row>
    <row r="5256" spans="8:15">
      <c r="H5256" s="37"/>
      <c r="I5256" s="36"/>
      <c r="J5256" s="38"/>
      <c r="K5256" s="36"/>
      <c r="L5256" s="36"/>
      <c r="M5256" s="38"/>
      <c r="N5256" s="36"/>
      <c r="O5256" s="38"/>
    </row>
    <row r="5257" spans="8:15">
      <c r="H5257" s="37"/>
      <c r="I5257" s="36"/>
      <c r="J5257" s="38"/>
      <c r="K5257" s="36"/>
      <c r="L5257" s="36"/>
      <c r="M5257" s="38"/>
      <c r="N5257" s="36"/>
      <c r="O5257" s="38"/>
    </row>
    <row r="5258" spans="8:15">
      <c r="H5258" s="37"/>
      <c r="I5258" s="36"/>
      <c r="J5258" s="38"/>
      <c r="K5258" s="36"/>
      <c r="L5258" s="36"/>
      <c r="M5258" s="38"/>
      <c r="N5258" s="36"/>
      <c r="O5258" s="38"/>
    </row>
    <row r="5259" spans="8:15">
      <c r="H5259" s="37"/>
      <c r="I5259" s="36"/>
      <c r="J5259" s="38"/>
      <c r="K5259" s="36"/>
      <c r="L5259" s="36"/>
      <c r="M5259" s="38"/>
      <c r="N5259" s="36"/>
      <c r="O5259" s="38"/>
    </row>
    <row r="5260" spans="8:15">
      <c r="H5260" s="37"/>
      <c r="I5260" s="36"/>
      <c r="J5260" s="38"/>
      <c r="K5260" s="36"/>
      <c r="L5260" s="36"/>
      <c r="M5260" s="38"/>
      <c r="N5260" s="36"/>
      <c r="O5260" s="38"/>
    </row>
    <row r="5261" spans="8:15">
      <c r="H5261" s="37"/>
      <c r="I5261" s="36"/>
      <c r="J5261" s="38"/>
      <c r="K5261" s="36"/>
      <c r="L5261" s="36"/>
      <c r="M5261" s="38"/>
      <c r="N5261" s="36"/>
      <c r="O5261" s="38"/>
    </row>
    <row r="5262" spans="8:15">
      <c r="H5262" s="37"/>
      <c r="I5262" s="36"/>
      <c r="J5262" s="38"/>
      <c r="K5262" s="36"/>
      <c r="L5262" s="36"/>
      <c r="M5262" s="38"/>
      <c r="N5262" s="36"/>
      <c r="O5262" s="38"/>
    </row>
    <row r="5263" spans="8:15">
      <c r="H5263" s="37"/>
      <c r="I5263" s="36"/>
      <c r="J5263" s="38"/>
      <c r="K5263" s="36"/>
      <c r="L5263" s="36"/>
      <c r="M5263" s="38"/>
      <c r="N5263" s="36"/>
      <c r="O5263" s="38"/>
    </row>
    <row r="5264" spans="8:15">
      <c r="H5264" s="37"/>
      <c r="I5264" s="36"/>
      <c r="J5264" s="38"/>
      <c r="K5264" s="36"/>
      <c r="L5264" s="36"/>
      <c r="M5264" s="38"/>
      <c r="N5264" s="36"/>
      <c r="O5264" s="38"/>
    </row>
    <row r="5265" spans="8:15">
      <c r="H5265" s="37"/>
      <c r="I5265" s="36"/>
      <c r="J5265" s="38"/>
      <c r="K5265" s="36"/>
      <c r="L5265" s="36"/>
      <c r="M5265" s="38"/>
      <c r="N5265" s="36"/>
      <c r="O5265" s="38"/>
    </row>
    <row r="5266" spans="8:15">
      <c r="H5266" s="37"/>
      <c r="I5266" s="36"/>
      <c r="J5266" s="38"/>
      <c r="K5266" s="36"/>
      <c r="L5266" s="36"/>
      <c r="M5266" s="38"/>
      <c r="N5266" s="36"/>
      <c r="O5266" s="38"/>
    </row>
    <row r="5267" spans="8:15">
      <c r="H5267" s="37"/>
      <c r="I5267" s="36"/>
      <c r="J5267" s="38"/>
      <c r="K5267" s="36"/>
      <c r="L5267" s="36"/>
      <c r="M5267" s="38"/>
      <c r="N5267" s="36"/>
      <c r="O5267" s="38"/>
    </row>
    <row r="5268" spans="8:15">
      <c r="H5268" s="37"/>
      <c r="I5268" s="36"/>
      <c r="J5268" s="38"/>
      <c r="K5268" s="36"/>
      <c r="L5268" s="36"/>
      <c r="M5268" s="38"/>
      <c r="N5268" s="36"/>
      <c r="O5268" s="38"/>
    </row>
    <row r="5269" spans="8:15">
      <c r="H5269" s="37"/>
      <c r="I5269" s="36"/>
      <c r="J5269" s="38"/>
      <c r="K5269" s="36"/>
      <c r="L5269" s="36"/>
      <c r="M5269" s="38"/>
      <c r="N5269" s="36"/>
      <c r="O5269" s="38"/>
    </row>
    <row r="5270" spans="8:15">
      <c r="H5270" s="37"/>
      <c r="I5270" s="36"/>
      <c r="J5270" s="38"/>
      <c r="K5270" s="36"/>
      <c r="L5270" s="36"/>
      <c r="M5270" s="38"/>
      <c r="N5270" s="36"/>
      <c r="O5270" s="38"/>
    </row>
    <row r="5271" spans="8:15">
      <c r="H5271" s="37"/>
      <c r="I5271" s="36"/>
      <c r="J5271" s="38"/>
      <c r="K5271" s="36"/>
      <c r="L5271" s="36"/>
      <c r="M5271" s="38"/>
      <c r="N5271" s="36"/>
      <c r="O5271" s="38"/>
    </row>
    <row r="5272" spans="8:15">
      <c r="H5272" s="37"/>
      <c r="I5272" s="36"/>
      <c r="J5272" s="38"/>
      <c r="K5272" s="36"/>
      <c r="L5272" s="36"/>
      <c r="M5272" s="38"/>
      <c r="N5272" s="36"/>
      <c r="O5272" s="38"/>
    </row>
    <row r="5273" spans="8:15">
      <c r="H5273" s="37"/>
      <c r="I5273" s="36"/>
      <c r="J5273" s="38"/>
      <c r="K5273" s="36"/>
      <c r="L5273" s="36"/>
      <c r="M5273" s="38"/>
      <c r="N5273" s="36"/>
      <c r="O5273" s="38"/>
    </row>
    <row r="5274" spans="8:15">
      <c r="H5274" s="37"/>
      <c r="I5274" s="36"/>
      <c r="J5274" s="38"/>
      <c r="K5274" s="36"/>
      <c r="L5274" s="36"/>
      <c r="M5274" s="38"/>
      <c r="N5274" s="36"/>
      <c r="O5274" s="38"/>
    </row>
    <row r="5275" spans="8:15">
      <c r="H5275" s="37"/>
      <c r="I5275" s="36"/>
      <c r="J5275" s="38"/>
      <c r="K5275" s="36"/>
      <c r="L5275" s="36"/>
      <c r="M5275" s="38"/>
      <c r="N5275" s="36"/>
      <c r="O5275" s="38"/>
    </row>
    <row r="5276" spans="8:15">
      <c r="H5276" s="37"/>
      <c r="I5276" s="36"/>
      <c r="J5276" s="38"/>
      <c r="K5276" s="36"/>
      <c r="L5276" s="36"/>
      <c r="M5276" s="38"/>
      <c r="N5276" s="36"/>
      <c r="O5276" s="38"/>
    </row>
    <row r="5277" spans="8:15">
      <c r="H5277" s="37"/>
      <c r="I5277" s="36"/>
      <c r="J5277" s="38"/>
      <c r="K5277" s="36"/>
      <c r="L5277" s="36"/>
      <c r="M5277" s="38"/>
      <c r="N5277" s="36"/>
      <c r="O5277" s="38"/>
    </row>
    <row r="5278" spans="8:15">
      <c r="H5278" s="37"/>
      <c r="I5278" s="36"/>
      <c r="J5278" s="38"/>
      <c r="K5278" s="36"/>
      <c r="L5278" s="36"/>
      <c r="M5278" s="38"/>
      <c r="N5278" s="36"/>
      <c r="O5278" s="38"/>
    </row>
    <row r="5279" spans="8:15">
      <c r="H5279" s="37"/>
      <c r="I5279" s="36"/>
      <c r="J5279" s="38"/>
      <c r="K5279" s="36"/>
      <c r="L5279" s="36"/>
      <c r="M5279" s="38"/>
      <c r="N5279" s="36"/>
      <c r="O5279" s="38"/>
    </row>
    <row r="5280" spans="8:15">
      <c r="H5280" s="37"/>
      <c r="I5280" s="36"/>
      <c r="J5280" s="38"/>
      <c r="K5280" s="36"/>
      <c r="L5280" s="36"/>
      <c r="M5280" s="38"/>
      <c r="N5280" s="36"/>
      <c r="O5280" s="38"/>
    </row>
    <row r="5281" spans="8:15">
      <c r="H5281" s="37"/>
      <c r="I5281" s="36"/>
      <c r="J5281" s="38"/>
      <c r="K5281" s="36"/>
      <c r="L5281" s="36"/>
      <c r="M5281" s="38"/>
      <c r="N5281" s="36"/>
      <c r="O5281" s="38"/>
    </row>
    <row r="5282" spans="8:15">
      <c r="H5282" s="37"/>
      <c r="I5282" s="36"/>
      <c r="J5282" s="38"/>
      <c r="K5282" s="36"/>
      <c r="L5282" s="36"/>
      <c r="M5282" s="38"/>
      <c r="N5282" s="36"/>
      <c r="O5282" s="38"/>
    </row>
    <row r="5283" spans="8:15">
      <c r="H5283" s="37"/>
      <c r="I5283" s="36"/>
      <c r="J5283" s="38"/>
      <c r="K5283" s="36"/>
      <c r="L5283" s="36"/>
      <c r="M5283" s="38"/>
      <c r="N5283" s="36"/>
      <c r="O5283" s="38"/>
    </row>
    <row r="5284" spans="8:15">
      <c r="H5284" s="37"/>
      <c r="I5284" s="36"/>
      <c r="J5284" s="38"/>
      <c r="K5284" s="36"/>
      <c r="L5284" s="36"/>
      <c r="M5284" s="38"/>
      <c r="N5284" s="36"/>
      <c r="O5284" s="38"/>
    </row>
    <row r="5285" spans="8:15">
      <c r="H5285" s="37"/>
      <c r="I5285" s="36"/>
      <c r="J5285" s="38"/>
      <c r="K5285" s="36"/>
      <c r="L5285" s="36"/>
      <c r="M5285" s="38"/>
      <c r="N5285" s="36"/>
      <c r="O5285" s="38"/>
    </row>
    <row r="5286" spans="8:15">
      <c r="H5286" s="37"/>
      <c r="I5286" s="36"/>
      <c r="J5286" s="38"/>
      <c r="K5286" s="36"/>
      <c r="L5286" s="36"/>
      <c r="M5286" s="38"/>
      <c r="N5286" s="36"/>
      <c r="O5286" s="38"/>
    </row>
    <row r="5287" spans="8:15">
      <c r="H5287" s="37"/>
      <c r="I5287" s="36"/>
      <c r="J5287" s="38"/>
      <c r="K5287" s="36"/>
      <c r="L5287" s="36"/>
      <c r="M5287" s="38"/>
      <c r="N5287" s="36"/>
      <c r="O5287" s="38"/>
    </row>
    <row r="5288" spans="8:15">
      <c r="H5288" s="37"/>
      <c r="I5288" s="36"/>
      <c r="J5288" s="38"/>
      <c r="K5288" s="36"/>
      <c r="L5288" s="36"/>
      <c r="M5288" s="38"/>
      <c r="N5288" s="36"/>
      <c r="O5288" s="38"/>
    </row>
    <row r="5289" spans="8:15">
      <c r="H5289" s="37"/>
      <c r="I5289" s="36"/>
      <c r="J5289" s="38"/>
      <c r="K5289" s="36"/>
      <c r="L5289" s="36"/>
      <c r="M5289" s="38"/>
      <c r="N5289" s="36"/>
      <c r="O5289" s="38"/>
    </row>
    <row r="5290" spans="8:15">
      <c r="H5290" s="37"/>
      <c r="I5290" s="36"/>
      <c r="J5290" s="38"/>
      <c r="K5290" s="36"/>
      <c r="L5290" s="36"/>
      <c r="M5290" s="38"/>
      <c r="N5290" s="36"/>
      <c r="O5290" s="38"/>
    </row>
    <row r="5291" spans="8:15">
      <c r="H5291" s="37"/>
      <c r="I5291" s="36"/>
      <c r="J5291" s="38"/>
      <c r="K5291" s="36"/>
      <c r="L5291" s="36"/>
      <c r="M5291" s="38"/>
      <c r="N5291" s="36"/>
      <c r="O5291" s="38"/>
    </row>
    <row r="5292" spans="8:15">
      <c r="H5292" s="37"/>
      <c r="I5292" s="36"/>
      <c r="J5292" s="38"/>
      <c r="K5292" s="36"/>
      <c r="L5292" s="36"/>
      <c r="M5292" s="38"/>
      <c r="N5292" s="36"/>
      <c r="O5292" s="38"/>
    </row>
    <row r="5293" spans="8:15">
      <c r="H5293" s="37"/>
      <c r="I5293" s="36"/>
      <c r="J5293" s="38"/>
      <c r="K5293" s="36"/>
      <c r="L5293" s="36"/>
      <c r="M5293" s="38"/>
      <c r="N5293" s="36"/>
      <c r="O5293" s="38"/>
    </row>
    <row r="5294" spans="8:15">
      <c r="H5294" s="37"/>
      <c r="I5294" s="36"/>
      <c r="J5294" s="38"/>
      <c r="K5294" s="36"/>
      <c r="L5294" s="36"/>
      <c r="M5294" s="38"/>
      <c r="N5294" s="36"/>
      <c r="O5294" s="38"/>
    </row>
    <row r="5295" spans="8:15">
      <c r="H5295" s="37"/>
      <c r="I5295" s="36"/>
      <c r="J5295" s="38"/>
      <c r="K5295" s="36"/>
      <c r="L5295" s="36"/>
      <c r="M5295" s="38"/>
      <c r="N5295" s="36"/>
      <c r="O5295" s="38"/>
    </row>
    <row r="5296" spans="8:15">
      <c r="H5296" s="37"/>
      <c r="I5296" s="36"/>
      <c r="J5296" s="38"/>
      <c r="K5296" s="36"/>
      <c r="L5296" s="36"/>
      <c r="M5296" s="38"/>
      <c r="N5296" s="36"/>
      <c r="O5296" s="38"/>
    </row>
    <row r="5297" spans="8:15">
      <c r="H5297" s="37"/>
      <c r="I5297" s="36"/>
      <c r="J5297" s="38"/>
      <c r="K5297" s="36"/>
      <c r="L5297" s="36"/>
      <c r="M5297" s="38"/>
      <c r="N5297" s="36"/>
      <c r="O5297" s="38"/>
    </row>
    <row r="5298" spans="8:15">
      <c r="H5298" s="37"/>
      <c r="I5298" s="36"/>
      <c r="J5298" s="38"/>
      <c r="K5298" s="36"/>
      <c r="L5298" s="36"/>
      <c r="M5298" s="38"/>
      <c r="N5298" s="36"/>
      <c r="O5298" s="38"/>
    </row>
    <row r="5299" spans="8:15">
      <c r="H5299" s="37"/>
      <c r="I5299" s="36"/>
      <c r="J5299" s="38"/>
      <c r="K5299" s="36"/>
      <c r="L5299" s="36"/>
      <c r="M5299" s="38"/>
      <c r="N5299" s="36"/>
      <c r="O5299" s="38"/>
    </row>
    <row r="5300" spans="8:15">
      <c r="H5300" s="37"/>
      <c r="I5300" s="36"/>
      <c r="J5300" s="38"/>
      <c r="K5300" s="36"/>
      <c r="L5300" s="36"/>
      <c r="M5300" s="38"/>
      <c r="N5300" s="36"/>
      <c r="O5300" s="38"/>
    </row>
    <row r="5301" spans="8:15">
      <c r="H5301" s="37"/>
      <c r="I5301" s="36"/>
      <c r="J5301" s="38"/>
      <c r="K5301" s="36"/>
      <c r="L5301" s="36"/>
      <c r="M5301" s="38"/>
      <c r="N5301" s="36"/>
      <c r="O5301" s="38"/>
    </row>
    <row r="5302" spans="8:15">
      <c r="H5302" s="37"/>
      <c r="I5302" s="36"/>
      <c r="J5302" s="38"/>
      <c r="K5302" s="36"/>
      <c r="L5302" s="36"/>
      <c r="M5302" s="38"/>
      <c r="N5302" s="36"/>
      <c r="O5302" s="38"/>
    </row>
    <row r="5303" spans="8:15">
      <c r="H5303" s="37"/>
      <c r="I5303" s="36"/>
      <c r="J5303" s="38"/>
      <c r="K5303" s="36"/>
      <c r="L5303" s="36"/>
      <c r="M5303" s="38"/>
      <c r="N5303" s="36"/>
      <c r="O5303" s="38"/>
    </row>
    <row r="5304" spans="8:15">
      <c r="H5304" s="37"/>
      <c r="I5304" s="36"/>
      <c r="J5304" s="38"/>
      <c r="K5304" s="36"/>
      <c r="L5304" s="36"/>
      <c r="M5304" s="38"/>
      <c r="N5304" s="36"/>
      <c r="O5304" s="38"/>
    </row>
    <row r="5305" spans="8:15">
      <c r="H5305" s="37"/>
      <c r="I5305" s="36"/>
      <c r="J5305" s="38"/>
      <c r="K5305" s="36"/>
      <c r="L5305" s="36"/>
      <c r="M5305" s="38"/>
      <c r="N5305" s="36"/>
      <c r="O5305" s="38"/>
    </row>
    <row r="5306" spans="8:15">
      <c r="H5306" s="37"/>
      <c r="I5306" s="36"/>
      <c r="J5306" s="38"/>
      <c r="K5306" s="36"/>
      <c r="L5306" s="36"/>
      <c r="M5306" s="38"/>
      <c r="N5306" s="36"/>
      <c r="O5306" s="38"/>
    </row>
    <row r="5307" spans="8:15">
      <c r="H5307" s="37"/>
      <c r="I5307" s="36"/>
      <c r="J5307" s="38"/>
      <c r="K5307" s="36"/>
      <c r="L5307" s="36"/>
      <c r="M5307" s="38"/>
      <c r="N5307" s="36"/>
      <c r="O5307" s="38"/>
    </row>
    <row r="5308" spans="8:15">
      <c r="H5308" s="37"/>
      <c r="I5308" s="36"/>
      <c r="J5308" s="38"/>
      <c r="K5308" s="36"/>
      <c r="L5308" s="36"/>
      <c r="M5308" s="38"/>
      <c r="N5308" s="36"/>
      <c r="O5308" s="38"/>
    </row>
    <row r="5309" spans="8:15">
      <c r="H5309" s="37"/>
      <c r="I5309" s="36"/>
      <c r="J5309" s="38"/>
      <c r="K5309" s="36"/>
      <c r="L5309" s="36"/>
      <c r="M5309" s="38"/>
      <c r="N5309" s="36"/>
      <c r="O5309" s="38"/>
    </row>
    <row r="5310" spans="8:15">
      <c r="H5310" s="37"/>
      <c r="I5310" s="36"/>
      <c r="J5310" s="38"/>
      <c r="K5310" s="36"/>
      <c r="L5310" s="36"/>
      <c r="M5310" s="38"/>
      <c r="N5310" s="36"/>
      <c r="O5310" s="38"/>
    </row>
    <row r="5311" spans="8:15">
      <c r="H5311" s="37"/>
      <c r="I5311" s="36"/>
      <c r="J5311" s="38"/>
      <c r="K5311" s="36"/>
      <c r="L5311" s="36"/>
      <c r="M5311" s="38"/>
      <c r="N5311" s="36"/>
      <c r="O5311" s="38"/>
    </row>
    <row r="5312" spans="8:15">
      <c r="H5312" s="37"/>
      <c r="I5312" s="36"/>
      <c r="J5312" s="38"/>
      <c r="K5312" s="36"/>
      <c r="L5312" s="36"/>
      <c r="M5312" s="38"/>
      <c r="N5312" s="36"/>
      <c r="O5312" s="38"/>
    </row>
    <row r="5313" spans="8:15">
      <c r="H5313" s="37"/>
      <c r="I5313" s="36"/>
      <c r="J5313" s="38"/>
      <c r="K5313" s="36"/>
      <c r="L5313" s="36"/>
      <c r="M5313" s="38"/>
      <c r="N5313" s="36"/>
      <c r="O5313" s="38"/>
    </row>
    <row r="5314" spans="8:15">
      <c r="H5314" s="37"/>
      <c r="I5314" s="36"/>
      <c r="J5314" s="38"/>
      <c r="K5314" s="36"/>
      <c r="L5314" s="36"/>
      <c r="M5314" s="38"/>
      <c r="N5314" s="36"/>
      <c r="O5314" s="38"/>
    </row>
    <row r="5315" spans="8:15">
      <c r="H5315" s="37"/>
      <c r="I5315" s="36"/>
      <c r="J5315" s="38"/>
      <c r="K5315" s="36"/>
      <c r="L5315" s="36"/>
      <c r="M5315" s="38"/>
      <c r="N5315" s="36"/>
      <c r="O5315" s="38"/>
    </row>
    <row r="5316" spans="8:15">
      <c r="H5316" s="37"/>
      <c r="I5316" s="36"/>
      <c r="J5316" s="38"/>
      <c r="K5316" s="36"/>
      <c r="L5316" s="36"/>
      <c r="M5316" s="38"/>
      <c r="N5316" s="36"/>
      <c r="O5316" s="38"/>
    </row>
    <row r="5317" spans="8:15">
      <c r="H5317" s="37"/>
      <c r="I5317" s="36"/>
      <c r="J5317" s="38"/>
      <c r="K5317" s="36"/>
      <c r="L5317" s="36"/>
      <c r="M5317" s="38"/>
      <c r="N5317" s="36"/>
      <c r="O5317" s="38"/>
    </row>
    <row r="5318" spans="8:15">
      <c r="H5318" s="37"/>
      <c r="I5318" s="36"/>
      <c r="J5318" s="38"/>
      <c r="K5318" s="36"/>
      <c r="L5318" s="36"/>
      <c r="M5318" s="38"/>
      <c r="N5318" s="36"/>
      <c r="O5318" s="38"/>
    </row>
    <row r="5319" spans="8:15">
      <c r="H5319" s="37"/>
      <c r="I5319" s="36"/>
      <c r="J5319" s="38"/>
      <c r="K5319" s="36"/>
      <c r="L5319" s="36"/>
      <c r="M5319" s="38"/>
      <c r="N5319" s="36"/>
      <c r="O5319" s="38"/>
    </row>
    <row r="5320" spans="8:15">
      <c r="H5320" s="37"/>
      <c r="I5320" s="36"/>
      <c r="J5320" s="38"/>
      <c r="K5320" s="36"/>
      <c r="L5320" s="36"/>
      <c r="M5320" s="38"/>
      <c r="N5320" s="36"/>
      <c r="O5320" s="38"/>
    </row>
    <row r="5321" spans="8:15">
      <c r="H5321" s="37"/>
      <c r="I5321" s="36"/>
      <c r="J5321" s="38"/>
      <c r="K5321" s="36"/>
      <c r="L5321" s="36"/>
      <c r="M5321" s="38"/>
      <c r="N5321" s="36"/>
      <c r="O5321" s="38"/>
    </row>
    <row r="5322" spans="8:15">
      <c r="H5322" s="37"/>
      <c r="I5322" s="36"/>
      <c r="J5322" s="38"/>
      <c r="K5322" s="36"/>
      <c r="L5322" s="36"/>
      <c r="M5322" s="38"/>
      <c r="N5322" s="36"/>
      <c r="O5322" s="38"/>
    </row>
    <row r="5323" spans="8:15">
      <c r="H5323" s="37"/>
      <c r="I5323" s="36"/>
      <c r="J5323" s="38"/>
      <c r="K5323" s="36"/>
      <c r="L5323" s="36"/>
      <c r="M5323" s="38"/>
      <c r="N5323" s="36"/>
      <c r="O5323" s="38"/>
    </row>
    <row r="5324" spans="8:15">
      <c r="H5324" s="37"/>
      <c r="I5324" s="36"/>
      <c r="J5324" s="38"/>
      <c r="K5324" s="36"/>
      <c r="L5324" s="36"/>
      <c r="M5324" s="38"/>
      <c r="N5324" s="36"/>
      <c r="O5324" s="38"/>
    </row>
    <row r="5325" spans="8:15">
      <c r="H5325" s="37"/>
      <c r="I5325" s="36"/>
      <c r="J5325" s="38"/>
      <c r="K5325" s="36"/>
      <c r="L5325" s="36"/>
      <c r="M5325" s="38"/>
      <c r="N5325" s="36"/>
      <c r="O5325" s="38"/>
    </row>
    <row r="5326" spans="8:15">
      <c r="H5326" s="37"/>
      <c r="I5326" s="36"/>
      <c r="J5326" s="38"/>
      <c r="K5326" s="36"/>
      <c r="L5326" s="36"/>
      <c r="M5326" s="38"/>
      <c r="N5326" s="36"/>
      <c r="O5326" s="38"/>
    </row>
    <row r="5327" spans="8:15">
      <c r="H5327" s="37"/>
      <c r="I5327" s="36"/>
      <c r="J5327" s="38"/>
      <c r="K5327" s="36"/>
      <c r="L5327" s="36"/>
      <c r="M5327" s="38"/>
      <c r="N5327" s="36"/>
      <c r="O5327" s="38"/>
    </row>
    <row r="5328" spans="8:15">
      <c r="H5328" s="37"/>
      <c r="I5328" s="36"/>
      <c r="J5328" s="38"/>
      <c r="K5328" s="36"/>
      <c r="L5328" s="36"/>
      <c r="M5328" s="38"/>
      <c r="N5328" s="36"/>
      <c r="O5328" s="38"/>
    </row>
    <row r="5329" spans="8:15">
      <c r="H5329" s="37"/>
      <c r="I5329" s="36"/>
      <c r="J5329" s="38"/>
      <c r="K5329" s="36"/>
      <c r="L5329" s="36"/>
      <c r="M5329" s="38"/>
      <c r="N5329" s="36"/>
      <c r="O5329" s="38"/>
    </row>
    <row r="5330" spans="8:15">
      <c r="H5330" s="37"/>
      <c r="I5330" s="36"/>
      <c r="J5330" s="38"/>
      <c r="K5330" s="36"/>
      <c r="L5330" s="36"/>
      <c r="M5330" s="38"/>
      <c r="N5330" s="36"/>
      <c r="O5330" s="38"/>
    </row>
    <row r="5331" spans="8:15">
      <c r="H5331" s="37"/>
      <c r="I5331" s="36"/>
      <c r="J5331" s="38"/>
      <c r="K5331" s="36"/>
      <c r="L5331" s="36"/>
      <c r="M5331" s="38"/>
      <c r="N5331" s="36"/>
      <c r="O5331" s="38"/>
    </row>
    <row r="5332" spans="8:15">
      <c r="H5332" s="37"/>
      <c r="I5332" s="36"/>
      <c r="J5332" s="38"/>
      <c r="K5332" s="36"/>
      <c r="L5332" s="36"/>
      <c r="M5332" s="38"/>
      <c r="N5332" s="36"/>
      <c r="O5332" s="38"/>
    </row>
    <row r="5333" spans="8:15">
      <c r="H5333" s="37"/>
      <c r="I5333" s="36"/>
      <c r="J5333" s="38"/>
      <c r="K5333" s="36"/>
      <c r="L5333" s="36"/>
      <c r="M5333" s="38"/>
      <c r="N5333" s="36"/>
      <c r="O5333" s="38"/>
    </row>
    <row r="5334" spans="8:15">
      <c r="H5334" s="37"/>
      <c r="I5334" s="36"/>
      <c r="J5334" s="38"/>
      <c r="K5334" s="36"/>
      <c r="L5334" s="36"/>
      <c r="M5334" s="38"/>
      <c r="N5334" s="36"/>
      <c r="O5334" s="38"/>
    </row>
    <row r="5335" spans="8:15">
      <c r="H5335" s="37"/>
      <c r="I5335" s="36"/>
      <c r="J5335" s="38"/>
      <c r="K5335" s="36"/>
      <c r="L5335" s="36"/>
      <c r="M5335" s="38"/>
      <c r="N5335" s="36"/>
      <c r="O5335" s="38"/>
    </row>
    <row r="5336" spans="8:15">
      <c r="H5336" s="37"/>
      <c r="I5336" s="36"/>
      <c r="J5336" s="38"/>
      <c r="K5336" s="36"/>
      <c r="L5336" s="36"/>
      <c r="M5336" s="38"/>
      <c r="N5336" s="36"/>
      <c r="O5336" s="38"/>
    </row>
    <row r="5337" spans="8:15">
      <c r="H5337" s="37"/>
      <c r="I5337" s="36"/>
      <c r="J5337" s="38"/>
      <c r="K5337" s="36"/>
      <c r="L5337" s="36"/>
      <c r="M5337" s="38"/>
      <c r="N5337" s="36"/>
      <c r="O5337" s="38"/>
    </row>
    <row r="5338" spans="8:15">
      <c r="H5338" s="37"/>
      <c r="I5338" s="36"/>
      <c r="J5338" s="38"/>
      <c r="K5338" s="36"/>
      <c r="L5338" s="36"/>
      <c r="M5338" s="38"/>
      <c r="N5338" s="36"/>
      <c r="O5338" s="38"/>
    </row>
    <row r="5339" spans="8:15">
      <c r="H5339" s="37"/>
      <c r="I5339" s="36"/>
      <c r="J5339" s="38"/>
      <c r="K5339" s="36"/>
      <c r="L5339" s="36"/>
      <c r="M5339" s="38"/>
      <c r="N5339" s="36"/>
      <c r="O5339" s="38"/>
    </row>
    <row r="5340" spans="8:15">
      <c r="H5340" s="37"/>
      <c r="I5340" s="36"/>
      <c r="J5340" s="38"/>
      <c r="K5340" s="36"/>
      <c r="L5340" s="36"/>
      <c r="M5340" s="38"/>
      <c r="N5340" s="36"/>
      <c r="O5340" s="38"/>
    </row>
    <row r="5341" spans="8:15">
      <c r="H5341" s="37"/>
      <c r="I5341" s="36"/>
      <c r="J5341" s="38"/>
      <c r="K5341" s="36"/>
      <c r="L5341" s="36"/>
      <c r="M5341" s="38"/>
      <c r="N5341" s="36"/>
      <c r="O5341" s="38"/>
    </row>
    <row r="5342" spans="8:15">
      <c r="H5342" s="37"/>
      <c r="I5342" s="36"/>
      <c r="J5342" s="38"/>
      <c r="K5342" s="36"/>
      <c r="L5342" s="36"/>
      <c r="M5342" s="38"/>
      <c r="N5342" s="36"/>
      <c r="O5342" s="38"/>
    </row>
    <row r="5343" spans="8:15">
      <c r="H5343" s="37"/>
      <c r="I5343" s="36"/>
      <c r="J5343" s="38"/>
      <c r="K5343" s="36"/>
      <c r="L5343" s="36"/>
      <c r="M5343" s="38"/>
      <c r="N5343" s="36"/>
      <c r="O5343" s="38"/>
    </row>
    <row r="5344" spans="8:15">
      <c r="H5344" s="37"/>
      <c r="I5344" s="36"/>
      <c r="J5344" s="38"/>
      <c r="K5344" s="36"/>
      <c r="L5344" s="36"/>
      <c r="M5344" s="38"/>
      <c r="N5344" s="36"/>
      <c r="O5344" s="38"/>
    </row>
    <row r="5345" spans="8:15">
      <c r="H5345" s="37"/>
      <c r="I5345" s="36"/>
      <c r="J5345" s="38"/>
      <c r="K5345" s="36"/>
      <c r="L5345" s="36"/>
      <c r="M5345" s="38"/>
      <c r="N5345" s="36"/>
      <c r="O5345" s="38"/>
    </row>
    <row r="5346" spans="8:15">
      <c r="H5346" s="37"/>
      <c r="I5346" s="36"/>
      <c r="J5346" s="38"/>
      <c r="K5346" s="36"/>
      <c r="L5346" s="36"/>
      <c r="M5346" s="38"/>
      <c r="N5346" s="36"/>
      <c r="O5346" s="38"/>
    </row>
    <row r="5347" spans="8:15">
      <c r="H5347" s="37"/>
      <c r="I5347" s="36"/>
      <c r="J5347" s="38"/>
      <c r="K5347" s="36"/>
      <c r="L5347" s="36"/>
      <c r="M5347" s="38"/>
      <c r="N5347" s="36"/>
      <c r="O5347" s="38"/>
    </row>
    <row r="5348" spans="8:15">
      <c r="H5348" s="37"/>
      <c r="I5348" s="36"/>
      <c r="J5348" s="38"/>
      <c r="K5348" s="36"/>
      <c r="L5348" s="36"/>
      <c r="M5348" s="38"/>
      <c r="N5348" s="36"/>
      <c r="O5348" s="38"/>
    </row>
    <row r="5349" spans="8:15">
      <c r="H5349" s="37"/>
      <c r="I5349" s="36"/>
      <c r="J5349" s="38"/>
      <c r="K5349" s="36"/>
      <c r="L5349" s="36"/>
      <c r="M5349" s="38"/>
      <c r="N5349" s="36"/>
      <c r="O5349" s="38"/>
    </row>
    <row r="5350" spans="8:15">
      <c r="H5350" s="37"/>
      <c r="I5350" s="36"/>
      <c r="J5350" s="38"/>
      <c r="K5350" s="36"/>
      <c r="L5350" s="36"/>
      <c r="M5350" s="38"/>
      <c r="N5350" s="36"/>
      <c r="O5350" s="38"/>
    </row>
    <row r="5351" spans="8:15">
      <c r="H5351" s="37"/>
      <c r="I5351" s="36"/>
      <c r="J5351" s="38"/>
      <c r="K5351" s="36"/>
      <c r="L5351" s="36"/>
      <c r="M5351" s="38"/>
      <c r="N5351" s="36"/>
      <c r="O5351" s="38"/>
    </row>
    <row r="5352" spans="8:15">
      <c r="H5352" s="37"/>
      <c r="I5352" s="36"/>
      <c r="J5352" s="38"/>
      <c r="K5352" s="36"/>
      <c r="L5352" s="36"/>
      <c r="M5352" s="38"/>
      <c r="N5352" s="36"/>
      <c r="O5352" s="38"/>
    </row>
    <row r="5353" spans="8:15">
      <c r="H5353" s="37"/>
      <c r="I5353" s="36"/>
      <c r="J5353" s="38"/>
      <c r="K5353" s="36"/>
      <c r="L5353" s="36"/>
      <c r="M5353" s="38"/>
      <c r="N5353" s="36"/>
      <c r="O5353" s="38"/>
    </row>
    <row r="5354" spans="8:15">
      <c r="H5354" s="37"/>
      <c r="I5354" s="36"/>
      <c r="J5354" s="38"/>
      <c r="K5354" s="36"/>
      <c r="L5354" s="36"/>
      <c r="M5354" s="38"/>
      <c r="N5354" s="36"/>
      <c r="O5354" s="38"/>
    </row>
    <row r="5355" spans="8:15">
      <c r="H5355" s="37"/>
      <c r="I5355" s="36"/>
      <c r="J5355" s="38"/>
      <c r="K5355" s="36"/>
      <c r="L5355" s="36"/>
      <c r="M5355" s="38"/>
      <c r="N5355" s="36"/>
      <c r="O5355" s="38"/>
    </row>
    <row r="5356" spans="8:15">
      <c r="H5356" s="37"/>
      <c r="I5356" s="36"/>
      <c r="J5356" s="38"/>
      <c r="K5356" s="36"/>
      <c r="L5356" s="36"/>
      <c r="M5356" s="38"/>
      <c r="N5356" s="36"/>
      <c r="O5356" s="38"/>
    </row>
    <row r="5357" spans="8:15">
      <c r="H5357" s="37"/>
      <c r="I5357" s="36"/>
      <c r="J5357" s="38"/>
      <c r="K5357" s="36"/>
      <c r="L5357" s="36"/>
      <c r="M5357" s="38"/>
      <c r="N5357" s="36"/>
      <c r="O5357" s="38"/>
    </row>
    <row r="5358" spans="8:15">
      <c r="H5358" s="37"/>
      <c r="I5358" s="36"/>
      <c r="J5358" s="38"/>
      <c r="K5358" s="36"/>
      <c r="L5358" s="36"/>
      <c r="M5358" s="38"/>
      <c r="N5358" s="36"/>
      <c r="O5358" s="38"/>
    </row>
    <row r="5359" spans="8:15">
      <c r="H5359" s="37"/>
      <c r="I5359" s="36"/>
      <c r="J5359" s="38"/>
      <c r="K5359" s="36"/>
      <c r="L5359" s="36"/>
      <c r="M5359" s="38"/>
      <c r="N5359" s="36"/>
      <c r="O5359" s="38"/>
    </row>
    <row r="5360" spans="8:15">
      <c r="H5360" s="37"/>
      <c r="I5360" s="36"/>
      <c r="J5360" s="38"/>
      <c r="K5360" s="36"/>
      <c r="L5360" s="36"/>
      <c r="M5360" s="38"/>
      <c r="N5360" s="36"/>
      <c r="O5360" s="38"/>
    </row>
    <row r="5361" spans="8:15">
      <c r="H5361" s="37"/>
      <c r="I5361" s="36"/>
      <c r="J5361" s="38"/>
      <c r="K5361" s="36"/>
      <c r="L5361" s="36"/>
      <c r="M5361" s="38"/>
      <c r="N5361" s="36"/>
      <c r="O5361" s="38"/>
    </row>
    <row r="5362" spans="8:15">
      <c r="H5362" s="37"/>
      <c r="I5362" s="36"/>
      <c r="J5362" s="38"/>
      <c r="K5362" s="36"/>
      <c r="L5362" s="36"/>
      <c r="M5362" s="38"/>
      <c r="N5362" s="36"/>
      <c r="O5362" s="38"/>
    </row>
    <row r="5363" spans="8:15">
      <c r="H5363" s="37"/>
      <c r="I5363" s="36"/>
      <c r="J5363" s="38"/>
      <c r="K5363" s="36"/>
      <c r="L5363" s="36"/>
      <c r="M5363" s="38"/>
      <c r="N5363" s="36"/>
      <c r="O5363" s="38"/>
    </row>
    <row r="5364" spans="8:15">
      <c r="H5364" s="37"/>
      <c r="I5364" s="36"/>
      <c r="J5364" s="38"/>
      <c r="K5364" s="36"/>
      <c r="L5364" s="36"/>
      <c r="M5364" s="38"/>
      <c r="N5364" s="36"/>
      <c r="O5364" s="38"/>
    </row>
    <row r="5365" spans="8:15">
      <c r="H5365" s="37"/>
      <c r="I5365" s="36"/>
      <c r="J5365" s="38"/>
      <c r="K5365" s="36"/>
      <c r="L5365" s="36"/>
      <c r="M5365" s="38"/>
      <c r="N5365" s="36"/>
      <c r="O5365" s="38"/>
    </row>
    <row r="5366" spans="8:15">
      <c r="H5366" s="37"/>
      <c r="I5366" s="36"/>
      <c r="J5366" s="38"/>
      <c r="K5366" s="36"/>
      <c r="L5366" s="36"/>
      <c r="M5366" s="38"/>
      <c r="N5366" s="36"/>
      <c r="O5366" s="38"/>
    </row>
    <row r="5367" spans="8:15">
      <c r="H5367" s="37"/>
      <c r="I5367" s="36"/>
      <c r="J5367" s="38"/>
      <c r="K5367" s="36"/>
      <c r="L5367" s="36"/>
      <c r="M5367" s="38"/>
      <c r="N5367" s="36"/>
      <c r="O5367" s="38"/>
    </row>
    <row r="5368" spans="8:15">
      <c r="H5368" s="37"/>
      <c r="I5368" s="36"/>
      <c r="J5368" s="38"/>
      <c r="K5368" s="36"/>
      <c r="L5368" s="36"/>
      <c r="M5368" s="38"/>
      <c r="N5368" s="36"/>
      <c r="O5368" s="38"/>
    </row>
    <row r="5369" spans="8:15">
      <c r="H5369" s="37"/>
      <c r="I5369" s="36"/>
      <c r="J5369" s="38"/>
      <c r="K5369" s="36"/>
      <c r="L5369" s="36"/>
      <c r="M5369" s="38"/>
      <c r="N5369" s="36"/>
      <c r="O5369" s="38"/>
    </row>
    <row r="5370" spans="8:15">
      <c r="H5370" s="37"/>
      <c r="I5370" s="36"/>
      <c r="J5370" s="38"/>
      <c r="K5370" s="36"/>
      <c r="L5370" s="36"/>
      <c r="M5370" s="38"/>
      <c r="N5370" s="36"/>
      <c r="O5370" s="38"/>
    </row>
    <row r="5371" spans="8:15">
      <c r="H5371" s="37"/>
      <c r="I5371" s="36"/>
      <c r="J5371" s="38"/>
      <c r="K5371" s="36"/>
      <c r="L5371" s="36"/>
      <c r="M5371" s="38"/>
      <c r="N5371" s="36"/>
      <c r="O5371" s="38"/>
    </row>
    <row r="5372" spans="8:15">
      <c r="H5372" s="37"/>
      <c r="I5372" s="36"/>
      <c r="J5372" s="38"/>
      <c r="K5372" s="36"/>
      <c r="L5372" s="36"/>
      <c r="M5372" s="38"/>
      <c r="N5372" s="36"/>
      <c r="O5372" s="38"/>
    </row>
    <row r="5373" spans="8:15">
      <c r="H5373" s="37"/>
      <c r="I5373" s="36"/>
      <c r="J5373" s="38"/>
      <c r="K5373" s="36"/>
      <c r="L5373" s="36"/>
      <c r="M5373" s="38"/>
      <c r="N5373" s="36"/>
      <c r="O5373" s="38"/>
    </row>
    <row r="5374" spans="8:15">
      <c r="H5374" s="37"/>
      <c r="I5374" s="36"/>
      <c r="J5374" s="38"/>
      <c r="K5374" s="36"/>
      <c r="L5374" s="36"/>
      <c r="M5374" s="38"/>
      <c r="N5374" s="36"/>
      <c r="O5374" s="38"/>
    </row>
    <row r="5375" spans="8:15">
      <c r="H5375" s="37"/>
      <c r="I5375" s="36"/>
      <c r="J5375" s="38"/>
      <c r="K5375" s="36"/>
      <c r="L5375" s="36"/>
      <c r="M5375" s="38"/>
      <c r="N5375" s="36"/>
      <c r="O5375" s="38"/>
    </row>
    <row r="5376" spans="8:15">
      <c r="H5376" s="37"/>
      <c r="I5376" s="36"/>
      <c r="J5376" s="38"/>
      <c r="K5376" s="36"/>
      <c r="L5376" s="36"/>
      <c r="M5376" s="38"/>
      <c r="N5376" s="36"/>
      <c r="O5376" s="38"/>
    </row>
    <row r="5377" spans="8:15">
      <c r="H5377" s="37"/>
      <c r="I5377" s="36"/>
      <c r="J5377" s="38"/>
      <c r="K5377" s="36"/>
      <c r="L5377" s="36"/>
      <c r="M5377" s="38"/>
      <c r="N5377" s="36"/>
      <c r="O5377" s="38"/>
    </row>
    <row r="5378" spans="8:15">
      <c r="H5378" s="37"/>
      <c r="I5378" s="36"/>
      <c r="J5378" s="38"/>
      <c r="K5378" s="36"/>
      <c r="L5378" s="36"/>
      <c r="M5378" s="38"/>
      <c r="N5378" s="36"/>
      <c r="O5378" s="38"/>
    </row>
    <row r="5379" spans="8:15">
      <c r="H5379" s="37"/>
      <c r="I5379" s="36"/>
      <c r="J5379" s="38"/>
      <c r="K5379" s="36"/>
      <c r="L5379" s="36"/>
      <c r="M5379" s="38"/>
      <c r="N5379" s="36"/>
      <c r="O5379" s="38"/>
    </row>
    <row r="5380" spans="8:15">
      <c r="H5380" s="37"/>
      <c r="I5380" s="36"/>
      <c r="J5380" s="38"/>
      <c r="K5380" s="36"/>
      <c r="L5380" s="36"/>
      <c r="M5380" s="38"/>
      <c r="N5380" s="36"/>
      <c r="O5380" s="38"/>
    </row>
    <row r="5381" spans="8:15">
      <c r="H5381" s="37"/>
      <c r="I5381" s="36"/>
      <c r="J5381" s="38"/>
      <c r="K5381" s="36"/>
      <c r="L5381" s="36"/>
      <c r="M5381" s="38"/>
      <c r="N5381" s="36"/>
      <c r="O5381" s="38"/>
    </row>
    <row r="5382" spans="8:15">
      <c r="H5382" s="37"/>
      <c r="I5382" s="36"/>
      <c r="J5382" s="38"/>
      <c r="K5382" s="36"/>
      <c r="L5382" s="36"/>
      <c r="M5382" s="38"/>
      <c r="N5382" s="36"/>
      <c r="O5382" s="38"/>
    </row>
    <row r="5383" spans="8:15">
      <c r="H5383" s="37"/>
      <c r="I5383" s="36"/>
      <c r="J5383" s="38"/>
      <c r="K5383" s="36"/>
      <c r="L5383" s="36"/>
      <c r="M5383" s="38"/>
      <c r="N5383" s="36"/>
      <c r="O5383" s="38"/>
    </row>
    <row r="5384" spans="8:15">
      <c r="H5384" s="37"/>
      <c r="I5384" s="36"/>
      <c r="J5384" s="38"/>
      <c r="K5384" s="36"/>
      <c r="L5384" s="36"/>
      <c r="M5384" s="38"/>
      <c r="N5384" s="36"/>
      <c r="O5384" s="38"/>
    </row>
    <row r="5385" spans="8:15">
      <c r="H5385" s="37"/>
      <c r="I5385" s="36"/>
      <c r="J5385" s="38"/>
      <c r="K5385" s="36"/>
      <c r="L5385" s="36"/>
      <c r="M5385" s="38"/>
      <c r="N5385" s="36"/>
      <c r="O5385" s="38"/>
    </row>
    <row r="5386" spans="8:15">
      <c r="H5386" s="37"/>
      <c r="I5386" s="36"/>
      <c r="J5386" s="38"/>
      <c r="K5386" s="36"/>
      <c r="L5386" s="36"/>
      <c r="M5386" s="38"/>
      <c r="N5386" s="36"/>
      <c r="O5386" s="38"/>
    </row>
    <row r="5387" spans="8:15">
      <c r="H5387" s="37"/>
      <c r="I5387" s="36"/>
      <c r="J5387" s="38"/>
      <c r="K5387" s="36"/>
      <c r="L5387" s="36"/>
      <c r="M5387" s="38"/>
      <c r="N5387" s="36"/>
      <c r="O5387" s="38"/>
    </row>
    <row r="5388" spans="8:15">
      <c r="H5388" s="37"/>
      <c r="I5388" s="36"/>
      <c r="J5388" s="38"/>
      <c r="K5388" s="36"/>
      <c r="L5388" s="36"/>
      <c r="M5388" s="38"/>
      <c r="N5388" s="36"/>
      <c r="O5388" s="38"/>
    </row>
    <row r="5389" spans="8:15">
      <c r="H5389" s="37"/>
      <c r="I5389" s="36"/>
      <c r="J5389" s="38"/>
      <c r="K5389" s="36"/>
      <c r="L5389" s="36"/>
      <c r="M5389" s="38"/>
      <c r="N5389" s="36"/>
      <c r="O5389" s="38"/>
    </row>
    <row r="5390" spans="8:15">
      <c r="H5390" s="37"/>
      <c r="I5390" s="36"/>
      <c r="J5390" s="38"/>
      <c r="K5390" s="36"/>
      <c r="L5390" s="36"/>
      <c r="M5390" s="38"/>
      <c r="N5390" s="36"/>
      <c r="O5390" s="38"/>
    </row>
    <row r="5391" spans="8:15">
      <c r="H5391" s="37"/>
      <c r="I5391" s="36"/>
      <c r="J5391" s="38"/>
      <c r="K5391" s="36"/>
      <c r="L5391" s="36"/>
      <c r="M5391" s="38"/>
      <c r="N5391" s="36"/>
      <c r="O5391" s="38"/>
    </row>
    <row r="5392" spans="8:15">
      <c r="H5392" s="37"/>
      <c r="I5392" s="36"/>
      <c r="J5392" s="38"/>
      <c r="K5392" s="36"/>
      <c r="L5392" s="36"/>
      <c r="M5392" s="38"/>
      <c r="N5392" s="36"/>
      <c r="O5392" s="38"/>
    </row>
    <row r="5393" spans="8:15">
      <c r="H5393" s="37"/>
      <c r="I5393" s="36"/>
      <c r="J5393" s="38"/>
      <c r="K5393" s="36"/>
      <c r="L5393" s="36"/>
      <c r="M5393" s="38"/>
      <c r="N5393" s="36"/>
      <c r="O5393" s="38"/>
    </row>
    <row r="5394" spans="8:15">
      <c r="H5394" s="37"/>
      <c r="I5394" s="36"/>
      <c r="J5394" s="38"/>
      <c r="K5394" s="36"/>
      <c r="L5394" s="36"/>
      <c r="M5394" s="38"/>
      <c r="N5394" s="36"/>
      <c r="O5394" s="38"/>
    </row>
    <row r="5395" spans="8:15">
      <c r="H5395" s="37"/>
      <c r="I5395" s="36"/>
      <c r="J5395" s="38"/>
      <c r="K5395" s="36"/>
      <c r="L5395" s="36"/>
      <c r="M5395" s="38"/>
      <c r="N5395" s="36"/>
      <c r="O5395" s="38"/>
    </row>
    <row r="5396" spans="8:15">
      <c r="H5396" s="37"/>
      <c r="I5396" s="36"/>
      <c r="J5396" s="38"/>
      <c r="K5396" s="36"/>
      <c r="L5396" s="36"/>
      <c r="M5396" s="38"/>
      <c r="N5396" s="36"/>
      <c r="O5396" s="38"/>
    </row>
    <row r="5397" spans="8:15">
      <c r="H5397" s="37"/>
      <c r="I5397" s="36"/>
      <c r="J5397" s="38"/>
      <c r="K5397" s="36"/>
      <c r="L5397" s="36"/>
      <c r="M5397" s="38"/>
      <c r="N5397" s="36"/>
      <c r="O5397" s="38"/>
    </row>
    <row r="5398" spans="8:15">
      <c r="H5398" s="37"/>
      <c r="I5398" s="36"/>
      <c r="J5398" s="38"/>
      <c r="K5398" s="36"/>
      <c r="L5398" s="36"/>
      <c r="M5398" s="38"/>
      <c r="N5398" s="36"/>
      <c r="O5398" s="38"/>
    </row>
    <row r="5399" spans="8:15">
      <c r="H5399" s="37"/>
      <c r="I5399" s="36"/>
      <c r="J5399" s="38"/>
      <c r="K5399" s="36"/>
      <c r="L5399" s="36"/>
      <c r="M5399" s="38"/>
      <c r="N5399" s="36"/>
      <c r="O5399" s="38"/>
    </row>
    <row r="5400" spans="8:15">
      <c r="H5400" s="37"/>
      <c r="I5400" s="36"/>
      <c r="J5400" s="38"/>
      <c r="K5400" s="36"/>
      <c r="L5400" s="36"/>
      <c r="M5400" s="38"/>
      <c r="N5400" s="36"/>
      <c r="O5400" s="38"/>
    </row>
    <row r="5401" spans="8:15">
      <c r="H5401" s="37"/>
      <c r="I5401" s="36"/>
      <c r="J5401" s="38"/>
      <c r="K5401" s="36"/>
      <c r="L5401" s="36"/>
      <c r="M5401" s="38"/>
      <c r="N5401" s="36"/>
      <c r="O5401" s="38"/>
    </row>
    <row r="5402" spans="8:15">
      <c r="H5402" s="37"/>
      <c r="I5402" s="36"/>
      <c r="J5402" s="38"/>
      <c r="K5402" s="36"/>
      <c r="L5402" s="36"/>
      <c r="M5402" s="38"/>
      <c r="N5402" s="36"/>
      <c r="O5402" s="38"/>
    </row>
    <row r="5403" spans="8:15">
      <c r="H5403" s="37"/>
      <c r="I5403" s="36"/>
      <c r="J5403" s="38"/>
      <c r="K5403" s="36"/>
      <c r="L5403" s="36"/>
      <c r="M5403" s="38"/>
      <c r="N5403" s="36"/>
      <c r="O5403" s="38"/>
    </row>
    <row r="5404" spans="8:15">
      <c r="H5404" s="37"/>
      <c r="I5404" s="36"/>
      <c r="J5404" s="38"/>
      <c r="K5404" s="36"/>
      <c r="L5404" s="36"/>
      <c r="M5404" s="38"/>
      <c r="N5404" s="36"/>
      <c r="O5404" s="38"/>
    </row>
    <row r="5405" spans="8:15">
      <c r="H5405" s="37"/>
      <c r="I5405" s="36"/>
      <c r="J5405" s="38"/>
      <c r="K5405" s="36"/>
      <c r="L5405" s="36"/>
      <c r="M5405" s="38"/>
      <c r="N5405" s="36"/>
      <c r="O5405" s="38"/>
    </row>
    <row r="5406" spans="8:15">
      <c r="H5406" s="37"/>
      <c r="I5406" s="36"/>
      <c r="J5406" s="38"/>
      <c r="K5406" s="36"/>
      <c r="L5406" s="36"/>
      <c r="M5406" s="38"/>
      <c r="N5406" s="36"/>
      <c r="O5406" s="38"/>
    </row>
    <row r="5407" spans="8:15">
      <c r="H5407" s="37"/>
      <c r="I5407" s="36"/>
      <c r="J5407" s="38"/>
      <c r="K5407" s="36"/>
      <c r="L5407" s="36"/>
      <c r="M5407" s="38"/>
      <c r="N5407" s="36"/>
      <c r="O5407" s="38"/>
    </row>
    <row r="5408" spans="8:15">
      <c r="H5408" s="37"/>
      <c r="I5408" s="36"/>
      <c r="J5408" s="38"/>
      <c r="K5408" s="36"/>
      <c r="L5408" s="36"/>
      <c r="M5408" s="38"/>
      <c r="N5408" s="36"/>
      <c r="O5408" s="38"/>
    </row>
    <row r="5409" spans="8:15">
      <c r="H5409" s="37"/>
      <c r="I5409" s="36"/>
      <c r="J5409" s="38"/>
      <c r="K5409" s="36"/>
      <c r="L5409" s="36"/>
      <c r="M5409" s="38"/>
      <c r="N5409" s="36"/>
      <c r="O5409" s="38"/>
    </row>
    <row r="5410" spans="8:15">
      <c r="H5410" s="37"/>
      <c r="I5410" s="36"/>
      <c r="J5410" s="38"/>
      <c r="K5410" s="36"/>
      <c r="L5410" s="36"/>
      <c r="M5410" s="38"/>
      <c r="N5410" s="36"/>
      <c r="O5410" s="38"/>
    </row>
    <row r="5411" spans="8:15">
      <c r="H5411" s="37"/>
      <c r="I5411" s="36"/>
      <c r="J5411" s="38"/>
      <c r="K5411" s="36"/>
      <c r="L5411" s="36"/>
      <c r="M5411" s="38"/>
      <c r="N5411" s="36"/>
      <c r="O5411" s="38"/>
    </row>
    <row r="5412" spans="8:15">
      <c r="H5412" s="37"/>
      <c r="I5412" s="36"/>
      <c r="J5412" s="38"/>
      <c r="K5412" s="36"/>
      <c r="L5412" s="36"/>
      <c r="M5412" s="38"/>
      <c r="N5412" s="36"/>
      <c r="O5412" s="38"/>
    </row>
    <row r="5413" spans="8:15">
      <c r="H5413" s="37"/>
      <c r="I5413" s="36"/>
      <c r="J5413" s="38"/>
      <c r="K5413" s="36"/>
      <c r="L5413" s="36"/>
      <c r="M5413" s="38"/>
      <c r="N5413" s="36"/>
      <c r="O5413" s="38"/>
    </row>
    <row r="5414" spans="8:15">
      <c r="H5414" s="37"/>
      <c r="I5414" s="36"/>
      <c r="J5414" s="38"/>
      <c r="K5414" s="36"/>
      <c r="L5414" s="36"/>
      <c r="M5414" s="38"/>
      <c r="N5414" s="36"/>
      <c r="O5414" s="38"/>
    </row>
    <row r="5415" spans="8:15">
      <c r="H5415" s="37"/>
      <c r="I5415" s="36"/>
      <c r="J5415" s="38"/>
      <c r="K5415" s="36"/>
      <c r="L5415" s="36"/>
      <c r="M5415" s="38"/>
      <c r="N5415" s="36"/>
      <c r="O5415" s="38"/>
    </row>
    <row r="5416" spans="8:15">
      <c r="H5416" s="37"/>
      <c r="I5416" s="36"/>
      <c r="J5416" s="38"/>
      <c r="K5416" s="36"/>
      <c r="L5416" s="36"/>
      <c r="M5416" s="38"/>
      <c r="N5416" s="36"/>
      <c r="O5416" s="38"/>
    </row>
    <row r="5417" spans="8:15">
      <c r="H5417" s="37"/>
      <c r="I5417" s="36"/>
      <c r="J5417" s="38"/>
      <c r="K5417" s="36"/>
      <c r="L5417" s="36"/>
      <c r="M5417" s="38"/>
      <c r="N5417" s="36"/>
      <c r="O5417" s="38"/>
    </row>
    <row r="5418" spans="8:15">
      <c r="H5418" s="37"/>
      <c r="I5418" s="36"/>
      <c r="J5418" s="38"/>
      <c r="K5418" s="36"/>
      <c r="L5418" s="36"/>
      <c r="M5418" s="38"/>
      <c r="N5418" s="36"/>
      <c r="O5418" s="38"/>
    </row>
    <row r="5419" spans="8:15">
      <c r="H5419" s="37"/>
      <c r="I5419" s="36"/>
      <c r="J5419" s="38"/>
      <c r="K5419" s="36"/>
      <c r="L5419" s="36"/>
      <c r="M5419" s="38"/>
      <c r="N5419" s="36"/>
      <c r="O5419" s="38"/>
    </row>
    <row r="5420" spans="8:15">
      <c r="H5420" s="37"/>
      <c r="I5420" s="36"/>
      <c r="J5420" s="38"/>
      <c r="K5420" s="36"/>
      <c r="L5420" s="36"/>
      <c r="M5420" s="38"/>
      <c r="N5420" s="36"/>
      <c r="O5420" s="38"/>
    </row>
    <row r="5421" spans="8:15">
      <c r="H5421" s="37"/>
      <c r="I5421" s="36"/>
      <c r="J5421" s="38"/>
      <c r="K5421" s="36"/>
      <c r="L5421" s="36"/>
      <c r="M5421" s="38"/>
      <c r="N5421" s="36"/>
      <c r="O5421" s="38"/>
    </row>
    <row r="5422" spans="8:15">
      <c r="H5422" s="37"/>
      <c r="I5422" s="36"/>
      <c r="J5422" s="38"/>
      <c r="K5422" s="36"/>
      <c r="L5422" s="36"/>
      <c r="M5422" s="38"/>
      <c r="N5422" s="36"/>
      <c r="O5422" s="38"/>
    </row>
    <row r="5423" spans="8:15">
      <c r="H5423" s="37"/>
      <c r="I5423" s="36"/>
      <c r="J5423" s="38"/>
      <c r="K5423" s="36"/>
      <c r="L5423" s="36"/>
      <c r="M5423" s="38"/>
      <c r="N5423" s="36"/>
      <c r="O5423" s="38"/>
    </row>
    <row r="5424" spans="8:15">
      <c r="H5424" s="37"/>
      <c r="I5424" s="36"/>
      <c r="J5424" s="38"/>
      <c r="K5424" s="36"/>
      <c r="L5424" s="36"/>
      <c r="M5424" s="38"/>
      <c r="N5424" s="36"/>
      <c r="O5424" s="38"/>
    </row>
    <row r="5425" spans="8:15">
      <c r="H5425" s="37"/>
      <c r="I5425" s="36"/>
      <c r="J5425" s="38"/>
      <c r="K5425" s="36"/>
      <c r="L5425" s="36"/>
      <c r="M5425" s="38"/>
      <c r="N5425" s="36"/>
      <c r="O5425" s="38"/>
    </row>
    <row r="5426" spans="8:15">
      <c r="H5426" s="37"/>
      <c r="I5426" s="36"/>
      <c r="J5426" s="38"/>
      <c r="K5426" s="36"/>
      <c r="L5426" s="36"/>
      <c r="M5426" s="38"/>
      <c r="N5426" s="36"/>
      <c r="O5426" s="38"/>
    </row>
    <row r="5427" spans="8:15">
      <c r="H5427" s="37"/>
      <c r="I5427" s="36"/>
      <c r="J5427" s="38"/>
      <c r="K5427" s="36"/>
      <c r="L5427" s="36"/>
      <c r="M5427" s="38"/>
      <c r="N5427" s="36"/>
      <c r="O5427" s="38"/>
    </row>
    <row r="5428" spans="8:15">
      <c r="H5428" s="37"/>
      <c r="I5428" s="36"/>
      <c r="J5428" s="38"/>
      <c r="K5428" s="36"/>
      <c r="L5428" s="36"/>
      <c r="M5428" s="38"/>
      <c r="N5428" s="36"/>
      <c r="O5428" s="38"/>
    </row>
    <row r="5429" spans="8:15">
      <c r="H5429" s="37"/>
      <c r="I5429" s="36"/>
      <c r="J5429" s="38"/>
      <c r="K5429" s="36"/>
      <c r="L5429" s="36"/>
      <c r="M5429" s="38"/>
      <c r="N5429" s="36"/>
      <c r="O5429" s="38"/>
    </row>
    <row r="5430" spans="8:15">
      <c r="H5430" s="37"/>
      <c r="I5430" s="36"/>
      <c r="J5430" s="38"/>
      <c r="K5430" s="36"/>
      <c r="L5430" s="36"/>
      <c r="M5430" s="38"/>
      <c r="N5430" s="36"/>
      <c r="O5430" s="38"/>
    </row>
    <row r="5431" spans="8:15">
      <c r="H5431" s="37"/>
      <c r="I5431" s="36"/>
      <c r="J5431" s="38"/>
      <c r="K5431" s="36"/>
      <c r="L5431" s="36"/>
      <c r="M5431" s="38"/>
      <c r="N5431" s="36"/>
      <c r="O5431" s="38"/>
    </row>
    <row r="5432" spans="8:15">
      <c r="H5432" s="37"/>
      <c r="I5432" s="36"/>
      <c r="J5432" s="38"/>
      <c r="K5432" s="36"/>
      <c r="L5432" s="36"/>
      <c r="M5432" s="38"/>
      <c r="N5432" s="36"/>
      <c r="O5432" s="38"/>
    </row>
    <row r="5433" spans="8:15">
      <c r="H5433" s="37"/>
      <c r="I5433" s="36"/>
      <c r="J5433" s="38"/>
      <c r="K5433" s="36"/>
      <c r="L5433" s="36"/>
      <c r="M5433" s="38"/>
      <c r="N5433" s="36"/>
      <c r="O5433" s="38"/>
    </row>
    <row r="5434" spans="8:15">
      <c r="H5434" s="37"/>
      <c r="I5434" s="36"/>
      <c r="J5434" s="38"/>
      <c r="K5434" s="36"/>
      <c r="L5434" s="36"/>
      <c r="M5434" s="38"/>
      <c r="N5434" s="36"/>
      <c r="O5434" s="38"/>
    </row>
    <row r="5435" spans="8:15">
      <c r="H5435" s="37"/>
      <c r="I5435" s="36"/>
      <c r="J5435" s="38"/>
      <c r="K5435" s="36"/>
      <c r="L5435" s="36"/>
      <c r="M5435" s="38"/>
      <c r="N5435" s="36"/>
      <c r="O5435" s="38"/>
    </row>
    <row r="5436" spans="8:15">
      <c r="H5436" s="37"/>
      <c r="I5436" s="36"/>
      <c r="J5436" s="38"/>
      <c r="K5436" s="36"/>
      <c r="L5436" s="36"/>
      <c r="M5436" s="38"/>
      <c r="N5436" s="36"/>
      <c r="O5436" s="38"/>
    </row>
    <row r="5437" spans="8:15">
      <c r="H5437" s="37"/>
      <c r="I5437" s="36"/>
      <c r="J5437" s="38"/>
      <c r="K5437" s="36"/>
      <c r="L5437" s="36"/>
      <c r="M5437" s="38"/>
      <c r="N5437" s="36"/>
      <c r="O5437" s="38"/>
    </row>
    <row r="5438" spans="8:15">
      <c r="H5438" s="37"/>
      <c r="I5438" s="36"/>
      <c r="J5438" s="38"/>
      <c r="K5438" s="36"/>
      <c r="L5438" s="36"/>
      <c r="M5438" s="38"/>
      <c r="N5438" s="36"/>
      <c r="O5438" s="38"/>
    </row>
    <row r="5439" spans="8:15">
      <c r="H5439" s="37"/>
      <c r="I5439" s="36"/>
      <c r="J5439" s="38"/>
      <c r="K5439" s="36"/>
      <c r="L5439" s="36"/>
      <c r="M5439" s="38"/>
      <c r="N5439" s="36"/>
      <c r="O5439" s="38"/>
    </row>
    <row r="5440" spans="8:15">
      <c r="H5440" s="37"/>
      <c r="I5440" s="36"/>
      <c r="J5440" s="38"/>
      <c r="K5440" s="36"/>
      <c r="L5440" s="36"/>
      <c r="M5440" s="38"/>
      <c r="N5440" s="36"/>
      <c r="O5440" s="38"/>
    </row>
    <row r="5441" spans="8:15">
      <c r="H5441" s="37"/>
      <c r="I5441" s="36"/>
      <c r="J5441" s="38"/>
      <c r="K5441" s="36"/>
      <c r="L5441" s="36"/>
      <c r="M5441" s="38"/>
      <c r="N5441" s="36"/>
      <c r="O5441" s="38"/>
    </row>
    <row r="5442" spans="8:15">
      <c r="H5442" s="37"/>
      <c r="I5442" s="36"/>
      <c r="J5442" s="38"/>
      <c r="K5442" s="36"/>
      <c r="L5442" s="36"/>
      <c r="M5442" s="38"/>
      <c r="N5442" s="36"/>
      <c r="O5442" s="38"/>
    </row>
    <row r="5443" spans="8:15">
      <c r="H5443" s="37"/>
      <c r="I5443" s="36"/>
      <c r="J5443" s="38"/>
      <c r="K5443" s="36"/>
      <c r="L5443" s="36"/>
      <c r="M5443" s="38"/>
      <c r="N5443" s="36"/>
      <c r="O5443" s="38"/>
    </row>
    <row r="5444" spans="8:15">
      <c r="H5444" s="37"/>
      <c r="I5444" s="36"/>
      <c r="J5444" s="38"/>
      <c r="K5444" s="36"/>
      <c r="L5444" s="36"/>
      <c r="M5444" s="38"/>
      <c r="N5444" s="36"/>
      <c r="O5444" s="38"/>
    </row>
    <row r="5445" spans="8:15">
      <c r="H5445" s="37"/>
      <c r="I5445" s="36"/>
      <c r="J5445" s="38"/>
      <c r="K5445" s="36"/>
      <c r="L5445" s="36"/>
      <c r="M5445" s="38"/>
      <c r="N5445" s="36"/>
      <c r="O5445" s="38"/>
    </row>
    <row r="5446" spans="8:15">
      <c r="H5446" s="37"/>
      <c r="I5446" s="36"/>
      <c r="J5446" s="38"/>
      <c r="K5446" s="36"/>
      <c r="L5446" s="36"/>
      <c r="M5446" s="38"/>
      <c r="N5446" s="36"/>
      <c r="O5446" s="38"/>
    </row>
    <row r="5447" spans="8:15">
      <c r="H5447" s="37"/>
      <c r="I5447" s="36"/>
      <c r="J5447" s="38"/>
      <c r="K5447" s="36"/>
      <c r="L5447" s="36"/>
      <c r="M5447" s="38"/>
      <c r="N5447" s="36"/>
      <c r="O5447" s="38"/>
    </row>
    <row r="5448" spans="8:15">
      <c r="H5448" s="37"/>
      <c r="I5448" s="36"/>
      <c r="J5448" s="38"/>
      <c r="K5448" s="36"/>
      <c r="L5448" s="36"/>
      <c r="M5448" s="38"/>
      <c r="N5448" s="36"/>
      <c r="O5448" s="38"/>
    </row>
    <row r="5449" spans="8:15">
      <c r="H5449" s="37"/>
      <c r="I5449" s="36"/>
      <c r="J5449" s="38"/>
      <c r="K5449" s="36"/>
      <c r="L5449" s="36"/>
      <c r="M5449" s="38"/>
      <c r="N5449" s="36"/>
      <c r="O5449" s="38"/>
    </row>
    <row r="5450" spans="8:15">
      <c r="H5450" s="37"/>
      <c r="I5450" s="36"/>
      <c r="J5450" s="38"/>
      <c r="K5450" s="36"/>
      <c r="L5450" s="36"/>
      <c r="M5450" s="38"/>
      <c r="N5450" s="36"/>
      <c r="O5450" s="38"/>
    </row>
    <row r="5451" spans="8:15">
      <c r="H5451" s="37"/>
      <c r="I5451" s="36"/>
      <c r="J5451" s="38"/>
      <c r="K5451" s="36"/>
      <c r="L5451" s="36"/>
      <c r="M5451" s="38"/>
      <c r="N5451" s="36"/>
      <c r="O5451" s="38"/>
    </row>
    <row r="5452" spans="8:15">
      <c r="H5452" s="37"/>
      <c r="I5452" s="36"/>
      <c r="J5452" s="38"/>
      <c r="K5452" s="36"/>
      <c r="L5452" s="36"/>
      <c r="M5452" s="38"/>
      <c r="N5452" s="36"/>
      <c r="O5452" s="38"/>
    </row>
    <row r="5453" spans="8:15">
      <c r="H5453" s="37"/>
      <c r="I5453" s="36"/>
      <c r="J5453" s="38"/>
      <c r="K5453" s="36"/>
      <c r="L5453" s="36"/>
      <c r="M5453" s="38"/>
      <c r="N5453" s="36"/>
      <c r="O5453" s="38"/>
    </row>
    <row r="5454" spans="8:15">
      <c r="H5454" s="37"/>
      <c r="I5454" s="36"/>
      <c r="J5454" s="38"/>
      <c r="K5454" s="36"/>
      <c r="L5454" s="36"/>
      <c r="M5454" s="38"/>
      <c r="N5454" s="36"/>
      <c r="O5454" s="38"/>
    </row>
    <row r="5455" spans="8:15">
      <c r="H5455" s="37"/>
      <c r="I5455" s="36"/>
      <c r="J5455" s="38"/>
      <c r="K5455" s="36"/>
      <c r="L5455" s="36"/>
      <c r="M5455" s="38"/>
      <c r="N5455" s="36"/>
      <c r="O5455" s="38"/>
    </row>
    <row r="5456" spans="8:15">
      <c r="H5456" s="37"/>
      <c r="I5456" s="36"/>
      <c r="J5456" s="38"/>
      <c r="K5456" s="36"/>
      <c r="L5456" s="36"/>
      <c r="M5456" s="38"/>
      <c r="N5456" s="36"/>
      <c r="O5456" s="38"/>
    </row>
    <row r="5457" spans="8:15">
      <c r="H5457" s="37"/>
      <c r="I5457" s="36"/>
      <c r="J5457" s="38"/>
      <c r="K5457" s="36"/>
      <c r="L5457" s="36"/>
      <c r="M5457" s="38"/>
      <c r="N5457" s="36"/>
      <c r="O5457" s="38"/>
    </row>
    <row r="5458" spans="8:15">
      <c r="H5458" s="37"/>
      <c r="I5458" s="36"/>
      <c r="J5458" s="38"/>
      <c r="K5458" s="36"/>
      <c r="L5458" s="36"/>
      <c r="M5458" s="38"/>
      <c r="N5458" s="36"/>
      <c r="O5458" s="38"/>
    </row>
    <row r="5459" spans="8:15">
      <c r="H5459" s="37"/>
      <c r="I5459" s="36"/>
      <c r="J5459" s="38"/>
      <c r="K5459" s="36"/>
      <c r="L5459" s="36"/>
      <c r="M5459" s="38"/>
      <c r="N5459" s="36"/>
      <c r="O5459" s="38"/>
    </row>
    <row r="5460" spans="8:15">
      <c r="H5460" s="37"/>
      <c r="I5460" s="36"/>
      <c r="J5460" s="38"/>
      <c r="K5460" s="36"/>
      <c r="L5460" s="36"/>
      <c r="M5460" s="38"/>
      <c r="N5460" s="36"/>
      <c r="O5460" s="38"/>
    </row>
    <row r="5461" spans="8:15">
      <c r="H5461" s="37"/>
      <c r="I5461" s="36"/>
      <c r="J5461" s="38"/>
      <c r="K5461" s="36"/>
      <c r="L5461" s="36"/>
      <c r="M5461" s="38"/>
      <c r="N5461" s="36"/>
      <c r="O5461" s="38"/>
    </row>
    <row r="5462" spans="8:15">
      <c r="H5462" s="37"/>
      <c r="I5462" s="36"/>
      <c r="J5462" s="38"/>
      <c r="K5462" s="36"/>
      <c r="L5462" s="36"/>
      <c r="M5462" s="38"/>
      <c r="N5462" s="36"/>
      <c r="O5462" s="38"/>
    </row>
    <row r="5463" spans="8:15">
      <c r="H5463" s="37"/>
      <c r="I5463" s="36"/>
      <c r="J5463" s="38"/>
      <c r="K5463" s="36"/>
      <c r="L5463" s="36"/>
      <c r="M5463" s="38"/>
      <c r="N5463" s="36"/>
      <c r="O5463" s="38"/>
    </row>
    <row r="5464" spans="8:15">
      <c r="H5464" s="37"/>
      <c r="I5464" s="36"/>
      <c r="J5464" s="38"/>
      <c r="K5464" s="36"/>
      <c r="L5464" s="36"/>
      <c r="M5464" s="38"/>
      <c r="N5464" s="36"/>
      <c r="O5464" s="38"/>
    </row>
    <row r="5465" spans="8:15">
      <c r="H5465" s="37"/>
      <c r="I5465" s="36"/>
      <c r="J5465" s="38"/>
      <c r="K5465" s="36"/>
      <c r="L5465" s="36"/>
      <c r="M5465" s="38"/>
      <c r="N5465" s="36"/>
      <c r="O5465" s="38"/>
    </row>
    <row r="5466" spans="8:15">
      <c r="H5466" s="37"/>
      <c r="I5466" s="36"/>
      <c r="J5466" s="38"/>
      <c r="K5466" s="36"/>
      <c r="L5466" s="36"/>
      <c r="M5466" s="38"/>
      <c r="N5466" s="36"/>
      <c r="O5466" s="38"/>
    </row>
    <row r="5467" spans="8:15">
      <c r="H5467" s="37"/>
      <c r="I5467" s="36"/>
      <c r="J5467" s="38"/>
      <c r="K5467" s="36"/>
      <c r="L5467" s="36"/>
      <c r="M5467" s="38"/>
      <c r="N5467" s="36"/>
      <c r="O5467" s="38"/>
    </row>
    <row r="5468" spans="8:15">
      <c r="H5468" s="37"/>
      <c r="I5468" s="36"/>
      <c r="J5468" s="38"/>
      <c r="K5468" s="36"/>
      <c r="L5468" s="36"/>
      <c r="M5468" s="38"/>
      <c r="N5468" s="36"/>
      <c r="O5468" s="38"/>
    </row>
    <row r="5469" spans="8:15">
      <c r="H5469" s="37"/>
      <c r="I5469" s="36"/>
      <c r="J5469" s="38"/>
      <c r="K5469" s="36"/>
      <c r="L5469" s="36"/>
      <c r="M5469" s="38"/>
      <c r="N5469" s="36"/>
      <c r="O5469" s="38"/>
    </row>
    <row r="5470" spans="8:15">
      <c r="H5470" s="37"/>
      <c r="I5470" s="36"/>
      <c r="J5470" s="38"/>
      <c r="K5470" s="36"/>
      <c r="L5470" s="36"/>
      <c r="M5470" s="38"/>
      <c r="N5470" s="36"/>
      <c r="O5470" s="38"/>
    </row>
    <row r="5471" spans="8:15">
      <c r="H5471" s="37"/>
      <c r="I5471" s="36"/>
      <c r="J5471" s="38"/>
      <c r="K5471" s="36"/>
      <c r="L5471" s="36"/>
      <c r="M5471" s="38"/>
      <c r="N5471" s="36"/>
      <c r="O5471" s="38"/>
    </row>
    <row r="5472" spans="8:15">
      <c r="H5472" s="37"/>
      <c r="I5472" s="36"/>
      <c r="J5472" s="38"/>
      <c r="K5472" s="36"/>
      <c r="L5472" s="36"/>
      <c r="M5472" s="38"/>
      <c r="N5472" s="36"/>
      <c r="O5472" s="38"/>
    </row>
    <row r="5473" spans="8:15">
      <c r="H5473" s="37"/>
      <c r="I5473" s="36"/>
      <c r="J5473" s="38"/>
      <c r="K5473" s="36"/>
      <c r="L5473" s="36"/>
      <c r="M5473" s="38"/>
      <c r="N5473" s="36"/>
      <c r="O5473" s="38"/>
    </row>
    <row r="5474" spans="8:15">
      <c r="H5474" s="37"/>
      <c r="I5474" s="36"/>
      <c r="J5474" s="38"/>
      <c r="K5474" s="36"/>
      <c r="L5474" s="36"/>
      <c r="M5474" s="38"/>
      <c r="N5474" s="36"/>
      <c r="O5474" s="38"/>
    </row>
    <row r="5475" spans="8:15">
      <c r="H5475" s="37"/>
      <c r="I5475" s="36"/>
      <c r="J5475" s="38"/>
      <c r="K5475" s="36"/>
      <c r="L5475" s="36"/>
      <c r="M5475" s="38"/>
      <c r="N5475" s="36"/>
      <c r="O5475" s="38"/>
    </row>
    <row r="5476" spans="8:15">
      <c r="H5476" s="37"/>
      <c r="I5476" s="36"/>
      <c r="J5476" s="38"/>
      <c r="K5476" s="36"/>
      <c r="L5476" s="36"/>
      <c r="M5476" s="38"/>
      <c r="N5476" s="36"/>
      <c r="O5476" s="38"/>
    </row>
    <row r="5477" spans="8:15">
      <c r="H5477" s="37"/>
      <c r="I5477" s="36"/>
      <c r="J5477" s="38"/>
      <c r="K5477" s="36"/>
      <c r="L5477" s="36"/>
      <c r="M5477" s="38"/>
      <c r="N5477" s="36"/>
      <c r="O5477" s="38"/>
    </row>
    <row r="5478" spans="8:15">
      <c r="H5478" s="37"/>
      <c r="I5478" s="36"/>
      <c r="J5478" s="38"/>
      <c r="K5478" s="36"/>
      <c r="L5478" s="36"/>
      <c r="M5478" s="38"/>
      <c r="N5478" s="36"/>
      <c r="O5478" s="38"/>
    </row>
    <row r="5479" spans="8:15">
      <c r="H5479" s="37"/>
      <c r="I5479" s="36"/>
      <c r="J5479" s="38"/>
      <c r="K5479" s="36"/>
      <c r="L5479" s="36"/>
      <c r="M5479" s="38"/>
      <c r="N5479" s="36"/>
      <c r="O5479" s="38"/>
    </row>
    <row r="5480" spans="8:15">
      <c r="H5480" s="37"/>
      <c r="I5480" s="36"/>
      <c r="J5480" s="38"/>
      <c r="K5480" s="36"/>
      <c r="L5480" s="36"/>
      <c r="M5480" s="38"/>
      <c r="N5480" s="36"/>
      <c r="O5480" s="38"/>
    </row>
    <row r="5481" spans="8:15">
      <c r="H5481" s="37"/>
      <c r="I5481" s="36"/>
      <c r="J5481" s="38"/>
      <c r="K5481" s="36"/>
      <c r="L5481" s="36"/>
      <c r="M5481" s="38"/>
      <c r="N5481" s="36"/>
      <c r="O5481" s="38"/>
    </row>
    <row r="5482" spans="8:15">
      <c r="H5482" s="37"/>
      <c r="I5482" s="36"/>
      <c r="J5482" s="38"/>
      <c r="K5482" s="36"/>
      <c r="L5482" s="36"/>
      <c r="M5482" s="38"/>
      <c r="N5482" s="36"/>
      <c r="O5482" s="38"/>
    </row>
    <row r="5483" spans="8:15">
      <c r="H5483" s="37"/>
      <c r="I5483" s="36"/>
      <c r="J5483" s="38"/>
      <c r="K5483" s="36"/>
      <c r="L5483" s="36"/>
      <c r="M5483" s="38"/>
      <c r="N5483" s="36"/>
      <c r="O5483" s="38"/>
    </row>
    <row r="5484" spans="8:15">
      <c r="H5484" s="37"/>
      <c r="I5484" s="36"/>
      <c r="J5484" s="38"/>
      <c r="K5484" s="36"/>
      <c r="L5484" s="36"/>
      <c r="M5484" s="38"/>
      <c r="N5484" s="36"/>
      <c r="O5484" s="38"/>
    </row>
    <row r="5485" spans="8:15">
      <c r="H5485" s="37"/>
      <c r="I5485" s="36"/>
      <c r="J5485" s="38"/>
      <c r="K5485" s="36"/>
      <c r="L5485" s="36"/>
      <c r="M5485" s="38"/>
      <c r="N5485" s="36"/>
      <c r="O5485" s="38"/>
    </row>
    <row r="5486" spans="8:15">
      <c r="H5486" s="37"/>
      <c r="I5486" s="36"/>
      <c r="J5486" s="38"/>
      <c r="K5486" s="36"/>
      <c r="L5486" s="36"/>
      <c r="M5486" s="38"/>
      <c r="N5486" s="36"/>
      <c r="O5486" s="38"/>
    </row>
    <row r="5487" spans="8:15">
      <c r="H5487" s="37"/>
      <c r="I5487" s="36"/>
      <c r="J5487" s="38"/>
      <c r="K5487" s="36"/>
      <c r="L5487" s="36"/>
      <c r="M5487" s="38"/>
      <c r="N5487" s="36"/>
      <c r="O5487" s="38"/>
    </row>
    <row r="5488" spans="8:15">
      <c r="H5488" s="37"/>
      <c r="I5488" s="36"/>
      <c r="J5488" s="38"/>
      <c r="K5488" s="36"/>
      <c r="L5488" s="36"/>
      <c r="M5488" s="38"/>
      <c r="N5488" s="36"/>
      <c r="O5488" s="38"/>
    </row>
    <row r="5489" spans="8:15">
      <c r="H5489" s="37"/>
      <c r="I5489" s="36"/>
      <c r="J5489" s="38"/>
      <c r="K5489" s="36"/>
      <c r="L5489" s="36"/>
      <c r="M5489" s="38"/>
      <c r="N5489" s="36"/>
      <c r="O5489" s="38"/>
    </row>
    <row r="5490" spans="8:15">
      <c r="H5490" s="37"/>
      <c r="I5490" s="36"/>
      <c r="J5490" s="38"/>
      <c r="K5490" s="36"/>
      <c r="L5490" s="36"/>
      <c r="M5490" s="38"/>
      <c r="N5490" s="36"/>
      <c r="O5490" s="38"/>
    </row>
    <row r="5491" spans="8:15">
      <c r="H5491" s="37"/>
      <c r="I5491" s="36"/>
      <c r="J5491" s="38"/>
      <c r="K5491" s="36"/>
      <c r="L5491" s="36"/>
      <c r="M5491" s="38"/>
      <c r="N5491" s="36"/>
      <c r="O5491" s="38"/>
    </row>
    <row r="5492" spans="8:15">
      <c r="H5492" s="37"/>
      <c r="I5492" s="36"/>
      <c r="J5492" s="38"/>
      <c r="K5492" s="36"/>
      <c r="L5492" s="36"/>
      <c r="M5492" s="38"/>
      <c r="N5492" s="36"/>
      <c r="O5492" s="38"/>
    </row>
    <row r="5493" spans="8:15">
      <c r="H5493" s="37"/>
      <c r="I5493" s="36"/>
      <c r="J5493" s="38"/>
      <c r="K5493" s="36"/>
      <c r="L5493" s="36"/>
      <c r="M5493" s="38"/>
      <c r="N5493" s="36"/>
      <c r="O5493" s="38"/>
    </row>
    <row r="5494" spans="8:15">
      <c r="H5494" s="37"/>
      <c r="I5494" s="36"/>
      <c r="J5494" s="38"/>
      <c r="K5494" s="36"/>
      <c r="L5494" s="36"/>
      <c r="M5494" s="38"/>
      <c r="N5494" s="36"/>
      <c r="O5494" s="38"/>
    </row>
    <row r="5495" spans="8:15">
      <c r="H5495" s="37"/>
      <c r="I5495" s="36"/>
      <c r="J5495" s="38"/>
      <c r="K5495" s="36"/>
      <c r="L5495" s="36"/>
      <c r="M5495" s="38"/>
      <c r="N5495" s="36"/>
      <c r="O5495" s="38"/>
    </row>
    <row r="5496" spans="8:15">
      <c r="H5496" s="37"/>
      <c r="I5496" s="36"/>
      <c r="J5496" s="38"/>
      <c r="K5496" s="36"/>
      <c r="L5496" s="36"/>
      <c r="M5496" s="38"/>
      <c r="N5496" s="36"/>
      <c r="O5496" s="38"/>
    </row>
    <row r="5497" spans="8:15">
      <c r="H5497" s="37"/>
      <c r="I5497" s="36"/>
      <c r="J5497" s="38"/>
      <c r="K5497" s="36"/>
      <c r="L5497" s="36"/>
      <c r="M5497" s="38"/>
      <c r="N5497" s="36"/>
      <c r="O5497" s="38"/>
    </row>
    <row r="5498" spans="8:15">
      <c r="H5498" s="37"/>
      <c r="I5498" s="36"/>
      <c r="J5498" s="38"/>
      <c r="K5498" s="36"/>
      <c r="L5498" s="36"/>
      <c r="M5498" s="38"/>
      <c r="N5498" s="36"/>
      <c r="O5498" s="38"/>
    </row>
    <row r="5499" spans="8:15">
      <c r="H5499" s="37"/>
      <c r="I5499" s="36"/>
      <c r="J5499" s="38"/>
      <c r="K5499" s="36"/>
      <c r="L5499" s="36"/>
      <c r="M5499" s="38"/>
      <c r="N5499" s="36"/>
      <c r="O5499" s="38"/>
    </row>
    <row r="5500" spans="8:15">
      <c r="H5500" s="37"/>
      <c r="I5500" s="36"/>
      <c r="J5500" s="38"/>
      <c r="K5500" s="36"/>
      <c r="L5500" s="36"/>
      <c r="M5500" s="38"/>
      <c r="N5500" s="36"/>
      <c r="O5500" s="38"/>
    </row>
    <row r="5501" spans="8:15">
      <c r="H5501" s="37"/>
      <c r="I5501" s="36"/>
      <c r="J5501" s="38"/>
      <c r="K5501" s="36"/>
      <c r="L5501" s="36"/>
      <c r="M5501" s="38"/>
      <c r="N5501" s="36"/>
      <c r="O5501" s="38"/>
    </row>
    <row r="5502" spans="8:15">
      <c r="H5502" s="37"/>
      <c r="I5502" s="36"/>
      <c r="J5502" s="38"/>
      <c r="K5502" s="36"/>
      <c r="L5502" s="36"/>
      <c r="M5502" s="38"/>
      <c r="N5502" s="36"/>
      <c r="O5502" s="38"/>
    </row>
    <row r="5503" spans="8:15">
      <c r="H5503" s="37"/>
      <c r="I5503" s="36"/>
      <c r="J5503" s="38"/>
      <c r="K5503" s="36"/>
      <c r="L5503" s="36"/>
      <c r="M5503" s="38"/>
      <c r="N5503" s="36"/>
      <c r="O5503" s="38"/>
    </row>
    <row r="5504" spans="8:15">
      <c r="H5504" s="37"/>
      <c r="I5504" s="36"/>
      <c r="J5504" s="38"/>
      <c r="K5504" s="36"/>
      <c r="L5504" s="36"/>
      <c r="M5504" s="38"/>
      <c r="N5504" s="36"/>
      <c r="O5504" s="38"/>
    </row>
    <row r="5505" spans="8:15">
      <c r="H5505" s="37"/>
      <c r="I5505" s="36"/>
      <c r="J5505" s="38"/>
      <c r="K5505" s="36"/>
      <c r="L5505" s="36"/>
      <c r="M5505" s="38"/>
      <c r="N5505" s="36"/>
      <c r="O5505" s="38"/>
    </row>
    <row r="5506" spans="8:15">
      <c r="H5506" s="37"/>
      <c r="I5506" s="36"/>
      <c r="J5506" s="38"/>
      <c r="K5506" s="36"/>
      <c r="L5506" s="36"/>
      <c r="M5506" s="38"/>
      <c r="N5506" s="36"/>
      <c r="O5506" s="38"/>
    </row>
    <row r="5507" spans="8:15">
      <c r="H5507" s="37"/>
      <c r="I5507" s="36"/>
      <c r="J5507" s="38"/>
      <c r="K5507" s="36"/>
      <c r="L5507" s="36"/>
      <c r="M5507" s="38"/>
      <c r="N5507" s="36"/>
      <c r="O5507" s="38"/>
    </row>
    <row r="5508" spans="8:15">
      <c r="H5508" s="37"/>
      <c r="I5508" s="36"/>
      <c r="J5508" s="38"/>
      <c r="K5508" s="36"/>
      <c r="L5508" s="36"/>
      <c r="M5508" s="38"/>
      <c r="N5508" s="36"/>
      <c r="O5508" s="38"/>
    </row>
    <row r="5509" spans="8:15">
      <c r="H5509" s="37"/>
      <c r="I5509" s="36"/>
      <c r="J5509" s="38"/>
      <c r="K5509" s="36"/>
      <c r="L5509" s="36"/>
      <c r="M5509" s="38"/>
      <c r="N5509" s="36"/>
      <c r="O5509" s="38"/>
    </row>
    <row r="5510" spans="8:15">
      <c r="H5510" s="37"/>
      <c r="I5510" s="36"/>
      <c r="J5510" s="38"/>
      <c r="K5510" s="36"/>
      <c r="L5510" s="36"/>
      <c r="M5510" s="38"/>
      <c r="N5510" s="36"/>
      <c r="O5510" s="38"/>
    </row>
    <row r="5511" spans="8:15">
      <c r="H5511" s="37"/>
      <c r="I5511" s="36"/>
      <c r="J5511" s="38"/>
      <c r="K5511" s="36"/>
      <c r="L5511" s="36"/>
      <c r="M5511" s="38"/>
      <c r="N5511" s="36"/>
      <c r="O5511" s="38"/>
    </row>
    <row r="5512" spans="8:15">
      <c r="H5512" s="37"/>
      <c r="I5512" s="36"/>
      <c r="J5512" s="38"/>
      <c r="K5512" s="36"/>
      <c r="L5512" s="36"/>
      <c r="M5512" s="38"/>
      <c r="N5512" s="36"/>
      <c r="O5512" s="38"/>
    </row>
    <row r="5513" spans="8:15">
      <c r="H5513" s="37"/>
      <c r="I5513" s="36"/>
      <c r="J5513" s="38"/>
      <c r="K5513" s="36"/>
      <c r="L5513" s="36"/>
      <c r="M5513" s="38"/>
      <c r="N5513" s="36"/>
      <c r="O5513" s="38"/>
    </row>
    <row r="5514" spans="8:15">
      <c r="H5514" s="37"/>
      <c r="I5514" s="36"/>
      <c r="J5514" s="38"/>
      <c r="K5514" s="36"/>
      <c r="L5514" s="36"/>
      <c r="M5514" s="38"/>
      <c r="N5514" s="36"/>
      <c r="O5514" s="38"/>
    </row>
    <row r="5515" spans="8:15">
      <c r="H5515" s="37"/>
      <c r="I5515" s="36"/>
      <c r="J5515" s="38"/>
      <c r="K5515" s="36"/>
      <c r="L5515" s="36"/>
      <c r="M5515" s="38"/>
      <c r="N5515" s="36"/>
      <c r="O5515" s="38"/>
    </row>
    <row r="5516" spans="8:15">
      <c r="H5516" s="37"/>
      <c r="I5516" s="36"/>
      <c r="J5516" s="38"/>
      <c r="K5516" s="36"/>
      <c r="L5516" s="36"/>
      <c r="M5516" s="38"/>
      <c r="N5516" s="36"/>
      <c r="O5516" s="38"/>
    </row>
    <row r="5517" spans="8:15">
      <c r="H5517" s="37"/>
      <c r="I5517" s="36"/>
      <c r="J5517" s="38"/>
      <c r="K5517" s="36"/>
      <c r="L5517" s="36"/>
      <c r="M5517" s="38"/>
      <c r="N5517" s="36"/>
      <c r="O5517" s="38"/>
    </row>
    <row r="5518" spans="8:15">
      <c r="H5518" s="37"/>
      <c r="I5518" s="36"/>
      <c r="J5518" s="38"/>
      <c r="K5518" s="36"/>
      <c r="L5518" s="36"/>
      <c r="M5518" s="38"/>
      <c r="N5518" s="36"/>
      <c r="O5518" s="38"/>
    </row>
    <row r="5519" spans="8:15">
      <c r="H5519" s="37"/>
      <c r="I5519" s="36"/>
      <c r="J5519" s="38"/>
      <c r="K5519" s="36"/>
      <c r="L5519" s="36"/>
      <c r="M5519" s="38"/>
      <c r="N5519" s="36"/>
      <c r="O5519" s="38"/>
    </row>
    <row r="5520" spans="8:15">
      <c r="H5520" s="37"/>
      <c r="I5520" s="36"/>
      <c r="J5520" s="38"/>
      <c r="K5520" s="36"/>
      <c r="L5520" s="36"/>
      <c r="M5520" s="38"/>
      <c r="N5520" s="36"/>
      <c r="O5520" s="38"/>
    </row>
    <row r="5521" spans="8:15">
      <c r="H5521" s="37"/>
      <c r="I5521" s="36"/>
      <c r="J5521" s="38"/>
      <c r="K5521" s="36"/>
      <c r="L5521" s="36"/>
      <c r="M5521" s="38"/>
      <c r="N5521" s="36"/>
      <c r="O5521" s="38"/>
    </row>
    <row r="5522" spans="8:15">
      <c r="H5522" s="37"/>
      <c r="I5522" s="36"/>
      <c r="J5522" s="38"/>
      <c r="K5522" s="36"/>
      <c r="L5522" s="36"/>
      <c r="M5522" s="38"/>
      <c r="N5522" s="36"/>
      <c r="O5522" s="38"/>
    </row>
    <row r="5523" spans="8:15">
      <c r="H5523" s="37"/>
      <c r="I5523" s="36"/>
      <c r="J5523" s="38"/>
      <c r="K5523" s="36"/>
      <c r="L5523" s="36"/>
      <c r="M5523" s="38"/>
      <c r="N5523" s="36"/>
      <c r="O5523" s="38"/>
    </row>
    <row r="5524" spans="8:15">
      <c r="H5524" s="37"/>
      <c r="I5524" s="36"/>
      <c r="J5524" s="38"/>
      <c r="K5524" s="36"/>
      <c r="L5524" s="36"/>
      <c r="M5524" s="38"/>
      <c r="N5524" s="36"/>
      <c r="O5524" s="38"/>
    </row>
    <row r="5525" spans="8:15">
      <c r="H5525" s="37"/>
      <c r="I5525" s="36"/>
      <c r="J5525" s="38"/>
      <c r="K5525" s="36"/>
      <c r="L5525" s="36"/>
      <c r="M5525" s="38"/>
      <c r="N5525" s="36"/>
      <c r="O5525" s="38"/>
    </row>
    <row r="5526" spans="8:15">
      <c r="H5526" s="37"/>
      <c r="I5526" s="36"/>
      <c r="J5526" s="38"/>
      <c r="K5526" s="36"/>
      <c r="L5526" s="36"/>
      <c r="M5526" s="38"/>
      <c r="N5526" s="36"/>
      <c r="O5526" s="38"/>
    </row>
    <row r="5527" spans="8:15">
      <c r="H5527" s="37"/>
      <c r="I5527" s="36"/>
      <c r="J5527" s="38"/>
      <c r="K5527" s="36"/>
      <c r="L5527" s="36"/>
      <c r="M5527" s="38"/>
      <c r="N5527" s="36"/>
      <c r="O5527" s="38"/>
    </row>
    <row r="5528" spans="8:15">
      <c r="H5528" s="37"/>
      <c r="I5528" s="36"/>
      <c r="J5528" s="38"/>
      <c r="K5528" s="36"/>
      <c r="L5528" s="36"/>
      <c r="M5528" s="38"/>
      <c r="N5528" s="36"/>
      <c r="O5528" s="38"/>
    </row>
    <row r="5529" spans="8:15">
      <c r="H5529" s="37"/>
      <c r="I5529" s="36"/>
      <c r="J5529" s="38"/>
      <c r="K5529" s="36"/>
      <c r="L5529" s="36"/>
      <c r="M5529" s="38"/>
      <c r="N5529" s="36"/>
      <c r="O5529" s="38"/>
    </row>
    <row r="5530" spans="8:15">
      <c r="H5530" s="37"/>
      <c r="I5530" s="36"/>
      <c r="J5530" s="38"/>
      <c r="K5530" s="36"/>
      <c r="L5530" s="36"/>
      <c r="M5530" s="38"/>
      <c r="N5530" s="36"/>
      <c r="O5530" s="38"/>
    </row>
    <row r="5531" spans="8:15">
      <c r="H5531" s="37"/>
      <c r="I5531" s="36"/>
      <c r="J5531" s="38"/>
      <c r="K5531" s="36"/>
      <c r="L5531" s="36"/>
      <c r="M5531" s="38"/>
      <c r="N5531" s="36"/>
      <c r="O5531" s="38"/>
    </row>
    <row r="5532" spans="8:15">
      <c r="H5532" s="37"/>
      <c r="I5532" s="36"/>
      <c r="J5532" s="38"/>
      <c r="K5532" s="36"/>
      <c r="L5532" s="36"/>
      <c r="M5532" s="38"/>
      <c r="N5532" s="36"/>
      <c r="O5532" s="38"/>
    </row>
    <row r="5533" spans="8:15">
      <c r="H5533" s="37"/>
      <c r="I5533" s="36"/>
      <c r="J5533" s="38"/>
      <c r="K5533" s="36"/>
      <c r="L5533" s="36"/>
      <c r="M5533" s="38"/>
      <c r="N5533" s="36"/>
      <c r="O5533" s="38"/>
    </row>
    <row r="5534" spans="8:15">
      <c r="H5534" s="37"/>
      <c r="I5534" s="36"/>
      <c r="J5534" s="38"/>
      <c r="K5534" s="36"/>
      <c r="L5534" s="36"/>
      <c r="M5534" s="38"/>
      <c r="N5534" s="36"/>
      <c r="O5534" s="38"/>
    </row>
    <row r="5535" spans="8:15">
      <c r="H5535" s="37"/>
      <c r="I5535" s="36"/>
      <c r="J5535" s="38"/>
      <c r="K5535" s="36"/>
      <c r="L5535" s="36"/>
      <c r="M5535" s="38"/>
      <c r="N5535" s="36"/>
      <c r="O5535" s="38"/>
    </row>
    <row r="5536" spans="8:15">
      <c r="H5536" s="37"/>
      <c r="I5536" s="36"/>
      <c r="J5536" s="38"/>
      <c r="K5536" s="36"/>
      <c r="L5536" s="36"/>
      <c r="M5536" s="38"/>
      <c r="N5536" s="36"/>
      <c r="O5536" s="38"/>
    </row>
    <row r="5537" spans="8:15">
      <c r="H5537" s="37"/>
      <c r="I5537" s="36"/>
      <c r="J5537" s="38"/>
      <c r="K5537" s="36"/>
      <c r="L5537" s="36"/>
      <c r="M5537" s="38"/>
      <c r="N5537" s="36"/>
      <c r="O5537" s="38"/>
    </row>
    <row r="5538" spans="8:15">
      <c r="H5538" s="37"/>
      <c r="I5538" s="36"/>
      <c r="J5538" s="38"/>
      <c r="K5538" s="36"/>
      <c r="L5538" s="36"/>
      <c r="M5538" s="38"/>
      <c r="N5538" s="36"/>
      <c r="O5538" s="38"/>
    </row>
    <row r="5539" spans="8:15">
      <c r="H5539" s="37"/>
      <c r="I5539" s="36"/>
      <c r="J5539" s="38"/>
      <c r="K5539" s="36"/>
      <c r="L5539" s="36"/>
      <c r="M5539" s="38"/>
      <c r="N5539" s="36"/>
      <c r="O5539" s="38"/>
    </row>
    <row r="5540" spans="8:15">
      <c r="H5540" s="37"/>
      <c r="I5540" s="36"/>
      <c r="J5540" s="38"/>
      <c r="K5540" s="36"/>
      <c r="L5540" s="36"/>
      <c r="M5540" s="38"/>
      <c r="N5540" s="36"/>
      <c r="O5540" s="38"/>
    </row>
    <row r="5541" spans="8:15">
      <c r="H5541" s="37"/>
      <c r="I5541" s="36"/>
      <c r="J5541" s="38"/>
      <c r="K5541" s="36"/>
      <c r="L5541" s="36"/>
      <c r="M5541" s="38"/>
      <c r="N5541" s="36"/>
      <c r="O5541" s="38"/>
    </row>
    <row r="5542" spans="8:15">
      <c r="H5542" s="37"/>
      <c r="I5542" s="36"/>
      <c r="J5542" s="38"/>
      <c r="K5542" s="36"/>
      <c r="L5542" s="36"/>
      <c r="M5542" s="38"/>
      <c r="N5542" s="36"/>
      <c r="O5542" s="38"/>
    </row>
    <row r="5543" spans="8:15">
      <c r="H5543" s="37"/>
      <c r="I5543" s="36"/>
      <c r="J5543" s="38"/>
      <c r="K5543" s="36"/>
      <c r="L5543" s="36"/>
      <c r="M5543" s="38"/>
      <c r="N5543" s="36"/>
      <c r="O5543" s="38"/>
    </row>
    <row r="5544" spans="8:15">
      <c r="H5544" s="37"/>
      <c r="I5544" s="36"/>
      <c r="J5544" s="38"/>
      <c r="K5544" s="36"/>
      <c r="L5544" s="36"/>
      <c r="M5544" s="38"/>
      <c r="N5544" s="36"/>
      <c r="O5544" s="38"/>
    </row>
    <row r="5545" spans="8:15">
      <c r="H5545" s="37"/>
      <c r="I5545" s="36"/>
      <c r="J5545" s="38"/>
      <c r="K5545" s="36"/>
      <c r="L5545" s="36"/>
      <c r="M5545" s="38"/>
      <c r="N5545" s="36"/>
      <c r="O5545" s="38"/>
    </row>
    <row r="5546" spans="8:15">
      <c r="H5546" s="37"/>
      <c r="I5546" s="36"/>
      <c r="J5546" s="38"/>
      <c r="K5546" s="36"/>
      <c r="L5546" s="36"/>
      <c r="M5546" s="38"/>
      <c r="N5546" s="36"/>
      <c r="O5546" s="38"/>
    </row>
    <row r="5547" spans="8:15">
      <c r="H5547" s="37"/>
      <c r="I5547" s="36"/>
      <c r="J5547" s="38"/>
      <c r="K5547" s="36"/>
      <c r="L5547" s="36"/>
      <c r="M5547" s="38"/>
      <c r="N5547" s="36"/>
      <c r="O5547" s="38"/>
    </row>
    <row r="5548" spans="8:15">
      <c r="H5548" s="37"/>
      <c r="I5548" s="36"/>
      <c r="J5548" s="38"/>
      <c r="K5548" s="36"/>
      <c r="L5548" s="36"/>
      <c r="M5548" s="38"/>
      <c r="N5548" s="36"/>
      <c r="O5548" s="38"/>
    </row>
    <row r="5549" spans="8:15">
      <c r="H5549" s="37"/>
      <c r="I5549" s="36"/>
      <c r="J5549" s="38"/>
      <c r="K5549" s="36"/>
      <c r="L5549" s="36"/>
      <c r="M5549" s="38"/>
      <c r="N5549" s="36"/>
      <c r="O5549" s="38"/>
    </row>
    <row r="5550" spans="8:15">
      <c r="H5550" s="37"/>
      <c r="I5550" s="36"/>
      <c r="J5550" s="38"/>
      <c r="K5550" s="36"/>
      <c r="L5550" s="36"/>
      <c r="M5550" s="38"/>
      <c r="N5550" s="36"/>
      <c r="O5550" s="38"/>
    </row>
    <row r="5551" spans="8:15">
      <c r="H5551" s="37"/>
      <c r="I5551" s="36"/>
      <c r="J5551" s="38"/>
      <c r="K5551" s="36"/>
      <c r="L5551" s="36"/>
      <c r="M5551" s="38"/>
      <c r="N5551" s="36"/>
      <c r="O5551" s="38"/>
    </row>
    <row r="5552" spans="8:15">
      <c r="H5552" s="37"/>
      <c r="I5552" s="36"/>
      <c r="J5552" s="38"/>
      <c r="K5552" s="36"/>
      <c r="L5552" s="36"/>
      <c r="M5552" s="38"/>
      <c r="N5552" s="36"/>
      <c r="O5552" s="38"/>
    </row>
    <row r="5553" spans="8:15">
      <c r="H5553" s="37"/>
      <c r="I5553" s="36"/>
      <c r="J5553" s="38"/>
      <c r="K5553" s="36"/>
      <c r="L5553" s="36"/>
      <c r="M5553" s="38"/>
      <c r="N5553" s="36"/>
      <c r="O5553" s="38"/>
    </row>
    <row r="5554" spans="8:15">
      <c r="H5554" s="37"/>
      <c r="I5554" s="36"/>
      <c r="J5554" s="38"/>
      <c r="K5554" s="36"/>
      <c r="L5554" s="36"/>
      <c r="M5554" s="38"/>
      <c r="N5554" s="36"/>
      <c r="O5554" s="38"/>
    </row>
    <row r="5555" spans="8:15">
      <c r="H5555" s="37"/>
      <c r="I5555" s="36"/>
      <c r="J5555" s="38"/>
      <c r="K5555" s="36"/>
      <c r="L5555" s="36"/>
      <c r="M5555" s="38"/>
      <c r="N5555" s="36"/>
      <c r="O5555" s="38"/>
    </row>
    <row r="5556" spans="8:15">
      <c r="H5556" s="37"/>
      <c r="I5556" s="36"/>
      <c r="J5556" s="38"/>
      <c r="K5556" s="36"/>
      <c r="L5556" s="36"/>
      <c r="M5556" s="38"/>
      <c r="N5556" s="36"/>
      <c r="O5556" s="38"/>
    </row>
    <row r="5557" spans="8:15">
      <c r="H5557" s="37"/>
      <c r="I5557" s="36"/>
      <c r="J5557" s="38"/>
      <c r="K5557" s="36"/>
      <c r="L5557" s="36"/>
      <c r="M5557" s="38"/>
      <c r="N5557" s="36"/>
      <c r="O5557" s="38"/>
    </row>
    <row r="5558" spans="8:15">
      <c r="H5558" s="37"/>
      <c r="I5558" s="36"/>
      <c r="J5558" s="38"/>
      <c r="K5558" s="36"/>
      <c r="L5558" s="36"/>
      <c r="M5558" s="38"/>
      <c r="N5558" s="36"/>
      <c r="O5558" s="38"/>
    </row>
    <row r="5559" spans="8:15">
      <c r="H5559" s="37"/>
      <c r="I5559" s="36"/>
      <c r="J5559" s="38"/>
      <c r="K5559" s="36"/>
      <c r="L5559" s="36"/>
      <c r="M5559" s="38"/>
      <c r="N5559" s="36"/>
      <c r="O5559" s="38"/>
    </row>
    <row r="5560" spans="8:15">
      <c r="H5560" s="37"/>
      <c r="I5560" s="36"/>
      <c r="J5560" s="38"/>
      <c r="K5560" s="36"/>
      <c r="L5560" s="36"/>
      <c r="M5560" s="38"/>
      <c r="N5560" s="36"/>
      <c r="O5560" s="38"/>
    </row>
    <row r="5561" spans="8:15">
      <c r="H5561" s="37"/>
      <c r="I5561" s="36"/>
      <c r="J5561" s="38"/>
      <c r="K5561" s="36"/>
      <c r="L5561" s="36"/>
      <c r="M5561" s="38"/>
      <c r="N5561" s="36"/>
      <c r="O5561" s="38"/>
    </row>
    <row r="5562" spans="8:15">
      <c r="H5562" s="37"/>
      <c r="I5562" s="36"/>
      <c r="J5562" s="38"/>
      <c r="K5562" s="36"/>
      <c r="L5562" s="36"/>
      <c r="M5562" s="38"/>
      <c r="N5562" s="36"/>
      <c r="O5562" s="38"/>
    </row>
    <row r="5563" spans="8:15">
      <c r="H5563" s="37"/>
      <c r="I5563" s="36"/>
      <c r="J5563" s="38"/>
      <c r="K5563" s="36"/>
      <c r="L5563" s="36"/>
      <c r="M5563" s="38"/>
      <c r="N5563" s="36"/>
      <c r="O5563" s="38"/>
    </row>
    <row r="5564" spans="8:15">
      <c r="H5564" s="37"/>
      <c r="I5564" s="36"/>
      <c r="J5564" s="38"/>
      <c r="K5564" s="36"/>
      <c r="L5564" s="36"/>
      <c r="M5564" s="38"/>
      <c r="N5564" s="36"/>
      <c r="O5564" s="38"/>
    </row>
    <row r="5565" spans="8:15">
      <c r="H5565" s="37"/>
      <c r="I5565" s="36"/>
      <c r="J5565" s="38"/>
      <c r="K5565" s="36"/>
      <c r="L5565" s="36"/>
      <c r="M5565" s="38"/>
      <c r="N5565" s="36"/>
      <c r="O5565" s="38"/>
    </row>
    <row r="5566" spans="8:15">
      <c r="H5566" s="37"/>
      <c r="I5566" s="36"/>
      <c r="J5566" s="38"/>
      <c r="K5566" s="36"/>
      <c r="L5566" s="36"/>
      <c r="M5566" s="38"/>
      <c r="N5566" s="36"/>
      <c r="O5566" s="38"/>
    </row>
    <row r="5567" spans="8:15">
      <c r="H5567" s="37"/>
      <c r="I5567" s="36"/>
      <c r="J5567" s="38"/>
      <c r="K5567" s="36"/>
      <c r="L5567" s="36"/>
      <c r="M5567" s="38"/>
      <c r="N5567" s="36"/>
      <c r="O5567" s="38"/>
    </row>
    <row r="5568" spans="8:15">
      <c r="H5568" s="37"/>
      <c r="I5568" s="36"/>
      <c r="J5568" s="38"/>
      <c r="K5568" s="36"/>
      <c r="L5568" s="36"/>
      <c r="M5568" s="38"/>
      <c r="N5568" s="36"/>
      <c r="O5568" s="38"/>
    </row>
    <row r="5569" spans="8:15">
      <c r="H5569" s="37"/>
      <c r="I5569" s="36"/>
      <c r="J5569" s="38"/>
      <c r="K5569" s="36"/>
      <c r="L5569" s="36"/>
      <c r="M5569" s="38"/>
      <c r="N5569" s="36"/>
      <c r="O5569" s="38"/>
    </row>
    <row r="5570" spans="8:15">
      <c r="H5570" s="37"/>
      <c r="I5570" s="36"/>
      <c r="J5570" s="38"/>
      <c r="K5570" s="36"/>
      <c r="L5570" s="36"/>
      <c r="M5570" s="38"/>
      <c r="N5570" s="36"/>
      <c r="O5570" s="38"/>
    </row>
    <row r="5571" spans="8:15">
      <c r="H5571" s="37"/>
      <c r="I5571" s="36"/>
      <c r="J5571" s="38"/>
      <c r="K5571" s="36"/>
      <c r="L5571" s="36"/>
      <c r="M5571" s="38"/>
      <c r="N5571" s="36"/>
      <c r="O5571" s="38"/>
    </row>
    <row r="5572" spans="8:15">
      <c r="H5572" s="37"/>
      <c r="I5572" s="36"/>
      <c r="J5572" s="38"/>
      <c r="K5572" s="36"/>
      <c r="L5572" s="36"/>
      <c r="M5572" s="38"/>
      <c r="N5572" s="36"/>
      <c r="O5572" s="38"/>
    </row>
    <row r="5573" spans="8:15">
      <c r="H5573" s="37"/>
      <c r="I5573" s="36"/>
      <c r="J5573" s="38"/>
      <c r="K5573" s="36"/>
      <c r="L5573" s="36"/>
      <c r="M5573" s="38"/>
      <c r="N5573" s="36"/>
      <c r="O5573" s="38"/>
    </row>
    <row r="5574" spans="8:15">
      <c r="H5574" s="37"/>
      <c r="I5574" s="36"/>
      <c r="J5574" s="38"/>
      <c r="K5574" s="36"/>
      <c r="L5574" s="36"/>
      <c r="M5574" s="38"/>
      <c r="N5574" s="36"/>
      <c r="O5574" s="38"/>
    </row>
    <row r="5575" spans="8:15">
      <c r="H5575" s="37"/>
      <c r="I5575" s="36"/>
      <c r="J5575" s="38"/>
      <c r="K5575" s="36"/>
      <c r="L5575" s="36"/>
      <c r="M5575" s="38"/>
      <c r="N5575" s="36"/>
      <c r="O5575" s="38"/>
    </row>
    <row r="5576" spans="8:15">
      <c r="H5576" s="37"/>
      <c r="I5576" s="36"/>
      <c r="J5576" s="38"/>
      <c r="K5576" s="36"/>
      <c r="L5576" s="36"/>
      <c r="M5576" s="38"/>
      <c r="N5576" s="36"/>
      <c r="O5576" s="38"/>
    </row>
    <row r="5577" spans="8:15">
      <c r="H5577" s="37"/>
      <c r="I5577" s="36"/>
      <c r="J5577" s="38"/>
      <c r="K5577" s="36"/>
      <c r="L5577" s="36"/>
      <c r="M5577" s="38"/>
      <c r="N5577" s="36"/>
      <c r="O5577" s="38"/>
    </row>
    <row r="5578" spans="8:15">
      <c r="H5578" s="37"/>
      <c r="I5578" s="36"/>
      <c r="J5578" s="38"/>
      <c r="K5578" s="36"/>
      <c r="L5578" s="36"/>
      <c r="M5578" s="38"/>
      <c r="N5578" s="36"/>
      <c r="O5578" s="38"/>
    </row>
    <row r="5579" spans="8:15">
      <c r="H5579" s="37"/>
      <c r="I5579" s="36"/>
      <c r="J5579" s="38"/>
      <c r="K5579" s="36"/>
      <c r="L5579" s="36"/>
      <c r="M5579" s="38"/>
      <c r="N5579" s="36"/>
      <c r="O5579" s="38"/>
    </row>
    <row r="5580" spans="8:15">
      <c r="H5580" s="37"/>
      <c r="I5580" s="36"/>
      <c r="J5580" s="38"/>
      <c r="K5580" s="36"/>
      <c r="L5580" s="36"/>
      <c r="M5580" s="38"/>
      <c r="N5580" s="36"/>
      <c r="O5580" s="38"/>
    </row>
    <row r="5581" spans="8:15">
      <c r="H5581" s="37"/>
      <c r="I5581" s="36"/>
      <c r="J5581" s="38"/>
      <c r="K5581" s="36"/>
      <c r="L5581" s="36"/>
      <c r="M5581" s="38"/>
      <c r="N5581" s="36"/>
      <c r="O5581" s="38"/>
    </row>
    <row r="5582" spans="8:15">
      <c r="H5582" s="37"/>
      <c r="I5582" s="36"/>
      <c r="J5582" s="38"/>
      <c r="K5582" s="36"/>
      <c r="L5582" s="36"/>
      <c r="M5582" s="38"/>
      <c r="N5582" s="36"/>
      <c r="O5582" s="38"/>
    </row>
    <row r="5583" spans="8:15">
      <c r="H5583" s="37"/>
      <c r="I5583" s="36"/>
      <c r="J5583" s="38"/>
      <c r="K5583" s="36"/>
      <c r="L5583" s="36"/>
      <c r="M5583" s="38"/>
      <c r="N5583" s="36"/>
      <c r="O5583" s="38"/>
    </row>
    <row r="5584" spans="8:15">
      <c r="H5584" s="37"/>
      <c r="I5584" s="36"/>
      <c r="J5584" s="38"/>
      <c r="K5584" s="36"/>
      <c r="L5584" s="36"/>
      <c r="M5584" s="38"/>
      <c r="N5584" s="36"/>
      <c r="O5584" s="38"/>
    </row>
    <row r="5585" spans="8:15">
      <c r="H5585" s="37"/>
      <c r="I5585" s="36"/>
      <c r="J5585" s="38"/>
      <c r="K5585" s="36"/>
      <c r="L5585" s="36"/>
      <c r="M5585" s="38"/>
      <c r="N5585" s="36"/>
      <c r="O5585" s="38"/>
    </row>
    <row r="5586" spans="8:15">
      <c r="H5586" s="37"/>
      <c r="I5586" s="36"/>
      <c r="J5586" s="38"/>
      <c r="K5586" s="36"/>
      <c r="L5586" s="36"/>
      <c r="M5586" s="38"/>
      <c r="N5586" s="36"/>
      <c r="O5586" s="38"/>
    </row>
    <row r="5587" spans="8:15">
      <c r="H5587" s="37"/>
      <c r="I5587" s="36"/>
      <c r="J5587" s="38"/>
      <c r="K5587" s="36"/>
      <c r="L5587" s="36"/>
      <c r="M5587" s="38"/>
      <c r="N5587" s="36"/>
      <c r="O5587" s="38"/>
    </row>
    <row r="5588" spans="8:15">
      <c r="H5588" s="37"/>
      <c r="I5588" s="36"/>
      <c r="J5588" s="38"/>
      <c r="K5588" s="36"/>
      <c r="L5588" s="36"/>
      <c r="M5588" s="38"/>
      <c r="N5588" s="36"/>
      <c r="O5588" s="38"/>
    </row>
    <row r="5589" spans="8:15">
      <c r="H5589" s="37"/>
      <c r="I5589" s="36"/>
      <c r="J5589" s="38"/>
      <c r="K5589" s="36"/>
      <c r="L5589" s="36"/>
      <c r="M5589" s="38"/>
      <c r="N5589" s="36"/>
      <c r="O5589" s="38"/>
    </row>
    <row r="5590" spans="8:15">
      <c r="H5590" s="37"/>
      <c r="I5590" s="36"/>
      <c r="J5590" s="38"/>
      <c r="K5590" s="36"/>
      <c r="L5590" s="36"/>
      <c r="M5590" s="38"/>
      <c r="N5590" s="36"/>
      <c r="O5590" s="38"/>
    </row>
    <row r="5591" spans="8:15">
      <c r="H5591" s="37"/>
      <c r="I5591" s="36"/>
      <c r="J5591" s="38"/>
      <c r="K5591" s="36"/>
      <c r="L5591" s="36"/>
      <c r="M5591" s="38"/>
      <c r="N5591" s="36"/>
      <c r="O5591" s="38"/>
    </row>
    <row r="5592" spans="8:15">
      <c r="H5592" s="37"/>
      <c r="I5592" s="36"/>
      <c r="J5592" s="38"/>
      <c r="K5592" s="36"/>
      <c r="L5592" s="36"/>
      <c r="M5592" s="38"/>
      <c r="N5592" s="36"/>
      <c r="O5592" s="38"/>
    </row>
    <row r="5593" spans="8:15">
      <c r="H5593" s="37"/>
      <c r="I5593" s="36"/>
      <c r="J5593" s="38"/>
      <c r="K5593" s="36"/>
      <c r="L5593" s="36"/>
      <c r="M5593" s="38"/>
      <c r="N5593" s="36"/>
      <c r="O5593" s="38"/>
    </row>
    <row r="5594" spans="8:15">
      <c r="H5594" s="37"/>
      <c r="I5594" s="36"/>
      <c r="J5594" s="38"/>
      <c r="K5594" s="36"/>
      <c r="L5594" s="36"/>
      <c r="M5594" s="38"/>
      <c r="N5594" s="36"/>
      <c r="O5594" s="38"/>
    </row>
    <row r="5595" spans="8:15">
      <c r="H5595" s="37"/>
      <c r="I5595" s="36"/>
      <c r="J5595" s="38"/>
      <c r="K5595" s="36"/>
      <c r="L5595" s="36"/>
      <c r="M5595" s="38"/>
      <c r="N5595" s="36"/>
      <c r="O5595" s="38"/>
    </row>
    <row r="5596" spans="8:15">
      <c r="H5596" s="37"/>
      <c r="I5596" s="36"/>
      <c r="J5596" s="38"/>
      <c r="K5596" s="36"/>
      <c r="L5596" s="36"/>
      <c r="M5596" s="38"/>
      <c r="N5596" s="36"/>
      <c r="O5596" s="38"/>
    </row>
    <row r="5597" spans="8:15">
      <c r="H5597" s="37"/>
      <c r="I5597" s="36"/>
      <c r="J5597" s="38"/>
      <c r="K5597" s="36"/>
      <c r="L5597" s="36"/>
      <c r="M5597" s="38"/>
      <c r="N5597" s="36"/>
      <c r="O5597" s="38"/>
    </row>
    <row r="5598" spans="8:15">
      <c r="H5598" s="37"/>
      <c r="I5598" s="36"/>
      <c r="J5598" s="38"/>
      <c r="K5598" s="36"/>
      <c r="L5598" s="36"/>
      <c r="M5598" s="38"/>
      <c r="N5598" s="36"/>
      <c r="O5598" s="38"/>
    </row>
    <row r="5599" spans="8:15">
      <c r="H5599" s="37"/>
      <c r="I5599" s="36"/>
      <c r="J5599" s="38"/>
      <c r="K5599" s="36"/>
      <c r="L5599" s="36"/>
      <c r="M5599" s="38"/>
      <c r="N5599" s="36"/>
      <c r="O5599" s="38"/>
    </row>
    <row r="5600" spans="8:15">
      <c r="H5600" s="37"/>
      <c r="I5600" s="36"/>
      <c r="J5600" s="38"/>
      <c r="K5600" s="36"/>
      <c r="L5600" s="36"/>
      <c r="M5600" s="38"/>
      <c r="N5600" s="36"/>
      <c r="O5600" s="38"/>
    </row>
    <row r="5601" spans="8:15">
      <c r="H5601" s="37"/>
      <c r="I5601" s="36"/>
      <c r="J5601" s="38"/>
      <c r="K5601" s="36"/>
      <c r="L5601" s="36"/>
      <c r="M5601" s="38"/>
      <c r="N5601" s="36"/>
      <c r="O5601" s="38"/>
    </row>
    <row r="5602" spans="8:15">
      <c r="H5602" s="37"/>
      <c r="I5602" s="36"/>
      <c r="J5602" s="38"/>
      <c r="K5602" s="36"/>
      <c r="L5602" s="36"/>
      <c r="M5602" s="38"/>
      <c r="N5602" s="36"/>
      <c r="O5602" s="38"/>
    </row>
    <row r="5603" spans="8:15">
      <c r="H5603" s="37"/>
      <c r="I5603" s="36"/>
      <c r="J5603" s="38"/>
      <c r="K5603" s="36"/>
      <c r="L5603" s="36"/>
      <c r="M5603" s="38"/>
      <c r="N5603" s="36"/>
      <c r="O5603" s="38"/>
    </row>
    <row r="5604" spans="8:15">
      <c r="H5604" s="37"/>
      <c r="I5604" s="36"/>
      <c r="J5604" s="38"/>
      <c r="K5604" s="36"/>
      <c r="L5604" s="36"/>
      <c r="M5604" s="38"/>
      <c r="N5604" s="36"/>
      <c r="O5604" s="38"/>
    </row>
    <row r="5605" spans="8:15">
      <c r="H5605" s="37"/>
      <c r="I5605" s="36"/>
      <c r="J5605" s="38"/>
      <c r="K5605" s="36"/>
      <c r="L5605" s="36"/>
      <c r="M5605" s="38"/>
      <c r="N5605" s="36"/>
      <c r="O5605" s="38"/>
    </row>
    <row r="5606" spans="8:15">
      <c r="H5606" s="37"/>
      <c r="I5606" s="36"/>
      <c r="J5606" s="38"/>
      <c r="K5606" s="36"/>
      <c r="L5606" s="36"/>
      <c r="M5606" s="38"/>
      <c r="N5606" s="36"/>
      <c r="O5606" s="38"/>
    </row>
    <row r="5607" spans="8:15">
      <c r="H5607" s="37"/>
      <c r="I5607" s="36"/>
      <c r="J5607" s="38"/>
      <c r="K5607" s="36"/>
      <c r="L5607" s="36"/>
      <c r="M5607" s="38"/>
      <c r="N5607" s="36"/>
      <c r="O5607" s="38"/>
    </row>
    <row r="5608" spans="8:15">
      <c r="H5608" s="37"/>
      <c r="I5608" s="36"/>
      <c r="J5608" s="38"/>
      <c r="K5608" s="36"/>
      <c r="L5608" s="36"/>
      <c r="M5608" s="38"/>
      <c r="N5608" s="36"/>
      <c r="O5608" s="38"/>
    </row>
    <row r="5609" spans="8:15">
      <c r="H5609" s="37"/>
      <c r="I5609" s="36"/>
      <c r="J5609" s="38"/>
      <c r="K5609" s="36"/>
      <c r="L5609" s="36"/>
      <c r="M5609" s="38"/>
      <c r="N5609" s="36"/>
      <c r="O5609" s="38"/>
    </row>
    <row r="5610" spans="8:15">
      <c r="H5610" s="37"/>
      <c r="I5610" s="36"/>
      <c r="J5610" s="38"/>
      <c r="K5610" s="36"/>
      <c r="L5610" s="36"/>
      <c r="M5610" s="38"/>
      <c r="N5610" s="36"/>
      <c r="O5610" s="38"/>
    </row>
    <row r="5611" spans="8:15">
      <c r="H5611" s="37"/>
      <c r="I5611" s="36"/>
      <c r="J5611" s="38"/>
      <c r="K5611" s="36"/>
      <c r="L5611" s="36"/>
      <c r="M5611" s="38"/>
      <c r="N5611" s="36"/>
      <c r="O5611" s="38"/>
    </row>
    <row r="5612" spans="8:15">
      <c r="H5612" s="37"/>
      <c r="I5612" s="36"/>
      <c r="J5612" s="38"/>
      <c r="K5612" s="36"/>
      <c r="L5612" s="36"/>
      <c r="M5612" s="38"/>
      <c r="N5612" s="36"/>
      <c r="O5612" s="38"/>
    </row>
    <row r="5613" spans="8:15">
      <c r="H5613" s="37"/>
      <c r="I5613" s="36"/>
      <c r="J5613" s="38"/>
      <c r="K5613" s="36"/>
      <c r="L5613" s="36"/>
      <c r="M5613" s="38"/>
      <c r="N5613" s="36"/>
      <c r="O5613" s="38"/>
    </row>
    <row r="5614" spans="8:15">
      <c r="H5614" s="37"/>
      <c r="I5614" s="36"/>
      <c r="J5614" s="38"/>
      <c r="K5614" s="36"/>
      <c r="L5614" s="36"/>
      <c r="M5614" s="38"/>
      <c r="N5614" s="36"/>
      <c r="O5614" s="38"/>
    </row>
    <row r="5615" spans="8:15">
      <c r="H5615" s="37"/>
      <c r="I5615" s="36"/>
      <c r="J5615" s="38"/>
      <c r="K5615" s="36"/>
      <c r="L5615" s="36"/>
      <c r="M5615" s="38"/>
      <c r="N5615" s="36"/>
      <c r="O5615" s="38"/>
    </row>
    <row r="5616" spans="8:15">
      <c r="H5616" s="37"/>
      <c r="I5616" s="36"/>
      <c r="J5616" s="38"/>
      <c r="K5616" s="36"/>
      <c r="L5616" s="36"/>
      <c r="M5616" s="38"/>
      <c r="N5616" s="36"/>
      <c r="O5616" s="38"/>
    </row>
    <row r="5617" spans="8:15">
      <c r="H5617" s="37"/>
      <c r="I5617" s="36"/>
      <c r="J5617" s="38"/>
      <c r="K5617" s="36"/>
      <c r="L5617" s="36"/>
      <c r="M5617" s="38"/>
      <c r="N5617" s="36"/>
      <c r="O5617" s="38"/>
    </row>
    <row r="5618" spans="8:15">
      <c r="H5618" s="37"/>
      <c r="I5618" s="36"/>
      <c r="J5618" s="38"/>
      <c r="K5618" s="36"/>
      <c r="L5618" s="36"/>
      <c r="M5618" s="38"/>
      <c r="N5618" s="36"/>
      <c r="O5618" s="38"/>
    </row>
    <row r="5619" spans="8:15">
      <c r="H5619" s="37"/>
      <c r="I5619" s="36"/>
      <c r="J5619" s="38"/>
      <c r="K5619" s="36"/>
      <c r="L5619" s="36"/>
      <c r="M5619" s="38"/>
      <c r="N5619" s="36"/>
      <c r="O5619" s="38"/>
    </row>
    <row r="5620" spans="8:15">
      <c r="H5620" s="37"/>
      <c r="I5620" s="36"/>
      <c r="J5620" s="38"/>
      <c r="K5620" s="36"/>
      <c r="L5620" s="36"/>
      <c r="M5620" s="38"/>
      <c r="N5620" s="36"/>
      <c r="O5620" s="38"/>
    </row>
    <row r="5621" spans="8:15">
      <c r="H5621" s="37"/>
      <c r="I5621" s="36"/>
      <c r="J5621" s="38"/>
      <c r="K5621" s="36"/>
      <c r="L5621" s="36"/>
      <c r="M5621" s="38"/>
      <c r="N5621" s="36"/>
      <c r="O5621" s="38"/>
    </row>
    <row r="5622" spans="8:15">
      <c r="H5622" s="37"/>
      <c r="I5622" s="36"/>
      <c r="J5622" s="38"/>
      <c r="K5622" s="36"/>
      <c r="L5622" s="36"/>
      <c r="M5622" s="38"/>
      <c r="N5622" s="36"/>
      <c r="O5622" s="38"/>
    </row>
    <row r="5623" spans="8:15">
      <c r="H5623" s="37"/>
      <c r="I5623" s="36"/>
      <c r="J5623" s="38"/>
      <c r="K5623" s="36"/>
      <c r="L5623" s="36"/>
      <c r="M5623" s="38"/>
      <c r="N5623" s="36"/>
      <c r="O5623" s="38"/>
    </row>
    <row r="5624" spans="8:15">
      <c r="H5624" s="37"/>
      <c r="I5624" s="36"/>
      <c r="J5624" s="38"/>
      <c r="K5624" s="36"/>
      <c r="L5624" s="36"/>
      <c r="M5624" s="38"/>
      <c r="N5624" s="36"/>
      <c r="O5624" s="38"/>
    </row>
    <row r="5625" spans="8:15">
      <c r="H5625" s="37"/>
      <c r="I5625" s="36"/>
      <c r="J5625" s="38"/>
      <c r="K5625" s="36"/>
      <c r="L5625" s="36"/>
      <c r="M5625" s="38"/>
      <c r="N5625" s="36"/>
      <c r="O5625" s="38"/>
    </row>
    <row r="5626" spans="8:15">
      <c r="H5626" s="37"/>
      <c r="I5626" s="36"/>
      <c r="J5626" s="38"/>
      <c r="K5626" s="36"/>
      <c r="L5626" s="36"/>
      <c r="M5626" s="38"/>
      <c r="N5626" s="36"/>
      <c r="O5626" s="38"/>
    </row>
    <row r="5627" spans="8:15">
      <c r="H5627" s="37"/>
      <c r="I5627" s="36"/>
      <c r="J5627" s="38"/>
      <c r="K5627" s="36"/>
      <c r="L5627" s="36"/>
      <c r="M5627" s="38"/>
      <c r="N5627" s="36"/>
      <c r="O5627" s="38"/>
    </row>
    <row r="5628" spans="8:15">
      <c r="H5628" s="37"/>
      <c r="I5628" s="36"/>
      <c r="J5628" s="38"/>
      <c r="K5628" s="36"/>
      <c r="L5628" s="36"/>
      <c r="M5628" s="38"/>
      <c r="N5628" s="36"/>
      <c r="O5628" s="38"/>
    </row>
    <row r="5629" spans="8:15">
      <c r="H5629" s="37"/>
      <c r="I5629" s="36"/>
      <c r="J5629" s="38"/>
      <c r="K5629" s="36"/>
      <c r="L5629" s="36"/>
      <c r="M5629" s="38"/>
      <c r="N5629" s="36"/>
      <c r="O5629" s="38"/>
    </row>
    <row r="5630" spans="8:15">
      <c r="H5630" s="37"/>
      <c r="I5630" s="36"/>
      <c r="J5630" s="38"/>
      <c r="K5630" s="36"/>
      <c r="L5630" s="36"/>
      <c r="M5630" s="38"/>
      <c r="N5630" s="36"/>
      <c r="O5630" s="38"/>
    </row>
    <row r="5631" spans="8:15">
      <c r="H5631" s="37"/>
      <c r="I5631" s="36"/>
      <c r="J5631" s="38"/>
      <c r="K5631" s="36"/>
      <c r="L5631" s="36"/>
      <c r="M5631" s="38"/>
      <c r="N5631" s="36"/>
      <c r="O5631" s="38"/>
    </row>
    <row r="5632" spans="8:15">
      <c r="H5632" s="37"/>
      <c r="I5632" s="36"/>
      <c r="J5632" s="38"/>
      <c r="K5632" s="36"/>
      <c r="L5632" s="36"/>
      <c r="M5632" s="38"/>
      <c r="N5632" s="36"/>
      <c r="O5632" s="38"/>
    </row>
    <row r="5633" spans="8:15">
      <c r="H5633" s="37"/>
      <c r="I5633" s="36"/>
      <c r="J5633" s="38"/>
      <c r="K5633" s="36"/>
      <c r="L5633" s="36"/>
      <c r="M5633" s="38"/>
      <c r="N5633" s="36"/>
      <c r="O5633" s="38"/>
    </row>
    <row r="5634" spans="8:15">
      <c r="H5634" s="37"/>
      <c r="I5634" s="36"/>
      <c r="J5634" s="38"/>
      <c r="K5634" s="36"/>
      <c r="L5634" s="36"/>
      <c r="M5634" s="38"/>
      <c r="N5634" s="36"/>
      <c r="O5634" s="38"/>
    </row>
    <row r="5635" spans="8:15">
      <c r="H5635" s="37"/>
      <c r="I5635" s="36"/>
      <c r="J5635" s="38"/>
      <c r="K5635" s="36"/>
      <c r="L5635" s="36"/>
      <c r="M5635" s="38"/>
      <c r="N5635" s="36"/>
      <c r="O5635" s="38"/>
    </row>
    <row r="5636" spans="8:15">
      <c r="H5636" s="37"/>
      <c r="I5636" s="36"/>
      <c r="J5636" s="38"/>
      <c r="K5636" s="36"/>
      <c r="L5636" s="36"/>
      <c r="M5636" s="38"/>
      <c r="N5636" s="36"/>
      <c r="O5636" s="38"/>
    </row>
    <row r="5637" spans="8:15">
      <c r="H5637" s="37"/>
      <c r="I5637" s="36"/>
      <c r="J5637" s="38"/>
      <c r="K5637" s="36"/>
      <c r="L5637" s="36"/>
      <c r="M5637" s="38"/>
      <c r="N5637" s="36"/>
      <c r="O5637" s="38"/>
    </row>
    <row r="5638" spans="8:15">
      <c r="H5638" s="37"/>
      <c r="I5638" s="36"/>
      <c r="J5638" s="38"/>
      <c r="K5638" s="36"/>
      <c r="L5638" s="36"/>
      <c r="M5638" s="38"/>
      <c r="N5638" s="36"/>
      <c r="O5638" s="38"/>
    </row>
    <row r="5639" spans="8:15">
      <c r="H5639" s="37"/>
      <c r="I5639" s="36"/>
      <c r="J5639" s="38"/>
      <c r="K5639" s="36"/>
      <c r="L5639" s="36"/>
      <c r="M5639" s="38"/>
      <c r="N5639" s="36"/>
      <c r="O5639" s="38"/>
    </row>
    <row r="5640" spans="8:15">
      <c r="H5640" s="37"/>
      <c r="I5640" s="36"/>
      <c r="J5640" s="38"/>
      <c r="K5640" s="36"/>
      <c r="L5640" s="36"/>
      <c r="M5640" s="38"/>
      <c r="N5640" s="36"/>
      <c r="O5640" s="38"/>
    </row>
    <row r="5641" spans="8:15">
      <c r="H5641" s="37"/>
      <c r="I5641" s="36"/>
      <c r="J5641" s="38"/>
      <c r="K5641" s="36"/>
      <c r="L5641" s="36"/>
      <c r="M5641" s="38"/>
      <c r="N5641" s="36"/>
      <c r="O5641" s="38"/>
    </row>
    <row r="5642" spans="8:15">
      <c r="H5642" s="37"/>
      <c r="I5642" s="36"/>
      <c r="J5642" s="38"/>
      <c r="K5642" s="36"/>
      <c r="L5642" s="36"/>
      <c r="M5642" s="38"/>
      <c r="N5642" s="36"/>
      <c r="O5642" s="38"/>
    </row>
    <row r="5643" spans="8:15">
      <c r="H5643" s="37"/>
      <c r="I5643" s="36"/>
      <c r="J5643" s="38"/>
      <c r="K5643" s="36"/>
      <c r="L5643" s="36"/>
      <c r="M5643" s="38"/>
      <c r="N5643" s="36"/>
      <c r="O5643" s="38"/>
    </row>
    <row r="5644" spans="8:15">
      <c r="H5644" s="37"/>
      <c r="I5644" s="36"/>
      <c r="J5644" s="38"/>
      <c r="K5644" s="36"/>
      <c r="L5644" s="36"/>
      <c r="M5644" s="38"/>
      <c r="N5644" s="36"/>
      <c r="O5644" s="38"/>
    </row>
    <row r="5645" spans="8:15">
      <c r="H5645" s="37"/>
      <c r="I5645" s="36"/>
      <c r="J5645" s="38"/>
      <c r="K5645" s="36"/>
      <c r="L5645" s="36"/>
      <c r="M5645" s="38"/>
      <c r="N5645" s="36"/>
      <c r="O5645" s="38"/>
    </row>
    <row r="5646" spans="8:15">
      <c r="H5646" s="37"/>
      <c r="I5646" s="36"/>
      <c r="J5646" s="38"/>
      <c r="K5646" s="36"/>
      <c r="L5646" s="36"/>
      <c r="M5646" s="38"/>
      <c r="N5646" s="36"/>
      <c r="O5646" s="38"/>
    </row>
    <row r="5647" spans="8:15">
      <c r="H5647" s="37"/>
      <c r="I5647" s="36"/>
      <c r="J5647" s="38"/>
      <c r="K5647" s="36"/>
      <c r="L5647" s="36"/>
      <c r="M5647" s="38"/>
      <c r="N5647" s="36"/>
      <c r="O5647" s="38"/>
    </row>
    <row r="5648" spans="8:15">
      <c r="H5648" s="37"/>
      <c r="I5648" s="36"/>
      <c r="J5648" s="38"/>
      <c r="K5648" s="36"/>
      <c r="L5648" s="36"/>
      <c r="M5648" s="38"/>
      <c r="N5648" s="36"/>
      <c r="O5648" s="38"/>
    </row>
    <row r="5649" spans="8:15">
      <c r="H5649" s="37"/>
      <c r="I5649" s="36"/>
      <c r="J5649" s="38"/>
      <c r="K5649" s="36"/>
      <c r="L5649" s="36"/>
      <c r="M5649" s="38"/>
      <c r="N5649" s="36"/>
      <c r="O5649" s="38"/>
    </row>
    <row r="5650" spans="8:15">
      <c r="H5650" s="37"/>
      <c r="I5650" s="36"/>
      <c r="J5650" s="38"/>
      <c r="K5650" s="36"/>
      <c r="L5650" s="36"/>
      <c r="M5650" s="38"/>
      <c r="N5650" s="36"/>
      <c r="O5650" s="38"/>
    </row>
    <row r="5651" spans="8:15">
      <c r="H5651" s="37"/>
      <c r="I5651" s="36"/>
      <c r="J5651" s="38"/>
      <c r="K5651" s="36"/>
      <c r="L5651" s="36"/>
      <c r="M5651" s="38"/>
      <c r="N5651" s="36"/>
      <c r="O5651" s="38"/>
    </row>
    <row r="5652" spans="8:15">
      <c r="H5652" s="37"/>
      <c r="I5652" s="36"/>
      <c r="J5652" s="38"/>
      <c r="K5652" s="36"/>
      <c r="L5652" s="36"/>
      <c r="M5652" s="38"/>
      <c r="N5652" s="36"/>
      <c r="O5652" s="38"/>
    </row>
    <row r="5653" spans="8:15">
      <c r="H5653" s="37"/>
      <c r="I5653" s="36"/>
      <c r="J5653" s="38"/>
      <c r="K5653" s="36"/>
      <c r="L5653" s="36"/>
      <c r="M5653" s="38"/>
      <c r="N5653" s="36"/>
      <c r="O5653" s="38"/>
    </row>
    <row r="5654" spans="8:15">
      <c r="H5654" s="37"/>
      <c r="I5654" s="36"/>
      <c r="J5654" s="38"/>
      <c r="K5654" s="36"/>
      <c r="L5654" s="36"/>
      <c r="M5654" s="38"/>
      <c r="N5654" s="36"/>
      <c r="O5654" s="38"/>
    </row>
    <row r="5655" spans="8:15">
      <c r="H5655" s="37"/>
      <c r="I5655" s="36"/>
      <c r="J5655" s="38"/>
      <c r="K5655" s="36"/>
      <c r="L5655" s="36"/>
      <c r="M5655" s="38"/>
      <c r="N5655" s="36"/>
      <c r="O5655" s="38"/>
    </row>
    <row r="5656" spans="8:15">
      <c r="H5656" s="37"/>
      <c r="I5656" s="36"/>
      <c r="J5656" s="38"/>
      <c r="K5656" s="36"/>
      <c r="L5656" s="36"/>
      <c r="M5656" s="38"/>
      <c r="N5656" s="36"/>
      <c r="O5656" s="38"/>
    </row>
    <row r="5657" spans="8:15">
      <c r="H5657" s="37"/>
      <c r="I5657" s="36"/>
      <c r="J5657" s="38"/>
      <c r="K5657" s="36"/>
      <c r="L5657" s="36"/>
      <c r="M5657" s="38"/>
      <c r="N5657" s="36"/>
      <c r="O5657" s="38"/>
    </row>
    <row r="5658" spans="8:15">
      <c r="H5658" s="37"/>
      <c r="I5658" s="36"/>
      <c r="J5658" s="38"/>
      <c r="K5658" s="36"/>
      <c r="L5658" s="36"/>
      <c r="M5658" s="38"/>
      <c r="N5658" s="36"/>
      <c r="O5658" s="38"/>
    </row>
    <row r="5659" spans="8:15">
      <c r="H5659" s="37"/>
      <c r="I5659" s="36"/>
      <c r="J5659" s="38"/>
      <c r="K5659" s="36"/>
      <c r="L5659" s="36"/>
      <c r="M5659" s="38"/>
      <c r="N5659" s="36"/>
      <c r="O5659" s="38"/>
    </row>
    <row r="5660" spans="8:15">
      <c r="H5660" s="37"/>
      <c r="I5660" s="36"/>
      <c r="J5660" s="38"/>
      <c r="K5660" s="36"/>
      <c r="L5660" s="36"/>
      <c r="M5660" s="38"/>
      <c r="N5660" s="36"/>
      <c r="O5660" s="38"/>
    </row>
    <row r="5661" spans="8:15">
      <c r="H5661" s="37"/>
      <c r="I5661" s="36"/>
      <c r="J5661" s="38"/>
      <c r="K5661" s="36"/>
      <c r="L5661" s="36"/>
      <c r="M5661" s="38"/>
      <c r="N5661" s="36"/>
      <c r="O5661" s="38"/>
    </row>
    <row r="5662" spans="8:15">
      <c r="H5662" s="37"/>
      <c r="I5662" s="36"/>
      <c r="J5662" s="38"/>
      <c r="K5662" s="36"/>
      <c r="L5662" s="36"/>
      <c r="M5662" s="38"/>
      <c r="N5662" s="36"/>
      <c r="O5662" s="38"/>
    </row>
    <row r="5663" spans="8:15">
      <c r="H5663" s="37"/>
      <c r="I5663" s="36"/>
      <c r="J5663" s="38"/>
      <c r="K5663" s="36"/>
      <c r="L5663" s="36"/>
      <c r="M5663" s="38"/>
      <c r="N5663" s="36"/>
      <c r="O5663" s="38"/>
    </row>
    <row r="5664" spans="8:15">
      <c r="H5664" s="37"/>
      <c r="I5664" s="36"/>
      <c r="J5664" s="38"/>
      <c r="K5664" s="36"/>
      <c r="L5664" s="36"/>
      <c r="M5664" s="38"/>
      <c r="N5664" s="36"/>
      <c r="O5664" s="38"/>
    </row>
    <row r="5665" spans="8:15">
      <c r="H5665" s="37"/>
      <c r="I5665" s="36"/>
      <c r="J5665" s="38"/>
      <c r="K5665" s="36"/>
      <c r="L5665" s="36"/>
      <c r="M5665" s="38"/>
      <c r="N5665" s="36"/>
      <c r="O5665" s="38"/>
    </row>
    <row r="5666" spans="8:15">
      <c r="H5666" s="37"/>
      <c r="I5666" s="36"/>
      <c r="J5666" s="38"/>
      <c r="K5666" s="36"/>
      <c r="L5666" s="36"/>
      <c r="M5666" s="38"/>
      <c r="N5666" s="36"/>
      <c r="O5666" s="38"/>
    </row>
    <row r="5667" spans="8:15">
      <c r="H5667" s="37"/>
      <c r="I5667" s="36"/>
      <c r="J5667" s="38"/>
      <c r="K5667" s="36"/>
      <c r="L5667" s="36"/>
      <c r="M5667" s="38"/>
      <c r="N5667" s="36"/>
      <c r="O5667" s="38"/>
    </row>
    <row r="5668" spans="8:15">
      <c r="H5668" s="37"/>
      <c r="I5668" s="36"/>
      <c r="J5668" s="38"/>
      <c r="K5668" s="36"/>
      <c r="L5668" s="36"/>
      <c r="M5668" s="38"/>
      <c r="N5668" s="36"/>
      <c r="O5668" s="38"/>
    </row>
    <row r="5669" spans="8:15">
      <c r="H5669" s="37"/>
      <c r="I5669" s="36"/>
      <c r="J5669" s="38"/>
      <c r="K5669" s="36"/>
      <c r="L5669" s="36"/>
      <c r="M5669" s="38"/>
      <c r="N5669" s="36"/>
      <c r="O5669" s="38"/>
    </row>
    <row r="5670" spans="8:15">
      <c r="H5670" s="37"/>
      <c r="I5670" s="36"/>
      <c r="J5670" s="38"/>
      <c r="K5670" s="36"/>
      <c r="L5670" s="36"/>
      <c r="M5670" s="38"/>
      <c r="N5670" s="36"/>
      <c r="O5670" s="38"/>
    </row>
    <row r="5671" spans="8:15">
      <c r="H5671" s="37"/>
      <c r="I5671" s="36"/>
      <c r="J5671" s="38"/>
      <c r="K5671" s="36"/>
      <c r="L5671" s="36"/>
      <c r="M5671" s="38"/>
      <c r="N5671" s="36"/>
      <c r="O5671" s="38"/>
    </row>
    <row r="5672" spans="8:15">
      <c r="H5672" s="37"/>
      <c r="I5672" s="36"/>
      <c r="J5672" s="38"/>
      <c r="K5672" s="36"/>
      <c r="L5672" s="36"/>
      <c r="M5672" s="38"/>
      <c r="N5672" s="36"/>
      <c r="O5672" s="38"/>
    </row>
    <row r="5673" spans="8:15">
      <c r="H5673" s="37"/>
      <c r="I5673" s="36"/>
      <c r="J5673" s="38"/>
      <c r="K5673" s="36"/>
      <c r="L5673" s="36"/>
      <c r="M5673" s="38"/>
      <c r="N5673" s="36"/>
      <c r="O5673" s="38"/>
    </row>
    <row r="5674" spans="8:15">
      <c r="H5674" s="37"/>
      <c r="I5674" s="36"/>
      <c r="J5674" s="38"/>
      <c r="K5674" s="36"/>
      <c r="L5674" s="36"/>
      <c r="M5674" s="38"/>
      <c r="N5674" s="36"/>
      <c r="O5674" s="38"/>
    </row>
    <row r="5675" spans="8:15">
      <c r="H5675" s="37"/>
      <c r="I5675" s="36"/>
      <c r="J5675" s="38"/>
      <c r="K5675" s="36"/>
      <c r="L5675" s="36"/>
      <c r="M5675" s="38"/>
      <c r="N5675" s="36"/>
      <c r="O5675" s="38"/>
    </row>
    <row r="5676" spans="8:15">
      <c r="H5676" s="37"/>
      <c r="I5676" s="36"/>
      <c r="J5676" s="38"/>
      <c r="K5676" s="36"/>
      <c r="L5676" s="36"/>
      <c r="M5676" s="38"/>
      <c r="N5676" s="36"/>
      <c r="O5676" s="38"/>
    </row>
    <row r="5677" spans="8:15">
      <c r="H5677" s="37"/>
      <c r="I5677" s="36"/>
      <c r="J5677" s="38"/>
      <c r="K5677" s="36"/>
      <c r="L5677" s="36"/>
      <c r="M5677" s="38"/>
      <c r="N5677" s="36"/>
      <c r="O5677" s="38"/>
    </row>
    <row r="5678" spans="8:15">
      <c r="H5678" s="37"/>
      <c r="I5678" s="36"/>
      <c r="J5678" s="38"/>
      <c r="K5678" s="36"/>
      <c r="L5678" s="36"/>
      <c r="M5678" s="38"/>
      <c r="N5678" s="36"/>
      <c r="O5678" s="38"/>
    </row>
    <row r="5679" spans="8:15">
      <c r="H5679" s="37"/>
      <c r="I5679" s="36"/>
      <c r="J5679" s="38"/>
      <c r="K5679" s="36"/>
      <c r="L5679" s="36"/>
      <c r="M5679" s="38"/>
      <c r="N5679" s="36"/>
      <c r="O5679" s="38"/>
    </row>
    <row r="5680" spans="8:15">
      <c r="H5680" s="37"/>
      <c r="I5680" s="36"/>
      <c r="J5680" s="38"/>
      <c r="K5680" s="36"/>
      <c r="L5680" s="36"/>
      <c r="M5680" s="38"/>
      <c r="N5680" s="36"/>
      <c r="O5680" s="38"/>
    </row>
    <row r="5681" spans="8:15">
      <c r="H5681" s="37"/>
      <c r="I5681" s="36"/>
      <c r="J5681" s="38"/>
      <c r="K5681" s="36"/>
      <c r="L5681" s="36"/>
      <c r="M5681" s="38"/>
      <c r="N5681" s="36"/>
      <c r="O5681" s="38"/>
    </row>
    <row r="5682" spans="8:15">
      <c r="H5682" s="37"/>
      <c r="I5682" s="36"/>
      <c r="J5682" s="38"/>
      <c r="K5682" s="36"/>
      <c r="L5682" s="36"/>
      <c r="M5682" s="38"/>
      <c r="N5682" s="36"/>
      <c r="O5682" s="38"/>
    </row>
    <row r="5683" spans="8:15">
      <c r="H5683" s="37"/>
      <c r="I5683" s="36"/>
      <c r="J5683" s="38"/>
      <c r="K5683" s="36"/>
      <c r="L5683" s="36"/>
      <c r="M5683" s="38"/>
      <c r="N5683" s="36"/>
      <c r="O5683" s="38"/>
    </row>
    <row r="5684" spans="8:15">
      <c r="H5684" s="37"/>
      <c r="I5684" s="36"/>
      <c r="J5684" s="38"/>
      <c r="K5684" s="36"/>
      <c r="L5684" s="36"/>
      <c r="M5684" s="38"/>
      <c r="N5684" s="36"/>
      <c r="O5684" s="38"/>
    </row>
    <row r="5685" spans="8:15">
      <c r="H5685" s="37"/>
      <c r="I5685" s="36"/>
      <c r="J5685" s="38"/>
      <c r="K5685" s="36"/>
      <c r="L5685" s="36"/>
      <c r="M5685" s="38"/>
      <c r="N5685" s="36"/>
      <c r="O5685" s="38"/>
    </row>
    <row r="5686" spans="8:15">
      <c r="H5686" s="37"/>
      <c r="I5686" s="36"/>
      <c r="J5686" s="38"/>
      <c r="K5686" s="36"/>
      <c r="L5686" s="36"/>
      <c r="M5686" s="38"/>
      <c r="N5686" s="36"/>
      <c r="O5686" s="38"/>
    </row>
    <row r="5687" spans="8:15">
      <c r="H5687" s="37"/>
      <c r="I5687" s="36"/>
      <c r="J5687" s="38"/>
      <c r="K5687" s="36"/>
      <c r="L5687" s="36"/>
      <c r="M5687" s="38"/>
      <c r="N5687" s="36"/>
      <c r="O5687" s="38"/>
    </row>
    <row r="5688" spans="8:15">
      <c r="H5688" s="37"/>
      <c r="I5688" s="36"/>
      <c r="J5688" s="38"/>
      <c r="K5688" s="36"/>
      <c r="L5688" s="36"/>
      <c r="M5688" s="38"/>
      <c r="N5688" s="36"/>
      <c r="O5688" s="38"/>
    </row>
    <row r="5689" spans="8:15">
      <c r="H5689" s="37"/>
      <c r="I5689" s="36"/>
      <c r="J5689" s="38"/>
      <c r="K5689" s="36"/>
      <c r="L5689" s="36"/>
      <c r="M5689" s="38"/>
      <c r="N5689" s="36"/>
      <c r="O5689" s="38"/>
    </row>
    <row r="5690" spans="8:15">
      <c r="H5690" s="37"/>
      <c r="I5690" s="36"/>
      <c r="J5690" s="38"/>
      <c r="K5690" s="36"/>
      <c r="L5690" s="36"/>
      <c r="M5690" s="38"/>
      <c r="N5690" s="36"/>
      <c r="O5690" s="38"/>
    </row>
    <row r="5691" spans="8:15">
      <c r="H5691" s="37"/>
      <c r="I5691" s="36"/>
      <c r="J5691" s="38"/>
      <c r="K5691" s="36"/>
      <c r="L5691" s="36"/>
      <c r="M5691" s="38"/>
      <c r="N5691" s="36"/>
      <c r="O5691" s="38"/>
    </row>
    <row r="5692" spans="8:15">
      <c r="H5692" s="37"/>
      <c r="I5692" s="36"/>
      <c r="J5692" s="38"/>
      <c r="K5692" s="36"/>
      <c r="L5692" s="36"/>
      <c r="M5692" s="38"/>
      <c r="N5692" s="36"/>
      <c r="O5692" s="38"/>
    </row>
    <row r="5693" spans="8:15">
      <c r="H5693" s="37"/>
      <c r="I5693" s="36"/>
      <c r="J5693" s="38"/>
      <c r="K5693" s="36"/>
      <c r="L5693" s="36"/>
      <c r="M5693" s="38"/>
      <c r="N5693" s="36"/>
      <c r="O5693" s="38"/>
    </row>
    <row r="5694" spans="8:15">
      <c r="H5694" s="37"/>
      <c r="I5694" s="36"/>
      <c r="J5694" s="38"/>
      <c r="K5694" s="36"/>
      <c r="L5694" s="36"/>
      <c r="M5694" s="38"/>
      <c r="N5694" s="36"/>
      <c r="O5694" s="38"/>
    </row>
    <row r="5695" spans="8:15">
      <c r="H5695" s="37"/>
      <c r="I5695" s="36"/>
      <c r="J5695" s="38"/>
      <c r="K5695" s="36"/>
      <c r="L5695" s="36"/>
      <c r="M5695" s="38"/>
      <c r="N5695" s="36"/>
      <c r="O5695" s="38"/>
    </row>
    <row r="5696" spans="8:15">
      <c r="H5696" s="37"/>
      <c r="I5696" s="36"/>
      <c r="J5696" s="38"/>
      <c r="K5696" s="36"/>
      <c r="L5696" s="36"/>
      <c r="M5696" s="38"/>
      <c r="N5696" s="36"/>
      <c r="O5696" s="38"/>
    </row>
    <row r="5697" spans="8:15">
      <c r="H5697" s="37"/>
      <c r="I5697" s="36"/>
      <c r="J5697" s="38"/>
      <c r="K5697" s="36"/>
      <c r="L5697" s="36"/>
      <c r="M5697" s="38"/>
      <c r="N5697" s="36"/>
      <c r="O5697" s="38"/>
    </row>
    <row r="5698" spans="8:15">
      <c r="H5698" s="37"/>
      <c r="I5698" s="36"/>
      <c r="J5698" s="38"/>
      <c r="K5698" s="36"/>
      <c r="L5698" s="36"/>
      <c r="M5698" s="38"/>
      <c r="N5698" s="36"/>
      <c r="O5698" s="38"/>
    </row>
    <row r="5699" spans="8:15">
      <c r="H5699" s="37"/>
      <c r="I5699" s="36"/>
      <c r="J5699" s="38"/>
      <c r="K5699" s="36"/>
      <c r="L5699" s="36"/>
      <c r="M5699" s="38"/>
      <c r="N5699" s="36"/>
      <c r="O5699" s="38"/>
    </row>
    <row r="5700" spans="8:15">
      <c r="H5700" s="37"/>
      <c r="I5700" s="36"/>
      <c r="J5700" s="38"/>
      <c r="K5700" s="36"/>
      <c r="L5700" s="36"/>
      <c r="M5700" s="38"/>
      <c r="N5700" s="36"/>
      <c r="O5700" s="38"/>
    </row>
    <row r="5701" spans="8:15">
      <c r="H5701" s="37"/>
      <c r="I5701" s="36"/>
      <c r="J5701" s="38"/>
      <c r="K5701" s="36"/>
      <c r="L5701" s="36"/>
      <c r="M5701" s="38"/>
      <c r="N5701" s="36"/>
      <c r="O5701" s="38"/>
    </row>
    <row r="5702" spans="8:15">
      <c r="H5702" s="37"/>
      <c r="I5702" s="36"/>
      <c r="J5702" s="38"/>
      <c r="K5702" s="36"/>
      <c r="L5702" s="36"/>
      <c r="M5702" s="38"/>
      <c r="N5702" s="36"/>
      <c r="O5702" s="38"/>
    </row>
    <row r="5703" spans="8:15">
      <c r="H5703" s="37"/>
      <c r="I5703" s="36"/>
      <c r="J5703" s="38"/>
      <c r="K5703" s="36"/>
      <c r="L5703" s="36"/>
      <c r="M5703" s="38"/>
      <c r="N5703" s="36"/>
      <c r="O5703" s="38"/>
    </row>
    <row r="5704" spans="8:15">
      <c r="H5704" s="37"/>
      <c r="I5704" s="36"/>
      <c r="J5704" s="38"/>
      <c r="K5704" s="36"/>
      <c r="L5704" s="36"/>
      <c r="M5704" s="38"/>
      <c r="N5704" s="36"/>
      <c r="O5704" s="38"/>
    </row>
    <row r="5705" spans="8:15">
      <c r="H5705" s="37"/>
      <c r="I5705" s="36"/>
      <c r="J5705" s="38"/>
      <c r="K5705" s="36"/>
      <c r="L5705" s="36"/>
      <c r="M5705" s="38"/>
      <c r="N5705" s="36"/>
      <c r="O5705" s="38"/>
    </row>
    <row r="5706" spans="8:15">
      <c r="H5706" s="37"/>
      <c r="I5706" s="36"/>
      <c r="J5706" s="38"/>
      <c r="K5706" s="36"/>
      <c r="L5706" s="36"/>
      <c r="M5706" s="38"/>
      <c r="N5706" s="36"/>
      <c r="O5706" s="38"/>
    </row>
    <row r="5707" spans="8:15">
      <c r="H5707" s="37"/>
      <c r="I5707" s="36"/>
      <c r="J5707" s="38"/>
      <c r="K5707" s="36"/>
      <c r="L5707" s="36"/>
      <c r="M5707" s="38"/>
      <c r="N5707" s="36"/>
      <c r="O5707" s="38"/>
    </row>
    <row r="5708" spans="8:15">
      <c r="H5708" s="37"/>
      <c r="I5708" s="36"/>
      <c r="J5708" s="38"/>
      <c r="K5708" s="36"/>
      <c r="L5708" s="36"/>
      <c r="M5708" s="38"/>
      <c r="N5708" s="36"/>
      <c r="O5708" s="38"/>
    </row>
    <row r="5709" spans="8:15">
      <c r="H5709" s="37"/>
      <c r="I5709" s="36"/>
      <c r="J5709" s="38"/>
      <c r="K5709" s="36"/>
      <c r="L5709" s="36"/>
      <c r="M5709" s="38"/>
      <c r="N5709" s="36"/>
      <c r="O5709" s="38"/>
    </row>
    <row r="5710" spans="8:15">
      <c r="H5710" s="37"/>
      <c r="I5710" s="36"/>
      <c r="J5710" s="38"/>
      <c r="K5710" s="36"/>
      <c r="L5710" s="36"/>
      <c r="M5710" s="38"/>
      <c r="N5710" s="36"/>
      <c r="O5710" s="38"/>
    </row>
    <row r="5711" spans="8:15">
      <c r="H5711" s="37"/>
      <c r="I5711" s="36"/>
      <c r="J5711" s="38"/>
      <c r="K5711" s="36"/>
      <c r="L5711" s="36"/>
      <c r="M5711" s="38"/>
      <c r="N5711" s="36"/>
      <c r="O5711" s="38"/>
    </row>
    <row r="5712" spans="8:15">
      <c r="H5712" s="37"/>
      <c r="I5712" s="36"/>
      <c r="J5712" s="38"/>
      <c r="K5712" s="36"/>
      <c r="L5712" s="36"/>
      <c r="M5712" s="38"/>
      <c r="N5712" s="36"/>
      <c r="O5712" s="38"/>
    </row>
    <row r="5713" spans="8:15">
      <c r="H5713" s="37"/>
      <c r="I5713" s="36"/>
      <c r="J5713" s="38"/>
      <c r="K5713" s="36"/>
      <c r="L5713" s="36"/>
      <c r="M5713" s="38"/>
      <c r="N5713" s="36"/>
      <c r="O5713" s="38"/>
    </row>
    <row r="5714" spans="8:15">
      <c r="H5714" s="37"/>
      <c r="I5714" s="36"/>
      <c r="J5714" s="38"/>
      <c r="K5714" s="36"/>
      <c r="L5714" s="36"/>
      <c r="M5714" s="38"/>
      <c r="N5714" s="36"/>
      <c r="O5714" s="38"/>
    </row>
    <row r="5715" spans="8:15">
      <c r="H5715" s="37"/>
      <c r="I5715" s="36"/>
      <c r="J5715" s="38"/>
      <c r="K5715" s="36"/>
      <c r="L5715" s="36"/>
      <c r="M5715" s="38"/>
      <c r="N5715" s="36"/>
      <c r="O5715" s="38"/>
    </row>
    <row r="5716" spans="8:15">
      <c r="H5716" s="37"/>
      <c r="I5716" s="36"/>
      <c r="J5716" s="38"/>
      <c r="K5716" s="36"/>
      <c r="L5716" s="36"/>
      <c r="M5716" s="38"/>
      <c r="N5716" s="36"/>
      <c r="O5716" s="38"/>
    </row>
    <row r="5717" spans="8:15">
      <c r="H5717" s="37"/>
      <c r="I5717" s="36"/>
      <c r="J5717" s="38"/>
      <c r="K5717" s="36"/>
      <c r="L5717" s="36"/>
      <c r="M5717" s="38"/>
      <c r="N5717" s="36"/>
      <c r="O5717" s="38"/>
    </row>
    <row r="5718" spans="8:15">
      <c r="H5718" s="37"/>
      <c r="I5718" s="36"/>
      <c r="J5718" s="38"/>
      <c r="K5718" s="36"/>
      <c r="L5718" s="36"/>
      <c r="M5718" s="38"/>
      <c r="N5718" s="36"/>
      <c r="O5718" s="38"/>
    </row>
    <row r="5719" spans="8:15">
      <c r="H5719" s="37"/>
      <c r="I5719" s="36"/>
      <c r="J5719" s="38"/>
      <c r="K5719" s="36"/>
      <c r="L5719" s="36"/>
      <c r="M5719" s="38"/>
      <c r="N5719" s="36"/>
      <c r="O5719" s="38"/>
    </row>
    <row r="5720" spans="8:15">
      <c r="H5720" s="37"/>
      <c r="I5720" s="36"/>
      <c r="J5720" s="38"/>
      <c r="K5720" s="36"/>
      <c r="L5720" s="36"/>
      <c r="M5720" s="38"/>
      <c r="N5720" s="36"/>
      <c r="O5720" s="38"/>
    </row>
    <row r="5721" spans="8:15">
      <c r="H5721" s="37"/>
      <c r="I5721" s="36"/>
      <c r="J5721" s="38"/>
      <c r="K5721" s="36"/>
      <c r="L5721" s="36"/>
      <c r="M5721" s="38"/>
      <c r="N5721" s="36"/>
      <c r="O5721" s="38"/>
    </row>
    <row r="5722" spans="8:15">
      <c r="H5722" s="37"/>
      <c r="I5722" s="36"/>
      <c r="J5722" s="38"/>
      <c r="K5722" s="36"/>
      <c r="L5722" s="36"/>
      <c r="M5722" s="38"/>
      <c r="N5722" s="36"/>
      <c r="O5722" s="38"/>
    </row>
    <row r="5723" spans="8:15">
      <c r="H5723" s="37"/>
      <c r="I5723" s="36"/>
      <c r="J5723" s="38"/>
      <c r="K5723" s="36"/>
      <c r="L5723" s="36"/>
      <c r="M5723" s="38"/>
      <c r="N5723" s="36"/>
      <c r="O5723" s="38"/>
    </row>
    <row r="5724" spans="8:15">
      <c r="H5724" s="37"/>
      <c r="I5724" s="36"/>
      <c r="J5724" s="38"/>
      <c r="K5724" s="36"/>
      <c r="L5724" s="36"/>
      <c r="M5724" s="38"/>
      <c r="N5724" s="36"/>
      <c r="O5724" s="38"/>
    </row>
    <row r="5725" spans="8:15">
      <c r="H5725" s="37"/>
      <c r="I5725" s="36"/>
      <c r="J5725" s="38"/>
      <c r="K5725" s="36"/>
      <c r="L5725" s="36"/>
      <c r="M5725" s="38"/>
      <c r="N5725" s="36"/>
      <c r="O5725" s="38"/>
    </row>
    <row r="5726" spans="8:15">
      <c r="H5726" s="37"/>
      <c r="I5726" s="36"/>
      <c r="J5726" s="38"/>
      <c r="K5726" s="36"/>
      <c r="L5726" s="36"/>
      <c r="M5726" s="38"/>
      <c r="N5726" s="36"/>
      <c r="O5726" s="38"/>
    </row>
    <row r="5727" spans="8:15">
      <c r="H5727" s="37"/>
      <c r="I5727" s="36"/>
      <c r="J5727" s="38"/>
      <c r="K5727" s="36"/>
      <c r="L5727" s="36"/>
      <c r="M5727" s="38"/>
      <c r="N5727" s="36"/>
      <c r="O5727" s="38"/>
    </row>
    <row r="5728" spans="8:15">
      <c r="H5728" s="37"/>
      <c r="I5728" s="36"/>
      <c r="J5728" s="38"/>
      <c r="K5728" s="36"/>
      <c r="L5728" s="36"/>
      <c r="M5728" s="38"/>
      <c r="N5728" s="36"/>
      <c r="O5728" s="38"/>
    </row>
    <row r="5729" spans="8:15">
      <c r="H5729" s="37"/>
      <c r="I5729" s="36"/>
      <c r="J5729" s="38"/>
      <c r="K5729" s="36"/>
      <c r="L5729" s="36"/>
      <c r="M5729" s="38"/>
      <c r="N5729" s="36"/>
      <c r="O5729" s="38"/>
    </row>
    <row r="5730" spans="8:15">
      <c r="H5730" s="37"/>
      <c r="I5730" s="36"/>
      <c r="J5730" s="38"/>
      <c r="K5730" s="36"/>
      <c r="L5730" s="36"/>
      <c r="M5730" s="38"/>
      <c r="N5730" s="36"/>
      <c r="O5730" s="38"/>
    </row>
    <row r="5731" spans="8:15">
      <c r="H5731" s="37"/>
      <c r="I5731" s="36"/>
      <c r="J5731" s="38"/>
      <c r="K5731" s="36"/>
      <c r="L5731" s="36"/>
      <c r="M5731" s="38"/>
      <c r="N5731" s="36"/>
      <c r="O5731" s="38"/>
    </row>
    <row r="5732" spans="8:15">
      <c r="H5732" s="37"/>
      <c r="I5732" s="36"/>
      <c r="J5732" s="38"/>
      <c r="K5732" s="36"/>
      <c r="L5732" s="36"/>
      <c r="M5732" s="38"/>
      <c r="N5732" s="36"/>
      <c r="O5732" s="38"/>
    </row>
    <row r="5733" spans="8:15">
      <c r="H5733" s="37"/>
      <c r="I5733" s="36"/>
      <c r="J5733" s="38"/>
      <c r="K5733" s="36"/>
      <c r="L5733" s="36"/>
      <c r="M5733" s="38"/>
      <c r="N5733" s="36"/>
      <c r="O5733" s="38"/>
    </row>
    <row r="5734" spans="8:15">
      <c r="H5734" s="37"/>
      <c r="I5734" s="36"/>
      <c r="J5734" s="38"/>
      <c r="K5734" s="36"/>
      <c r="L5734" s="36"/>
      <c r="M5734" s="38"/>
      <c r="N5734" s="36"/>
      <c r="O5734" s="38"/>
    </row>
    <row r="5735" spans="8:15">
      <c r="H5735" s="37"/>
      <c r="I5735" s="36"/>
      <c r="J5735" s="38"/>
      <c r="K5735" s="36"/>
      <c r="L5735" s="36"/>
      <c r="M5735" s="38"/>
      <c r="N5735" s="36"/>
      <c r="O5735" s="38"/>
    </row>
    <row r="5736" spans="8:15">
      <c r="H5736" s="37"/>
      <c r="I5736" s="36"/>
      <c r="J5736" s="38"/>
      <c r="K5736" s="36"/>
      <c r="L5736" s="36"/>
      <c r="M5736" s="38"/>
      <c r="N5736" s="36"/>
      <c r="O5736" s="38"/>
    </row>
    <row r="5737" spans="8:15">
      <c r="H5737" s="37"/>
      <c r="I5737" s="36"/>
      <c r="J5737" s="38"/>
      <c r="K5737" s="36"/>
      <c r="L5737" s="36"/>
      <c r="M5737" s="38"/>
      <c r="N5737" s="36"/>
      <c r="O5737" s="38"/>
    </row>
    <row r="5738" spans="8:15">
      <c r="H5738" s="37"/>
      <c r="I5738" s="36"/>
      <c r="J5738" s="38"/>
      <c r="K5738" s="36"/>
      <c r="L5738" s="36"/>
      <c r="M5738" s="38"/>
      <c r="N5738" s="36"/>
      <c r="O5738" s="38"/>
    </row>
    <row r="5739" spans="8:15">
      <c r="H5739" s="37"/>
      <c r="I5739" s="36"/>
      <c r="J5739" s="38"/>
      <c r="K5739" s="36"/>
      <c r="L5739" s="36"/>
      <c r="M5739" s="38"/>
      <c r="N5739" s="36"/>
      <c r="O5739" s="38"/>
    </row>
    <row r="5740" spans="8:15">
      <c r="H5740" s="37"/>
      <c r="I5740" s="36"/>
      <c r="J5740" s="38"/>
      <c r="K5740" s="36"/>
      <c r="L5740" s="36"/>
      <c r="M5740" s="38"/>
      <c r="N5740" s="36"/>
      <c r="O5740" s="38"/>
    </row>
    <row r="5741" spans="8:15">
      <c r="H5741" s="37"/>
      <c r="I5741" s="36"/>
      <c r="J5741" s="38"/>
      <c r="K5741" s="36"/>
      <c r="L5741" s="36"/>
      <c r="M5741" s="38"/>
      <c r="N5741" s="36"/>
      <c r="O5741" s="38"/>
    </row>
    <row r="5742" spans="8:15">
      <c r="H5742" s="37"/>
      <c r="I5742" s="36"/>
      <c r="J5742" s="38"/>
      <c r="K5742" s="36"/>
      <c r="L5742" s="36"/>
      <c r="M5742" s="38"/>
      <c r="N5742" s="36"/>
      <c r="O5742" s="38"/>
    </row>
    <row r="5743" spans="8:15">
      <c r="H5743" s="37"/>
      <c r="I5743" s="36"/>
      <c r="J5743" s="38"/>
      <c r="K5743" s="36"/>
      <c r="L5743" s="36"/>
      <c r="M5743" s="38"/>
      <c r="N5743" s="36"/>
      <c r="O5743" s="38"/>
    </row>
    <row r="5744" spans="8:15">
      <c r="H5744" s="37"/>
      <c r="I5744" s="36"/>
      <c r="J5744" s="38"/>
      <c r="K5744" s="36"/>
      <c r="L5744" s="36"/>
      <c r="M5744" s="38"/>
      <c r="N5744" s="36"/>
      <c r="O5744" s="38"/>
    </row>
    <row r="5745" spans="8:15">
      <c r="H5745" s="37"/>
      <c r="I5745" s="36"/>
      <c r="J5745" s="38"/>
      <c r="K5745" s="36"/>
      <c r="L5745" s="36"/>
      <c r="M5745" s="38"/>
      <c r="N5745" s="36"/>
      <c r="O5745" s="38"/>
    </row>
    <row r="5746" spans="8:15">
      <c r="H5746" s="37"/>
      <c r="I5746" s="36"/>
      <c r="J5746" s="38"/>
      <c r="K5746" s="36"/>
      <c r="L5746" s="36"/>
      <c r="M5746" s="38"/>
      <c r="N5746" s="36"/>
      <c r="O5746" s="38"/>
    </row>
    <row r="5747" spans="8:15">
      <c r="H5747" s="37"/>
      <c r="I5747" s="36"/>
      <c r="J5747" s="38"/>
      <c r="K5747" s="36"/>
      <c r="L5747" s="36"/>
      <c r="M5747" s="38"/>
      <c r="N5747" s="36"/>
      <c r="O5747" s="38"/>
    </row>
    <row r="5748" spans="8:15">
      <c r="H5748" s="37"/>
      <c r="I5748" s="36"/>
      <c r="J5748" s="38"/>
      <c r="K5748" s="36"/>
      <c r="L5748" s="36"/>
      <c r="M5748" s="38"/>
      <c r="N5748" s="36"/>
      <c r="O5748" s="38"/>
    </row>
    <row r="5749" spans="8:15">
      <c r="H5749" s="37"/>
      <c r="I5749" s="36"/>
      <c r="J5749" s="38"/>
      <c r="K5749" s="36"/>
      <c r="L5749" s="36"/>
      <c r="M5749" s="38"/>
      <c r="N5749" s="36"/>
      <c r="O5749" s="38"/>
    </row>
    <row r="5750" spans="8:15">
      <c r="H5750" s="37"/>
      <c r="I5750" s="36"/>
      <c r="J5750" s="38"/>
      <c r="K5750" s="36"/>
      <c r="L5750" s="36"/>
      <c r="M5750" s="38"/>
      <c r="N5750" s="36"/>
      <c r="O5750" s="38"/>
    </row>
    <row r="5751" spans="8:15">
      <c r="H5751" s="37"/>
      <c r="I5751" s="36"/>
      <c r="J5751" s="38"/>
      <c r="K5751" s="36"/>
      <c r="L5751" s="36"/>
      <c r="M5751" s="38"/>
      <c r="N5751" s="36"/>
      <c r="O5751" s="38"/>
    </row>
    <row r="5752" spans="8:15">
      <c r="H5752" s="37"/>
      <c r="I5752" s="36"/>
      <c r="J5752" s="38"/>
      <c r="K5752" s="36"/>
      <c r="L5752" s="36"/>
      <c r="M5752" s="38"/>
      <c r="N5752" s="36"/>
      <c r="O5752" s="38"/>
    </row>
    <row r="5753" spans="8:15">
      <c r="H5753" s="37"/>
      <c r="I5753" s="36"/>
      <c r="J5753" s="38"/>
      <c r="K5753" s="36"/>
      <c r="L5753" s="36"/>
      <c r="M5753" s="38"/>
      <c r="N5753" s="36"/>
      <c r="O5753" s="38"/>
    </row>
    <row r="5754" spans="8:15">
      <c r="H5754" s="37"/>
      <c r="I5754" s="36"/>
      <c r="J5754" s="38"/>
      <c r="K5754" s="36"/>
      <c r="L5754" s="36"/>
      <c r="M5754" s="38"/>
      <c r="N5754" s="36"/>
      <c r="O5754" s="38"/>
    </row>
    <row r="5755" spans="8:15">
      <c r="H5755" s="37"/>
      <c r="I5755" s="36"/>
      <c r="J5755" s="38"/>
      <c r="K5755" s="36"/>
      <c r="L5755" s="36"/>
      <c r="M5755" s="38"/>
      <c r="N5755" s="36"/>
      <c r="O5755" s="38"/>
    </row>
    <row r="5756" spans="8:15">
      <c r="H5756" s="37"/>
      <c r="I5756" s="36"/>
      <c r="J5756" s="38"/>
      <c r="K5756" s="36"/>
      <c r="L5756" s="36"/>
      <c r="M5756" s="38"/>
      <c r="N5756" s="36"/>
      <c r="O5756" s="38"/>
    </row>
    <row r="5757" spans="8:15">
      <c r="H5757" s="37"/>
      <c r="I5757" s="36"/>
      <c r="J5757" s="38"/>
      <c r="K5757" s="36"/>
      <c r="L5757" s="36"/>
      <c r="M5757" s="38"/>
      <c r="N5757" s="36"/>
      <c r="O5757" s="38"/>
    </row>
    <row r="5758" spans="8:15">
      <c r="H5758" s="37"/>
      <c r="I5758" s="36"/>
      <c r="J5758" s="38"/>
      <c r="K5758" s="36"/>
      <c r="L5758" s="36"/>
      <c r="M5758" s="38"/>
      <c r="N5758" s="36"/>
      <c r="O5758" s="38"/>
    </row>
    <row r="5759" spans="8:15">
      <c r="H5759" s="37"/>
      <c r="I5759" s="36"/>
      <c r="J5759" s="38"/>
      <c r="K5759" s="36"/>
      <c r="L5759" s="36"/>
      <c r="M5759" s="38"/>
      <c r="N5759" s="36"/>
      <c r="O5759" s="38"/>
    </row>
    <row r="5760" spans="8:15">
      <c r="H5760" s="37"/>
      <c r="I5760" s="36"/>
      <c r="J5760" s="38"/>
      <c r="K5760" s="36"/>
      <c r="L5760" s="36"/>
      <c r="M5760" s="38"/>
      <c r="N5760" s="36"/>
      <c r="O5760" s="38"/>
    </row>
    <row r="5761" spans="8:15">
      <c r="H5761" s="37"/>
      <c r="I5761" s="36"/>
      <c r="J5761" s="38"/>
      <c r="K5761" s="36"/>
      <c r="L5761" s="36"/>
      <c r="M5761" s="38"/>
      <c r="N5761" s="36"/>
      <c r="O5761" s="38"/>
    </row>
    <row r="5762" spans="8:15">
      <c r="H5762" s="37"/>
      <c r="I5762" s="36"/>
      <c r="J5762" s="38"/>
      <c r="K5762" s="36"/>
      <c r="L5762" s="36"/>
      <c r="M5762" s="38"/>
      <c r="N5762" s="36"/>
      <c r="O5762" s="38"/>
    </row>
    <row r="5763" spans="8:15">
      <c r="H5763" s="37"/>
      <c r="I5763" s="36"/>
      <c r="J5763" s="38"/>
      <c r="K5763" s="36"/>
      <c r="L5763" s="36"/>
      <c r="M5763" s="38"/>
      <c r="N5763" s="36"/>
      <c r="O5763" s="38"/>
    </row>
    <row r="5764" spans="8:15">
      <c r="H5764" s="37"/>
      <c r="I5764" s="36"/>
      <c r="J5764" s="38"/>
      <c r="K5764" s="36"/>
      <c r="L5764" s="36"/>
      <c r="M5764" s="38"/>
      <c r="N5764" s="36"/>
      <c r="O5764" s="38"/>
    </row>
    <row r="5765" spans="8:15">
      <c r="H5765" s="37"/>
      <c r="I5765" s="36"/>
      <c r="J5765" s="38"/>
      <c r="K5765" s="36"/>
      <c r="L5765" s="36"/>
      <c r="M5765" s="38"/>
      <c r="N5765" s="36"/>
      <c r="O5765" s="38"/>
    </row>
    <row r="5766" spans="8:15">
      <c r="H5766" s="37"/>
      <c r="I5766" s="36"/>
      <c r="J5766" s="38"/>
      <c r="K5766" s="36"/>
      <c r="L5766" s="36"/>
      <c r="M5766" s="38"/>
      <c r="N5766" s="36"/>
      <c r="O5766" s="38"/>
    </row>
    <row r="5767" spans="8:15">
      <c r="H5767" s="37"/>
      <c r="I5767" s="36"/>
      <c r="J5767" s="38"/>
      <c r="K5767" s="36"/>
      <c r="L5767" s="36"/>
      <c r="M5767" s="38"/>
      <c r="N5767" s="36"/>
      <c r="O5767" s="38"/>
    </row>
    <row r="5768" spans="8:15">
      <c r="H5768" s="37"/>
      <c r="I5768" s="36"/>
      <c r="J5768" s="38"/>
      <c r="K5768" s="36"/>
      <c r="L5768" s="36"/>
      <c r="M5768" s="38"/>
      <c r="N5768" s="36"/>
      <c r="O5768" s="38"/>
    </row>
    <row r="5769" spans="8:15">
      <c r="H5769" s="37"/>
      <c r="I5769" s="36"/>
      <c r="J5769" s="38"/>
      <c r="K5769" s="36"/>
      <c r="L5769" s="36"/>
      <c r="M5769" s="38"/>
      <c r="N5769" s="36"/>
      <c r="O5769" s="38"/>
    </row>
    <row r="5770" spans="8:15">
      <c r="H5770" s="37"/>
      <c r="I5770" s="36"/>
      <c r="J5770" s="38"/>
      <c r="K5770" s="36"/>
      <c r="L5770" s="36"/>
      <c r="M5770" s="38"/>
      <c r="N5770" s="36"/>
      <c r="O5770" s="38"/>
    </row>
    <row r="5771" spans="8:15">
      <c r="H5771" s="37"/>
      <c r="I5771" s="36"/>
      <c r="J5771" s="38"/>
      <c r="K5771" s="36"/>
      <c r="L5771" s="36"/>
      <c r="M5771" s="38"/>
      <c r="N5771" s="36"/>
      <c r="O5771" s="38"/>
    </row>
    <row r="5772" spans="8:15">
      <c r="H5772" s="37"/>
      <c r="I5772" s="36"/>
      <c r="J5772" s="38"/>
      <c r="K5772" s="36"/>
      <c r="L5772" s="36"/>
      <c r="M5772" s="38"/>
      <c r="N5772" s="36"/>
      <c r="O5772" s="38"/>
    </row>
    <row r="5773" spans="8:15">
      <c r="H5773" s="37"/>
      <c r="I5773" s="36"/>
      <c r="J5773" s="38"/>
      <c r="K5773" s="36"/>
      <c r="L5773" s="36"/>
      <c r="M5773" s="38"/>
      <c r="N5773" s="36"/>
      <c r="O5773" s="38"/>
    </row>
    <row r="5774" spans="8:15">
      <c r="H5774" s="37"/>
      <c r="I5774" s="36"/>
      <c r="J5774" s="38"/>
      <c r="K5774" s="36"/>
      <c r="L5774" s="36"/>
      <c r="M5774" s="38"/>
      <c r="N5774" s="36"/>
      <c r="O5774" s="38"/>
    </row>
    <row r="5775" spans="8:15">
      <c r="H5775" s="37"/>
      <c r="I5775" s="36"/>
      <c r="J5775" s="38"/>
      <c r="K5775" s="36"/>
      <c r="L5775" s="36"/>
      <c r="M5775" s="38"/>
      <c r="N5775" s="36"/>
      <c r="O5775" s="38"/>
    </row>
    <row r="5776" spans="8:15">
      <c r="H5776" s="37"/>
      <c r="I5776" s="36"/>
      <c r="J5776" s="38"/>
      <c r="K5776" s="36"/>
      <c r="L5776" s="36"/>
      <c r="M5776" s="38"/>
      <c r="N5776" s="36"/>
      <c r="O5776" s="38"/>
    </row>
    <row r="5777" spans="8:15">
      <c r="H5777" s="37"/>
      <c r="I5777" s="36"/>
      <c r="J5777" s="38"/>
      <c r="K5777" s="36"/>
      <c r="L5777" s="36"/>
      <c r="M5777" s="38"/>
      <c r="N5777" s="36"/>
      <c r="O5777" s="38"/>
    </row>
    <row r="5778" spans="8:15">
      <c r="H5778" s="37"/>
      <c r="I5778" s="36"/>
      <c r="J5778" s="38"/>
      <c r="K5778" s="36"/>
      <c r="L5778" s="36"/>
      <c r="M5778" s="38"/>
      <c r="N5778" s="36"/>
      <c r="O5778" s="38"/>
    </row>
    <row r="5779" spans="8:15">
      <c r="H5779" s="37"/>
      <c r="I5779" s="36"/>
      <c r="J5779" s="38"/>
      <c r="K5779" s="36"/>
      <c r="L5779" s="36"/>
      <c r="M5779" s="38"/>
      <c r="N5779" s="36"/>
      <c r="O5779" s="38"/>
    </row>
    <row r="5780" spans="8:15">
      <c r="H5780" s="37"/>
      <c r="I5780" s="36"/>
      <c r="J5780" s="38"/>
      <c r="K5780" s="36"/>
      <c r="L5780" s="36"/>
      <c r="M5780" s="38"/>
      <c r="N5780" s="36"/>
      <c r="O5780" s="38"/>
    </row>
    <row r="5781" spans="8:15">
      <c r="H5781" s="37"/>
      <c r="I5781" s="36"/>
      <c r="J5781" s="38"/>
      <c r="K5781" s="36"/>
      <c r="L5781" s="36"/>
      <c r="M5781" s="38"/>
      <c r="N5781" s="36"/>
      <c r="O5781" s="38"/>
    </row>
    <row r="5782" spans="8:15">
      <c r="H5782" s="37"/>
      <c r="I5782" s="36"/>
      <c r="J5782" s="38"/>
      <c r="K5782" s="36"/>
      <c r="L5782" s="36"/>
      <c r="M5782" s="38"/>
      <c r="N5782" s="36"/>
      <c r="O5782" s="38"/>
    </row>
    <row r="5783" spans="8:15">
      <c r="H5783" s="37"/>
      <c r="I5783" s="36"/>
      <c r="J5783" s="38"/>
      <c r="K5783" s="36"/>
      <c r="L5783" s="36"/>
      <c r="M5783" s="38"/>
      <c r="N5783" s="36"/>
      <c r="O5783" s="38"/>
    </row>
    <row r="5784" spans="8:15">
      <c r="H5784" s="37"/>
      <c r="I5784" s="36"/>
      <c r="J5784" s="38"/>
      <c r="K5784" s="36"/>
      <c r="L5784" s="36"/>
      <c r="M5784" s="38"/>
      <c r="N5784" s="36"/>
      <c r="O5784" s="38"/>
    </row>
    <row r="5785" spans="8:15">
      <c r="H5785" s="37"/>
      <c r="I5785" s="36"/>
      <c r="J5785" s="38"/>
      <c r="K5785" s="36"/>
      <c r="L5785" s="36"/>
      <c r="M5785" s="38"/>
      <c r="N5785" s="36"/>
      <c r="O5785" s="38"/>
    </row>
    <row r="5786" spans="8:15">
      <c r="H5786" s="37"/>
      <c r="I5786" s="36"/>
      <c r="J5786" s="38"/>
      <c r="K5786" s="36"/>
      <c r="L5786" s="36"/>
      <c r="M5786" s="38"/>
      <c r="N5786" s="36"/>
      <c r="O5786" s="38"/>
    </row>
    <row r="5787" spans="8:15">
      <c r="H5787" s="37"/>
      <c r="I5787" s="36"/>
      <c r="J5787" s="38"/>
      <c r="K5787" s="36"/>
      <c r="L5787" s="36"/>
      <c r="M5787" s="38"/>
      <c r="N5787" s="36"/>
      <c r="O5787" s="38"/>
    </row>
    <row r="5788" spans="8:15">
      <c r="H5788" s="37"/>
      <c r="I5788" s="36"/>
      <c r="J5788" s="38"/>
      <c r="K5788" s="36"/>
      <c r="L5788" s="36"/>
      <c r="M5788" s="38"/>
      <c r="N5788" s="36"/>
      <c r="O5788" s="38"/>
    </row>
    <row r="5789" spans="8:15">
      <c r="H5789" s="37"/>
      <c r="I5789" s="36"/>
      <c r="J5789" s="38"/>
      <c r="K5789" s="36"/>
      <c r="L5789" s="36"/>
      <c r="M5789" s="38"/>
      <c r="N5789" s="36"/>
      <c r="O5789" s="38"/>
    </row>
    <row r="5790" spans="8:15">
      <c r="H5790" s="37"/>
      <c r="I5790" s="36"/>
      <c r="J5790" s="38"/>
      <c r="K5790" s="36"/>
      <c r="L5790" s="36"/>
      <c r="M5790" s="38"/>
      <c r="N5790" s="36"/>
      <c r="O5790" s="38"/>
    </row>
    <row r="5791" spans="8:15">
      <c r="H5791" s="37"/>
      <c r="I5791" s="36"/>
      <c r="J5791" s="38"/>
      <c r="K5791" s="36"/>
      <c r="L5791" s="36"/>
      <c r="M5791" s="38"/>
      <c r="N5791" s="36"/>
      <c r="O5791" s="38"/>
    </row>
    <row r="5792" spans="8:15">
      <c r="H5792" s="37"/>
      <c r="I5792" s="36"/>
      <c r="J5792" s="38"/>
      <c r="K5792" s="36"/>
      <c r="L5792" s="36"/>
      <c r="M5792" s="38"/>
      <c r="N5792" s="36"/>
      <c r="O5792" s="38"/>
    </row>
    <row r="5793" spans="8:15">
      <c r="H5793" s="37"/>
      <c r="I5793" s="36"/>
      <c r="J5793" s="38"/>
      <c r="K5793" s="36"/>
      <c r="L5793" s="36"/>
      <c r="M5793" s="38"/>
      <c r="N5793" s="36"/>
      <c r="O5793" s="38"/>
    </row>
    <row r="5794" spans="8:15">
      <c r="H5794" s="37"/>
      <c r="I5794" s="36"/>
      <c r="J5794" s="38"/>
      <c r="K5794" s="36"/>
      <c r="L5794" s="36"/>
      <c r="M5794" s="38"/>
      <c r="N5794" s="36"/>
      <c r="O5794" s="38"/>
    </row>
    <row r="5795" spans="8:15">
      <c r="H5795" s="37"/>
      <c r="I5795" s="36"/>
      <c r="J5795" s="38"/>
      <c r="K5795" s="36"/>
      <c r="L5795" s="36"/>
      <c r="M5795" s="38"/>
      <c r="N5795" s="36"/>
      <c r="O5795" s="38"/>
    </row>
    <row r="5796" spans="8:15">
      <c r="H5796" s="37"/>
      <c r="I5796" s="36"/>
      <c r="J5796" s="38"/>
      <c r="K5796" s="36"/>
      <c r="L5796" s="36"/>
      <c r="M5796" s="38"/>
      <c r="N5796" s="36"/>
      <c r="O5796" s="38"/>
    </row>
    <row r="5797" spans="8:15">
      <c r="H5797" s="37"/>
      <c r="I5797" s="36"/>
      <c r="J5797" s="38"/>
      <c r="K5797" s="36"/>
      <c r="L5797" s="36"/>
      <c r="M5797" s="38"/>
      <c r="N5797" s="36"/>
      <c r="O5797" s="38"/>
    </row>
    <row r="5798" spans="8:15">
      <c r="H5798" s="37"/>
      <c r="I5798" s="36"/>
      <c r="J5798" s="38"/>
      <c r="K5798" s="36"/>
      <c r="L5798" s="36"/>
      <c r="M5798" s="38"/>
      <c r="N5798" s="36"/>
      <c r="O5798" s="38"/>
    </row>
    <row r="5799" spans="8:15">
      <c r="H5799" s="37"/>
      <c r="I5799" s="36"/>
      <c r="J5799" s="38"/>
      <c r="K5799" s="36"/>
      <c r="L5799" s="36"/>
      <c r="M5799" s="38"/>
      <c r="N5799" s="36"/>
      <c r="O5799" s="38"/>
    </row>
    <row r="5800" spans="8:15">
      <c r="H5800" s="37"/>
      <c r="I5800" s="36"/>
      <c r="J5800" s="38"/>
      <c r="K5800" s="36"/>
      <c r="L5800" s="36"/>
      <c r="M5800" s="38"/>
      <c r="N5800" s="36"/>
      <c r="O5800" s="38"/>
    </row>
    <row r="5801" spans="8:15">
      <c r="H5801" s="37"/>
      <c r="I5801" s="36"/>
      <c r="J5801" s="38"/>
      <c r="K5801" s="36"/>
      <c r="L5801" s="36"/>
      <c r="M5801" s="38"/>
      <c r="N5801" s="36"/>
      <c r="O5801" s="38"/>
    </row>
    <row r="5802" spans="8:15">
      <c r="H5802" s="37"/>
      <c r="I5802" s="36"/>
      <c r="J5802" s="38"/>
      <c r="K5802" s="36"/>
      <c r="L5802" s="36"/>
      <c r="M5802" s="38"/>
      <c r="N5802" s="36"/>
      <c r="O5802" s="38"/>
    </row>
    <row r="5803" spans="8:15">
      <c r="H5803" s="37"/>
      <c r="I5803" s="36"/>
      <c r="J5803" s="38"/>
      <c r="K5803" s="36"/>
      <c r="L5803" s="36"/>
      <c r="M5803" s="38"/>
      <c r="N5803" s="36"/>
      <c r="O5803" s="38"/>
    </row>
    <row r="5804" spans="8:15">
      <c r="H5804" s="37"/>
      <c r="I5804" s="36"/>
      <c r="J5804" s="38"/>
      <c r="K5804" s="36"/>
      <c r="L5804" s="36"/>
      <c r="M5804" s="38"/>
      <c r="N5804" s="36"/>
      <c r="O5804" s="38"/>
    </row>
    <row r="5805" spans="8:15">
      <c r="H5805" s="37"/>
      <c r="I5805" s="36"/>
      <c r="J5805" s="38"/>
      <c r="K5805" s="36"/>
      <c r="L5805" s="36"/>
      <c r="M5805" s="38"/>
      <c r="N5805" s="36"/>
      <c r="O5805" s="38"/>
    </row>
    <row r="5806" spans="8:15">
      <c r="H5806" s="37"/>
      <c r="I5806" s="36"/>
      <c r="J5806" s="38"/>
      <c r="K5806" s="36"/>
      <c r="L5806" s="36"/>
      <c r="M5806" s="38"/>
      <c r="N5806" s="36"/>
      <c r="O5806" s="38"/>
    </row>
    <row r="5807" spans="8:15">
      <c r="H5807" s="37"/>
      <c r="I5807" s="36"/>
      <c r="J5807" s="38"/>
      <c r="K5807" s="36"/>
      <c r="L5807" s="36"/>
      <c r="M5807" s="38"/>
      <c r="N5807" s="36"/>
      <c r="O5807" s="38"/>
    </row>
    <row r="5808" spans="8:15">
      <c r="H5808" s="37"/>
      <c r="I5808" s="36"/>
      <c r="J5808" s="38"/>
      <c r="K5808" s="36"/>
      <c r="L5808" s="36"/>
      <c r="M5808" s="38"/>
      <c r="N5808" s="36"/>
      <c r="O5808" s="38"/>
    </row>
    <row r="5809" spans="8:15">
      <c r="H5809" s="37"/>
      <c r="I5809" s="36"/>
      <c r="J5809" s="38"/>
      <c r="K5809" s="36"/>
      <c r="L5809" s="36"/>
      <c r="M5809" s="38"/>
      <c r="N5809" s="36"/>
      <c r="O5809" s="38"/>
    </row>
    <row r="5810" spans="8:15">
      <c r="H5810" s="37"/>
      <c r="I5810" s="36"/>
      <c r="J5810" s="38"/>
      <c r="K5810" s="36"/>
      <c r="L5810" s="36"/>
      <c r="M5810" s="38"/>
      <c r="N5810" s="36"/>
      <c r="O5810" s="38"/>
    </row>
    <row r="5811" spans="8:15">
      <c r="H5811" s="37"/>
      <c r="I5811" s="36"/>
      <c r="J5811" s="38"/>
      <c r="K5811" s="36"/>
      <c r="L5811" s="36"/>
      <c r="M5811" s="38"/>
      <c r="N5811" s="36"/>
      <c r="O5811" s="38"/>
    </row>
    <row r="5812" spans="8:15">
      <c r="H5812" s="37"/>
      <c r="I5812" s="36"/>
      <c r="J5812" s="38"/>
      <c r="K5812" s="36"/>
      <c r="L5812" s="36"/>
      <c r="M5812" s="38"/>
      <c r="N5812" s="36"/>
      <c r="O5812" s="38"/>
    </row>
    <row r="5813" spans="8:15">
      <c r="H5813" s="37"/>
      <c r="I5813" s="36"/>
      <c r="J5813" s="38"/>
      <c r="K5813" s="36"/>
      <c r="L5813" s="36"/>
      <c r="M5813" s="38"/>
      <c r="N5813" s="36"/>
      <c r="O5813" s="38"/>
    </row>
    <row r="5814" spans="8:15">
      <c r="H5814" s="37"/>
      <c r="I5814" s="36"/>
      <c r="J5814" s="38"/>
      <c r="K5814" s="36"/>
      <c r="L5814" s="36"/>
      <c r="M5814" s="38"/>
      <c r="N5814" s="36"/>
      <c r="O5814" s="38"/>
    </row>
    <row r="5815" spans="8:15">
      <c r="H5815" s="37"/>
      <c r="I5815" s="36"/>
      <c r="J5815" s="38"/>
      <c r="K5815" s="36"/>
      <c r="L5815" s="36"/>
      <c r="M5815" s="38"/>
      <c r="N5815" s="36"/>
      <c r="O5815" s="38"/>
    </row>
    <row r="5816" spans="8:15">
      <c r="H5816" s="37"/>
      <c r="I5816" s="36"/>
      <c r="J5816" s="38"/>
      <c r="K5816" s="36"/>
      <c r="L5816" s="36"/>
      <c r="M5816" s="38"/>
      <c r="N5816" s="36"/>
      <c r="O5816" s="38"/>
    </row>
    <row r="5817" spans="8:15">
      <c r="H5817" s="37"/>
      <c r="I5817" s="36"/>
      <c r="J5817" s="38"/>
      <c r="K5817" s="36"/>
      <c r="L5817" s="36"/>
      <c r="M5817" s="38"/>
      <c r="N5817" s="36"/>
      <c r="O5817" s="38"/>
    </row>
    <row r="5818" spans="8:15">
      <c r="H5818" s="37"/>
      <c r="I5818" s="36"/>
      <c r="J5818" s="38"/>
      <c r="K5818" s="36"/>
      <c r="L5818" s="36"/>
      <c r="M5818" s="38"/>
      <c r="N5818" s="36"/>
      <c r="O5818" s="38"/>
    </row>
    <row r="5819" spans="8:15">
      <c r="H5819" s="37"/>
      <c r="I5819" s="36"/>
      <c r="J5819" s="38"/>
      <c r="K5819" s="36"/>
      <c r="L5819" s="36"/>
      <c r="M5819" s="38"/>
      <c r="N5819" s="36"/>
      <c r="O5819" s="38"/>
    </row>
    <row r="5820" spans="8:15">
      <c r="H5820" s="37"/>
      <c r="I5820" s="36"/>
      <c r="J5820" s="38"/>
      <c r="K5820" s="36"/>
      <c r="L5820" s="36"/>
      <c r="M5820" s="38"/>
      <c r="N5820" s="36"/>
      <c r="O5820" s="38"/>
    </row>
    <row r="5821" spans="8:15">
      <c r="H5821" s="37"/>
      <c r="I5821" s="36"/>
      <c r="J5821" s="38"/>
      <c r="K5821" s="36"/>
      <c r="L5821" s="36"/>
      <c r="M5821" s="38"/>
      <c r="N5821" s="36"/>
      <c r="O5821" s="38"/>
    </row>
    <row r="5822" spans="8:15">
      <c r="H5822" s="37"/>
      <c r="I5822" s="36"/>
      <c r="J5822" s="38"/>
      <c r="K5822" s="36"/>
      <c r="L5822" s="36"/>
      <c r="M5822" s="38"/>
      <c r="N5822" s="36"/>
      <c r="O5822" s="38"/>
    </row>
    <row r="5823" spans="8:15">
      <c r="H5823" s="37"/>
      <c r="I5823" s="36"/>
      <c r="J5823" s="38"/>
      <c r="K5823" s="36"/>
      <c r="L5823" s="36"/>
      <c r="M5823" s="38"/>
      <c r="N5823" s="36"/>
      <c r="O5823" s="38"/>
    </row>
    <row r="5824" spans="8:15">
      <c r="H5824" s="37"/>
      <c r="I5824" s="36"/>
      <c r="J5824" s="38"/>
      <c r="K5824" s="36"/>
      <c r="L5824" s="36"/>
      <c r="M5824" s="38"/>
      <c r="N5824" s="36"/>
      <c r="O5824" s="38"/>
    </row>
    <row r="5825" spans="8:15">
      <c r="H5825" s="37"/>
      <c r="I5825" s="36"/>
      <c r="J5825" s="38"/>
      <c r="K5825" s="36"/>
      <c r="L5825" s="36"/>
      <c r="M5825" s="38"/>
      <c r="N5825" s="36"/>
      <c r="O5825" s="38"/>
    </row>
    <row r="5826" spans="8:15">
      <c r="H5826" s="37"/>
      <c r="I5826" s="36"/>
      <c r="J5826" s="38"/>
      <c r="K5826" s="36"/>
      <c r="L5826" s="36"/>
      <c r="M5826" s="38"/>
      <c r="N5826" s="36"/>
      <c r="O5826" s="38"/>
    </row>
    <row r="5827" spans="8:15">
      <c r="H5827" s="37"/>
      <c r="I5827" s="36"/>
      <c r="J5827" s="38"/>
      <c r="K5827" s="36"/>
      <c r="L5827" s="36"/>
      <c r="M5827" s="38"/>
      <c r="N5827" s="36"/>
      <c r="O5827" s="38"/>
    </row>
    <row r="5828" spans="8:15">
      <c r="H5828" s="37"/>
      <c r="I5828" s="36"/>
      <c r="J5828" s="38"/>
      <c r="K5828" s="36"/>
      <c r="L5828" s="36"/>
      <c r="M5828" s="38"/>
      <c r="N5828" s="36"/>
      <c r="O5828" s="38"/>
    </row>
    <row r="5829" spans="8:15">
      <c r="H5829" s="37"/>
      <c r="I5829" s="36"/>
      <c r="J5829" s="38"/>
      <c r="K5829" s="36"/>
      <c r="L5829" s="36"/>
      <c r="M5829" s="38"/>
      <c r="N5829" s="36"/>
      <c r="O5829" s="38"/>
    </row>
    <row r="5830" spans="8:15">
      <c r="H5830" s="37"/>
      <c r="I5830" s="36"/>
      <c r="J5830" s="38"/>
      <c r="K5830" s="36"/>
      <c r="L5830" s="36"/>
      <c r="M5830" s="38"/>
      <c r="N5830" s="36"/>
      <c r="O5830" s="38"/>
    </row>
    <row r="5831" spans="8:15">
      <c r="H5831" s="37"/>
      <c r="I5831" s="36"/>
      <c r="J5831" s="38"/>
      <c r="K5831" s="36"/>
      <c r="L5831" s="36"/>
      <c r="M5831" s="38"/>
      <c r="N5831" s="36"/>
      <c r="O5831" s="38"/>
    </row>
    <row r="5832" spans="8:15">
      <c r="H5832" s="37"/>
      <c r="I5832" s="36"/>
      <c r="J5832" s="38"/>
      <c r="K5832" s="36"/>
      <c r="L5832" s="36"/>
      <c r="M5832" s="38"/>
      <c r="N5832" s="36"/>
      <c r="O5832" s="38"/>
    </row>
    <row r="5833" spans="8:15">
      <c r="H5833" s="37"/>
      <c r="I5833" s="36"/>
      <c r="J5833" s="38"/>
      <c r="K5833" s="36"/>
      <c r="L5833" s="36"/>
      <c r="M5833" s="38"/>
      <c r="N5833" s="36"/>
      <c r="O5833" s="38"/>
    </row>
    <row r="5834" spans="8:15">
      <c r="H5834" s="37"/>
      <c r="I5834" s="36"/>
      <c r="J5834" s="38"/>
      <c r="K5834" s="36"/>
      <c r="L5834" s="36"/>
      <c r="M5834" s="38"/>
      <c r="N5834" s="36"/>
      <c r="O5834" s="38"/>
    </row>
    <row r="5835" spans="8:15">
      <c r="H5835" s="37"/>
      <c r="I5835" s="36"/>
      <c r="J5835" s="38"/>
      <c r="K5835" s="36"/>
      <c r="L5835" s="36"/>
      <c r="M5835" s="38"/>
      <c r="N5835" s="36"/>
      <c r="O5835" s="38"/>
    </row>
    <row r="5836" spans="8:15">
      <c r="H5836" s="37"/>
      <c r="I5836" s="36"/>
      <c r="J5836" s="38"/>
      <c r="K5836" s="36"/>
      <c r="L5836" s="36"/>
      <c r="M5836" s="38"/>
      <c r="N5836" s="36"/>
      <c r="O5836" s="38"/>
    </row>
    <row r="5837" spans="8:15">
      <c r="H5837" s="37"/>
      <c r="I5837" s="36"/>
      <c r="J5837" s="38"/>
      <c r="K5837" s="36"/>
      <c r="L5837" s="36"/>
      <c r="M5837" s="38"/>
      <c r="N5837" s="36"/>
      <c r="O5837" s="38"/>
    </row>
    <row r="5838" spans="8:15">
      <c r="H5838" s="37"/>
      <c r="I5838" s="36"/>
      <c r="J5838" s="38"/>
      <c r="K5838" s="36"/>
      <c r="L5838" s="36"/>
      <c r="M5838" s="38"/>
      <c r="N5838" s="36"/>
      <c r="O5838" s="38"/>
    </row>
    <row r="5839" spans="8:15">
      <c r="H5839" s="37"/>
      <c r="I5839" s="36"/>
      <c r="J5839" s="38"/>
      <c r="K5839" s="36"/>
      <c r="L5839" s="36"/>
      <c r="M5839" s="38"/>
      <c r="N5839" s="36"/>
      <c r="O5839" s="38"/>
    </row>
    <row r="5840" spans="8:15">
      <c r="H5840" s="37"/>
      <c r="I5840" s="36"/>
      <c r="J5840" s="38"/>
      <c r="K5840" s="36"/>
      <c r="L5840" s="36"/>
      <c r="M5840" s="38"/>
      <c r="N5840" s="36"/>
      <c r="O5840" s="38"/>
    </row>
    <row r="5841" spans="8:15">
      <c r="H5841" s="37"/>
      <c r="I5841" s="36"/>
      <c r="J5841" s="38"/>
      <c r="K5841" s="36"/>
      <c r="L5841" s="36"/>
      <c r="M5841" s="38"/>
      <c r="N5841" s="36"/>
      <c r="O5841" s="38"/>
    </row>
    <row r="5842" spans="8:15">
      <c r="H5842" s="37"/>
      <c r="I5842" s="36"/>
      <c r="J5842" s="38"/>
      <c r="K5842" s="36"/>
      <c r="L5842" s="36"/>
      <c r="M5842" s="38"/>
      <c r="N5842" s="36"/>
      <c r="O5842" s="38"/>
    </row>
    <row r="5843" spans="8:15">
      <c r="H5843" s="37"/>
      <c r="I5843" s="36"/>
      <c r="J5843" s="38"/>
      <c r="K5843" s="36"/>
      <c r="L5843" s="36"/>
      <c r="M5843" s="38"/>
      <c r="N5843" s="36"/>
      <c r="O5843" s="38"/>
    </row>
    <row r="5844" spans="8:15">
      <c r="H5844" s="37"/>
      <c r="I5844" s="36"/>
      <c r="J5844" s="38"/>
      <c r="K5844" s="36"/>
      <c r="L5844" s="36"/>
      <c r="M5844" s="38"/>
      <c r="N5844" s="36"/>
      <c r="O5844" s="38"/>
    </row>
    <row r="5845" spans="8:15">
      <c r="H5845" s="37"/>
      <c r="I5845" s="36"/>
      <c r="J5845" s="38"/>
      <c r="K5845" s="36"/>
      <c r="L5845" s="36"/>
      <c r="M5845" s="38"/>
      <c r="N5845" s="36"/>
      <c r="O5845" s="38"/>
    </row>
    <row r="5846" spans="8:15">
      <c r="H5846" s="37"/>
      <c r="I5846" s="36"/>
      <c r="J5846" s="38"/>
      <c r="K5846" s="36"/>
      <c r="L5846" s="36"/>
      <c r="M5846" s="38"/>
      <c r="N5846" s="36"/>
      <c r="O5846" s="38"/>
    </row>
    <row r="5847" spans="8:15">
      <c r="H5847" s="37"/>
      <c r="I5847" s="36"/>
      <c r="J5847" s="38"/>
      <c r="K5847" s="36"/>
      <c r="L5847" s="36"/>
      <c r="M5847" s="38"/>
      <c r="N5847" s="36"/>
      <c r="O5847" s="38"/>
    </row>
    <row r="5848" spans="8:15">
      <c r="H5848" s="37"/>
      <c r="I5848" s="36"/>
      <c r="J5848" s="38"/>
      <c r="K5848" s="36"/>
      <c r="L5848" s="36"/>
      <c r="M5848" s="38"/>
      <c r="N5848" s="36"/>
      <c r="O5848" s="38"/>
    </row>
    <row r="5849" spans="8:15">
      <c r="H5849" s="37"/>
      <c r="I5849" s="36"/>
      <c r="J5849" s="38"/>
      <c r="K5849" s="36"/>
      <c r="L5849" s="36"/>
      <c r="M5849" s="38"/>
      <c r="N5849" s="36"/>
      <c r="O5849" s="38"/>
    </row>
    <row r="5850" spans="8:15">
      <c r="H5850" s="37"/>
      <c r="I5850" s="36"/>
      <c r="J5850" s="38"/>
      <c r="K5850" s="36"/>
      <c r="L5850" s="36"/>
      <c r="M5850" s="38"/>
      <c r="N5850" s="36"/>
      <c r="O5850" s="38"/>
    </row>
    <row r="5851" spans="8:15">
      <c r="H5851" s="37"/>
      <c r="I5851" s="36"/>
      <c r="J5851" s="38"/>
      <c r="K5851" s="36"/>
      <c r="L5851" s="36"/>
      <c r="M5851" s="38"/>
      <c r="N5851" s="36"/>
      <c r="O5851" s="38"/>
    </row>
    <row r="5852" spans="8:15">
      <c r="H5852" s="37"/>
      <c r="I5852" s="36"/>
      <c r="J5852" s="38"/>
      <c r="K5852" s="36"/>
      <c r="L5852" s="36"/>
      <c r="M5852" s="38"/>
      <c r="N5852" s="36"/>
      <c r="O5852" s="38"/>
    </row>
    <row r="5853" spans="8:15">
      <c r="H5853" s="37"/>
      <c r="I5853" s="36"/>
      <c r="J5853" s="38"/>
      <c r="K5853" s="36"/>
      <c r="L5853" s="36"/>
      <c r="M5853" s="38"/>
      <c r="N5853" s="36"/>
      <c r="O5853" s="38"/>
    </row>
    <row r="5854" spans="8:15">
      <c r="H5854" s="37"/>
      <c r="I5854" s="36"/>
      <c r="J5854" s="38"/>
      <c r="K5854" s="36"/>
      <c r="L5854" s="36"/>
      <c r="M5854" s="38"/>
      <c r="N5854" s="36"/>
      <c r="O5854" s="38"/>
    </row>
    <row r="5855" spans="8:15">
      <c r="H5855" s="37"/>
      <c r="I5855" s="36"/>
      <c r="J5855" s="38"/>
      <c r="K5855" s="36"/>
      <c r="L5855" s="36"/>
      <c r="M5855" s="38"/>
      <c r="N5855" s="36"/>
      <c r="O5855" s="38"/>
    </row>
    <row r="5856" spans="8:15">
      <c r="H5856" s="37"/>
      <c r="I5856" s="36"/>
      <c r="J5856" s="38"/>
      <c r="K5856" s="36"/>
      <c r="L5856" s="36"/>
      <c r="M5856" s="38"/>
      <c r="N5856" s="36"/>
      <c r="O5856" s="38"/>
    </row>
    <row r="5857" spans="8:15">
      <c r="H5857" s="37"/>
      <c r="I5857" s="36"/>
      <c r="J5857" s="38"/>
      <c r="K5857" s="36"/>
      <c r="L5857" s="36"/>
      <c r="M5857" s="38"/>
      <c r="N5857" s="36"/>
      <c r="O5857" s="38"/>
    </row>
    <row r="5858" spans="8:15">
      <c r="H5858" s="37"/>
      <c r="I5858" s="36"/>
      <c r="J5858" s="38"/>
      <c r="K5858" s="36"/>
      <c r="L5858" s="36"/>
      <c r="M5858" s="38"/>
      <c r="N5858" s="36"/>
      <c r="O5858" s="38"/>
    </row>
    <row r="5859" spans="8:15">
      <c r="H5859" s="37"/>
      <c r="I5859" s="36"/>
      <c r="J5859" s="38"/>
      <c r="K5859" s="36"/>
      <c r="L5859" s="36"/>
      <c r="M5859" s="38"/>
      <c r="N5859" s="36"/>
      <c r="O5859" s="38"/>
    </row>
    <row r="5860" spans="8:15">
      <c r="H5860" s="37"/>
      <c r="I5860" s="36"/>
      <c r="J5860" s="38"/>
      <c r="K5860" s="36"/>
      <c r="L5860" s="36"/>
      <c r="M5860" s="38"/>
      <c r="N5860" s="36"/>
      <c r="O5860" s="38"/>
    </row>
    <row r="5861" spans="8:15">
      <c r="H5861" s="37"/>
      <c r="I5861" s="36"/>
      <c r="J5861" s="38"/>
      <c r="K5861" s="36"/>
      <c r="L5861" s="36"/>
      <c r="M5861" s="38"/>
      <c r="N5861" s="36"/>
      <c r="O5861" s="38"/>
    </row>
    <row r="5862" spans="8:15">
      <c r="H5862" s="37"/>
      <c r="I5862" s="36"/>
      <c r="J5862" s="38"/>
      <c r="K5862" s="36"/>
      <c r="L5862" s="36"/>
      <c r="M5862" s="38"/>
      <c r="N5862" s="36"/>
      <c r="O5862" s="38"/>
    </row>
    <row r="5863" spans="8:15">
      <c r="H5863" s="37"/>
      <c r="I5863" s="36"/>
      <c r="J5863" s="38"/>
      <c r="K5863" s="36"/>
      <c r="L5863" s="36"/>
      <c r="M5863" s="38"/>
      <c r="N5863" s="36"/>
      <c r="O5863" s="38"/>
    </row>
    <row r="5864" spans="8:15">
      <c r="H5864" s="37"/>
      <c r="I5864" s="36"/>
      <c r="J5864" s="38"/>
      <c r="K5864" s="36"/>
      <c r="L5864" s="36"/>
      <c r="M5864" s="38"/>
      <c r="N5864" s="36"/>
      <c r="O5864" s="38"/>
    </row>
    <row r="5865" spans="8:15">
      <c r="H5865" s="37"/>
      <c r="I5865" s="36"/>
      <c r="J5865" s="38"/>
      <c r="K5865" s="36"/>
      <c r="L5865" s="36"/>
      <c r="M5865" s="38"/>
      <c r="N5865" s="36"/>
      <c r="O5865" s="38"/>
    </row>
    <row r="5866" spans="8:15">
      <c r="H5866" s="37"/>
      <c r="I5866" s="36"/>
      <c r="J5866" s="38"/>
      <c r="K5866" s="36"/>
      <c r="L5866" s="36"/>
      <c r="M5866" s="38"/>
      <c r="N5866" s="36"/>
      <c r="O5866" s="38"/>
    </row>
    <row r="5867" spans="8:15">
      <c r="H5867" s="37"/>
      <c r="I5867" s="36"/>
      <c r="J5867" s="38"/>
      <c r="K5867" s="36"/>
      <c r="L5867" s="36"/>
      <c r="M5867" s="38"/>
      <c r="N5867" s="36"/>
      <c r="O5867" s="38"/>
    </row>
    <row r="5868" spans="8:15">
      <c r="H5868" s="37"/>
      <c r="I5868" s="36"/>
      <c r="J5868" s="38"/>
      <c r="K5868" s="36"/>
      <c r="L5868" s="36"/>
      <c r="M5868" s="38"/>
      <c r="N5868" s="36"/>
      <c r="O5868" s="38"/>
    </row>
    <row r="5869" spans="8:15">
      <c r="H5869" s="37"/>
      <c r="I5869" s="36"/>
      <c r="J5869" s="38"/>
      <c r="K5869" s="36"/>
      <c r="L5869" s="36"/>
      <c r="M5869" s="38"/>
      <c r="N5869" s="36"/>
      <c r="O5869" s="38"/>
    </row>
    <row r="5870" spans="8:15">
      <c r="H5870" s="37"/>
      <c r="I5870" s="36"/>
      <c r="J5870" s="38"/>
      <c r="K5870" s="36"/>
      <c r="L5870" s="36"/>
      <c r="M5870" s="38"/>
      <c r="N5870" s="36"/>
      <c r="O5870" s="38"/>
    </row>
    <row r="5871" spans="8:15">
      <c r="H5871" s="37"/>
      <c r="I5871" s="36"/>
      <c r="J5871" s="38"/>
      <c r="K5871" s="36"/>
      <c r="L5871" s="36"/>
      <c r="M5871" s="38"/>
      <c r="N5871" s="36"/>
      <c r="O5871" s="38"/>
    </row>
    <row r="5872" spans="8:15">
      <c r="H5872" s="37"/>
      <c r="I5872" s="36"/>
      <c r="J5872" s="38"/>
      <c r="K5872" s="36"/>
      <c r="L5872" s="36"/>
      <c r="M5872" s="38"/>
      <c r="N5872" s="36"/>
      <c r="O5872" s="38"/>
    </row>
    <row r="5873" spans="8:15">
      <c r="H5873" s="37"/>
      <c r="I5873" s="36"/>
      <c r="J5873" s="38"/>
      <c r="K5873" s="36"/>
      <c r="L5873" s="36"/>
      <c r="M5873" s="38"/>
      <c r="N5873" s="36"/>
      <c r="O5873" s="38"/>
    </row>
    <row r="5874" spans="8:15">
      <c r="H5874" s="37"/>
      <c r="I5874" s="36"/>
      <c r="J5874" s="38"/>
      <c r="K5874" s="36"/>
      <c r="L5874" s="36"/>
      <c r="M5874" s="38"/>
      <c r="N5874" s="36"/>
      <c r="O5874" s="38"/>
    </row>
    <row r="5875" spans="8:15">
      <c r="H5875" s="37"/>
      <c r="I5875" s="36"/>
      <c r="J5875" s="38"/>
      <c r="K5875" s="36"/>
      <c r="L5875" s="36"/>
      <c r="M5875" s="38"/>
      <c r="N5875" s="36"/>
      <c r="O5875" s="38"/>
    </row>
    <row r="5876" spans="8:15">
      <c r="H5876" s="37"/>
      <c r="I5876" s="36"/>
      <c r="J5876" s="38"/>
      <c r="K5876" s="36"/>
      <c r="L5876" s="36"/>
      <c r="M5876" s="38"/>
      <c r="N5876" s="36"/>
      <c r="O5876" s="38"/>
    </row>
    <row r="5877" spans="8:15">
      <c r="H5877" s="37"/>
      <c r="I5877" s="36"/>
      <c r="J5877" s="38"/>
      <c r="K5877" s="36"/>
      <c r="L5877" s="36"/>
      <c r="M5877" s="38"/>
      <c r="N5877" s="36"/>
      <c r="O5877" s="38"/>
    </row>
    <row r="5878" spans="8:15">
      <c r="H5878" s="37"/>
      <c r="I5878" s="36"/>
      <c r="J5878" s="38"/>
      <c r="K5878" s="36"/>
      <c r="L5878" s="36"/>
      <c r="M5878" s="38"/>
      <c r="N5878" s="36"/>
      <c r="O5878" s="38"/>
    </row>
    <row r="5879" spans="8:15">
      <c r="H5879" s="37"/>
      <c r="I5879" s="36"/>
      <c r="J5879" s="38"/>
      <c r="K5879" s="36"/>
      <c r="L5879" s="36"/>
      <c r="M5879" s="38"/>
      <c r="N5879" s="36"/>
      <c r="O5879" s="38"/>
    </row>
    <row r="5880" spans="8:15">
      <c r="H5880" s="37"/>
      <c r="I5880" s="36"/>
      <c r="J5880" s="38"/>
      <c r="K5880" s="36"/>
      <c r="L5880" s="36"/>
      <c r="M5880" s="38"/>
      <c r="N5880" s="36"/>
      <c r="O5880" s="38"/>
    </row>
    <row r="5881" spans="8:15">
      <c r="H5881" s="37"/>
      <c r="I5881" s="36"/>
      <c r="J5881" s="38"/>
      <c r="K5881" s="36"/>
      <c r="L5881" s="36"/>
      <c r="M5881" s="38"/>
      <c r="N5881" s="36"/>
      <c r="O5881" s="38"/>
    </row>
    <row r="5882" spans="8:15">
      <c r="H5882" s="37"/>
      <c r="I5882" s="36"/>
      <c r="J5882" s="38"/>
      <c r="K5882" s="36"/>
      <c r="L5882" s="36"/>
      <c r="M5882" s="38"/>
      <c r="N5882" s="36"/>
      <c r="O5882" s="38"/>
    </row>
    <row r="5883" spans="8:15">
      <c r="H5883" s="37"/>
      <c r="I5883" s="36"/>
      <c r="J5883" s="38"/>
      <c r="K5883" s="36"/>
      <c r="L5883" s="36"/>
      <c r="M5883" s="38"/>
      <c r="N5883" s="36"/>
      <c r="O5883" s="38"/>
    </row>
    <row r="5884" spans="8:15">
      <c r="H5884" s="37"/>
      <c r="I5884" s="36"/>
      <c r="J5884" s="38"/>
      <c r="K5884" s="36"/>
      <c r="L5884" s="36"/>
      <c r="M5884" s="38"/>
      <c r="N5884" s="36"/>
      <c r="O5884" s="38"/>
    </row>
    <row r="5885" spans="8:15">
      <c r="H5885" s="37"/>
      <c r="I5885" s="36"/>
      <c r="J5885" s="38"/>
      <c r="K5885" s="36"/>
      <c r="L5885" s="36"/>
      <c r="M5885" s="38"/>
      <c r="N5885" s="36"/>
      <c r="O5885" s="38"/>
    </row>
    <row r="5886" spans="8:15">
      <c r="H5886" s="37"/>
      <c r="I5886" s="36"/>
      <c r="J5886" s="38"/>
      <c r="K5886" s="36"/>
      <c r="L5886" s="36"/>
      <c r="M5886" s="38"/>
      <c r="N5886" s="36"/>
      <c r="O5886" s="38"/>
    </row>
    <row r="5887" spans="8:15">
      <c r="H5887" s="37"/>
      <c r="I5887" s="36"/>
      <c r="J5887" s="38"/>
      <c r="K5887" s="36"/>
      <c r="L5887" s="36"/>
      <c r="M5887" s="38"/>
      <c r="N5887" s="36"/>
      <c r="O5887" s="38"/>
    </row>
    <row r="5888" spans="8:15">
      <c r="H5888" s="37"/>
      <c r="I5888" s="36"/>
      <c r="J5888" s="38"/>
      <c r="K5888" s="36"/>
      <c r="L5888" s="36"/>
      <c r="M5888" s="38"/>
      <c r="N5888" s="36"/>
      <c r="O5888" s="38"/>
    </row>
    <row r="5889" spans="8:15">
      <c r="H5889" s="37"/>
      <c r="I5889" s="36"/>
      <c r="J5889" s="38"/>
      <c r="K5889" s="36"/>
      <c r="L5889" s="36"/>
      <c r="M5889" s="38"/>
      <c r="N5889" s="36"/>
      <c r="O5889" s="38"/>
    </row>
    <row r="5890" spans="8:15">
      <c r="H5890" s="37"/>
      <c r="I5890" s="36"/>
      <c r="J5890" s="38"/>
      <c r="K5890" s="36"/>
      <c r="L5890" s="36"/>
      <c r="M5890" s="38"/>
      <c r="N5890" s="36"/>
      <c r="O5890" s="38"/>
    </row>
    <row r="5891" spans="8:15">
      <c r="H5891" s="37"/>
      <c r="I5891" s="36"/>
      <c r="J5891" s="38"/>
      <c r="K5891" s="36"/>
      <c r="L5891" s="36"/>
      <c r="M5891" s="38"/>
      <c r="N5891" s="36"/>
      <c r="O5891" s="38"/>
    </row>
    <row r="5892" spans="8:15">
      <c r="H5892" s="37"/>
      <c r="I5892" s="36"/>
      <c r="J5892" s="38"/>
      <c r="K5892" s="36"/>
      <c r="L5892" s="36"/>
      <c r="M5892" s="38"/>
      <c r="N5892" s="36"/>
      <c r="O5892" s="38"/>
    </row>
    <row r="5893" spans="8:15">
      <c r="H5893" s="37"/>
      <c r="I5893" s="36"/>
      <c r="J5893" s="38"/>
      <c r="K5893" s="36"/>
      <c r="L5893" s="36"/>
      <c r="M5893" s="38"/>
      <c r="N5893" s="36"/>
      <c r="O5893" s="38"/>
    </row>
    <row r="5894" spans="8:15">
      <c r="H5894" s="37"/>
      <c r="I5894" s="36"/>
      <c r="J5894" s="38"/>
      <c r="K5894" s="36"/>
      <c r="L5894" s="36"/>
      <c r="M5894" s="38"/>
      <c r="N5894" s="36"/>
      <c r="O5894" s="38"/>
    </row>
    <row r="5895" spans="8:15">
      <c r="H5895" s="37"/>
      <c r="I5895" s="36"/>
      <c r="J5895" s="38"/>
      <c r="K5895" s="36"/>
      <c r="L5895" s="36"/>
      <c r="M5895" s="38"/>
      <c r="N5895" s="36"/>
      <c r="O5895" s="38"/>
    </row>
    <row r="5896" spans="8:15">
      <c r="H5896" s="37"/>
      <c r="I5896" s="36"/>
      <c r="J5896" s="38"/>
      <c r="K5896" s="36"/>
      <c r="L5896" s="36"/>
      <c r="M5896" s="38"/>
      <c r="N5896" s="36"/>
      <c r="O5896" s="38"/>
    </row>
    <row r="5897" spans="8:15">
      <c r="H5897" s="37"/>
      <c r="I5897" s="36"/>
      <c r="J5897" s="38"/>
      <c r="K5897" s="36"/>
      <c r="L5897" s="36"/>
      <c r="M5897" s="38"/>
      <c r="N5897" s="36"/>
      <c r="O5897" s="38"/>
    </row>
    <row r="5898" spans="8:15">
      <c r="H5898" s="37"/>
      <c r="I5898" s="36"/>
      <c r="J5898" s="38"/>
      <c r="K5898" s="36"/>
      <c r="L5898" s="36"/>
      <c r="M5898" s="38"/>
      <c r="N5898" s="36"/>
      <c r="O5898" s="38"/>
    </row>
    <row r="5899" spans="8:15">
      <c r="H5899" s="37"/>
      <c r="I5899" s="36"/>
      <c r="J5899" s="38"/>
      <c r="K5899" s="36"/>
      <c r="L5899" s="36"/>
      <c r="M5899" s="38"/>
      <c r="N5899" s="36"/>
      <c r="O5899" s="38"/>
    </row>
    <row r="5900" spans="8:15">
      <c r="H5900" s="37"/>
      <c r="I5900" s="36"/>
      <c r="J5900" s="38"/>
      <c r="K5900" s="36"/>
      <c r="L5900" s="36"/>
      <c r="M5900" s="38"/>
      <c r="N5900" s="36"/>
      <c r="O5900" s="38"/>
    </row>
    <row r="5901" spans="8:15">
      <c r="H5901" s="37"/>
      <c r="I5901" s="36"/>
      <c r="J5901" s="38"/>
      <c r="K5901" s="36"/>
      <c r="L5901" s="36"/>
      <c r="M5901" s="38"/>
      <c r="N5901" s="36"/>
      <c r="O5901" s="38"/>
    </row>
    <row r="5902" spans="8:15">
      <c r="H5902" s="37"/>
      <c r="I5902" s="36"/>
      <c r="J5902" s="38"/>
      <c r="K5902" s="36"/>
      <c r="L5902" s="36"/>
      <c r="M5902" s="38"/>
      <c r="N5902" s="36"/>
      <c r="O5902" s="38"/>
    </row>
    <row r="5903" spans="8:15">
      <c r="H5903" s="37"/>
      <c r="I5903" s="36"/>
      <c r="J5903" s="38"/>
      <c r="K5903" s="36"/>
      <c r="L5903" s="36"/>
      <c r="M5903" s="38"/>
      <c r="N5903" s="36"/>
      <c r="O5903" s="38"/>
    </row>
    <row r="5904" spans="8:15">
      <c r="H5904" s="37"/>
      <c r="I5904" s="36"/>
      <c r="J5904" s="38"/>
      <c r="K5904" s="36"/>
      <c r="L5904" s="36"/>
      <c r="M5904" s="38"/>
      <c r="N5904" s="36"/>
      <c r="O5904" s="38"/>
    </row>
    <row r="5905" spans="8:15">
      <c r="H5905" s="37"/>
      <c r="I5905" s="36"/>
      <c r="J5905" s="38"/>
      <c r="K5905" s="36"/>
      <c r="L5905" s="36"/>
      <c r="M5905" s="38"/>
      <c r="N5905" s="36"/>
      <c r="O5905" s="38"/>
    </row>
    <row r="5906" spans="8:15">
      <c r="H5906" s="37"/>
      <c r="I5906" s="36"/>
      <c r="J5906" s="38"/>
      <c r="K5906" s="36"/>
      <c r="L5906" s="36"/>
      <c r="M5906" s="38"/>
      <c r="N5906" s="36"/>
      <c r="O5906" s="38"/>
    </row>
    <row r="5907" spans="8:15">
      <c r="H5907" s="37"/>
      <c r="I5907" s="36"/>
      <c r="J5907" s="38"/>
      <c r="K5907" s="36"/>
      <c r="L5907" s="36"/>
      <c r="M5907" s="38"/>
      <c r="N5907" s="36"/>
      <c r="O5907" s="38"/>
    </row>
    <row r="5908" spans="8:15">
      <c r="H5908" s="37"/>
      <c r="I5908" s="36"/>
      <c r="J5908" s="38"/>
      <c r="K5908" s="36"/>
      <c r="L5908" s="36"/>
      <c r="M5908" s="38"/>
      <c r="N5908" s="36"/>
      <c r="O5908" s="38"/>
    </row>
    <row r="5909" spans="8:15">
      <c r="H5909" s="37"/>
      <c r="I5909" s="36"/>
      <c r="J5909" s="38"/>
      <c r="K5909" s="36"/>
      <c r="L5909" s="36"/>
      <c r="M5909" s="38"/>
      <c r="N5909" s="36"/>
      <c r="O5909" s="38"/>
    </row>
    <row r="5910" spans="8:15">
      <c r="H5910" s="37"/>
      <c r="I5910" s="36"/>
      <c r="J5910" s="38"/>
      <c r="K5910" s="36"/>
      <c r="L5910" s="36"/>
      <c r="M5910" s="38"/>
      <c r="N5910" s="36"/>
      <c r="O5910" s="38"/>
    </row>
    <row r="5911" spans="8:15">
      <c r="H5911" s="37"/>
      <c r="I5911" s="36"/>
      <c r="J5911" s="38"/>
      <c r="K5911" s="36"/>
      <c r="L5911" s="36"/>
      <c r="M5911" s="38"/>
      <c r="N5911" s="36"/>
      <c r="O5911" s="38"/>
    </row>
    <row r="5912" spans="8:15">
      <c r="H5912" s="37"/>
      <c r="I5912" s="36"/>
      <c r="J5912" s="38"/>
      <c r="K5912" s="36"/>
      <c r="L5912" s="36"/>
      <c r="M5912" s="38"/>
      <c r="N5912" s="36"/>
      <c r="O5912" s="38"/>
    </row>
    <row r="5913" spans="8:15">
      <c r="H5913" s="37"/>
      <c r="I5913" s="36"/>
      <c r="J5913" s="38"/>
      <c r="K5913" s="36"/>
      <c r="L5913" s="36"/>
      <c r="M5913" s="38"/>
      <c r="N5913" s="36"/>
      <c r="O5913" s="38"/>
    </row>
    <row r="5914" spans="8:15">
      <c r="H5914" s="37"/>
      <c r="I5914" s="36"/>
      <c r="J5914" s="38"/>
      <c r="K5914" s="36"/>
      <c r="L5914" s="36"/>
      <c r="M5914" s="38"/>
      <c r="N5914" s="36"/>
      <c r="O5914" s="38"/>
    </row>
    <row r="5915" spans="8:15">
      <c r="H5915" s="37"/>
      <c r="I5915" s="36"/>
      <c r="J5915" s="38"/>
      <c r="K5915" s="36"/>
      <c r="L5915" s="36"/>
      <c r="M5915" s="38"/>
      <c r="N5915" s="36"/>
      <c r="O5915" s="38"/>
    </row>
    <row r="5916" spans="8:15">
      <c r="H5916" s="37"/>
      <c r="I5916" s="36"/>
      <c r="J5916" s="38"/>
      <c r="K5916" s="36"/>
      <c r="L5916" s="36"/>
      <c r="M5916" s="38"/>
      <c r="N5916" s="36"/>
      <c r="O5916" s="38"/>
    </row>
    <row r="5917" spans="8:15">
      <c r="H5917" s="37"/>
      <c r="I5917" s="36"/>
      <c r="J5917" s="38"/>
      <c r="K5917" s="36"/>
      <c r="L5917" s="36"/>
      <c r="M5917" s="38"/>
      <c r="N5917" s="36"/>
      <c r="O5917" s="38"/>
    </row>
    <row r="5918" spans="8:15">
      <c r="H5918" s="37"/>
      <c r="I5918" s="36"/>
      <c r="J5918" s="38"/>
      <c r="K5918" s="36"/>
      <c r="L5918" s="36"/>
      <c r="M5918" s="38"/>
      <c r="N5918" s="36"/>
      <c r="O5918" s="38"/>
    </row>
    <row r="5919" spans="8:15">
      <c r="H5919" s="37"/>
      <c r="I5919" s="36"/>
      <c r="J5919" s="38"/>
      <c r="K5919" s="36"/>
      <c r="L5919" s="36"/>
      <c r="M5919" s="38"/>
      <c r="N5919" s="36"/>
      <c r="O5919" s="38"/>
    </row>
    <row r="5920" spans="8:15">
      <c r="H5920" s="37"/>
      <c r="I5920" s="36"/>
      <c r="J5920" s="38"/>
      <c r="K5920" s="36"/>
      <c r="L5920" s="36"/>
      <c r="M5920" s="38"/>
      <c r="N5920" s="36"/>
      <c r="O5920" s="38"/>
    </row>
    <row r="5921" spans="8:15">
      <c r="H5921" s="37"/>
      <c r="I5921" s="36"/>
      <c r="J5921" s="38"/>
      <c r="K5921" s="36"/>
      <c r="L5921" s="36"/>
      <c r="M5921" s="38"/>
      <c r="N5921" s="36"/>
      <c r="O5921" s="38"/>
    </row>
    <row r="5922" spans="8:15">
      <c r="H5922" s="37"/>
      <c r="I5922" s="36"/>
      <c r="J5922" s="38"/>
      <c r="K5922" s="36"/>
      <c r="L5922" s="36"/>
      <c r="M5922" s="38"/>
      <c r="N5922" s="36"/>
      <c r="O5922" s="38"/>
    </row>
    <row r="5923" spans="8:15">
      <c r="H5923" s="37"/>
      <c r="I5923" s="36"/>
      <c r="J5923" s="38"/>
      <c r="K5923" s="36"/>
      <c r="L5923" s="36"/>
      <c r="M5923" s="38"/>
      <c r="N5923" s="36"/>
      <c r="O5923" s="38"/>
    </row>
    <row r="5924" spans="8:15">
      <c r="H5924" s="37"/>
      <c r="I5924" s="36"/>
      <c r="J5924" s="38"/>
      <c r="K5924" s="36"/>
      <c r="L5924" s="36"/>
      <c r="M5924" s="38"/>
      <c r="N5924" s="36"/>
      <c r="O5924" s="38"/>
    </row>
    <row r="5925" spans="8:15">
      <c r="H5925" s="37"/>
      <c r="I5925" s="36"/>
      <c r="J5925" s="38"/>
      <c r="K5925" s="36"/>
      <c r="L5925" s="36"/>
      <c r="M5925" s="38"/>
      <c r="N5925" s="36"/>
      <c r="O5925" s="38"/>
    </row>
    <row r="5926" spans="8:15">
      <c r="H5926" s="37"/>
      <c r="I5926" s="36"/>
      <c r="J5926" s="38"/>
      <c r="K5926" s="36"/>
      <c r="L5926" s="36"/>
      <c r="M5926" s="38"/>
      <c r="N5926" s="36"/>
      <c r="O5926" s="38"/>
    </row>
    <row r="5927" spans="8:15">
      <c r="H5927" s="37"/>
      <c r="I5927" s="36"/>
      <c r="J5927" s="38"/>
      <c r="K5927" s="36"/>
      <c r="L5927" s="36"/>
      <c r="M5927" s="38"/>
      <c r="N5927" s="36"/>
      <c r="O5927" s="38"/>
    </row>
    <row r="5928" spans="8:15">
      <c r="H5928" s="37"/>
      <c r="I5928" s="36"/>
      <c r="J5928" s="38"/>
      <c r="K5928" s="36"/>
      <c r="L5928" s="36"/>
      <c r="M5928" s="38"/>
      <c r="N5928" s="36"/>
      <c r="O5928" s="38"/>
    </row>
    <row r="5929" spans="8:15">
      <c r="H5929" s="37"/>
      <c r="I5929" s="36"/>
      <c r="J5929" s="38"/>
      <c r="K5929" s="36"/>
      <c r="L5929" s="36"/>
      <c r="M5929" s="38"/>
      <c r="N5929" s="36"/>
      <c r="O5929" s="38"/>
    </row>
    <row r="5930" spans="8:15">
      <c r="H5930" s="37"/>
      <c r="I5930" s="36"/>
      <c r="J5930" s="38"/>
      <c r="K5930" s="36"/>
      <c r="L5930" s="36"/>
      <c r="M5930" s="38"/>
      <c r="N5930" s="36"/>
      <c r="O5930" s="38"/>
    </row>
    <row r="5931" spans="8:15">
      <c r="H5931" s="37"/>
      <c r="I5931" s="36"/>
      <c r="J5931" s="38"/>
      <c r="K5931" s="36"/>
      <c r="L5931" s="36"/>
      <c r="M5931" s="38"/>
      <c r="N5931" s="36"/>
      <c r="O5931" s="38"/>
    </row>
    <row r="5932" spans="8:15">
      <c r="H5932" s="37"/>
      <c r="I5932" s="36"/>
      <c r="J5932" s="38"/>
      <c r="K5932" s="36"/>
      <c r="L5932" s="36"/>
      <c r="M5932" s="38"/>
      <c r="N5932" s="36"/>
      <c r="O5932" s="38"/>
    </row>
    <row r="5933" spans="8:15">
      <c r="H5933" s="37"/>
      <c r="I5933" s="36"/>
      <c r="J5933" s="38"/>
      <c r="K5933" s="36"/>
      <c r="L5933" s="36"/>
      <c r="M5933" s="38"/>
      <c r="N5933" s="36"/>
      <c r="O5933" s="38"/>
    </row>
    <row r="5934" spans="8:15">
      <c r="H5934" s="37"/>
      <c r="I5934" s="36"/>
      <c r="J5934" s="38"/>
      <c r="K5934" s="36"/>
      <c r="L5934" s="36"/>
      <c r="M5934" s="38"/>
      <c r="N5934" s="36"/>
      <c r="O5934" s="38"/>
    </row>
    <row r="5935" spans="8:15">
      <c r="H5935" s="37"/>
      <c r="I5935" s="36"/>
      <c r="J5935" s="38"/>
      <c r="K5935" s="36"/>
      <c r="L5935" s="36"/>
      <c r="M5935" s="38"/>
      <c r="N5935" s="36"/>
      <c r="O5935" s="38"/>
    </row>
    <row r="5936" spans="8:15">
      <c r="H5936" s="37"/>
      <c r="I5936" s="36"/>
      <c r="J5936" s="38"/>
      <c r="K5936" s="36"/>
      <c r="L5936" s="36"/>
      <c r="M5936" s="38"/>
      <c r="N5936" s="36"/>
      <c r="O5936" s="38"/>
    </row>
    <row r="5937" spans="8:15">
      <c r="H5937" s="37"/>
      <c r="I5937" s="36"/>
      <c r="J5937" s="38"/>
      <c r="K5937" s="36"/>
      <c r="L5937" s="36"/>
      <c r="M5937" s="38"/>
      <c r="N5937" s="36"/>
      <c r="O5937" s="38"/>
    </row>
    <row r="5938" spans="8:15">
      <c r="H5938" s="37"/>
      <c r="I5938" s="36"/>
      <c r="J5938" s="38"/>
      <c r="K5938" s="36"/>
      <c r="L5938" s="36"/>
      <c r="M5938" s="38"/>
      <c r="N5938" s="36"/>
      <c r="O5938" s="38"/>
    </row>
    <row r="5939" spans="8:15">
      <c r="H5939" s="37"/>
      <c r="I5939" s="36"/>
      <c r="J5939" s="38"/>
      <c r="K5939" s="36"/>
      <c r="L5939" s="36"/>
      <c r="M5939" s="38"/>
      <c r="N5939" s="36"/>
      <c r="O5939" s="38"/>
    </row>
    <row r="5940" spans="8:15">
      <c r="H5940" s="37"/>
      <c r="I5940" s="36"/>
      <c r="J5940" s="38"/>
      <c r="K5940" s="36"/>
      <c r="L5940" s="36"/>
      <c r="M5940" s="38"/>
      <c r="N5940" s="36"/>
      <c r="O5940" s="38"/>
    </row>
    <row r="5941" spans="8:15">
      <c r="H5941" s="37"/>
      <c r="I5941" s="36"/>
      <c r="J5941" s="38"/>
      <c r="K5941" s="36"/>
      <c r="L5941" s="36"/>
      <c r="M5941" s="38"/>
      <c r="N5941" s="36"/>
      <c r="O5941" s="38"/>
    </row>
    <row r="5942" spans="8:15">
      <c r="H5942" s="37"/>
      <c r="I5942" s="36"/>
      <c r="J5942" s="38"/>
      <c r="K5942" s="36"/>
      <c r="L5942" s="36"/>
      <c r="M5942" s="38"/>
      <c r="N5942" s="36"/>
      <c r="O5942" s="38"/>
    </row>
    <row r="5943" spans="8:15">
      <c r="H5943" s="37"/>
      <c r="I5943" s="36"/>
      <c r="J5943" s="38"/>
      <c r="K5943" s="36"/>
      <c r="L5943" s="36"/>
      <c r="M5943" s="38"/>
      <c r="N5943" s="36"/>
      <c r="O5943" s="38"/>
    </row>
    <row r="5944" spans="8:15">
      <c r="H5944" s="37"/>
      <c r="I5944" s="36"/>
      <c r="J5944" s="38"/>
      <c r="K5944" s="36"/>
      <c r="L5944" s="36"/>
      <c r="M5944" s="38"/>
      <c r="N5944" s="36"/>
      <c r="O5944" s="38"/>
    </row>
    <row r="5945" spans="8:15">
      <c r="H5945" s="37"/>
      <c r="I5945" s="36"/>
      <c r="J5945" s="38"/>
      <c r="K5945" s="36"/>
      <c r="L5945" s="36"/>
      <c r="M5945" s="38"/>
      <c r="N5945" s="36"/>
      <c r="O5945" s="38"/>
    </row>
    <row r="5946" spans="8:15">
      <c r="H5946" s="37"/>
      <c r="I5946" s="36"/>
      <c r="J5946" s="38"/>
      <c r="K5946" s="36"/>
      <c r="L5946" s="36"/>
      <c r="M5946" s="38"/>
      <c r="N5946" s="36"/>
      <c r="O5946" s="38"/>
    </row>
    <row r="5947" spans="8:15">
      <c r="H5947" s="37"/>
      <c r="I5947" s="36"/>
      <c r="J5947" s="38"/>
      <c r="K5947" s="36"/>
      <c r="L5947" s="36"/>
      <c r="M5947" s="38"/>
      <c r="N5947" s="36"/>
      <c r="O5947" s="38"/>
    </row>
    <row r="5948" spans="8:15">
      <c r="H5948" s="37"/>
      <c r="I5948" s="36"/>
      <c r="J5948" s="38"/>
      <c r="K5948" s="36"/>
      <c r="L5948" s="36"/>
      <c r="M5948" s="38"/>
      <c r="N5948" s="36"/>
      <c r="O5948" s="38"/>
    </row>
    <row r="5949" spans="8:15">
      <c r="H5949" s="37"/>
      <c r="I5949" s="36"/>
      <c r="J5949" s="38"/>
      <c r="K5949" s="36"/>
      <c r="L5949" s="36"/>
      <c r="M5949" s="38"/>
      <c r="N5949" s="36"/>
      <c r="O5949" s="38"/>
    </row>
    <row r="5950" spans="8:15">
      <c r="H5950" s="37"/>
      <c r="I5950" s="36"/>
      <c r="J5950" s="38"/>
      <c r="K5950" s="36"/>
      <c r="L5950" s="36"/>
      <c r="M5950" s="38"/>
      <c r="N5950" s="36"/>
      <c r="O5950" s="38"/>
    </row>
    <row r="5951" spans="8:15">
      <c r="H5951" s="37"/>
      <c r="I5951" s="36"/>
      <c r="J5951" s="38"/>
      <c r="K5951" s="36"/>
      <c r="L5951" s="36"/>
      <c r="M5951" s="38"/>
      <c r="N5951" s="36"/>
      <c r="O5951" s="38"/>
    </row>
    <row r="5952" spans="8:15">
      <c r="H5952" s="37"/>
      <c r="I5952" s="36"/>
      <c r="J5952" s="38"/>
      <c r="K5952" s="36"/>
      <c r="L5952" s="36"/>
      <c r="M5952" s="38"/>
      <c r="N5952" s="36"/>
      <c r="O5952" s="38"/>
    </row>
    <row r="5953" spans="8:15">
      <c r="H5953" s="37"/>
      <c r="I5953" s="36"/>
      <c r="J5953" s="38"/>
      <c r="K5953" s="36"/>
      <c r="L5953" s="36"/>
      <c r="M5953" s="38"/>
      <c r="N5953" s="36"/>
      <c r="O5953" s="38"/>
    </row>
    <row r="5954" spans="8:15">
      <c r="H5954" s="37"/>
      <c r="I5954" s="36"/>
      <c r="J5954" s="38"/>
      <c r="K5954" s="36"/>
      <c r="L5954" s="36"/>
      <c r="M5954" s="38"/>
      <c r="N5954" s="36"/>
      <c r="O5954" s="38"/>
    </row>
    <row r="5955" spans="8:15">
      <c r="H5955" s="37"/>
      <c r="I5955" s="36"/>
      <c r="J5955" s="38"/>
      <c r="K5955" s="36"/>
      <c r="L5955" s="36"/>
      <c r="M5955" s="38"/>
      <c r="N5955" s="36"/>
      <c r="O5955" s="38"/>
    </row>
    <row r="5956" spans="8:15">
      <c r="H5956" s="37"/>
      <c r="I5956" s="36"/>
      <c r="J5956" s="38"/>
      <c r="K5956" s="36"/>
      <c r="L5956" s="36"/>
      <c r="M5956" s="38"/>
      <c r="N5956" s="36"/>
      <c r="O5956" s="38"/>
    </row>
    <row r="5957" spans="8:15">
      <c r="H5957" s="37"/>
      <c r="I5957" s="36"/>
      <c r="J5957" s="38"/>
      <c r="K5957" s="36"/>
      <c r="L5957" s="36"/>
      <c r="M5957" s="38"/>
      <c r="N5957" s="36"/>
      <c r="O5957" s="38"/>
    </row>
    <row r="5958" spans="8:15">
      <c r="H5958" s="37"/>
      <c r="I5958" s="36"/>
      <c r="J5958" s="38"/>
      <c r="K5958" s="36"/>
      <c r="L5958" s="36"/>
      <c r="M5958" s="38"/>
      <c r="N5958" s="36"/>
      <c r="O5958" s="38"/>
    </row>
    <row r="5959" spans="8:15">
      <c r="H5959" s="37"/>
      <c r="I5959" s="36"/>
      <c r="J5959" s="38"/>
      <c r="K5959" s="36"/>
      <c r="L5959" s="36"/>
      <c r="M5959" s="38"/>
      <c r="N5959" s="36"/>
      <c r="O5959" s="38"/>
    </row>
    <row r="5960" spans="8:15">
      <c r="H5960" s="37"/>
      <c r="I5960" s="36"/>
      <c r="J5960" s="38"/>
      <c r="K5960" s="36"/>
      <c r="L5960" s="36"/>
      <c r="M5960" s="38"/>
      <c r="N5960" s="36"/>
      <c r="O5960" s="38"/>
    </row>
    <row r="5961" spans="8:15">
      <c r="H5961" s="37"/>
      <c r="I5961" s="36"/>
      <c r="J5961" s="38"/>
      <c r="K5961" s="36"/>
      <c r="L5961" s="36"/>
      <c r="M5961" s="38"/>
      <c r="N5961" s="36"/>
      <c r="O5961" s="38"/>
    </row>
    <row r="5962" spans="8:15">
      <c r="H5962" s="37"/>
      <c r="I5962" s="36"/>
      <c r="J5962" s="38"/>
      <c r="K5962" s="36"/>
      <c r="L5962" s="36"/>
      <c r="M5962" s="38"/>
      <c r="N5962" s="36"/>
      <c r="O5962" s="38"/>
    </row>
    <row r="5963" spans="8:15">
      <c r="H5963" s="37"/>
      <c r="I5963" s="36"/>
      <c r="J5963" s="38"/>
      <c r="K5963" s="36"/>
      <c r="L5963" s="36"/>
      <c r="M5963" s="38"/>
      <c r="N5963" s="36"/>
      <c r="O5963" s="38"/>
    </row>
    <row r="5964" spans="8:15">
      <c r="H5964" s="37"/>
      <c r="I5964" s="36"/>
      <c r="J5964" s="38"/>
      <c r="K5964" s="36"/>
      <c r="L5964" s="36"/>
      <c r="M5964" s="38"/>
      <c r="N5964" s="36"/>
      <c r="O5964" s="38"/>
    </row>
    <row r="5965" spans="8:15">
      <c r="H5965" s="37"/>
      <c r="I5965" s="36"/>
      <c r="J5965" s="38"/>
      <c r="K5965" s="36"/>
      <c r="L5965" s="36"/>
      <c r="M5965" s="38"/>
      <c r="N5965" s="36"/>
      <c r="O5965" s="38"/>
    </row>
    <row r="5966" spans="8:15">
      <c r="H5966" s="37"/>
      <c r="I5966" s="36"/>
      <c r="J5966" s="38"/>
      <c r="K5966" s="36"/>
      <c r="L5966" s="36"/>
      <c r="M5966" s="38"/>
      <c r="N5966" s="36"/>
      <c r="O5966" s="38"/>
    </row>
    <row r="5967" spans="8:15">
      <c r="H5967" s="37"/>
      <c r="I5967" s="36"/>
      <c r="J5967" s="38"/>
      <c r="K5967" s="36"/>
      <c r="L5967" s="36"/>
      <c r="M5967" s="38"/>
      <c r="N5967" s="36"/>
      <c r="O5967" s="38"/>
    </row>
    <row r="5968" spans="8:15">
      <c r="H5968" s="37"/>
      <c r="I5968" s="36"/>
      <c r="J5968" s="38"/>
      <c r="K5968" s="36"/>
      <c r="L5968" s="36"/>
      <c r="M5968" s="38"/>
      <c r="N5968" s="36"/>
      <c r="O5968" s="38"/>
    </row>
    <row r="5969" spans="8:15">
      <c r="H5969" s="37"/>
      <c r="I5969" s="36"/>
      <c r="J5969" s="38"/>
      <c r="K5969" s="36"/>
      <c r="L5969" s="36"/>
      <c r="M5969" s="38"/>
      <c r="N5969" s="36"/>
      <c r="O5969" s="38"/>
    </row>
    <row r="5970" spans="8:15">
      <c r="H5970" s="37"/>
      <c r="I5970" s="36"/>
      <c r="J5970" s="38"/>
      <c r="K5970" s="36"/>
      <c r="L5970" s="36"/>
      <c r="M5970" s="38"/>
      <c r="N5970" s="36"/>
      <c r="O5970" s="38"/>
    </row>
    <row r="5971" spans="8:15">
      <c r="H5971" s="37"/>
      <c r="I5971" s="36"/>
      <c r="J5971" s="38"/>
      <c r="K5971" s="36"/>
      <c r="L5971" s="36"/>
      <c r="M5971" s="38"/>
      <c r="N5971" s="36"/>
      <c r="O5971" s="38"/>
    </row>
    <row r="5972" spans="8:15">
      <c r="H5972" s="37"/>
      <c r="I5972" s="36"/>
      <c r="J5972" s="38"/>
      <c r="K5972" s="36"/>
      <c r="L5972" s="36"/>
      <c r="M5972" s="38"/>
      <c r="N5972" s="36"/>
      <c r="O5972" s="38"/>
    </row>
    <row r="5973" spans="8:15">
      <c r="H5973" s="37"/>
      <c r="I5973" s="36"/>
      <c r="J5973" s="38"/>
      <c r="K5973" s="36"/>
      <c r="L5973" s="36"/>
      <c r="M5973" s="38"/>
      <c r="N5973" s="36"/>
      <c r="O5973" s="38"/>
    </row>
    <row r="5974" spans="8:15">
      <c r="H5974" s="37"/>
      <c r="I5974" s="36"/>
      <c r="J5974" s="38"/>
      <c r="K5974" s="36"/>
      <c r="L5974" s="36"/>
      <c r="M5974" s="38"/>
      <c r="N5974" s="36"/>
      <c r="O5974" s="38"/>
    </row>
    <row r="5975" spans="8:15">
      <c r="H5975" s="37"/>
      <c r="I5975" s="36"/>
      <c r="J5975" s="38"/>
      <c r="K5975" s="36"/>
      <c r="L5975" s="36"/>
      <c r="M5975" s="38"/>
      <c r="N5975" s="36"/>
      <c r="O5975" s="38"/>
    </row>
    <row r="5976" spans="8:15">
      <c r="H5976" s="37"/>
      <c r="I5976" s="36"/>
      <c r="J5976" s="38"/>
      <c r="K5976" s="36"/>
      <c r="L5976" s="36"/>
      <c r="M5976" s="38"/>
      <c r="N5976" s="36"/>
      <c r="O5976" s="38"/>
    </row>
    <row r="5977" spans="8:15">
      <c r="H5977" s="37"/>
      <c r="I5977" s="36"/>
      <c r="J5977" s="38"/>
      <c r="K5977" s="36"/>
      <c r="L5977" s="36"/>
      <c r="M5977" s="38"/>
      <c r="N5977" s="36"/>
      <c r="O5977" s="38"/>
    </row>
    <row r="5978" spans="8:15">
      <c r="H5978" s="37"/>
      <c r="I5978" s="36"/>
      <c r="J5978" s="38"/>
      <c r="K5978" s="36"/>
      <c r="L5978" s="36"/>
      <c r="M5978" s="38"/>
      <c r="N5978" s="36"/>
      <c r="O5978" s="38"/>
    </row>
    <row r="5979" spans="8:15">
      <c r="H5979" s="37"/>
      <c r="I5979" s="36"/>
      <c r="J5979" s="38"/>
      <c r="K5979" s="36"/>
      <c r="L5979" s="36"/>
      <c r="M5979" s="38"/>
      <c r="N5979" s="36"/>
      <c r="O5979" s="38"/>
    </row>
    <row r="5980" spans="8:15">
      <c r="H5980" s="37"/>
      <c r="I5980" s="36"/>
      <c r="J5980" s="38"/>
      <c r="K5980" s="36"/>
      <c r="L5980" s="36"/>
      <c r="M5980" s="38"/>
      <c r="N5980" s="36"/>
      <c r="O5980" s="38"/>
    </row>
    <row r="5981" spans="8:15">
      <c r="H5981" s="37"/>
      <c r="I5981" s="36"/>
      <c r="J5981" s="38"/>
      <c r="K5981" s="36"/>
      <c r="L5981" s="36"/>
      <c r="M5981" s="38"/>
      <c r="N5981" s="36"/>
      <c r="O5981" s="38"/>
    </row>
    <row r="5982" spans="8:15">
      <c r="H5982" s="37"/>
      <c r="I5982" s="36"/>
      <c r="J5982" s="38"/>
      <c r="K5982" s="36"/>
      <c r="L5982" s="36"/>
      <c r="M5982" s="38"/>
      <c r="N5982" s="36"/>
      <c r="O5982" s="38"/>
    </row>
    <row r="5983" spans="8:15">
      <c r="H5983" s="37"/>
      <c r="I5983" s="36"/>
      <c r="J5983" s="38"/>
      <c r="K5983" s="36"/>
      <c r="L5983" s="36"/>
      <c r="M5983" s="38"/>
      <c r="N5983" s="36"/>
      <c r="O5983" s="38"/>
    </row>
    <row r="5984" spans="8:15">
      <c r="H5984" s="37"/>
      <c r="I5984" s="36"/>
      <c r="J5984" s="38"/>
      <c r="K5984" s="36"/>
      <c r="L5984" s="36"/>
      <c r="M5984" s="38"/>
      <c r="N5984" s="36"/>
      <c r="O5984" s="38"/>
    </row>
    <row r="5985" spans="8:15">
      <c r="H5985" s="37"/>
      <c r="I5985" s="36"/>
      <c r="J5985" s="38"/>
      <c r="K5985" s="36"/>
      <c r="L5985" s="36"/>
      <c r="M5985" s="38"/>
      <c r="N5985" s="36"/>
      <c r="O5985" s="38"/>
    </row>
    <row r="5986" spans="8:15">
      <c r="H5986" s="37"/>
      <c r="I5986" s="36"/>
      <c r="J5986" s="38"/>
      <c r="K5986" s="36"/>
      <c r="L5986" s="36"/>
      <c r="M5986" s="38"/>
      <c r="N5986" s="36"/>
      <c r="O5986" s="38"/>
    </row>
    <row r="5987" spans="8:15">
      <c r="H5987" s="37"/>
      <c r="I5987" s="36"/>
      <c r="J5987" s="38"/>
      <c r="K5987" s="36"/>
      <c r="L5987" s="36"/>
      <c r="M5987" s="38"/>
      <c r="N5987" s="36"/>
      <c r="O5987" s="38"/>
    </row>
    <row r="5988" spans="8:15">
      <c r="H5988" s="37"/>
      <c r="I5988" s="36"/>
      <c r="J5988" s="38"/>
      <c r="K5988" s="36"/>
      <c r="L5988" s="36"/>
      <c r="M5988" s="38"/>
      <c r="N5988" s="36"/>
      <c r="O5988" s="38"/>
    </row>
    <row r="5989" spans="8:15">
      <c r="H5989" s="37"/>
      <c r="I5989" s="36"/>
      <c r="J5989" s="38"/>
      <c r="K5989" s="36"/>
      <c r="L5989" s="36"/>
      <c r="M5989" s="38"/>
      <c r="N5989" s="36"/>
      <c r="O5989" s="38"/>
    </row>
    <row r="5990" spans="8:15">
      <c r="H5990" s="37"/>
      <c r="I5990" s="36"/>
      <c r="J5990" s="38"/>
      <c r="K5990" s="36"/>
      <c r="L5990" s="36"/>
      <c r="M5990" s="38"/>
      <c r="N5990" s="36"/>
      <c r="O5990" s="38"/>
    </row>
    <row r="5991" spans="8:15">
      <c r="H5991" s="37"/>
      <c r="I5991" s="36"/>
      <c r="J5991" s="38"/>
      <c r="K5991" s="36"/>
      <c r="L5991" s="36"/>
      <c r="M5991" s="38"/>
      <c r="N5991" s="36"/>
      <c r="O5991" s="38"/>
    </row>
    <row r="5992" spans="8:15">
      <c r="H5992" s="37"/>
      <c r="I5992" s="36"/>
      <c r="J5992" s="38"/>
      <c r="K5992" s="36"/>
      <c r="L5992" s="36"/>
      <c r="M5992" s="38"/>
      <c r="N5992" s="36"/>
      <c r="O5992" s="38"/>
    </row>
    <row r="5993" spans="8:15">
      <c r="H5993" s="37"/>
      <c r="I5993" s="36"/>
      <c r="J5993" s="38"/>
      <c r="K5993" s="36"/>
      <c r="L5993" s="36"/>
      <c r="M5993" s="38"/>
      <c r="N5993" s="36"/>
      <c r="O5993" s="38"/>
    </row>
    <row r="5994" spans="8:15">
      <c r="H5994" s="37"/>
      <c r="I5994" s="36"/>
      <c r="J5994" s="38"/>
      <c r="K5994" s="36"/>
      <c r="L5994" s="36"/>
      <c r="M5994" s="38"/>
      <c r="N5994" s="36"/>
      <c r="O5994" s="38"/>
    </row>
    <row r="5995" spans="8:15">
      <c r="H5995" s="37"/>
      <c r="I5995" s="36"/>
      <c r="J5995" s="38"/>
      <c r="K5995" s="36"/>
      <c r="L5995" s="36"/>
      <c r="M5995" s="38"/>
      <c r="N5995" s="36"/>
      <c r="O5995" s="38"/>
    </row>
    <row r="5996" spans="8:15">
      <c r="H5996" s="37"/>
      <c r="I5996" s="36"/>
      <c r="J5996" s="38"/>
      <c r="K5996" s="36"/>
      <c r="L5996" s="36"/>
      <c r="M5996" s="38"/>
      <c r="N5996" s="36"/>
      <c r="O5996" s="38"/>
    </row>
    <row r="5997" spans="8:15">
      <c r="H5997" s="37"/>
      <c r="I5997" s="36"/>
      <c r="J5997" s="38"/>
      <c r="K5997" s="36"/>
      <c r="L5997" s="36"/>
      <c r="M5997" s="38"/>
      <c r="N5997" s="36"/>
      <c r="O5997" s="38"/>
    </row>
    <row r="5998" spans="8:15">
      <c r="H5998" s="37"/>
      <c r="I5998" s="36"/>
      <c r="J5998" s="38"/>
      <c r="K5998" s="36"/>
      <c r="L5998" s="36"/>
      <c r="M5998" s="38"/>
      <c r="N5998" s="36"/>
      <c r="O5998" s="38"/>
    </row>
    <row r="5999" spans="8:15">
      <c r="H5999" s="37"/>
      <c r="I5999" s="36"/>
      <c r="J5999" s="38"/>
      <c r="K5999" s="36"/>
      <c r="L5999" s="36"/>
      <c r="M5999" s="38"/>
      <c r="N5999" s="36"/>
      <c r="O5999" s="38"/>
    </row>
    <row r="6000" spans="8:15">
      <c r="H6000" s="37"/>
      <c r="I6000" s="36"/>
      <c r="J6000" s="38"/>
      <c r="K6000" s="36"/>
      <c r="L6000" s="36"/>
      <c r="M6000" s="38"/>
      <c r="N6000" s="36"/>
      <c r="O6000" s="38"/>
    </row>
    <row r="6001" spans="8:15">
      <c r="H6001" s="37"/>
      <c r="I6001" s="36"/>
      <c r="J6001" s="38"/>
      <c r="K6001" s="36"/>
      <c r="L6001" s="36"/>
      <c r="M6001" s="38"/>
      <c r="N6001" s="36"/>
      <c r="O6001" s="38"/>
    </row>
    <row r="6002" spans="8:15">
      <c r="H6002" s="37"/>
      <c r="I6002" s="36"/>
      <c r="J6002" s="38"/>
      <c r="K6002" s="36"/>
      <c r="L6002" s="36"/>
      <c r="M6002" s="38"/>
      <c r="N6002" s="36"/>
      <c r="O6002" s="38"/>
    </row>
    <row r="6003" spans="8:15">
      <c r="H6003" s="37"/>
      <c r="I6003" s="36"/>
      <c r="J6003" s="38"/>
      <c r="K6003" s="36"/>
      <c r="L6003" s="36"/>
      <c r="M6003" s="38"/>
      <c r="N6003" s="36"/>
      <c r="O6003" s="38"/>
    </row>
    <row r="6004" spans="8:15">
      <c r="H6004" s="37"/>
      <c r="I6004" s="36"/>
      <c r="J6004" s="38"/>
      <c r="K6004" s="36"/>
      <c r="L6004" s="36"/>
      <c r="M6004" s="38"/>
      <c r="N6004" s="36"/>
      <c r="O6004" s="38"/>
    </row>
    <row r="6005" spans="8:15">
      <c r="H6005" s="37"/>
      <c r="I6005" s="36"/>
      <c r="J6005" s="38"/>
      <c r="K6005" s="36"/>
      <c r="L6005" s="36"/>
      <c r="M6005" s="38"/>
      <c r="N6005" s="36"/>
      <c r="O6005" s="38"/>
    </row>
    <row r="6006" spans="8:15">
      <c r="H6006" s="37"/>
      <c r="I6006" s="36"/>
      <c r="J6006" s="38"/>
      <c r="K6006" s="36"/>
      <c r="L6006" s="36"/>
      <c r="M6006" s="38"/>
      <c r="N6006" s="36"/>
      <c r="O6006" s="38"/>
    </row>
    <row r="6007" spans="8:15">
      <c r="H6007" s="37"/>
      <c r="I6007" s="36"/>
      <c r="J6007" s="38"/>
      <c r="K6007" s="36"/>
      <c r="L6007" s="36"/>
      <c r="M6007" s="38"/>
      <c r="N6007" s="36"/>
      <c r="O6007" s="38"/>
    </row>
    <row r="6008" spans="8:15">
      <c r="H6008" s="37"/>
      <c r="I6008" s="36"/>
      <c r="J6008" s="38"/>
      <c r="K6008" s="36"/>
      <c r="L6008" s="36"/>
      <c r="M6008" s="38"/>
      <c r="N6008" s="36"/>
      <c r="O6008" s="38"/>
    </row>
    <row r="6009" spans="8:15">
      <c r="H6009" s="37"/>
      <c r="I6009" s="36"/>
      <c r="J6009" s="38"/>
      <c r="K6009" s="36"/>
      <c r="L6009" s="36"/>
      <c r="M6009" s="38"/>
      <c r="N6009" s="36"/>
      <c r="O6009" s="38"/>
    </row>
    <row r="6010" spans="8:15">
      <c r="H6010" s="37"/>
      <c r="I6010" s="36"/>
      <c r="J6010" s="38"/>
      <c r="K6010" s="36"/>
      <c r="L6010" s="36"/>
      <c r="M6010" s="38"/>
      <c r="N6010" s="36"/>
      <c r="O6010" s="38"/>
    </row>
    <row r="6011" spans="8:15">
      <c r="H6011" s="37"/>
      <c r="I6011" s="36"/>
      <c r="J6011" s="38"/>
      <c r="K6011" s="36"/>
      <c r="L6011" s="36"/>
      <c r="M6011" s="38"/>
      <c r="N6011" s="36"/>
      <c r="O6011" s="38"/>
    </row>
    <row r="6012" spans="8:15">
      <c r="H6012" s="37"/>
      <c r="I6012" s="36"/>
      <c r="J6012" s="38"/>
      <c r="K6012" s="36"/>
      <c r="L6012" s="36"/>
      <c r="M6012" s="38"/>
      <c r="N6012" s="36"/>
      <c r="O6012" s="38"/>
    </row>
    <row r="6013" spans="8:15">
      <c r="H6013" s="37"/>
      <c r="I6013" s="36"/>
      <c r="J6013" s="38"/>
      <c r="K6013" s="36"/>
      <c r="L6013" s="36"/>
      <c r="M6013" s="38"/>
      <c r="N6013" s="36"/>
      <c r="O6013" s="38"/>
    </row>
    <row r="6014" spans="8:15">
      <c r="H6014" s="37"/>
      <c r="I6014" s="36"/>
      <c r="J6014" s="38"/>
      <c r="K6014" s="36"/>
      <c r="L6014" s="36"/>
      <c r="M6014" s="38"/>
      <c r="N6014" s="36"/>
      <c r="O6014" s="38"/>
    </row>
    <row r="6015" spans="8:15">
      <c r="H6015" s="37"/>
      <c r="I6015" s="36"/>
      <c r="J6015" s="38"/>
      <c r="K6015" s="36"/>
      <c r="L6015" s="36"/>
      <c r="M6015" s="38"/>
      <c r="N6015" s="36"/>
      <c r="O6015" s="38"/>
    </row>
    <row r="6016" spans="8:15">
      <c r="H6016" s="37"/>
      <c r="I6016" s="36"/>
      <c r="J6016" s="38"/>
      <c r="K6016" s="36"/>
      <c r="L6016" s="36"/>
      <c r="M6016" s="38"/>
      <c r="N6016" s="36"/>
      <c r="O6016" s="38"/>
    </row>
    <row r="6017" spans="8:15">
      <c r="H6017" s="37"/>
      <c r="I6017" s="36"/>
      <c r="J6017" s="38"/>
      <c r="K6017" s="36"/>
      <c r="L6017" s="36"/>
      <c r="M6017" s="38"/>
      <c r="N6017" s="36"/>
      <c r="O6017" s="38"/>
    </row>
    <row r="6018" spans="8:15">
      <c r="H6018" s="37"/>
      <c r="I6018" s="36"/>
      <c r="J6018" s="38"/>
      <c r="K6018" s="36"/>
      <c r="L6018" s="36"/>
      <c r="M6018" s="38"/>
      <c r="N6018" s="36"/>
      <c r="O6018" s="38"/>
    </row>
    <row r="6019" spans="8:15">
      <c r="H6019" s="37"/>
      <c r="I6019" s="36"/>
      <c r="J6019" s="38"/>
      <c r="K6019" s="36"/>
      <c r="L6019" s="36"/>
      <c r="M6019" s="38"/>
      <c r="N6019" s="36"/>
      <c r="O6019" s="38"/>
    </row>
    <row r="6020" spans="8:15">
      <c r="H6020" s="37"/>
      <c r="I6020" s="36"/>
      <c r="J6020" s="38"/>
      <c r="K6020" s="36"/>
      <c r="L6020" s="36"/>
      <c r="M6020" s="38"/>
      <c r="N6020" s="36"/>
      <c r="O6020" s="38"/>
    </row>
    <row r="6021" spans="8:15">
      <c r="H6021" s="37"/>
      <c r="I6021" s="36"/>
      <c r="J6021" s="38"/>
      <c r="K6021" s="36"/>
      <c r="L6021" s="36"/>
      <c r="M6021" s="38"/>
      <c r="N6021" s="36"/>
      <c r="O6021" s="38"/>
    </row>
    <row r="6022" spans="8:15">
      <c r="H6022" s="37"/>
      <c r="I6022" s="36"/>
      <c r="J6022" s="38"/>
      <c r="K6022" s="36"/>
      <c r="L6022" s="36"/>
      <c r="M6022" s="38"/>
      <c r="N6022" s="36"/>
      <c r="O6022" s="38"/>
    </row>
    <row r="6023" spans="8:15">
      <c r="H6023" s="37"/>
      <c r="I6023" s="36"/>
      <c r="J6023" s="38"/>
      <c r="K6023" s="36"/>
      <c r="L6023" s="36"/>
      <c r="M6023" s="38"/>
      <c r="N6023" s="36"/>
      <c r="O6023" s="38"/>
    </row>
    <row r="6024" spans="8:15">
      <c r="H6024" s="37"/>
      <c r="I6024" s="36"/>
      <c r="J6024" s="38"/>
      <c r="K6024" s="36"/>
      <c r="L6024" s="36"/>
      <c r="M6024" s="38"/>
      <c r="N6024" s="36"/>
      <c r="O6024" s="38"/>
    </row>
    <row r="6025" spans="8:15">
      <c r="H6025" s="37"/>
      <c r="I6025" s="36"/>
      <c r="J6025" s="38"/>
      <c r="K6025" s="36"/>
      <c r="L6025" s="36"/>
      <c r="M6025" s="38"/>
      <c r="N6025" s="36"/>
      <c r="O6025" s="38"/>
    </row>
    <row r="6026" spans="8:15">
      <c r="H6026" s="37"/>
      <c r="I6026" s="36"/>
      <c r="J6026" s="38"/>
      <c r="K6026" s="36"/>
      <c r="L6026" s="36"/>
      <c r="M6026" s="38"/>
      <c r="N6026" s="36"/>
      <c r="O6026" s="38"/>
    </row>
    <row r="6027" spans="8:15">
      <c r="H6027" s="37"/>
      <c r="I6027" s="36"/>
      <c r="J6027" s="38"/>
      <c r="K6027" s="36"/>
      <c r="L6027" s="36"/>
      <c r="M6027" s="38"/>
      <c r="N6027" s="36"/>
      <c r="O6027" s="38"/>
    </row>
    <row r="6028" spans="8:15">
      <c r="H6028" s="37"/>
      <c r="I6028" s="36"/>
      <c r="J6028" s="38"/>
      <c r="K6028" s="36"/>
      <c r="L6028" s="36"/>
      <c r="M6028" s="38"/>
      <c r="N6028" s="36"/>
      <c r="O6028" s="38"/>
    </row>
    <row r="6029" spans="8:15">
      <c r="H6029" s="37"/>
      <c r="I6029" s="36"/>
      <c r="J6029" s="38"/>
      <c r="K6029" s="36"/>
      <c r="L6029" s="36"/>
      <c r="M6029" s="38"/>
      <c r="N6029" s="36"/>
      <c r="O6029" s="38"/>
    </row>
    <row r="6030" spans="8:15">
      <c r="H6030" s="37"/>
      <c r="I6030" s="36"/>
      <c r="J6030" s="38"/>
      <c r="K6030" s="36"/>
      <c r="L6030" s="36"/>
      <c r="M6030" s="38"/>
      <c r="N6030" s="36"/>
      <c r="O6030" s="38"/>
    </row>
    <row r="6031" spans="8:15">
      <c r="H6031" s="37"/>
      <c r="I6031" s="36"/>
      <c r="J6031" s="38"/>
      <c r="K6031" s="36"/>
      <c r="L6031" s="36"/>
      <c r="M6031" s="38"/>
      <c r="N6031" s="36"/>
      <c r="O6031" s="38"/>
    </row>
    <row r="6032" spans="8:15">
      <c r="H6032" s="37"/>
      <c r="I6032" s="36"/>
      <c r="J6032" s="38"/>
      <c r="K6032" s="36"/>
      <c r="L6032" s="36"/>
      <c r="M6032" s="38"/>
      <c r="N6032" s="36"/>
      <c r="O6032" s="38"/>
    </row>
    <row r="6033" spans="8:15">
      <c r="H6033" s="37"/>
      <c r="I6033" s="36"/>
      <c r="J6033" s="38"/>
      <c r="K6033" s="36"/>
      <c r="L6033" s="36"/>
      <c r="M6033" s="38"/>
      <c r="N6033" s="36"/>
      <c r="O6033" s="38"/>
    </row>
    <row r="6034" spans="8:15">
      <c r="H6034" s="37"/>
      <c r="I6034" s="36"/>
      <c r="J6034" s="38"/>
      <c r="K6034" s="36"/>
      <c r="L6034" s="36"/>
      <c r="M6034" s="38"/>
      <c r="N6034" s="36"/>
      <c r="O6034" s="38"/>
    </row>
    <row r="6035" spans="8:15">
      <c r="H6035" s="37"/>
      <c r="I6035" s="36"/>
      <c r="J6035" s="38"/>
      <c r="K6035" s="36"/>
      <c r="L6035" s="36"/>
      <c r="M6035" s="38"/>
      <c r="N6035" s="36"/>
      <c r="O6035" s="38"/>
    </row>
    <row r="6036" spans="8:15">
      <c r="H6036" s="37"/>
      <c r="I6036" s="36"/>
      <c r="J6036" s="38"/>
      <c r="K6036" s="36"/>
      <c r="L6036" s="36"/>
      <c r="M6036" s="38"/>
      <c r="N6036" s="36"/>
      <c r="O6036" s="38"/>
    </row>
    <row r="6037" spans="8:15">
      <c r="H6037" s="37"/>
      <c r="I6037" s="36"/>
      <c r="J6037" s="38"/>
      <c r="K6037" s="36"/>
      <c r="L6037" s="36"/>
      <c r="M6037" s="38"/>
      <c r="N6037" s="36"/>
      <c r="O6037" s="38"/>
    </row>
    <row r="6038" spans="8:15">
      <c r="H6038" s="37"/>
      <c r="I6038" s="36"/>
      <c r="J6038" s="38"/>
      <c r="K6038" s="36"/>
      <c r="L6038" s="36"/>
      <c r="M6038" s="38"/>
      <c r="N6038" s="36"/>
      <c r="O6038" s="38"/>
    </row>
    <row r="6039" spans="8:15">
      <c r="H6039" s="37"/>
      <c r="I6039" s="36"/>
      <c r="J6039" s="38"/>
      <c r="K6039" s="36"/>
      <c r="L6039" s="36"/>
      <c r="M6039" s="38"/>
      <c r="N6039" s="36"/>
      <c r="O6039" s="38"/>
    </row>
    <row r="6040" spans="8:15">
      <c r="H6040" s="37"/>
      <c r="I6040" s="36"/>
      <c r="J6040" s="38"/>
      <c r="K6040" s="36"/>
      <c r="L6040" s="36"/>
      <c r="M6040" s="38"/>
      <c r="N6040" s="36"/>
      <c r="O6040" s="38"/>
    </row>
    <row r="6041" spans="8:15">
      <c r="H6041" s="37"/>
      <c r="I6041" s="36"/>
      <c r="J6041" s="38"/>
      <c r="K6041" s="36"/>
      <c r="L6041" s="36"/>
      <c r="M6041" s="38"/>
      <c r="N6041" s="36"/>
      <c r="O6041" s="38"/>
    </row>
    <row r="6042" spans="8:15">
      <c r="H6042" s="37"/>
      <c r="I6042" s="36"/>
      <c r="J6042" s="38"/>
      <c r="K6042" s="36"/>
      <c r="L6042" s="36"/>
      <c r="M6042" s="38"/>
      <c r="N6042" s="36"/>
      <c r="O6042" s="38"/>
    </row>
    <row r="6043" spans="8:15">
      <c r="H6043" s="37"/>
      <c r="I6043" s="36"/>
      <c r="J6043" s="38"/>
      <c r="K6043" s="36"/>
      <c r="L6043" s="36"/>
      <c r="M6043" s="38"/>
      <c r="N6043" s="36"/>
      <c r="O6043" s="38"/>
    </row>
    <row r="6044" spans="8:15">
      <c r="H6044" s="37"/>
      <c r="I6044" s="36"/>
      <c r="J6044" s="38"/>
      <c r="K6044" s="36"/>
      <c r="L6044" s="36"/>
      <c r="M6044" s="38"/>
      <c r="N6044" s="36"/>
      <c r="O6044" s="38"/>
    </row>
    <row r="6045" spans="8:15">
      <c r="H6045" s="37"/>
      <c r="I6045" s="36"/>
      <c r="J6045" s="38"/>
      <c r="K6045" s="36"/>
      <c r="L6045" s="36"/>
      <c r="M6045" s="38"/>
      <c r="N6045" s="36"/>
      <c r="O6045" s="38"/>
    </row>
    <row r="6046" spans="8:15">
      <c r="H6046" s="37"/>
      <c r="I6046" s="36"/>
      <c r="J6046" s="38"/>
      <c r="K6046" s="36"/>
      <c r="L6046" s="36"/>
      <c r="M6046" s="38"/>
      <c r="N6046" s="36"/>
      <c r="O6046" s="38"/>
    </row>
    <row r="6047" spans="8:15">
      <c r="H6047" s="37"/>
      <c r="I6047" s="36"/>
      <c r="J6047" s="38"/>
      <c r="K6047" s="36"/>
      <c r="L6047" s="36"/>
      <c r="M6047" s="38"/>
      <c r="N6047" s="36"/>
      <c r="O6047" s="38"/>
    </row>
    <row r="6048" spans="8:15">
      <c r="H6048" s="37"/>
      <c r="I6048" s="36"/>
      <c r="J6048" s="38"/>
      <c r="K6048" s="36"/>
      <c r="L6048" s="36"/>
      <c r="M6048" s="38"/>
      <c r="N6048" s="36"/>
      <c r="O6048" s="38"/>
    </row>
    <row r="6049" spans="8:15">
      <c r="H6049" s="37"/>
      <c r="I6049" s="36"/>
      <c r="J6049" s="38"/>
      <c r="K6049" s="36"/>
      <c r="L6049" s="36"/>
      <c r="M6049" s="38"/>
      <c r="N6049" s="36"/>
      <c r="O6049" s="38"/>
    </row>
    <row r="6050" spans="8:15">
      <c r="H6050" s="37"/>
      <c r="I6050" s="36"/>
      <c r="J6050" s="38"/>
      <c r="K6050" s="36"/>
      <c r="L6050" s="36"/>
      <c r="M6050" s="38"/>
      <c r="N6050" s="36"/>
      <c r="O6050" s="38"/>
    </row>
    <row r="6051" spans="8:15">
      <c r="H6051" s="37"/>
      <c r="I6051" s="36"/>
      <c r="J6051" s="38"/>
      <c r="K6051" s="36"/>
      <c r="L6051" s="36"/>
      <c r="M6051" s="38"/>
      <c r="N6051" s="36"/>
      <c r="O6051" s="38"/>
    </row>
    <row r="6052" spans="8:15">
      <c r="H6052" s="37"/>
      <c r="I6052" s="36"/>
      <c r="J6052" s="38"/>
      <c r="K6052" s="36"/>
      <c r="L6052" s="36"/>
      <c r="M6052" s="38"/>
      <c r="N6052" s="36"/>
      <c r="O6052" s="38"/>
    </row>
    <row r="6053" spans="8:15">
      <c r="H6053" s="37"/>
      <c r="I6053" s="36"/>
      <c r="J6053" s="38"/>
      <c r="K6053" s="36"/>
      <c r="L6053" s="36"/>
      <c r="M6053" s="38"/>
      <c r="N6053" s="36"/>
      <c r="O6053" s="38"/>
    </row>
    <row r="6054" spans="8:15">
      <c r="H6054" s="37"/>
      <c r="I6054" s="36"/>
      <c r="J6054" s="38"/>
      <c r="K6054" s="36"/>
      <c r="L6054" s="36"/>
      <c r="M6054" s="38"/>
      <c r="N6054" s="36"/>
      <c r="O6054" s="38"/>
    </row>
    <row r="6055" spans="8:15">
      <c r="H6055" s="37"/>
      <c r="I6055" s="36"/>
      <c r="J6055" s="38"/>
      <c r="K6055" s="36"/>
      <c r="L6055" s="36"/>
      <c r="M6055" s="38"/>
      <c r="N6055" s="36"/>
      <c r="O6055" s="38"/>
    </row>
    <row r="6056" spans="8:15">
      <c r="H6056" s="37"/>
      <c r="I6056" s="36"/>
      <c r="J6056" s="38"/>
      <c r="K6056" s="36"/>
      <c r="L6056" s="36"/>
      <c r="M6056" s="38"/>
      <c r="N6056" s="36"/>
      <c r="O6056" s="38"/>
    </row>
    <row r="6057" spans="8:15">
      <c r="H6057" s="37"/>
      <c r="I6057" s="36"/>
      <c r="J6057" s="38"/>
      <c r="K6057" s="36"/>
      <c r="L6057" s="36"/>
      <c r="M6057" s="38"/>
      <c r="N6057" s="36"/>
      <c r="O6057" s="38"/>
    </row>
    <row r="6058" spans="8:15">
      <c r="H6058" s="37"/>
      <c r="I6058" s="36"/>
      <c r="J6058" s="38"/>
      <c r="K6058" s="36"/>
      <c r="L6058" s="36"/>
      <c r="M6058" s="38"/>
      <c r="N6058" s="36"/>
      <c r="O6058" s="38"/>
    </row>
    <row r="6059" spans="8:15">
      <c r="H6059" s="37"/>
      <c r="I6059" s="36"/>
      <c r="J6059" s="38"/>
      <c r="K6059" s="36"/>
      <c r="L6059" s="36"/>
      <c r="M6059" s="38"/>
      <c r="N6059" s="36"/>
      <c r="O6059" s="38"/>
    </row>
    <row r="6060" spans="8:15">
      <c r="H6060" s="37"/>
      <c r="I6060" s="36"/>
      <c r="J6060" s="38"/>
      <c r="K6060" s="36"/>
      <c r="L6060" s="36"/>
      <c r="M6060" s="38"/>
      <c r="N6060" s="36"/>
      <c r="O6060" s="38"/>
    </row>
    <row r="6061" spans="8:15">
      <c r="H6061" s="37"/>
      <c r="I6061" s="36"/>
      <c r="J6061" s="38"/>
      <c r="K6061" s="36"/>
      <c r="L6061" s="36"/>
      <c r="M6061" s="38"/>
      <c r="N6061" s="36"/>
      <c r="O6061" s="38"/>
    </row>
    <row r="6062" spans="8:15">
      <c r="H6062" s="37"/>
      <c r="I6062" s="36"/>
      <c r="J6062" s="38"/>
      <c r="K6062" s="36"/>
      <c r="L6062" s="36"/>
      <c r="M6062" s="38"/>
      <c r="N6062" s="36"/>
      <c r="O6062" s="38"/>
    </row>
    <row r="6063" spans="8:15">
      <c r="H6063" s="37"/>
      <c r="I6063" s="36"/>
      <c r="J6063" s="38"/>
      <c r="K6063" s="36"/>
      <c r="L6063" s="36"/>
      <c r="M6063" s="38"/>
      <c r="N6063" s="36"/>
      <c r="O6063" s="38"/>
    </row>
    <row r="6064" spans="8:15">
      <c r="H6064" s="37"/>
      <c r="I6064" s="36"/>
      <c r="J6064" s="38"/>
      <c r="K6064" s="36"/>
      <c r="L6064" s="36"/>
      <c r="M6064" s="38"/>
      <c r="N6064" s="36"/>
      <c r="O6064" s="38"/>
    </row>
    <row r="6065" spans="8:15">
      <c r="H6065" s="37"/>
      <c r="I6065" s="36"/>
      <c r="J6065" s="38"/>
      <c r="K6065" s="36"/>
      <c r="L6065" s="36"/>
      <c r="M6065" s="38"/>
      <c r="N6065" s="36"/>
      <c r="O6065" s="38"/>
    </row>
    <row r="6066" spans="8:15">
      <c r="H6066" s="37"/>
      <c r="I6066" s="36"/>
      <c r="J6066" s="38"/>
      <c r="K6066" s="36"/>
      <c r="L6066" s="36"/>
      <c r="M6066" s="38"/>
      <c r="N6066" s="36"/>
      <c r="O6066" s="38"/>
    </row>
    <row r="6067" spans="8:15">
      <c r="H6067" s="37"/>
      <c r="I6067" s="36"/>
      <c r="J6067" s="38"/>
      <c r="K6067" s="36"/>
      <c r="L6067" s="36"/>
      <c r="M6067" s="38"/>
      <c r="N6067" s="36"/>
      <c r="O6067" s="38"/>
    </row>
    <row r="6068" spans="8:15">
      <c r="H6068" s="37"/>
      <c r="I6068" s="36"/>
      <c r="J6068" s="38"/>
      <c r="K6068" s="36"/>
      <c r="L6068" s="36"/>
      <c r="M6068" s="38"/>
      <c r="N6068" s="36"/>
      <c r="O6068" s="38"/>
    </row>
    <row r="6069" spans="8:15">
      <c r="H6069" s="37"/>
      <c r="I6069" s="36"/>
      <c r="J6069" s="38"/>
      <c r="K6069" s="36"/>
      <c r="L6069" s="36"/>
      <c r="M6069" s="38"/>
      <c r="N6069" s="36"/>
      <c r="O6069" s="38"/>
    </row>
    <row r="6070" spans="8:15">
      <c r="H6070" s="37"/>
      <c r="I6070" s="36"/>
      <c r="J6070" s="38"/>
      <c r="K6070" s="36"/>
      <c r="L6070" s="36"/>
      <c r="M6070" s="38"/>
      <c r="N6070" s="36"/>
      <c r="O6070" s="38"/>
    </row>
    <row r="6071" spans="8:15">
      <c r="H6071" s="37"/>
      <c r="I6071" s="36"/>
      <c r="J6071" s="38"/>
      <c r="K6071" s="36"/>
      <c r="L6071" s="36"/>
      <c r="M6071" s="38"/>
      <c r="N6071" s="36"/>
      <c r="O6071" s="38"/>
    </row>
    <row r="6072" spans="8:15">
      <c r="H6072" s="37"/>
      <c r="I6072" s="36"/>
      <c r="J6072" s="38"/>
      <c r="K6072" s="36"/>
      <c r="L6072" s="36"/>
      <c r="M6072" s="38"/>
      <c r="N6072" s="36"/>
      <c r="O6072" s="38"/>
    </row>
    <row r="6073" spans="8:15">
      <c r="H6073" s="37"/>
      <c r="I6073" s="36"/>
      <c r="J6073" s="38"/>
      <c r="K6073" s="36"/>
      <c r="L6073" s="36"/>
      <c r="M6073" s="38"/>
      <c r="N6073" s="36"/>
      <c r="O6073" s="38"/>
    </row>
    <row r="6074" spans="8:15">
      <c r="H6074" s="37"/>
      <c r="I6074" s="36"/>
      <c r="J6074" s="38"/>
      <c r="K6074" s="36"/>
      <c r="L6074" s="36"/>
      <c r="M6074" s="38"/>
      <c r="N6074" s="36"/>
      <c r="O6074" s="38"/>
    </row>
    <row r="6075" spans="8:15">
      <c r="H6075" s="37"/>
      <c r="I6075" s="36"/>
      <c r="J6075" s="38"/>
      <c r="K6075" s="36"/>
      <c r="L6075" s="36"/>
      <c r="M6075" s="38"/>
      <c r="N6075" s="36"/>
      <c r="O6075" s="38"/>
    </row>
    <row r="6076" spans="8:15">
      <c r="H6076" s="37"/>
      <c r="I6076" s="36"/>
      <c r="J6076" s="38"/>
      <c r="K6076" s="36"/>
      <c r="L6076" s="36"/>
      <c r="M6076" s="38"/>
      <c r="N6076" s="36"/>
      <c r="O6076" s="38"/>
    </row>
    <row r="6077" spans="8:15">
      <c r="H6077" s="37"/>
      <c r="I6077" s="36"/>
      <c r="J6077" s="38"/>
      <c r="K6077" s="36"/>
      <c r="L6077" s="36"/>
      <c r="M6077" s="38"/>
      <c r="N6077" s="36"/>
      <c r="O6077" s="38"/>
    </row>
    <row r="6078" spans="8:15">
      <c r="H6078" s="37"/>
      <c r="I6078" s="36"/>
      <c r="J6078" s="38"/>
      <c r="K6078" s="36"/>
      <c r="L6078" s="36"/>
      <c r="M6078" s="38"/>
      <c r="N6078" s="36"/>
      <c r="O6078" s="38"/>
    </row>
    <row r="6079" spans="8:15">
      <c r="H6079" s="37"/>
      <c r="I6079" s="36"/>
      <c r="J6079" s="38"/>
      <c r="K6079" s="36"/>
      <c r="L6079" s="36"/>
      <c r="M6079" s="38"/>
      <c r="N6079" s="36"/>
      <c r="O6079" s="38"/>
    </row>
    <row r="6080" spans="8:15">
      <c r="H6080" s="37"/>
      <c r="I6080" s="36"/>
      <c r="J6080" s="38"/>
      <c r="K6080" s="36"/>
      <c r="L6080" s="36"/>
      <c r="M6080" s="38"/>
      <c r="N6080" s="36"/>
      <c r="O6080" s="38"/>
    </row>
    <row r="6081" spans="8:15">
      <c r="H6081" s="37"/>
      <c r="I6081" s="36"/>
      <c r="J6081" s="38"/>
      <c r="K6081" s="36"/>
      <c r="L6081" s="36"/>
      <c r="M6081" s="38"/>
      <c r="N6081" s="36"/>
      <c r="O6081" s="38"/>
    </row>
    <row r="6082" spans="8:15">
      <c r="H6082" s="37"/>
      <c r="I6082" s="36"/>
      <c r="J6082" s="38"/>
      <c r="K6082" s="36"/>
      <c r="L6082" s="36"/>
      <c r="M6082" s="38"/>
      <c r="N6082" s="36"/>
      <c r="O6082" s="38"/>
    </row>
    <row r="6083" spans="8:15">
      <c r="H6083" s="37"/>
      <c r="I6083" s="36"/>
      <c r="J6083" s="38"/>
      <c r="K6083" s="36"/>
      <c r="L6083" s="36"/>
      <c r="M6083" s="38"/>
      <c r="N6083" s="36"/>
      <c r="O6083" s="38"/>
    </row>
    <row r="6084" spans="8:15">
      <c r="H6084" s="37"/>
      <c r="I6084" s="36"/>
      <c r="J6084" s="38"/>
      <c r="K6084" s="36"/>
      <c r="L6084" s="36"/>
      <c r="M6084" s="38"/>
      <c r="N6084" s="36"/>
      <c r="O6084" s="38"/>
    </row>
    <row r="6085" spans="8:15">
      <c r="H6085" s="37"/>
      <c r="I6085" s="36"/>
      <c r="J6085" s="38"/>
      <c r="K6085" s="36"/>
      <c r="L6085" s="36"/>
      <c r="M6085" s="38"/>
      <c r="N6085" s="36"/>
      <c r="O6085" s="38"/>
    </row>
    <row r="6086" spans="8:15">
      <c r="H6086" s="37"/>
      <c r="I6086" s="36"/>
      <c r="J6086" s="38"/>
      <c r="K6086" s="36"/>
      <c r="L6086" s="36"/>
      <c r="M6086" s="38"/>
      <c r="N6086" s="36"/>
      <c r="O6086" s="38"/>
    </row>
    <row r="6087" spans="8:15">
      <c r="H6087" s="37"/>
      <c r="I6087" s="36"/>
      <c r="J6087" s="38"/>
      <c r="K6087" s="36"/>
      <c r="L6087" s="36"/>
      <c r="M6087" s="38"/>
      <c r="N6087" s="36"/>
      <c r="O6087" s="38"/>
    </row>
    <row r="6088" spans="8:15">
      <c r="H6088" s="37"/>
      <c r="I6088" s="36"/>
      <c r="J6088" s="38"/>
      <c r="K6088" s="36"/>
      <c r="L6088" s="36"/>
      <c r="M6088" s="38"/>
      <c r="N6088" s="36"/>
      <c r="O6088" s="38"/>
    </row>
    <row r="6089" spans="8:15">
      <c r="H6089" s="37"/>
      <c r="I6089" s="36"/>
      <c r="J6089" s="38"/>
      <c r="K6089" s="36"/>
      <c r="L6089" s="36"/>
      <c r="M6089" s="38"/>
      <c r="N6089" s="36"/>
      <c r="O6089" s="38"/>
    </row>
    <row r="6090" spans="8:15">
      <c r="H6090" s="37"/>
      <c r="I6090" s="36"/>
      <c r="J6090" s="38"/>
      <c r="K6090" s="36"/>
      <c r="L6090" s="36"/>
      <c r="M6090" s="38"/>
      <c r="N6090" s="36"/>
      <c r="O6090" s="38"/>
    </row>
    <row r="6091" spans="8:15">
      <c r="H6091" s="37"/>
      <c r="I6091" s="36"/>
      <c r="J6091" s="38"/>
      <c r="K6091" s="36"/>
      <c r="L6091" s="36"/>
      <c r="M6091" s="38"/>
      <c r="N6091" s="36"/>
      <c r="O6091" s="38"/>
    </row>
    <row r="6092" spans="8:15">
      <c r="H6092" s="37"/>
      <c r="I6092" s="36"/>
      <c r="J6092" s="38"/>
      <c r="K6092" s="36"/>
      <c r="L6092" s="36"/>
      <c r="M6092" s="38"/>
      <c r="N6092" s="36"/>
      <c r="O6092" s="38"/>
    </row>
    <row r="6093" spans="8:15">
      <c r="H6093" s="37"/>
      <c r="I6093" s="36"/>
      <c r="J6093" s="38"/>
      <c r="K6093" s="36"/>
      <c r="L6093" s="36"/>
      <c r="M6093" s="38"/>
      <c r="N6093" s="36"/>
      <c r="O6093" s="38"/>
    </row>
    <row r="6094" spans="8:15">
      <c r="H6094" s="37"/>
      <c r="I6094" s="36"/>
      <c r="J6094" s="38"/>
      <c r="K6094" s="36"/>
      <c r="L6094" s="36"/>
      <c r="M6094" s="38"/>
      <c r="N6094" s="36"/>
      <c r="O6094" s="38"/>
    </row>
    <row r="6095" spans="8:15">
      <c r="H6095" s="37"/>
      <c r="I6095" s="36"/>
      <c r="J6095" s="38"/>
      <c r="K6095" s="36"/>
      <c r="L6095" s="36"/>
      <c r="M6095" s="38"/>
      <c r="N6095" s="36"/>
      <c r="O6095" s="38"/>
    </row>
    <row r="6096" spans="8:15">
      <c r="H6096" s="37"/>
      <c r="I6096" s="36"/>
      <c r="J6096" s="38"/>
      <c r="K6096" s="36"/>
      <c r="L6096" s="36"/>
      <c r="M6096" s="38"/>
      <c r="N6096" s="36"/>
      <c r="O6096" s="38"/>
    </row>
    <row r="6097" spans="8:15">
      <c r="H6097" s="37"/>
      <c r="I6097" s="36"/>
      <c r="J6097" s="38"/>
      <c r="K6097" s="36"/>
      <c r="L6097" s="36"/>
      <c r="M6097" s="38"/>
      <c r="N6097" s="36"/>
      <c r="O6097" s="38"/>
    </row>
    <row r="6098" spans="8:15">
      <c r="H6098" s="37"/>
      <c r="I6098" s="36"/>
      <c r="J6098" s="38"/>
      <c r="K6098" s="36"/>
      <c r="L6098" s="36"/>
      <c r="M6098" s="38"/>
      <c r="N6098" s="36"/>
      <c r="O6098" s="38"/>
    </row>
    <row r="6099" spans="8:15">
      <c r="H6099" s="37"/>
      <c r="I6099" s="36"/>
      <c r="J6099" s="38"/>
      <c r="K6099" s="36"/>
      <c r="L6099" s="36"/>
      <c r="M6099" s="38"/>
      <c r="N6099" s="36"/>
      <c r="O6099" s="38"/>
    </row>
    <row r="6100" spans="8:15">
      <c r="H6100" s="37"/>
      <c r="I6100" s="36"/>
      <c r="J6100" s="38"/>
      <c r="K6100" s="36"/>
      <c r="L6100" s="36"/>
      <c r="M6100" s="38"/>
      <c r="N6100" s="36"/>
      <c r="O6100" s="38"/>
    </row>
    <row r="6101" spans="8:15">
      <c r="H6101" s="37"/>
      <c r="I6101" s="36"/>
      <c r="J6101" s="38"/>
      <c r="K6101" s="36"/>
      <c r="L6101" s="36"/>
      <c r="M6101" s="38"/>
      <c r="N6101" s="36"/>
      <c r="O6101" s="38"/>
    </row>
    <row r="6102" spans="8:15">
      <c r="H6102" s="37"/>
      <c r="I6102" s="36"/>
      <c r="J6102" s="38"/>
      <c r="K6102" s="36"/>
      <c r="L6102" s="36"/>
      <c r="M6102" s="38"/>
      <c r="N6102" s="36"/>
      <c r="O6102" s="38"/>
    </row>
    <row r="6103" spans="8:15">
      <c r="H6103" s="37"/>
      <c r="I6103" s="36"/>
      <c r="J6103" s="38"/>
      <c r="K6103" s="36"/>
      <c r="L6103" s="36"/>
      <c r="M6103" s="38"/>
      <c r="N6103" s="36"/>
      <c r="O6103" s="38"/>
    </row>
    <row r="6104" spans="8:15">
      <c r="H6104" s="37"/>
      <c r="I6104" s="36"/>
      <c r="J6104" s="38"/>
      <c r="K6104" s="36"/>
      <c r="L6104" s="36"/>
      <c r="M6104" s="38"/>
      <c r="N6104" s="36"/>
      <c r="O6104" s="38"/>
    </row>
    <row r="6105" spans="8:15">
      <c r="H6105" s="37"/>
      <c r="I6105" s="36"/>
      <c r="J6105" s="38"/>
      <c r="K6105" s="36"/>
      <c r="L6105" s="36"/>
      <c r="M6105" s="38"/>
      <c r="N6105" s="36"/>
      <c r="O6105" s="38"/>
    </row>
    <row r="6106" spans="8:15">
      <c r="H6106" s="37"/>
      <c r="I6106" s="36"/>
      <c r="J6106" s="38"/>
      <c r="K6106" s="36"/>
      <c r="L6106" s="36"/>
      <c r="M6106" s="38"/>
      <c r="N6106" s="36"/>
      <c r="O6106" s="38"/>
    </row>
    <row r="6107" spans="8:15">
      <c r="H6107" s="37"/>
      <c r="I6107" s="36"/>
      <c r="J6107" s="38"/>
      <c r="K6107" s="36"/>
      <c r="L6107" s="36"/>
      <c r="M6107" s="38"/>
      <c r="N6107" s="36"/>
      <c r="O6107" s="38"/>
    </row>
    <row r="6108" spans="8:15">
      <c r="H6108" s="37"/>
      <c r="I6108" s="36"/>
      <c r="J6108" s="38"/>
      <c r="K6108" s="36"/>
      <c r="L6108" s="36"/>
      <c r="M6108" s="38"/>
      <c r="N6108" s="36"/>
      <c r="O6108" s="38"/>
    </row>
    <row r="6109" spans="8:15">
      <c r="H6109" s="37"/>
      <c r="I6109" s="36"/>
      <c r="J6109" s="38"/>
      <c r="K6109" s="36"/>
      <c r="L6109" s="36"/>
      <c r="M6109" s="38"/>
      <c r="N6109" s="36"/>
      <c r="O6109" s="38"/>
    </row>
    <row r="6110" spans="8:15">
      <c r="H6110" s="37"/>
      <c r="I6110" s="36"/>
      <c r="J6110" s="38"/>
      <c r="K6110" s="36"/>
      <c r="L6110" s="36"/>
      <c r="M6110" s="38"/>
      <c r="N6110" s="36"/>
      <c r="O6110" s="38"/>
    </row>
    <row r="6111" spans="8:15">
      <c r="H6111" s="37"/>
      <c r="I6111" s="36"/>
      <c r="J6111" s="38"/>
      <c r="K6111" s="36"/>
      <c r="L6111" s="36"/>
      <c r="M6111" s="38"/>
      <c r="N6111" s="36"/>
      <c r="O6111" s="38"/>
    </row>
    <row r="6112" spans="8:15">
      <c r="H6112" s="37"/>
      <c r="I6112" s="36"/>
      <c r="J6112" s="38"/>
      <c r="K6112" s="36"/>
      <c r="L6112" s="36"/>
      <c r="M6112" s="38"/>
      <c r="N6112" s="36"/>
      <c r="O6112" s="38"/>
    </row>
    <row r="6113" spans="8:15">
      <c r="H6113" s="37"/>
      <c r="I6113" s="36"/>
      <c r="J6113" s="38"/>
      <c r="K6113" s="36"/>
      <c r="L6113" s="36"/>
      <c r="M6113" s="38"/>
      <c r="N6113" s="36"/>
      <c r="O6113" s="38"/>
    </row>
    <row r="6114" spans="8:15">
      <c r="H6114" s="37"/>
      <c r="I6114" s="36"/>
      <c r="J6114" s="38"/>
      <c r="K6114" s="36"/>
      <c r="L6114" s="36"/>
      <c r="M6114" s="38"/>
      <c r="N6114" s="36"/>
      <c r="O6114" s="38"/>
    </row>
    <row r="6115" spans="8:15">
      <c r="H6115" s="37"/>
      <c r="I6115" s="36"/>
      <c r="J6115" s="38"/>
      <c r="K6115" s="36"/>
      <c r="L6115" s="36"/>
      <c r="M6115" s="38"/>
      <c r="N6115" s="36"/>
      <c r="O6115" s="38"/>
    </row>
    <row r="6116" spans="8:15">
      <c r="H6116" s="37"/>
      <c r="I6116" s="36"/>
      <c r="J6116" s="38"/>
      <c r="K6116" s="36"/>
      <c r="L6116" s="36"/>
      <c r="M6116" s="38"/>
      <c r="N6116" s="36"/>
      <c r="O6116" s="38"/>
    </row>
    <row r="6117" spans="8:15">
      <c r="H6117" s="37"/>
      <c r="I6117" s="36"/>
      <c r="J6117" s="38"/>
      <c r="K6117" s="36"/>
      <c r="L6117" s="36"/>
      <c r="M6117" s="38"/>
      <c r="N6117" s="36"/>
      <c r="O6117" s="38"/>
    </row>
    <row r="6118" spans="8:15">
      <c r="H6118" s="37"/>
      <c r="I6118" s="36"/>
      <c r="J6118" s="38"/>
      <c r="K6118" s="36"/>
      <c r="L6118" s="36"/>
      <c r="M6118" s="38"/>
      <c r="N6118" s="36"/>
      <c r="O6118" s="38"/>
    </row>
    <row r="6119" spans="8:15">
      <c r="H6119" s="37"/>
      <c r="I6119" s="36"/>
      <c r="J6119" s="38"/>
      <c r="K6119" s="36"/>
      <c r="L6119" s="36"/>
      <c r="M6119" s="38"/>
      <c r="N6119" s="36"/>
      <c r="O6119" s="38"/>
    </row>
    <row r="6120" spans="8:15">
      <c r="H6120" s="37"/>
      <c r="I6120" s="36"/>
      <c r="J6120" s="38"/>
      <c r="K6120" s="36"/>
      <c r="L6120" s="36"/>
      <c r="M6120" s="38"/>
      <c r="N6120" s="36"/>
      <c r="O6120" s="38"/>
    </row>
    <row r="6121" spans="8:15">
      <c r="H6121" s="37"/>
      <c r="I6121" s="36"/>
      <c r="J6121" s="38"/>
      <c r="K6121" s="36"/>
      <c r="L6121" s="36"/>
      <c r="M6121" s="38"/>
      <c r="N6121" s="36"/>
      <c r="O6121" s="38"/>
    </row>
    <row r="6122" spans="8:15">
      <c r="H6122" s="37"/>
      <c r="I6122" s="36"/>
      <c r="J6122" s="38"/>
      <c r="K6122" s="36"/>
      <c r="L6122" s="36"/>
      <c r="M6122" s="38"/>
      <c r="N6122" s="36"/>
      <c r="O6122" s="38"/>
    </row>
    <row r="6123" spans="8:15">
      <c r="H6123" s="37"/>
      <c r="I6123" s="36"/>
      <c r="J6123" s="38"/>
      <c r="K6123" s="36"/>
      <c r="L6123" s="36"/>
      <c r="M6123" s="38"/>
      <c r="N6123" s="36"/>
      <c r="O6123" s="38"/>
    </row>
    <row r="6124" spans="8:15">
      <c r="H6124" s="37"/>
      <c r="I6124" s="36"/>
      <c r="J6124" s="38"/>
      <c r="K6124" s="36"/>
      <c r="L6124" s="36"/>
      <c r="M6124" s="38"/>
      <c r="N6124" s="36"/>
      <c r="O6124" s="38"/>
    </row>
    <row r="6125" spans="8:15">
      <c r="H6125" s="37"/>
      <c r="I6125" s="36"/>
      <c r="J6125" s="38"/>
      <c r="K6125" s="36"/>
      <c r="L6125" s="36"/>
      <c r="M6125" s="38"/>
      <c r="N6125" s="36"/>
      <c r="O6125" s="38"/>
    </row>
    <row r="6126" spans="8:15">
      <c r="H6126" s="37"/>
      <c r="I6126" s="36"/>
      <c r="J6126" s="38"/>
      <c r="K6126" s="36"/>
      <c r="L6126" s="36"/>
      <c r="M6126" s="38"/>
      <c r="N6126" s="36"/>
      <c r="O6126" s="38"/>
    </row>
    <row r="6127" spans="8:15">
      <c r="H6127" s="37"/>
      <c r="I6127" s="36"/>
      <c r="J6127" s="38"/>
      <c r="K6127" s="36"/>
      <c r="L6127" s="36"/>
      <c r="M6127" s="38"/>
      <c r="N6127" s="36"/>
      <c r="O6127" s="38"/>
    </row>
    <row r="6128" spans="8:15">
      <c r="H6128" s="37"/>
      <c r="I6128" s="36"/>
      <c r="J6128" s="38"/>
      <c r="K6128" s="36"/>
      <c r="L6128" s="36"/>
      <c r="M6128" s="38"/>
      <c r="N6128" s="36"/>
      <c r="O6128" s="38"/>
    </row>
    <row r="6129" spans="8:15">
      <c r="H6129" s="37"/>
      <c r="I6129" s="36"/>
      <c r="J6129" s="38"/>
      <c r="K6129" s="36"/>
      <c r="L6129" s="36"/>
      <c r="M6129" s="38"/>
      <c r="N6129" s="36"/>
      <c r="O6129" s="38"/>
    </row>
    <row r="6130" spans="8:15">
      <c r="H6130" s="37"/>
      <c r="I6130" s="36"/>
      <c r="J6130" s="38"/>
      <c r="K6130" s="36"/>
      <c r="L6130" s="36"/>
      <c r="M6130" s="38"/>
      <c r="N6130" s="36"/>
      <c r="O6130" s="38"/>
    </row>
    <row r="6131" spans="8:15">
      <c r="H6131" s="37"/>
      <c r="I6131" s="36"/>
      <c r="J6131" s="38"/>
      <c r="K6131" s="36"/>
      <c r="L6131" s="36"/>
      <c r="M6131" s="38"/>
      <c r="N6131" s="36"/>
      <c r="O6131" s="38"/>
    </row>
    <row r="6132" spans="8:15">
      <c r="H6132" s="37"/>
      <c r="I6132" s="36"/>
      <c r="J6132" s="38"/>
      <c r="K6132" s="36"/>
      <c r="L6132" s="36"/>
      <c r="M6132" s="38"/>
      <c r="N6132" s="36"/>
      <c r="O6132" s="38"/>
    </row>
    <row r="6133" spans="8:15">
      <c r="H6133" s="37"/>
      <c r="I6133" s="36"/>
      <c r="J6133" s="38"/>
      <c r="K6133" s="36"/>
      <c r="L6133" s="36"/>
      <c r="M6133" s="38"/>
      <c r="N6133" s="36"/>
      <c r="O6133" s="38"/>
    </row>
    <row r="6134" spans="8:15">
      <c r="H6134" s="37"/>
      <c r="I6134" s="36"/>
      <c r="J6134" s="38"/>
      <c r="K6134" s="36"/>
      <c r="L6134" s="36"/>
      <c r="M6134" s="38"/>
      <c r="N6134" s="36"/>
      <c r="O6134" s="38"/>
    </row>
    <row r="6135" spans="8:15">
      <c r="H6135" s="37"/>
      <c r="I6135" s="36"/>
      <c r="J6135" s="38"/>
      <c r="K6135" s="36"/>
      <c r="L6135" s="36"/>
      <c r="M6135" s="38"/>
      <c r="N6135" s="36"/>
      <c r="O6135" s="38"/>
    </row>
    <row r="6136" spans="8:15">
      <c r="H6136" s="37"/>
      <c r="I6136" s="36"/>
      <c r="J6136" s="38"/>
      <c r="K6136" s="36"/>
      <c r="L6136" s="36"/>
      <c r="M6136" s="38"/>
      <c r="N6136" s="36"/>
      <c r="O6136" s="38"/>
    </row>
    <row r="6137" spans="8:15">
      <c r="H6137" s="37"/>
      <c r="I6137" s="36"/>
      <c r="J6137" s="38"/>
      <c r="K6137" s="36"/>
      <c r="L6137" s="36"/>
      <c r="M6137" s="38"/>
      <c r="N6137" s="36"/>
      <c r="O6137" s="38"/>
    </row>
    <row r="6138" spans="8:15">
      <c r="H6138" s="37"/>
      <c r="I6138" s="36"/>
      <c r="J6138" s="38"/>
      <c r="K6138" s="36"/>
      <c r="L6138" s="36"/>
      <c r="M6138" s="38"/>
      <c r="N6138" s="36"/>
      <c r="O6138" s="38"/>
    </row>
    <row r="6139" spans="8:15">
      <c r="H6139" s="37"/>
      <c r="I6139" s="36"/>
      <c r="J6139" s="38"/>
      <c r="K6139" s="36"/>
      <c r="L6139" s="36"/>
      <c r="M6139" s="38"/>
      <c r="N6139" s="36"/>
      <c r="O6139" s="38"/>
    </row>
    <row r="6140" spans="8:15">
      <c r="H6140" s="37"/>
      <c r="I6140" s="36"/>
      <c r="J6140" s="38"/>
      <c r="K6140" s="36"/>
      <c r="L6140" s="36"/>
      <c r="M6140" s="38"/>
      <c r="N6140" s="36"/>
      <c r="O6140" s="38"/>
    </row>
    <row r="6141" spans="8:15">
      <c r="H6141" s="37"/>
      <c r="I6141" s="36"/>
      <c r="J6141" s="38"/>
      <c r="K6141" s="36"/>
      <c r="L6141" s="36"/>
      <c r="M6141" s="38"/>
      <c r="N6141" s="36"/>
      <c r="O6141" s="38"/>
    </row>
    <row r="6142" spans="8:15">
      <c r="H6142" s="37"/>
      <c r="I6142" s="36"/>
      <c r="J6142" s="38"/>
      <c r="K6142" s="36"/>
      <c r="L6142" s="36"/>
      <c r="M6142" s="38"/>
      <c r="N6142" s="36"/>
      <c r="O6142" s="38"/>
    </row>
    <row r="6143" spans="8:15">
      <c r="H6143" s="37"/>
      <c r="I6143" s="36"/>
      <c r="J6143" s="38"/>
      <c r="K6143" s="36"/>
      <c r="L6143" s="36"/>
      <c r="M6143" s="38"/>
      <c r="N6143" s="36"/>
      <c r="O6143" s="38"/>
    </row>
    <row r="6144" spans="8:15">
      <c r="H6144" s="37"/>
      <c r="I6144" s="36"/>
      <c r="J6144" s="38"/>
      <c r="K6144" s="36"/>
      <c r="L6144" s="36"/>
      <c r="M6144" s="38"/>
      <c r="N6144" s="36"/>
      <c r="O6144" s="38"/>
    </row>
    <row r="6145" spans="8:15">
      <c r="H6145" s="37"/>
      <c r="I6145" s="36"/>
      <c r="J6145" s="38"/>
      <c r="K6145" s="36"/>
      <c r="L6145" s="36"/>
      <c r="M6145" s="38"/>
      <c r="N6145" s="36"/>
      <c r="O6145" s="38"/>
    </row>
    <row r="6146" spans="8:15">
      <c r="H6146" s="37"/>
      <c r="I6146" s="36"/>
      <c r="J6146" s="38"/>
      <c r="K6146" s="36"/>
      <c r="L6146" s="36"/>
      <c r="M6146" s="38"/>
      <c r="N6146" s="36"/>
      <c r="O6146" s="38"/>
    </row>
    <row r="6147" spans="8:15">
      <c r="H6147" s="37"/>
      <c r="I6147" s="36"/>
      <c r="J6147" s="38"/>
      <c r="K6147" s="36"/>
      <c r="L6147" s="36"/>
      <c r="M6147" s="38"/>
      <c r="N6147" s="36"/>
      <c r="O6147" s="38"/>
    </row>
    <row r="6148" spans="8:15">
      <c r="H6148" s="37"/>
      <c r="I6148" s="36"/>
      <c r="J6148" s="38"/>
      <c r="K6148" s="36"/>
      <c r="L6148" s="36"/>
      <c r="M6148" s="38"/>
      <c r="N6148" s="36"/>
      <c r="O6148" s="38"/>
    </row>
    <row r="6149" spans="8:15">
      <c r="H6149" s="37"/>
      <c r="I6149" s="36"/>
      <c r="J6149" s="38"/>
      <c r="K6149" s="36"/>
      <c r="L6149" s="36"/>
      <c r="M6149" s="38"/>
      <c r="N6149" s="36"/>
      <c r="O6149" s="38"/>
    </row>
    <row r="6150" spans="8:15">
      <c r="H6150" s="37"/>
      <c r="I6150" s="36"/>
      <c r="J6150" s="38"/>
      <c r="K6150" s="36"/>
      <c r="L6150" s="36"/>
      <c r="M6150" s="38"/>
      <c r="N6150" s="36"/>
      <c r="O6150" s="38"/>
    </row>
    <row r="6151" spans="8:15">
      <c r="H6151" s="37"/>
      <c r="I6151" s="36"/>
      <c r="J6151" s="38"/>
      <c r="K6151" s="36"/>
      <c r="L6151" s="36"/>
      <c r="M6151" s="38"/>
      <c r="N6151" s="36"/>
      <c r="O6151" s="38"/>
    </row>
    <row r="6152" spans="8:15">
      <c r="H6152" s="37"/>
      <c r="I6152" s="36"/>
      <c r="J6152" s="38"/>
      <c r="K6152" s="36"/>
      <c r="L6152" s="36"/>
      <c r="M6152" s="38"/>
      <c r="N6152" s="36"/>
      <c r="O6152" s="38"/>
    </row>
    <row r="6153" spans="8:15">
      <c r="H6153" s="37"/>
      <c r="I6153" s="36"/>
      <c r="J6153" s="38"/>
      <c r="K6153" s="36"/>
      <c r="L6153" s="36"/>
      <c r="M6153" s="38"/>
      <c r="N6153" s="36"/>
      <c r="O6153" s="38"/>
    </row>
    <row r="6154" spans="8:15">
      <c r="H6154" s="37"/>
      <c r="I6154" s="36"/>
      <c r="J6154" s="38"/>
      <c r="K6154" s="36"/>
      <c r="L6154" s="36"/>
      <c r="M6154" s="38"/>
      <c r="N6154" s="36"/>
      <c r="O6154" s="38"/>
    </row>
    <row r="6155" spans="8:15">
      <c r="H6155" s="37"/>
      <c r="I6155" s="36"/>
      <c r="J6155" s="38"/>
      <c r="K6155" s="36"/>
      <c r="L6155" s="36"/>
      <c r="M6155" s="38"/>
      <c r="N6155" s="36"/>
      <c r="O6155" s="38"/>
    </row>
    <row r="6156" spans="8:15">
      <c r="H6156" s="37"/>
      <c r="I6156" s="36"/>
      <c r="J6156" s="38"/>
      <c r="K6156" s="36"/>
      <c r="L6156" s="36"/>
      <c r="M6156" s="38"/>
      <c r="N6156" s="36"/>
      <c r="O6156" s="38"/>
    </row>
    <row r="6157" spans="8:15">
      <c r="H6157" s="37"/>
      <c r="I6157" s="36"/>
      <c r="J6157" s="38"/>
      <c r="K6157" s="36"/>
      <c r="L6157" s="36"/>
      <c r="M6157" s="38"/>
      <c r="N6157" s="36"/>
      <c r="O6157" s="38"/>
    </row>
    <row r="6158" spans="8:15">
      <c r="H6158" s="37"/>
      <c r="I6158" s="36"/>
      <c r="J6158" s="38"/>
      <c r="K6158" s="36"/>
      <c r="L6158" s="36"/>
      <c r="M6158" s="38"/>
      <c r="N6158" s="36"/>
      <c r="O6158" s="38"/>
    </row>
    <row r="6159" spans="8:15">
      <c r="H6159" s="37"/>
      <c r="I6159" s="36"/>
      <c r="J6159" s="38"/>
      <c r="K6159" s="36"/>
      <c r="L6159" s="36"/>
      <c r="M6159" s="38"/>
      <c r="N6159" s="36"/>
      <c r="O6159" s="38"/>
    </row>
    <row r="6160" spans="8:15">
      <c r="H6160" s="37"/>
      <c r="I6160" s="36"/>
      <c r="J6160" s="38"/>
      <c r="K6160" s="36"/>
      <c r="L6160" s="36"/>
      <c r="M6160" s="38"/>
      <c r="N6160" s="36"/>
      <c r="O6160" s="38"/>
    </row>
    <row r="6161" spans="8:15">
      <c r="H6161" s="37"/>
      <c r="I6161" s="36"/>
      <c r="J6161" s="38"/>
      <c r="K6161" s="36"/>
      <c r="L6161" s="36"/>
      <c r="M6161" s="38"/>
      <c r="N6161" s="36"/>
      <c r="O6161" s="38"/>
    </row>
    <row r="6162" spans="8:15">
      <c r="H6162" s="37"/>
      <c r="I6162" s="36"/>
      <c r="J6162" s="38"/>
      <c r="K6162" s="36"/>
      <c r="L6162" s="36"/>
      <c r="M6162" s="38"/>
      <c r="N6162" s="36"/>
      <c r="O6162" s="38"/>
    </row>
    <row r="6163" spans="8:15">
      <c r="H6163" s="37"/>
      <c r="I6163" s="36"/>
      <c r="J6163" s="38"/>
      <c r="K6163" s="36"/>
      <c r="L6163" s="36"/>
      <c r="M6163" s="38"/>
      <c r="N6163" s="36"/>
      <c r="O6163" s="38"/>
    </row>
    <row r="6164" spans="8:15">
      <c r="H6164" s="37"/>
      <c r="I6164" s="36"/>
      <c r="J6164" s="38"/>
      <c r="K6164" s="36"/>
      <c r="L6164" s="36"/>
      <c r="M6164" s="38"/>
      <c r="N6164" s="36"/>
      <c r="O6164" s="38"/>
    </row>
    <row r="6165" spans="8:15">
      <c r="H6165" s="37"/>
      <c r="I6165" s="36"/>
      <c r="J6165" s="38"/>
      <c r="K6165" s="36"/>
      <c r="L6165" s="36"/>
      <c r="M6165" s="38"/>
      <c r="N6165" s="36"/>
      <c r="O6165" s="38"/>
    </row>
    <row r="6166" spans="8:15">
      <c r="H6166" s="37"/>
      <c r="I6166" s="36"/>
      <c r="J6166" s="38"/>
      <c r="K6166" s="36"/>
      <c r="L6166" s="36"/>
      <c r="M6166" s="38"/>
      <c r="N6166" s="36"/>
      <c r="O6166" s="38"/>
    </row>
    <row r="6167" spans="8:15">
      <c r="H6167" s="37"/>
      <c r="I6167" s="36"/>
      <c r="J6167" s="38"/>
      <c r="K6167" s="36"/>
      <c r="L6167" s="36"/>
      <c r="M6167" s="38"/>
      <c r="N6167" s="36"/>
      <c r="O6167" s="38"/>
    </row>
    <row r="6168" spans="8:15">
      <c r="H6168" s="37"/>
      <c r="I6168" s="36"/>
      <c r="J6168" s="38"/>
      <c r="K6168" s="36"/>
      <c r="L6168" s="36"/>
      <c r="M6168" s="38"/>
      <c r="N6168" s="36"/>
      <c r="O6168" s="38"/>
    </row>
    <row r="6169" spans="8:15">
      <c r="H6169" s="37"/>
      <c r="I6169" s="36"/>
      <c r="J6169" s="38"/>
      <c r="K6169" s="36"/>
      <c r="L6169" s="36"/>
      <c r="M6169" s="38"/>
      <c r="N6169" s="36"/>
      <c r="O6169" s="38"/>
    </row>
    <row r="6170" spans="8:15">
      <c r="H6170" s="37"/>
      <c r="I6170" s="36"/>
      <c r="J6170" s="38"/>
      <c r="K6170" s="36"/>
      <c r="L6170" s="36"/>
      <c r="M6170" s="38"/>
      <c r="N6170" s="36"/>
      <c r="O6170" s="38"/>
    </row>
    <row r="6171" spans="8:15">
      <c r="H6171" s="37"/>
      <c r="I6171" s="36"/>
      <c r="J6171" s="38"/>
      <c r="K6171" s="36"/>
      <c r="L6171" s="36"/>
      <c r="M6171" s="38"/>
      <c r="N6171" s="36"/>
      <c r="O6171" s="38"/>
    </row>
    <row r="6172" spans="8:15">
      <c r="H6172" s="37"/>
      <c r="I6172" s="36"/>
      <c r="J6172" s="38"/>
      <c r="K6172" s="36"/>
      <c r="L6172" s="36"/>
      <c r="M6172" s="38"/>
      <c r="N6172" s="36"/>
      <c r="O6172" s="38"/>
    </row>
    <row r="6173" spans="8:15">
      <c r="H6173" s="37"/>
      <c r="I6173" s="36"/>
      <c r="J6173" s="38"/>
      <c r="K6173" s="36"/>
      <c r="L6173" s="36"/>
      <c r="M6173" s="38"/>
      <c r="N6173" s="36"/>
      <c r="O6173" s="38"/>
    </row>
    <row r="6174" spans="8:15">
      <c r="H6174" s="37"/>
      <c r="I6174" s="36"/>
      <c r="J6174" s="38"/>
      <c r="K6174" s="36"/>
      <c r="L6174" s="36"/>
      <c r="M6174" s="38"/>
      <c r="N6174" s="36"/>
      <c r="O6174" s="38"/>
    </row>
    <row r="6175" spans="8:15">
      <c r="H6175" s="37"/>
      <c r="I6175" s="36"/>
      <c r="J6175" s="38"/>
      <c r="K6175" s="36"/>
      <c r="L6175" s="36"/>
      <c r="M6175" s="38"/>
      <c r="N6175" s="36"/>
      <c r="O6175" s="38"/>
    </row>
    <row r="6176" spans="8:15">
      <c r="H6176" s="37"/>
      <c r="I6176" s="36"/>
      <c r="J6176" s="38"/>
      <c r="K6176" s="36"/>
      <c r="L6176" s="36"/>
      <c r="M6176" s="38"/>
      <c r="N6176" s="36"/>
      <c r="O6176" s="38"/>
    </row>
    <row r="6177" spans="8:15">
      <c r="H6177" s="37"/>
      <c r="I6177" s="36"/>
      <c r="J6177" s="38"/>
      <c r="K6177" s="36"/>
      <c r="L6177" s="36"/>
      <c r="M6177" s="38"/>
      <c r="N6177" s="36"/>
      <c r="O6177" s="38"/>
    </row>
    <row r="6178" spans="8:15">
      <c r="H6178" s="37"/>
      <c r="I6178" s="36"/>
      <c r="J6178" s="38"/>
      <c r="K6178" s="36"/>
      <c r="L6178" s="36"/>
      <c r="M6178" s="38"/>
      <c r="N6178" s="36"/>
      <c r="O6178" s="38"/>
    </row>
    <row r="6179" spans="8:15">
      <c r="H6179" s="37"/>
      <c r="I6179" s="36"/>
      <c r="J6179" s="38"/>
      <c r="K6179" s="36"/>
      <c r="L6179" s="36"/>
      <c r="M6179" s="38"/>
      <c r="N6179" s="36"/>
      <c r="O6179" s="38"/>
    </row>
    <row r="6180" spans="8:15">
      <c r="H6180" s="37"/>
      <c r="I6180" s="36"/>
      <c r="J6180" s="38"/>
      <c r="K6180" s="36"/>
      <c r="L6180" s="36"/>
      <c r="M6180" s="38"/>
      <c r="N6180" s="36"/>
      <c r="O6180" s="38"/>
    </row>
    <row r="6181" spans="8:15">
      <c r="H6181" s="37"/>
      <c r="I6181" s="36"/>
      <c r="J6181" s="38"/>
      <c r="K6181" s="36"/>
      <c r="L6181" s="36"/>
      <c r="M6181" s="38"/>
      <c r="N6181" s="36"/>
      <c r="O6181" s="38"/>
    </row>
    <row r="6182" spans="8:15">
      <c r="H6182" s="37"/>
      <c r="I6182" s="36"/>
      <c r="J6182" s="38"/>
      <c r="K6182" s="36"/>
      <c r="L6182" s="36"/>
      <c r="M6182" s="38"/>
      <c r="N6182" s="36"/>
      <c r="O6182" s="38"/>
    </row>
    <row r="6183" spans="8:15">
      <c r="H6183" s="37"/>
      <c r="I6183" s="36"/>
      <c r="J6183" s="38"/>
      <c r="K6183" s="36"/>
      <c r="L6183" s="36"/>
      <c r="M6183" s="38"/>
      <c r="N6183" s="36"/>
      <c r="O6183" s="38"/>
    </row>
    <row r="6184" spans="8:15">
      <c r="H6184" s="37"/>
      <c r="I6184" s="36"/>
      <c r="J6184" s="38"/>
      <c r="K6184" s="36"/>
      <c r="L6184" s="36"/>
      <c r="M6184" s="38"/>
      <c r="N6184" s="36"/>
      <c r="O6184" s="38"/>
    </row>
    <row r="6185" spans="8:15">
      <c r="H6185" s="37"/>
      <c r="I6185" s="36"/>
      <c r="J6185" s="38"/>
      <c r="K6185" s="36"/>
      <c r="L6185" s="36"/>
      <c r="M6185" s="38"/>
      <c r="N6185" s="36"/>
      <c r="O6185" s="38"/>
    </row>
    <row r="6186" spans="8:15">
      <c r="H6186" s="37"/>
      <c r="I6186" s="36"/>
      <c r="J6186" s="38"/>
      <c r="K6186" s="36"/>
      <c r="L6186" s="36"/>
      <c r="M6186" s="38"/>
      <c r="N6186" s="36"/>
      <c r="O6186" s="38"/>
    </row>
    <row r="6187" spans="8:15">
      <c r="H6187" s="37"/>
      <c r="I6187" s="36"/>
      <c r="J6187" s="38"/>
      <c r="K6187" s="36"/>
      <c r="L6187" s="36"/>
      <c r="M6187" s="38"/>
      <c r="N6187" s="36"/>
      <c r="O6187" s="38"/>
    </row>
    <row r="6188" spans="8:15">
      <c r="H6188" s="37"/>
      <c r="I6188" s="36"/>
      <c r="J6188" s="38"/>
      <c r="K6188" s="36"/>
      <c r="L6188" s="36"/>
      <c r="M6188" s="38"/>
      <c r="N6188" s="36"/>
      <c r="O6188" s="38"/>
    </row>
    <row r="6189" spans="8:15">
      <c r="H6189" s="37"/>
      <c r="I6189" s="36"/>
      <c r="J6189" s="38"/>
      <c r="K6189" s="36"/>
      <c r="L6189" s="36"/>
      <c r="M6189" s="38"/>
      <c r="N6189" s="36"/>
      <c r="O6189" s="38"/>
    </row>
    <row r="6190" spans="8:15">
      <c r="H6190" s="37"/>
      <c r="I6190" s="36"/>
      <c r="J6190" s="38"/>
      <c r="K6190" s="36"/>
      <c r="L6190" s="36"/>
      <c r="M6190" s="38"/>
      <c r="N6190" s="36"/>
      <c r="O6190" s="38"/>
    </row>
    <row r="6191" spans="8:15">
      <c r="H6191" s="37"/>
      <c r="I6191" s="36"/>
      <c r="J6191" s="38"/>
      <c r="K6191" s="36"/>
      <c r="L6191" s="36"/>
      <c r="M6191" s="38"/>
      <c r="N6191" s="36"/>
      <c r="O6191" s="38"/>
    </row>
    <row r="6192" spans="8:15">
      <c r="H6192" s="37"/>
      <c r="I6192" s="36"/>
      <c r="J6192" s="38"/>
      <c r="K6192" s="36"/>
      <c r="L6192" s="36"/>
      <c r="M6192" s="38"/>
      <c r="N6192" s="36"/>
      <c r="O6192" s="38"/>
    </row>
    <row r="6193" spans="8:15">
      <c r="H6193" s="37"/>
      <c r="I6193" s="36"/>
      <c r="J6193" s="38"/>
      <c r="K6193" s="36"/>
      <c r="L6193" s="36"/>
      <c r="M6193" s="38"/>
      <c r="N6193" s="36"/>
      <c r="O6193" s="38"/>
    </row>
    <row r="6194" spans="8:15">
      <c r="H6194" s="37"/>
      <c r="I6194" s="36"/>
      <c r="J6194" s="38"/>
      <c r="K6194" s="36"/>
      <c r="L6194" s="36"/>
      <c r="M6194" s="38"/>
      <c r="N6194" s="36"/>
      <c r="O6194" s="38"/>
    </row>
    <row r="6195" spans="8:15">
      <c r="H6195" s="37"/>
      <c r="I6195" s="36"/>
      <c r="J6195" s="38"/>
      <c r="K6195" s="36"/>
      <c r="L6195" s="36"/>
      <c r="M6195" s="38"/>
      <c r="N6195" s="36"/>
      <c r="O6195" s="38"/>
    </row>
    <row r="6196" spans="8:15">
      <c r="H6196" s="37"/>
      <c r="I6196" s="36"/>
      <c r="J6196" s="38"/>
      <c r="K6196" s="36"/>
      <c r="L6196" s="36"/>
      <c r="M6196" s="38"/>
      <c r="N6196" s="36"/>
      <c r="O6196" s="38"/>
    </row>
    <row r="6197" spans="8:15">
      <c r="H6197" s="37"/>
      <c r="I6197" s="36"/>
      <c r="J6197" s="38"/>
      <c r="K6197" s="36"/>
      <c r="L6197" s="36"/>
      <c r="M6197" s="38"/>
      <c r="N6197" s="36"/>
      <c r="O6197" s="38"/>
    </row>
    <row r="6198" spans="8:15">
      <c r="H6198" s="37"/>
      <c r="I6198" s="36"/>
      <c r="J6198" s="38"/>
      <c r="K6198" s="36"/>
      <c r="L6198" s="36"/>
      <c r="M6198" s="38"/>
      <c r="N6198" s="36"/>
      <c r="O6198" s="38"/>
    </row>
    <row r="6199" spans="8:15">
      <c r="H6199" s="37"/>
      <c r="I6199" s="36"/>
      <c r="J6199" s="38"/>
      <c r="K6199" s="36"/>
      <c r="L6199" s="36"/>
      <c r="M6199" s="38"/>
      <c r="N6199" s="36"/>
      <c r="O6199" s="38"/>
    </row>
    <row r="6200" spans="8:15">
      <c r="H6200" s="37"/>
      <c r="I6200" s="36"/>
      <c r="J6200" s="38"/>
      <c r="K6200" s="36"/>
      <c r="L6200" s="36"/>
      <c r="M6200" s="38"/>
      <c r="N6200" s="36"/>
      <c r="O6200" s="38"/>
    </row>
    <row r="6201" spans="8:15">
      <c r="H6201" s="37"/>
      <c r="I6201" s="36"/>
      <c r="J6201" s="38"/>
      <c r="K6201" s="36"/>
      <c r="L6201" s="36"/>
      <c r="M6201" s="38"/>
      <c r="N6201" s="36"/>
      <c r="O6201" s="38"/>
    </row>
    <row r="6202" spans="8:15">
      <c r="H6202" s="37"/>
      <c r="I6202" s="36"/>
      <c r="J6202" s="38"/>
      <c r="K6202" s="36"/>
      <c r="L6202" s="36"/>
      <c r="M6202" s="38"/>
      <c r="N6202" s="36"/>
      <c r="O6202" s="38"/>
    </row>
    <row r="6203" spans="8:15">
      <c r="H6203" s="37"/>
      <c r="I6203" s="36"/>
      <c r="J6203" s="38"/>
      <c r="K6203" s="36"/>
      <c r="L6203" s="36"/>
      <c r="M6203" s="38"/>
      <c r="N6203" s="36"/>
      <c r="O6203" s="38"/>
    </row>
    <row r="6204" spans="8:15">
      <c r="H6204" s="37"/>
      <c r="I6204" s="36"/>
      <c r="J6204" s="38"/>
      <c r="K6204" s="36"/>
      <c r="L6204" s="36"/>
      <c r="M6204" s="38"/>
      <c r="N6204" s="36"/>
      <c r="O6204" s="38"/>
    </row>
    <row r="6205" spans="8:15">
      <c r="H6205" s="37"/>
      <c r="I6205" s="36"/>
      <c r="J6205" s="38"/>
      <c r="K6205" s="36"/>
      <c r="L6205" s="36"/>
      <c r="M6205" s="38"/>
      <c r="N6205" s="36"/>
      <c r="O6205" s="38"/>
    </row>
    <row r="6206" spans="8:15">
      <c r="H6206" s="37"/>
      <c r="I6206" s="36"/>
      <c r="J6206" s="38"/>
      <c r="K6206" s="36"/>
      <c r="L6206" s="36"/>
      <c r="M6206" s="38"/>
      <c r="N6206" s="36"/>
      <c r="O6206" s="38"/>
    </row>
    <row r="6207" spans="8:15">
      <c r="H6207" s="37"/>
      <c r="I6207" s="36"/>
      <c r="J6207" s="38"/>
      <c r="K6207" s="36"/>
      <c r="L6207" s="36"/>
      <c r="M6207" s="38"/>
      <c r="N6207" s="36"/>
      <c r="O6207" s="38"/>
    </row>
    <row r="6208" spans="8:15">
      <c r="H6208" s="37"/>
      <c r="I6208" s="36"/>
      <c r="J6208" s="38"/>
      <c r="K6208" s="36"/>
      <c r="L6208" s="36"/>
      <c r="M6208" s="38"/>
      <c r="N6208" s="36"/>
      <c r="O6208" s="38"/>
    </row>
    <row r="6209" spans="8:15">
      <c r="H6209" s="37"/>
      <c r="I6209" s="36"/>
      <c r="J6209" s="38"/>
      <c r="K6209" s="36"/>
      <c r="L6209" s="36"/>
      <c r="M6209" s="38"/>
      <c r="N6209" s="36"/>
      <c r="O6209" s="38"/>
    </row>
    <row r="6210" spans="8:15">
      <c r="H6210" s="37"/>
      <c r="I6210" s="36"/>
      <c r="J6210" s="38"/>
      <c r="K6210" s="36"/>
      <c r="L6210" s="36"/>
      <c r="M6210" s="38"/>
      <c r="N6210" s="36"/>
      <c r="O6210" s="38"/>
    </row>
    <row r="6211" spans="8:15">
      <c r="H6211" s="37"/>
      <c r="I6211" s="36"/>
      <c r="J6211" s="38"/>
      <c r="K6211" s="36"/>
      <c r="L6211" s="36"/>
      <c r="M6211" s="38"/>
      <c r="N6211" s="36"/>
      <c r="O6211" s="38"/>
    </row>
    <row r="6212" spans="8:15">
      <c r="H6212" s="37"/>
      <c r="I6212" s="36"/>
      <c r="J6212" s="38"/>
      <c r="K6212" s="36"/>
      <c r="L6212" s="36"/>
      <c r="M6212" s="38"/>
      <c r="N6212" s="36"/>
      <c r="O6212" s="38"/>
    </row>
    <row r="6213" spans="8:15">
      <c r="H6213" s="37"/>
      <c r="I6213" s="36"/>
      <c r="J6213" s="38"/>
      <c r="K6213" s="36"/>
      <c r="L6213" s="36"/>
      <c r="M6213" s="38"/>
      <c r="N6213" s="36"/>
      <c r="O6213" s="38"/>
    </row>
    <row r="6214" spans="8:15">
      <c r="H6214" s="37"/>
      <c r="I6214" s="36"/>
      <c r="J6214" s="38"/>
      <c r="K6214" s="36"/>
      <c r="L6214" s="36"/>
      <c r="M6214" s="38"/>
      <c r="N6214" s="36"/>
      <c r="O6214" s="38"/>
    </row>
    <row r="6215" spans="8:15">
      <c r="H6215" s="37"/>
      <c r="I6215" s="36"/>
      <c r="J6215" s="38"/>
      <c r="K6215" s="36"/>
      <c r="L6215" s="36"/>
      <c r="M6215" s="38"/>
      <c r="N6215" s="36"/>
      <c r="O6215" s="38"/>
    </row>
    <row r="6216" spans="8:15">
      <c r="H6216" s="37"/>
      <c r="I6216" s="36"/>
      <c r="J6216" s="38"/>
      <c r="K6216" s="36"/>
      <c r="L6216" s="36"/>
      <c r="M6216" s="38"/>
      <c r="N6216" s="36"/>
      <c r="O6216" s="38"/>
    </row>
    <row r="6217" spans="8:15">
      <c r="H6217" s="37"/>
      <c r="I6217" s="36"/>
      <c r="J6217" s="38"/>
      <c r="K6217" s="36"/>
      <c r="L6217" s="36"/>
      <c r="M6217" s="38"/>
      <c r="N6217" s="36"/>
      <c r="O6217" s="38"/>
    </row>
    <row r="6218" spans="8:15">
      <c r="H6218" s="37"/>
      <c r="I6218" s="36"/>
      <c r="J6218" s="38"/>
      <c r="K6218" s="36"/>
      <c r="L6218" s="36"/>
      <c r="M6218" s="38"/>
      <c r="N6218" s="36"/>
      <c r="O6218" s="38"/>
    </row>
    <row r="6219" spans="8:15">
      <c r="H6219" s="37"/>
      <c r="I6219" s="36"/>
      <c r="J6219" s="38"/>
      <c r="K6219" s="36"/>
      <c r="L6219" s="36"/>
      <c r="M6219" s="38"/>
      <c r="N6219" s="36"/>
      <c r="O6219" s="38"/>
    </row>
    <row r="6220" spans="8:15">
      <c r="H6220" s="37"/>
      <c r="I6220" s="36"/>
      <c r="J6220" s="38"/>
      <c r="K6220" s="36"/>
      <c r="L6220" s="36"/>
      <c r="M6220" s="38"/>
      <c r="N6220" s="36"/>
      <c r="O6220" s="38"/>
    </row>
    <row r="6221" spans="8:15">
      <c r="H6221" s="37"/>
      <c r="I6221" s="36"/>
      <c r="J6221" s="38"/>
      <c r="K6221" s="36"/>
      <c r="L6221" s="36"/>
      <c r="M6221" s="38"/>
      <c r="N6221" s="36"/>
      <c r="O6221" s="38"/>
    </row>
    <row r="6222" spans="8:15">
      <c r="H6222" s="37"/>
      <c r="I6222" s="36"/>
      <c r="J6222" s="38"/>
      <c r="K6222" s="36"/>
      <c r="L6222" s="36"/>
      <c r="M6222" s="38"/>
      <c r="N6222" s="36"/>
      <c r="O6222" s="38"/>
    </row>
    <row r="6223" spans="8:15">
      <c r="H6223" s="37"/>
      <c r="I6223" s="36"/>
      <c r="J6223" s="38"/>
      <c r="K6223" s="36"/>
      <c r="L6223" s="36"/>
      <c r="M6223" s="38"/>
      <c r="N6223" s="36"/>
      <c r="O6223" s="38"/>
    </row>
    <row r="6224" spans="8:15">
      <c r="H6224" s="37"/>
      <c r="I6224" s="36"/>
      <c r="J6224" s="38"/>
      <c r="K6224" s="36"/>
      <c r="L6224" s="36"/>
      <c r="M6224" s="38"/>
      <c r="N6224" s="36"/>
      <c r="O6224" s="38"/>
    </row>
    <row r="6225" spans="8:15">
      <c r="H6225" s="37"/>
      <c r="I6225" s="36"/>
      <c r="J6225" s="38"/>
      <c r="K6225" s="36"/>
      <c r="L6225" s="36"/>
      <c r="M6225" s="38"/>
      <c r="N6225" s="36"/>
      <c r="O6225" s="38"/>
    </row>
    <row r="6226" spans="8:15">
      <c r="H6226" s="37"/>
      <c r="I6226" s="36"/>
      <c r="J6226" s="38"/>
      <c r="K6226" s="36"/>
      <c r="L6226" s="36"/>
      <c r="M6226" s="38"/>
      <c r="N6226" s="36"/>
      <c r="O6226" s="38"/>
    </row>
    <row r="6227" spans="8:15">
      <c r="H6227" s="37"/>
      <c r="I6227" s="36"/>
      <c r="J6227" s="38"/>
      <c r="K6227" s="36"/>
      <c r="L6227" s="36"/>
      <c r="M6227" s="38"/>
      <c r="N6227" s="36"/>
      <c r="O6227" s="38"/>
    </row>
    <row r="6228" spans="8:15">
      <c r="H6228" s="37"/>
      <c r="I6228" s="36"/>
      <c r="J6228" s="38"/>
      <c r="K6228" s="36"/>
      <c r="L6228" s="36"/>
      <c r="M6228" s="38"/>
      <c r="N6228" s="36"/>
      <c r="O6228" s="38"/>
    </row>
    <row r="6229" spans="8:15">
      <c r="H6229" s="37"/>
      <c r="I6229" s="36"/>
      <c r="J6229" s="38"/>
      <c r="K6229" s="36"/>
      <c r="L6229" s="36"/>
      <c r="M6229" s="38"/>
      <c r="N6229" s="36"/>
      <c r="O6229" s="38"/>
    </row>
    <row r="6230" spans="8:15">
      <c r="H6230" s="37"/>
      <c r="I6230" s="36"/>
      <c r="J6230" s="38"/>
      <c r="K6230" s="36"/>
      <c r="L6230" s="36"/>
      <c r="M6230" s="38"/>
      <c r="N6230" s="36"/>
      <c r="O6230" s="38"/>
    </row>
    <row r="6231" spans="8:15">
      <c r="H6231" s="37"/>
      <c r="I6231" s="36"/>
      <c r="J6231" s="38"/>
      <c r="K6231" s="36"/>
      <c r="L6231" s="36"/>
      <c r="M6231" s="38"/>
      <c r="N6231" s="36"/>
      <c r="O6231" s="38"/>
    </row>
    <row r="6232" spans="8:15">
      <c r="H6232" s="37"/>
      <c r="I6232" s="36"/>
      <c r="J6232" s="38"/>
      <c r="K6232" s="36"/>
      <c r="L6232" s="36"/>
      <c r="M6232" s="38"/>
      <c r="N6232" s="36"/>
      <c r="O6232" s="38"/>
    </row>
    <row r="6233" spans="8:15">
      <c r="H6233" s="37"/>
      <c r="I6233" s="36"/>
      <c r="J6233" s="38"/>
      <c r="K6233" s="36"/>
      <c r="L6233" s="36"/>
      <c r="M6233" s="38"/>
      <c r="N6233" s="36"/>
      <c r="O6233" s="38"/>
    </row>
    <row r="6234" spans="8:15">
      <c r="H6234" s="37"/>
      <c r="I6234" s="36"/>
      <c r="J6234" s="38"/>
      <c r="K6234" s="36"/>
      <c r="L6234" s="36"/>
      <c r="M6234" s="38"/>
      <c r="N6234" s="36"/>
      <c r="O6234" s="38"/>
    </row>
    <row r="6235" spans="8:15">
      <c r="H6235" s="37"/>
      <c r="I6235" s="36"/>
      <c r="J6235" s="38"/>
      <c r="K6235" s="36"/>
      <c r="L6235" s="36"/>
      <c r="M6235" s="38"/>
      <c r="N6235" s="36"/>
      <c r="O6235" s="38"/>
    </row>
    <row r="6236" spans="8:15">
      <c r="H6236" s="37"/>
      <c r="I6236" s="36"/>
      <c r="J6236" s="38"/>
      <c r="K6236" s="36"/>
      <c r="L6236" s="36"/>
      <c r="M6236" s="38"/>
      <c r="N6236" s="36"/>
      <c r="O6236" s="38"/>
    </row>
    <row r="6237" spans="8:15">
      <c r="H6237" s="37"/>
      <c r="I6237" s="36"/>
      <c r="J6237" s="38"/>
      <c r="K6237" s="36"/>
      <c r="L6237" s="36"/>
      <c r="M6237" s="38"/>
      <c r="N6237" s="36"/>
      <c r="O6237" s="38"/>
    </row>
    <row r="6238" spans="8:15">
      <c r="H6238" s="37"/>
      <c r="I6238" s="36"/>
      <c r="J6238" s="38"/>
      <c r="K6238" s="36"/>
      <c r="L6238" s="36"/>
      <c r="M6238" s="38"/>
      <c r="N6238" s="36"/>
      <c r="O6238" s="38"/>
    </row>
    <row r="6239" spans="8:15">
      <c r="H6239" s="37"/>
      <c r="I6239" s="36"/>
      <c r="J6239" s="38"/>
      <c r="K6239" s="36"/>
      <c r="L6239" s="36"/>
      <c r="M6239" s="38"/>
      <c r="N6239" s="36"/>
      <c r="O6239" s="38"/>
    </row>
    <row r="6240" spans="8:15">
      <c r="H6240" s="37"/>
      <c r="I6240" s="36"/>
      <c r="J6240" s="38"/>
      <c r="K6240" s="36"/>
      <c r="L6240" s="36"/>
      <c r="M6240" s="38"/>
      <c r="N6240" s="36"/>
      <c r="O6240" s="38"/>
    </row>
    <row r="6241" spans="8:15">
      <c r="H6241" s="37"/>
      <c r="I6241" s="36"/>
      <c r="J6241" s="38"/>
      <c r="K6241" s="36"/>
      <c r="L6241" s="36"/>
      <c r="M6241" s="38"/>
      <c r="N6241" s="36"/>
      <c r="O6241" s="38"/>
    </row>
    <row r="6242" spans="8:15">
      <c r="H6242" s="37"/>
      <c r="I6242" s="36"/>
      <c r="J6242" s="38"/>
      <c r="K6242" s="36"/>
      <c r="L6242" s="36"/>
      <c r="M6242" s="38"/>
      <c r="N6242" s="36"/>
      <c r="O6242" s="38"/>
    </row>
    <row r="6243" spans="8:15">
      <c r="H6243" s="37"/>
      <c r="I6243" s="36"/>
      <c r="J6243" s="38"/>
      <c r="K6243" s="36"/>
      <c r="L6243" s="36"/>
      <c r="M6243" s="38"/>
      <c r="N6243" s="36"/>
      <c r="O6243" s="38"/>
    </row>
    <row r="6244" spans="8:15">
      <c r="H6244" s="37"/>
      <c r="I6244" s="36"/>
      <c r="J6244" s="38"/>
      <c r="K6244" s="36"/>
      <c r="L6244" s="36"/>
      <c r="M6244" s="38"/>
      <c r="N6244" s="36"/>
      <c r="O6244" s="38"/>
    </row>
    <row r="6245" spans="8:15">
      <c r="H6245" s="37"/>
      <c r="I6245" s="36"/>
      <c r="J6245" s="38"/>
      <c r="K6245" s="36"/>
      <c r="L6245" s="36"/>
      <c r="M6245" s="38"/>
      <c r="N6245" s="36"/>
      <c r="O6245" s="38"/>
    </row>
    <row r="6246" spans="8:15">
      <c r="H6246" s="37"/>
      <c r="I6246" s="36"/>
      <c r="J6246" s="38"/>
      <c r="K6246" s="36"/>
      <c r="L6246" s="36"/>
      <c r="M6246" s="38"/>
      <c r="N6246" s="36"/>
      <c r="O6246" s="38"/>
    </row>
    <row r="6247" spans="8:15">
      <c r="H6247" s="37"/>
      <c r="I6247" s="36"/>
      <c r="J6247" s="38"/>
      <c r="K6247" s="36"/>
      <c r="L6247" s="36"/>
      <c r="M6247" s="38"/>
      <c r="N6247" s="36"/>
      <c r="O6247" s="38"/>
    </row>
    <row r="6248" spans="8:15">
      <c r="H6248" s="37"/>
      <c r="I6248" s="36"/>
      <c r="J6248" s="38"/>
      <c r="K6248" s="36"/>
      <c r="L6248" s="36"/>
      <c r="M6248" s="38"/>
      <c r="N6248" s="36"/>
      <c r="O6248" s="38"/>
    </row>
    <row r="6249" spans="8:15">
      <c r="H6249" s="37"/>
      <c r="I6249" s="36"/>
      <c r="J6249" s="38"/>
      <c r="K6249" s="36"/>
      <c r="L6249" s="36"/>
      <c r="M6249" s="38"/>
      <c r="N6249" s="36"/>
      <c r="O6249" s="38"/>
    </row>
    <row r="6250" spans="8:15">
      <c r="H6250" s="37"/>
      <c r="I6250" s="36"/>
      <c r="J6250" s="38"/>
      <c r="K6250" s="36"/>
      <c r="L6250" s="36"/>
      <c r="M6250" s="38"/>
      <c r="N6250" s="36"/>
      <c r="O6250" s="38"/>
    </row>
    <row r="6251" spans="8:15">
      <c r="H6251" s="37"/>
      <c r="I6251" s="36"/>
      <c r="J6251" s="38"/>
      <c r="K6251" s="36"/>
      <c r="L6251" s="36"/>
      <c r="M6251" s="38"/>
      <c r="N6251" s="36"/>
      <c r="O6251" s="38"/>
    </row>
    <row r="6252" spans="8:15">
      <c r="H6252" s="37"/>
      <c r="I6252" s="36"/>
      <c r="J6252" s="38"/>
      <c r="K6252" s="36"/>
      <c r="L6252" s="36"/>
      <c r="M6252" s="38"/>
      <c r="N6252" s="36"/>
      <c r="O6252" s="38"/>
    </row>
    <row r="6253" spans="8:15">
      <c r="H6253" s="37"/>
      <c r="I6253" s="36"/>
      <c r="J6253" s="38"/>
      <c r="K6253" s="36"/>
      <c r="L6253" s="36"/>
      <c r="M6253" s="38"/>
      <c r="N6253" s="36"/>
      <c r="O6253" s="38"/>
    </row>
    <row r="6254" spans="8:15">
      <c r="H6254" s="37"/>
      <c r="I6254" s="36"/>
      <c r="J6254" s="38"/>
      <c r="K6254" s="36"/>
      <c r="L6254" s="36"/>
      <c r="M6254" s="38"/>
      <c r="N6254" s="36"/>
      <c r="O6254" s="38"/>
    </row>
    <row r="6255" spans="8:15">
      <c r="H6255" s="37"/>
      <c r="I6255" s="36"/>
      <c r="J6255" s="38"/>
      <c r="K6255" s="36"/>
      <c r="L6255" s="36"/>
      <c r="M6255" s="38"/>
      <c r="N6255" s="36"/>
      <c r="O6255" s="38"/>
    </row>
    <row r="6256" spans="8:15">
      <c r="H6256" s="37"/>
      <c r="I6256" s="36"/>
      <c r="J6256" s="38"/>
      <c r="K6256" s="36"/>
      <c r="L6256" s="36"/>
      <c r="M6256" s="38"/>
      <c r="N6256" s="36"/>
      <c r="O6256" s="38"/>
    </row>
    <row r="6257" spans="8:15">
      <c r="H6257" s="37"/>
      <c r="I6257" s="36"/>
      <c r="J6257" s="38"/>
      <c r="K6257" s="36"/>
      <c r="L6257" s="36"/>
      <c r="M6257" s="38"/>
      <c r="N6257" s="36"/>
      <c r="O6257" s="38"/>
    </row>
    <row r="6258" spans="8:15">
      <c r="H6258" s="37"/>
      <c r="I6258" s="36"/>
      <c r="J6258" s="38"/>
      <c r="K6258" s="36"/>
      <c r="L6258" s="36"/>
      <c r="M6258" s="38"/>
      <c r="N6258" s="36"/>
      <c r="O6258" s="38"/>
    </row>
    <row r="6259" spans="8:15">
      <c r="H6259" s="37"/>
      <c r="I6259" s="36"/>
      <c r="J6259" s="38"/>
      <c r="K6259" s="36"/>
      <c r="L6259" s="36"/>
      <c r="M6259" s="38"/>
      <c r="N6259" s="36"/>
      <c r="O6259" s="38"/>
    </row>
    <row r="6260" spans="8:15">
      <c r="H6260" s="37"/>
      <c r="I6260" s="36"/>
      <c r="J6260" s="38"/>
      <c r="K6260" s="36"/>
      <c r="L6260" s="36"/>
      <c r="M6260" s="38"/>
      <c r="N6260" s="36"/>
      <c r="O6260" s="38"/>
    </row>
    <row r="6261" spans="8:15">
      <c r="H6261" s="37"/>
      <c r="I6261" s="36"/>
      <c r="J6261" s="38"/>
      <c r="K6261" s="36"/>
      <c r="L6261" s="36"/>
      <c r="M6261" s="38"/>
      <c r="N6261" s="36"/>
      <c r="O6261" s="38"/>
    </row>
    <row r="6262" spans="8:15">
      <c r="H6262" s="37"/>
      <c r="I6262" s="36"/>
      <c r="J6262" s="38"/>
      <c r="K6262" s="36"/>
      <c r="L6262" s="36"/>
      <c r="M6262" s="38"/>
      <c r="N6262" s="36"/>
      <c r="O6262" s="38"/>
    </row>
    <row r="6263" spans="8:15">
      <c r="H6263" s="37"/>
      <c r="I6263" s="36"/>
      <c r="J6263" s="38"/>
      <c r="K6263" s="36"/>
      <c r="L6263" s="36"/>
      <c r="M6263" s="38"/>
      <c r="N6263" s="36"/>
      <c r="O6263" s="38"/>
    </row>
    <row r="6264" spans="8:15">
      <c r="H6264" s="37"/>
      <c r="I6264" s="36"/>
      <c r="J6264" s="38"/>
      <c r="K6264" s="36"/>
      <c r="L6264" s="36"/>
      <c r="M6264" s="38"/>
      <c r="N6264" s="36"/>
      <c r="O6264" s="38"/>
    </row>
    <row r="6265" spans="8:15">
      <c r="H6265" s="37"/>
      <c r="I6265" s="36"/>
      <c r="J6265" s="38"/>
      <c r="K6265" s="36"/>
      <c r="L6265" s="36"/>
      <c r="M6265" s="38"/>
      <c r="N6265" s="36"/>
      <c r="O6265" s="38"/>
    </row>
    <row r="6266" spans="8:15">
      <c r="H6266" s="37"/>
      <c r="I6266" s="36"/>
      <c r="J6266" s="38"/>
      <c r="K6266" s="36"/>
      <c r="L6266" s="36"/>
      <c r="M6266" s="38"/>
      <c r="N6266" s="36"/>
      <c r="O6266" s="38"/>
    </row>
    <row r="6267" spans="8:15">
      <c r="H6267" s="37"/>
      <c r="I6267" s="36"/>
      <c r="J6267" s="38"/>
      <c r="K6267" s="36"/>
      <c r="L6267" s="36"/>
      <c r="M6267" s="38"/>
      <c r="N6267" s="36"/>
      <c r="O6267" s="38"/>
    </row>
    <row r="6268" spans="8:15">
      <c r="H6268" s="37"/>
      <c r="I6268" s="36"/>
      <c r="J6268" s="38"/>
      <c r="K6268" s="36"/>
      <c r="L6268" s="36"/>
      <c r="M6268" s="38"/>
      <c r="N6268" s="36"/>
      <c r="O6268" s="38"/>
    </row>
    <row r="6269" spans="8:15">
      <c r="H6269" s="37"/>
      <c r="I6269" s="36"/>
      <c r="J6269" s="38"/>
      <c r="K6269" s="36"/>
      <c r="L6269" s="36"/>
      <c r="M6269" s="38"/>
      <c r="N6269" s="36"/>
      <c r="O6269" s="38"/>
    </row>
    <row r="6270" spans="8:15">
      <c r="H6270" s="37"/>
      <c r="I6270" s="36"/>
      <c r="J6270" s="38"/>
      <c r="K6270" s="36"/>
      <c r="L6270" s="36"/>
      <c r="M6270" s="38"/>
      <c r="N6270" s="36"/>
      <c r="O6270" s="38"/>
    </row>
    <row r="6271" spans="8:15">
      <c r="H6271" s="37"/>
      <c r="I6271" s="36"/>
      <c r="J6271" s="38"/>
      <c r="K6271" s="36"/>
      <c r="L6271" s="36"/>
      <c r="M6271" s="38"/>
      <c r="N6271" s="36"/>
      <c r="O6271" s="38"/>
    </row>
    <row r="6272" spans="8:15">
      <c r="H6272" s="37"/>
      <c r="I6272" s="36"/>
      <c r="J6272" s="38"/>
      <c r="K6272" s="36"/>
      <c r="L6272" s="36"/>
      <c r="M6272" s="38"/>
      <c r="N6272" s="36"/>
      <c r="O6272" s="38"/>
    </row>
    <row r="6273" spans="8:15">
      <c r="H6273" s="37"/>
      <c r="I6273" s="36"/>
      <c r="J6273" s="38"/>
      <c r="K6273" s="36"/>
      <c r="L6273" s="36"/>
      <c r="M6273" s="38"/>
      <c r="N6273" s="36"/>
      <c r="O6273" s="38"/>
    </row>
    <row r="6274" spans="8:15">
      <c r="H6274" s="37"/>
      <c r="I6274" s="36"/>
      <c r="J6274" s="38"/>
      <c r="K6274" s="36"/>
      <c r="L6274" s="36"/>
      <c r="M6274" s="38"/>
      <c r="N6274" s="36"/>
      <c r="O6274" s="38"/>
    </row>
    <row r="6275" spans="8:15">
      <c r="H6275" s="37"/>
      <c r="I6275" s="36"/>
      <c r="J6275" s="38"/>
      <c r="K6275" s="36"/>
      <c r="L6275" s="36"/>
      <c r="M6275" s="38"/>
      <c r="N6275" s="36"/>
      <c r="O6275" s="38"/>
    </row>
    <row r="6276" spans="8:15">
      <c r="H6276" s="37"/>
      <c r="I6276" s="36"/>
      <c r="J6276" s="38"/>
      <c r="K6276" s="36"/>
      <c r="L6276" s="36"/>
      <c r="M6276" s="38"/>
      <c r="N6276" s="36"/>
      <c r="O6276" s="38"/>
    </row>
    <row r="6277" spans="8:15">
      <c r="H6277" s="37"/>
      <c r="I6277" s="36"/>
      <c r="J6277" s="38"/>
      <c r="K6277" s="36"/>
      <c r="L6277" s="36"/>
      <c r="M6277" s="38"/>
      <c r="N6277" s="36"/>
      <c r="O6277" s="38"/>
    </row>
    <row r="6278" spans="8:15">
      <c r="H6278" s="37"/>
      <c r="I6278" s="36"/>
      <c r="J6278" s="38"/>
      <c r="K6278" s="36"/>
      <c r="L6278" s="36"/>
      <c r="M6278" s="38"/>
      <c r="N6278" s="36"/>
      <c r="O6278" s="38"/>
    </row>
    <row r="6279" spans="8:15">
      <c r="H6279" s="37"/>
      <c r="I6279" s="36"/>
      <c r="J6279" s="38"/>
      <c r="K6279" s="36"/>
      <c r="L6279" s="36"/>
      <c r="M6279" s="38"/>
      <c r="N6279" s="36"/>
      <c r="O6279" s="38"/>
    </row>
    <row r="6280" spans="8:15">
      <c r="H6280" s="37"/>
      <c r="I6280" s="36"/>
      <c r="J6280" s="38"/>
      <c r="K6280" s="36"/>
      <c r="L6280" s="36"/>
      <c r="M6280" s="38"/>
      <c r="N6280" s="36"/>
      <c r="O6280" s="38"/>
    </row>
    <row r="6281" spans="8:15">
      <c r="H6281" s="37"/>
      <c r="I6281" s="36"/>
      <c r="J6281" s="38"/>
      <c r="K6281" s="36"/>
      <c r="L6281" s="36"/>
      <c r="M6281" s="38"/>
      <c r="N6281" s="36"/>
      <c r="O6281" s="38"/>
    </row>
    <row r="6282" spans="8:15">
      <c r="H6282" s="37"/>
      <c r="I6282" s="36"/>
      <c r="J6282" s="38"/>
      <c r="K6282" s="36"/>
      <c r="L6282" s="36"/>
      <c r="M6282" s="38"/>
      <c r="N6282" s="36"/>
      <c r="O6282" s="38"/>
    </row>
    <row r="6283" spans="8:15">
      <c r="H6283" s="37"/>
      <c r="I6283" s="36"/>
      <c r="J6283" s="38"/>
      <c r="K6283" s="36"/>
      <c r="L6283" s="36"/>
      <c r="M6283" s="38"/>
      <c r="N6283" s="36"/>
      <c r="O6283" s="38"/>
    </row>
    <row r="6284" spans="8:15">
      <c r="H6284" s="37"/>
      <c r="I6284" s="36"/>
      <c r="J6284" s="38"/>
      <c r="K6284" s="36"/>
      <c r="L6284" s="36"/>
      <c r="M6284" s="38"/>
      <c r="N6284" s="36"/>
      <c r="O6284" s="38"/>
    </row>
    <row r="6285" spans="8:15">
      <c r="H6285" s="37"/>
      <c r="I6285" s="36"/>
      <c r="J6285" s="38"/>
      <c r="K6285" s="36"/>
      <c r="L6285" s="36"/>
      <c r="M6285" s="38"/>
      <c r="N6285" s="36"/>
      <c r="O6285" s="38"/>
    </row>
    <row r="6286" spans="8:15">
      <c r="H6286" s="37"/>
      <c r="I6286" s="36"/>
      <c r="J6286" s="38"/>
      <c r="K6286" s="36"/>
      <c r="L6286" s="36"/>
      <c r="M6286" s="38"/>
      <c r="N6286" s="36"/>
      <c r="O6286" s="38"/>
    </row>
    <row r="6287" spans="8:15">
      <c r="H6287" s="37"/>
      <c r="I6287" s="36"/>
      <c r="J6287" s="38"/>
      <c r="K6287" s="36"/>
      <c r="L6287" s="36"/>
      <c r="M6287" s="38"/>
      <c r="N6287" s="36"/>
      <c r="O6287" s="38"/>
    </row>
    <row r="6288" spans="8:15">
      <c r="H6288" s="37"/>
      <c r="I6288" s="36"/>
      <c r="J6288" s="38"/>
      <c r="K6288" s="36"/>
      <c r="L6288" s="36"/>
      <c r="M6288" s="38"/>
      <c r="N6288" s="36"/>
      <c r="O6288" s="38"/>
    </row>
    <row r="6289" spans="8:15">
      <c r="H6289" s="37"/>
      <c r="I6289" s="36"/>
      <c r="J6289" s="38"/>
      <c r="K6289" s="36"/>
      <c r="L6289" s="36"/>
      <c r="M6289" s="38"/>
      <c r="N6289" s="36"/>
      <c r="O6289" s="38"/>
    </row>
    <row r="6290" spans="8:15">
      <c r="H6290" s="37"/>
      <c r="I6290" s="36"/>
      <c r="J6290" s="38"/>
      <c r="K6290" s="36"/>
      <c r="L6290" s="36"/>
      <c r="M6290" s="38"/>
      <c r="N6290" s="36"/>
      <c r="O6290" s="38"/>
    </row>
    <row r="6291" spans="8:15">
      <c r="H6291" s="37"/>
      <c r="I6291" s="36"/>
      <c r="J6291" s="38"/>
      <c r="K6291" s="36"/>
      <c r="L6291" s="36"/>
      <c r="M6291" s="38"/>
      <c r="N6291" s="36"/>
      <c r="O6291" s="38"/>
    </row>
    <row r="6292" spans="8:15">
      <c r="H6292" s="37"/>
      <c r="I6292" s="36"/>
      <c r="J6292" s="38"/>
      <c r="K6292" s="36"/>
      <c r="L6292" s="36"/>
      <c r="M6292" s="38"/>
      <c r="N6292" s="36"/>
      <c r="O6292" s="38"/>
    </row>
    <row r="6293" spans="8:15">
      <c r="H6293" s="37"/>
      <c r="I6293" s="36"/>
      <c r="J6293" s="38"/>
      <c r="K6293" s="36"/>
      <c r="L6293" s="36"/>
      <c r="M6293" s="38"/>
      <c r="N6293" s="36"/>
      <c r="O6293" s="38"/>
    </row>
    <row r="6294" spans="8:15">
      <c r="H6294" s="37"/>
      <c r="I6294" s="36"/>
      <c r="J6294" s="38"/>
      <c r="K6294" s="36"/>
      <c r="L6294" s="36"/>
      <c r="M6294" s="38"/>
      <c r="N6294" s="36"/>
      <c r="O6294" s="38"/>
    </row>
    <row r="6295" spans="8:15">
      <c r="H6295" s="37"/>
      <c r="I6295" s="36"/>
      <c r="J6295" s="38"/>
      <c r="K6295" s="36"/>
      <c r="L6295" s="36"/>
      <c r="M6295" s="38"/>
      <c r="N6295" s="36"/>
      <c r="O6295" s="38"/>
    </row>
    <row r="6296" spans="8:15">
      <c r="H6296" s="37"/>
      <c r="I6296" s="36"/>
      <c r="J6296" s="38"/>
      <c r="K6296" s="36"/>
      <c r="L6296" s="36"/>
      <c r="M6296" s="38"/>
      <c r="N6296" s="36"/>
      <c r="O6296" s="38"/>
    </row>
    <row r="6297" spans="8:15">
      <c r="H6297" s="37"/>
      <c r="I6297" s="36"/>
      <c r="J6297" s="38"/>
      <c r="K6297" s="36"/>
      <c r="L6297" s="36"/>
      <c r="M6297" s="38"/>
      <c r="N6297" s="36"/>
      <c r="O6297" s="38"/>
    </row>
    <row r="6298" spans="8:15">
      <c r="H6298" s="37"/>
      <c r="I6298" s="36"/>
      <c r="J6298" s="38"/>
      <c r="K6298" s="36"/>
      <c r="L6298" s="36"/>
      <c r="M6298" s="38"/>
      <c r="N6298" s="36"/>
      <c r="O6298" s="38"/>
    </row>
    <row r="6299" spans="8:15">
      <c r="H6299" s="37"/>
      <c r="I6299" s="36"/>
      <c r="J6299" s="38"/>
      <c r="K6299" s="36"/>
      <c r="L6299" s="36"/>
      <c r="M6299" s="38"/>
      <c r="N6299" s="36"/>
      <c r="O6299" s="38"/>
    </row>
    <row r="6300" spans="8:15">
      <c r="H6300" s="37"/>
      <c r="I6300" s="36"/>
      <c r="J6300" s="38"/>
      <c r="K6300" s="36"/>
      <c r="L6300" s="36"/>
      <c r="M6300" s="38"/>
      <c r="N6300" s="36"/>
      <c r="O6300" s="38"/>
    </row>
    <row r="6301" spans="8:15">
      <c r="H6301" s="37"/>
      <c r="I6301" s="36"/>
      <c r="J6301" s="38"/>
      <c r="K6301" s="36"/>
      <c r="L6301" s="36"/>
      <c r="M6301" s="38"/>
      <c r="N6301" s="36"/>
      <c r="O6301" s="38"/>
    </row>
    <row r="6302" spans="8:15">
      <c r="H6302" s="37"/>
      <c r="I6302" s="36"/>
      <c r="J6302" s="38"/>
      <c r="K6302" s="36"/>
      <c r="L6302" s="36"/>
      <c r="M6302" s="38"/>
      <c r="N6302" s="36"/>
      <c r="O6302" s="38"/>
    </row>
    <row r="6303" spans="8:15">
      <c r="H6303" s="37"/>
      <c r="I6303" s="36"/>
      <c r="J6303" s="38"/>
      <c r="K6303" s="36"/>
      <c r="L6303" s="36"/>
      <c r="M6303" s="38"/>
      <c r="N6303" s="36"/>
      <c r="O6303" s="38"/>
    </row>
    <row r="6304" spans="8:15">
      <c r="H6304" s="37"/>
      <c r="I6304" s="36"/>
      <c r="J6304" s="38"/>
      <c r="K6304" s="36"/>
      <c r="L6304" s="36"/>
      <c r="M6304" s="38"/>
      <c r="N6304" s="36"/>
      <c r="O6304" s="38"/>
    </row>
    <row r="6305" spans="8:15">
      <c r="H6305" s="37"/>
      <c r="I6305" s="36"/>
      <c r="J6305" s="38"/>
      <c r="K6305" s="36"/>
      <c r="L6305" s="36"/>
      <c r="M6305" s="38"/>
      <c r="N6305" s="36"/>
      <c r="O6305" s="38"/>
    </row>
    <row r="6306" spans="8:15">
      <c r="H6306" s="37"/>
      <c r="I6306" s="36"/>
      <c r="J6306" s="38"/>
      <c r="K6306" s="36"/>
      <c r="L6306" s="36"/>
      <c r="M6306" s="38"/>
      <c r="N6306" s="36"/>
      <c r="O6306" s="38"/>
    </row>
    <row r="6307" spans="8:15">
      <c r="H6307" s="37"/>
      <c r="I6307" s="36"/>
      <c r="J6307" s="38"/>
      <c r="K6307" s="36"/>
      <c r="L6307" s="36"/>
      <c r="M6307" s="38"/>
      <c r="N6307" s="36"/>
      <c r="O6307" s="38"/>
    </row>
    <row r="6308" spans="8:15">
      <c r="H6308" s="37"/>
      <c r="I6308" s="36"/>
      <c r="J6308" s="38"/>
      <c r="K6308" s="36"/>
      <c r="L6308" s="36"/>
      <c r="M6308" s="38"/>
      <c r="N6308" s="36"/>
      <c r="O6308" s="38"/>
    </row>
    <row r="6309" spans="8:15">
      <c r="H6309" s="37"/>
      <c r="I6309" s="36"/>
      <c r="J6309" s="38"/>
      <c r="K6309" s="36"/>
      <c r="L6309" s="36"/>
      <c r="M6309" s="38"/>
      <c r="N6309" s="36"/>
      <c r="O6309" s="38"/>
    </row>
    <row r="6310" spans="8:15">
      <c r="H6310" s="37"/>
      <c r="I6310" s="36"/>
      <c r="J6310" s="38"/>
      <c r="K6310" s="36"/>
      <c r="L6310" s="36"/>
      <c r="M6310" s="38"/>
      <c r="N6310" s="36"/>
      <c r="O6310" s="38"/>
    </row>
    <row r="6311" spans="8:15">
      <c r="H6311" s="37"/>
      <c r="I6311" s="36"/>
      <c r="J6311" s="38"/>
      <c r="K6311" s="36"/>
      <c r="L6311" s="36"/>
      <c r="M6311" s="38"/>
      <c r="N6311" s="36"/>
      <c r="O6311" s="38"/>
    </row>
    <row r="6312" spans="8:15">
      <c r="H6312" s="37"/>
      <c r="I6312" s="36"/>
      <c r="J6312" s="38"/>
      <c r="K6312" s="36"/>
      <c r="L6312" s="36"/>
      <c r="M6312" s="38"/>
      <c r="N6312" s="36"/>
      <c r="O6312" s="38"/>
    </row>
    <row r="6313" spans="8:15">
      <c r="H6313" s="37"/>
      <c r="I6313" s="36"/>
      <c r="J6313" s="38"/>
      <c r="K6313" s="36"/>
      <c r="L6313" s="36"/>
      <c r="M6313" s="38"/>
      <c r="N6313" s="36"/>
      <c r="O6313" s="38"/>
    </row>
    <row r="6314" spans="8:15">
      <c r="H6314" s="37"/>
      <c r="I6314" s="36"/>
      <c r="J6314" s="38"/>
      <c r="K6314" s="36"/>
      <c r="L6314" s="36"/>
      <c r="M6314" s="38"/>
      <c r="N6314" s="36"/>
      <c r="O6314" s="38"/>
    </row>
    <row r="6315" spans="8:15">
      <c r="H6315" s="37"/>
      <c r="I6315" s="36"/>
      <c r="J6315" s="38"/>
      <c r="K6315" s="36"/>
      <c r="L6315" s="36"/>
      <c r="M6315" s="38"/>
      <c r="N6315" s="36"/>
      <c r="O6315" s="38"/>
    </row>
    <row r="6316" spans="8:15">
      <c r="H6316" s="37"/>
      <c r="I6316" s="36"/>
      <c r="J6316" s="38"/>
      <c r="K6316" s="36"/>
      <c r="L6316" s="36"/>
      <c r="M6316" s="38"/>
      <c r="N6316" s="36"/>
      <c r="O6316" s="38"/>
    </row>
    <row r="6317" spans="8:15">
      <c r="H6317" s="37"/>
      <c r="I6317" s="36"/>
      <c r="J6317" s="38"/>
      <c r="K6317" s="36"/>
      <c r="L6317" s="36"/>
      <c r="M6317" s="38"/>
      <c r="N6317" s="36"/>
      <c r="O6317" s="38"/>
    </row>
    <row r="6318" spans="8:15">
      <c r="H6318" s="37"/>
      <c r="I6318" s="36"/>
      <c r="J6318" s="38"/>
      <c r="K6318" s="36"/>
      <c r="L6318" s="36"/>
      <c r="M6318" s="38"/>
      <c r="N6318" s="36"/>
      <c r="O6318" s="38"/>
    </row>
    <row r="6319" spans="8:15">
      <c r="H6319" s="37"/>
      <c r="I6319" s="36"/>
      <c r="J6319" s="38"/>
      <c r="K6319" s="36"/>
      <c r="L6319" s="36"/>
      <c r="M6319" s="38"/>
      <c r="N6319" s="36"/>
      <c r="O6319" s="38"/>
    </row>
    <row r="6320" spans="8:15">
      <c r="H6320" s="37"/>
      <c r="I6320" s="36"/>
      <c r="J6320" s="38"/>
      <c r="K6320" s="36"/>
      <c r="L6320" s="36"/>
      <c r="M6320" s="38"/>
      <c r="N6320" s="36"/>
      <c r="O6320" s="38"/>
    </row>
    <row r="6321" spans="8:15">
      <c r="H6321" s="37"/>
      <c r="I6321" s="36"/>
      <c r="J6321" s="38"/>
      <c r="K6321" s="36"/>
      <c r="L6321" s="36"/>
      <c r="M6321" s="38"/>
      <c r="N6321" s="36"/>
      <c r="O6321" s="38"/>
    </row>
    <row r="6322" spans="8:15">
      <c r="H6322" s="37"/>
      <c r="I6322" s="36"/>
      <c r="J6322" s="38"/>
      <c r="K6322" s="36"/>
      <c r="L6322" s="36"/>
      <c r="M6322" s="38"/>
      <c r="N6322" s="36"/>
      <c r="O6322" s="38"/>
    </row>
    <row r="6323" spans="8:15">
      <c r="H6323" s="37"/>
      <c r="I6323" s="36"/>
      <c r="J6323" s="38"/>
      <c r="K6323" s="36"/>
      <c r="L6323" s="36"/>
      <c r="M6323" s="38"/>
      <c r="N6323" s="36"/>
      <c r="O6323" s="38"/>
    </row>
    <row r="6324" spans="8:15">
      <c r="H6324" s="37"/>
      <c r="I6324" s="36"/>
      <c r="J6324" s="38"/>
      <c r="K6324" s="36"/>
      <c r="L6324" s="36"/>
      <c r="M6324" s="38"/>
      <c r="N6324" s="36"/>
      <c r="O6324" s="38"/>
    </row>
    <row r="6325" spans="8:15">
      <c r="H6325" s="37"/>
      <c r="I6325" s="36"/>
      <c r="J6325" s="38"/>
      <c r="K6325" s="36"/>
      <c r="L6325" s="36"/>
      <c r="M6325" s="38"/>
      <c r="N6325" s="36"/>
      <c r="O6325" s="38"/>
    </row>
    <row r="6326" spans="8:15">
      <c r="H6326" s="37"/>
      <c r="I6326" s="36"/>
      <c r="J6326" s="38"/>
      <c r="K6326" s="36"/>
      <c r="L6326" s="36"/>
      <c r="M6326" s="38"/>
      <c r="N6326" s="36"/>
      <c r="O6326" s="38"/>
    </row>
    <row r="6327" spans="8:15">
      <c r="H6327" s="37"/>
      <c r="I6327" s="36"/>
      <c r="J6327" s="38"/>
      <c r="K6327" s="36"/>
      <c r="L6327" s="36"/>
      <c r="M6327" s="38"/>
      <c r="N6327" s="36"/>
      <c r="O6327" s="38"/>
    </row>
    <row r="6328" spans="8:15">
      <c r="H6328" s="37"/>
      <c r="I6328" s="36"/>
      <c r="J6328" s="38"/>
      <c r="K6328" s="36"/>
      <c r="L6328" s="36"/>
      <c r="M6328" s="38"/>
      <c r="N6328" s="36"/>
      <c r="O6328" s="38"/>
    </row>
    <row r="6329" spans="8:15">
      <c r="H6329" s="37"/>
      <c r="I6329" s="36"/>
      <c r="J6329" s="38"/>
      <c r="K6329" s="36"/>
      <c r="L6329" s="36"/>
      <c r="M6329" s="38"/>
      <c r="N6329" s="36"/>
      <c r="O6329" s="38"/>
    </row>
    <row r="6330" spans="8:15">
      <c r="H6330" s="37"/>
      <c r="I6330" s="36"/>
      <c r="J6330" s="38"/>
      <c r="K6330" s="36"/>
      <c r="L6330" s="36"/>
      <c r="M6330" s="38"/>
      <c r="N6330" s="36"/>
      <c r="O6330" s="38"/>
    </row>
    <row r="6331" spans="8:15">
      <c r="H6331" s="37"/>
      <c r="I6331" s="36"/>
      <c r="J6331" s="38"/>
      <c r="K6331" s="36"/>
      <c r="L6331" s="36"/>
      <c r="M6331" s="38"/>
      <c r="N6331" s="36"/>
      <c r="O6331" s="38"/>
    </row>
    <row r="6332" spans="8:15">
      <c r="H6332" s="37"/>
      <c r="I6332" s="36"/>
      <c r="J6332" s="38"/>
      <c r="K6332" s="36"/>
      <c r="L6332" s="36"/>
      <c r="M6332" s="38"/>
      <c r="N6332" s="36"/>
      <c r="O6332" s="38"/>
    </row>
    <row r="6333" spans="8:15">
      <c r="H6333" s="37"/>
      <c r="I6333" s="36"/>
      <c r="J6333" s="38"/>
      <c r="K6333" s="36"/>
      <c r="L6333" s="36"/>
      <c r="M6333" s="38"/>
      <c r="N6333" s="36"/>
      <c r="O6333" s="38"/>
    </row>
    <row r="6334" spans="8:15">
      <c r="H6334" s="37"/>
      <c r="I6334" s="36"/>
      <c r="J6334" s="38"/>
      <c r="K6334" s="36"/>
      <c r="L6334" s="36"/>
      <c r="M6334" s="38"/>
      <c r="N6334" s="36"/>
      <c r="O6334" s="38"/>
    </row>
    <row r="6335" spans="8:15">
      <c r="H6335" s="37"/>
      <c r="I6335" s="36"/>
      <c r="J6335" s="38"/>
      <c r="K6335" s="36"/>
      <c r="L6335" s="36"/>
      <c r="M6335" s="38"/>
      <c r="N6335" s="36"/>
      <c r="O6335" s="38"/>
    </row>
    <row r="6336" spans="8:15">
      <c r="H6336" s="37"/>
      <c r="I6336" s="36"/>
      <c r="J6336" s="38"/>
      <c r="K6336" s="36"/>
      <c r="L6336" s="36"/>
      <c r="M6336" s="38"/>
      <c r="N6336" s="36"/>
      <c r="O6336" s="38"/>
    </row>
    <row r="6337" spans="8:15">
      <c r="H6337" s="37"/>
      <c r="I6337" s="36"/>
      <c r="J6337" s="38"/>
      <c r="K6337" s="36"/>
      <c r="L6337" s="36"/>
      <c r="M6337" s="38"/>
      <c r="N6337" s="36"/>
      <c r="O6337" s="38"/>
    </row>
    <row r="6338" spans="8:15">
      <c r="H6338" s="37"/>
      <c r="I6338" s="36"/>
      <c r="J6338" s="38"/>
      <c r="K6338" s="36"/>
      <c r="L6338" s="36"/>
      <c r="M6338" s="38"/>
      <c r="N6338" s="36"/>
      <c r="O6338" s="38"/>
    </row>
    <row r="6339" spans="8:15">
      <c r="H6339" s="37"/>
      <c r="I6339" s="36"/>
      <c r="J6339" s="38"/>
      <c r="K6339" s="36"/>
      <c r="L6339" s="36"/>
      <c r="M6339" s="38"/>
      <c r="N6339" s="36"/>
      <c r="O6339" s="38"/>
    </row>
    <row r="6340" spans="8:15">
      <c r="H6340" s="37"/>
      <c r="I6340" s="36"/>
      <c r="J6340" s="38"/>
      <c r="K6340" s="36"/>
      <c r="L6340" s="36"/>
      <c r="M6340" s="38"/>
      <c r="N6340" s="36"/>
      <c r="O6340" s="38"/>
    </row>
    <row r="6341" spans="8:15">
      <c r="H6341" s="37"/>
      <c r="I6341" s="36"/>
      <c r="J6341" s="38"/>
      <c r="K6341" s="36"/>
      <c r="L6341" s="36"/>
      <c r="M6341" s="38"/>
      <c r="N6341" s="36"/>
      <c r="O6341" s="38"/>
    </row>
    <row r="6342" spans="8:15">
      <c r="H6342" s="37"/>
      <c r="I6342" s="36"/>
      <c r="J6342" s="38"/>
      <c r="K6342" s="36"/>
      <c r="L6342" s="36"/>
      <c r="M6342" s="38"/>
      <c r="N6342" s="36"/>
      <c r="O6342" s="38"/>
    </row>
    <row r="6343" spans="8:15">
      <c r="H6343" s="37"/>
      <c r="I6343" s="36"/>
      <c r="J6343" s="38"/>
      <c r="K6343" s="36"/>
      <c r="L6343" s="36"/>
      <c r="M6343" s="38"/>
      <c r="N6343" s="36"/>
      <c r="O6343" s="38"/>
    </row>
    <row r="6344" spans="8:15">
      <c r="H6344" s="37"/>
      <c r="I6344" s="36"/>
      <c r="J6344" s="38"/>
      <c r="K6344" s="36"/>
      <c r="L6344" s="36"/>
      <c r="M6344" s="38"/>
      <c r="N6344" s="36"/>
      <c r="O6344" s="38"/>
    </row>
    <row r="6345" spans="8:15">
      <c r="H6345" s="37"/>
      <c r="I6345" s="36"/>
      <c r="J6345" s="38"/>
      <c r="K6345" s="36"/>
      <c r="L6345" s="36"/>
      <c r="M6345" s="38"/>
      <c r="N6345" s="36"/>
      <c r="O6345" s="38"/>
    </row>
    <row r="6346" spans="8:15">
      <c r="H6346" s="37"/>
      <c r="I6346" s="36"/>
      <c r="J6346" s="38"/>
      <c r="K6346" s="36"/>
      <c r="L6346" s="36"/>
      <c r="M6346" s="38"/>
      <c r="N6346" s="36"/>
      <c r="O6346" s="38"/>
    </row>
    <row r="6347" spans="8:15">
      <c r="H6347" s="37"/>
      <c r="I6347" s="36"/>
      <c r="J6347" s="38"/>
      <c r="K6347" s="36"/>
      <c r="L6347" s="36"/>
      <c r="M6347" s="38"/>
      <c r="N6347" s="36"/>
      <c r="O6347" s="38"/>
    </row>
    <row r="6348" spans="8:15">
      <c r="H6348" s="37"/>
      <c r="I6348" s="36"/>
      <c r="J6348" s="38"/>
      <c r="K6348" s="36"/>
      <c r="L6348" s="36"/>
      <c r="M6348" s="38"/>
      <c r="N6348" s="36"/>
      <c r="O6348" s="38"/>
    </row>
    <row r="6349" spans="8:15">
      <c r="H6349" s="37"/>
      <c r="I6349" s="36"/>
      <c r="J6349" s="38"/>
      <c r="K6349" s="36"/>
      <c r="L6349" s="36"/>
      <c r="M6349" s="38"/>
      <c r="N6349" s="36"/>
      <c r="O6349" s="38"/>
    </row>
    <row r="6350" spans="8:15">
      <c r="H6350" s="37"/>
      <c r="I6350" s="36"/>
      <c r="J6350" s="38"/>
      <c r="K6350" s="36"/>
      <c r="L6350" s="36"/>
      <c r="M6350" s="38"/>
      <c r="N6350" s="36"/>
      <c r="O6350" s="38"/>
    </row>
    <row r="6351" spans="8:15">
      <c r="H6351" s="37"/>
      <c r="I6351" s="36"/>
      <c r="J6351" s="38"/>
      <c r="K6351" s="36"/>
      <c r="L6351" s="36"/>
      <c r="M6351" s="38"/>
      <c r="N6351" s="36"/>
      <c r="O6351" s="38"/>
    </row>
    <row r="6352" spans="8:15">
      <c r="H6352" s="37"/>
      <c r="I6352" s="36"/>
      <c r="J6352" s="38"/>
      <c r="K6352" s="36"/>
      <c r="L6352" s="36"/>
      <c r="M6352" s="38"/>
      <c r="N6352" s="36"/>
      <c r="O6352" s="38"/>
    </row>
    <row r="6353" spans="8:15">
      <c r="H6353" s="37"/>
      <c r="I6353" s="36"/>
      <c r="J6353" s="38"/>
      <c r="K6353" s="36"/>
      <c r="L6353" s="36"/>
      <c r="M6353" s="38"/>
      <c r="N6353" s="36"/>
      <c r="O6353" s="38"/>
    </row>
    <row r="6354" spans="8:15">
      <c r="H6354" s="37"/>
      <c r="I6354" s="36"/>
      <c r="J6354" s="38"/>
      <c r="K6354" s="36"/>
      <c r="L6354" s="36"/>
      <c r="M6354" s="38"/>
      <c r="N6354" s="36"/>
      <c r="O6354" s="38"/>
    </row>
    <row r="6355" spans="8:15">
      <c r="H6355" s="37"/>
      <c r="I6355" s="36"/>
      <c r="J6355" s="38"/>
      <c r="K6355" s="36"/>
      <c r="L6355" s="36"/>
      <c r="M6355" s="38"/>
      <c r="N6355" s="36"/>
      <c r="O6355" s="38"/>
    </row>
    <row r="6356" spans="8:15">
      <c r="H6356" s="37"/>
      <c r="I6356" s="36"/>
      <c r="J6356" s="38"/>
      <c r="K6356" s="36"/>
      <c r="L6356" s="36"/>
      <c r="M6356" s="38"/>
      <c r="N6356" s="36"/>
      <c r="O6356" s="38"/>
    </row>
    <row r="6357" spans="8:15">
      <c r="H6357" s="37"/>
      <c r="I6357" s="36"/>
      <c r="J6357" s="38"/>
      <c r="K6357" s="36"/>
      <c r="L6357" s="36"/>
      <c r="M6357" s="38"/>
      <c r="N6357" s="36"/>
      <c r="O6357" s="38"/>
    </row>
    <row r="6358" spans="8:15">
      <c r="H6358" s="37"/>
      <c r="I6358" s="36"/>
      <c r="J6358" s="38"/>
      <c r="K6358" s="36"/>
      <c r="L6358" s="36"/>
      <c r="M6358" s="38"/>
      <c r="N6358" s="36"/>
      <c r="O6358" s="38"/>
    </row>
    <row r="6359" spans="8:15">
      <c r="H6359" s="37"/>
      <c r="I6359" s="36"/>
      <c r="J6359" s="38"/>
      <c r="K6359" s="36"/>
      <c r="L6359" s="36"/>
      <c r="M6359" s="38"/>
      <c r="N6359" s="36"/>
      <c r="O6359" s="38"/>
    </row>
    <row r="6360" spans="8:15">
      <c r="H6360" s="37"/>
      <c r="I6360" s="36"/>
      <c r="J6360" s="38"/>
      <c r="K6360" s="36"/>
      <c r="L6360" s="36"/>
      <c r="M6360" s="38"/>
      <c r="N6360" s="36"/>
      <c r="O6360" s="38"/>
    </row>
    <row r="6361" spans="8:15">
      <c r="H6361" s="37"/>
      <c r="I6361" s="36"/>
      <c r="J6361" s="38"/>
      <c r="K6361" s="36"/>
      <c r="L6361" s="36"/>
      <c r="M6361" s="38"/>
      <c r="N6361" s="36"/>
      <c r="O6361" s="38"/>
    </row>
    <row r="6362" spans="8:15">
      <c r="H6362" s="37"/>
      <c r="I6362" s="36"/>
      <c r="J6362" s="38"/>
      <c r="K6362" s="36"/>
      <c r="L6362" s="36"/>
      <c r="M6362" s="38"/>
      <c r="N6362" s="36"/>
      <c r="O6362" s="38"/>
    </row>
    <row r="6363" spans="8:15">
      <c r="H6363" s="37"/>
      <c r="I6363" s="36"/>
      <c r="J6363" s="38"/>
      <c r="K6363" s="36"/>
      <c r="L6363" s="36"/>
      <c r="M6363" s="38"/>
      <c r="N6363" s="36"/>
      <c r="O6363" s="38"/>
    </row>
    <row r="6364" spans="8:15">
      <c r="H6364" s="37"/>
      <c r="I6364" s="36"/>
      <c r="J6364" s="38"/>
      <c r="K6364" s="36"/>
      <c r="L6364" s="36"/>
      <c r="M6364" s="38"/>
      <c r="N6364" s="36"/>
      <c r="O6364" s="38"/>
    </row>
    <row r="6365" spans="8:15">
      <c r="H6365" s="37"/>
      <c r="I6365" s="36"/>
      <c r="J6365" s="38"/>
      <c r="K6365" s="36"/>
      <c r="L6365" s="36"/>
      <c r="M6365" s="38"/>
      <c r="N6365" s="36"/>
      <c r="O6365" s="38"/>
    </row>
    <row r="6366" spans="8:15">
      <c r="H6366" s="37"/>
      <c r="I6366" s="36"/>
      <c r="J6366" s="38"/>
      <c r="K6366" s="36"/>
      <c r="L6366" s="36"/>
      <c r="M6366" s="38"/>
      <c r="N6366" s="36"/>
      <c r="O6366" s="38"/>
    </row>
    <row r="6367" spans="8:15">
      <c r="H6367" s="37"/>
      <c r="I6367" s="36"/>
      <c r="J6367" s="38"/>
      <c r="K6367" s="36"/>
      <c r="L6367" s="36"/>
      <c r="M6367" s="38"/>
      <c r="N6367" s="36"/>
      <c r="O6367" s="38"/>
    </row>
    <row r="6368" spans="8:15">
      <c r="H6368" s="37"/>
      <c r="I6368" s="36"/>
      <c r="J6368" s="38"/>
      <c r="K6368" s="36"/>
      <c r="L6368" s="36"/>
      <c r="M6368" s="38"/>
      <c r="N6368" s="36"/>
      <c r="O6368" s="38"/>
    </row>
    <row r="6369" spans="8:15">
      <c r="H6369" s="37"/>
      <c r="I6369" s="36"/>
      <c r="J6369" s="38"/>
      <c r="K6369" s="36"/>
      <c r="L6369" s="36"/>
      <c r="M6369" s="38"/>
      <c r="N6369" s="36"/>
      <c r="O6369" s="38"/>
    </row>
    <row r="6370" spans="8:15">
      <c r="H6370" s="37"/>
      <c r="I6370" s="36"/>
      <c r="J6370" s="38"/>
      <c r="K6370" s="36"/>
      <c r="L6370" s="36"/>
      <c r="M6370" s="38"/>
      <c r="N6370" s="36"/>
      <c r="O6370" s="38"/>
    </row>
    <row r="6371" spans="8:15">
      <c r="H6371" s="37"/>
      <c r="I6371" s="36"/>
      <c r="J6371" s="38"/>
      <c r="K6371" s="36"/>
      <c r="L6371" s="36"/>
      <c r="M6371" s="38"/>
      <c r="N6371" s="36"/>
      <c r="O6371" s="38"/>
    </row>
    <row r="6372" spans="8:15">
      <c r="H6372" s="37"/>
      <c r="I6372" s="36"/>
      <c r="J6372" s="38"/>
      <c r="K6372" s="36"/>
      <c r="L6372" s="36"/>
      <c r="M6372" s="38"/>
      <c r="N6372" s="36"/>
      <c r="O6372" s="38"/>
    </row>
    <row r="6373" spans="8:15">
      <c r="H6373" s="37"/>
      <c r="I6373" s="36"/>
      <c r="J6373" s="38"/>
      <c r="K6373" s="36"/>
      <c r="L6373" s="36"/>
      <c r="M6373" s="38"/>
      <c r="N6373" s="36"/>
      <c r="O6373" s="38"/>
    </row>
    <row r="6374" spans="8:15">
      <c r="H6374" s="37"/>
      <c r="I6374" s="36"/>
      <c r="J6374" s="38"/>
      <c r="K6374" s="36"/>
      <c r="L6374" s="36"/>
      <c r="M6374" s="38"/>
      <c r="N6374" s="36"/>
      <c r="O6374" s="38"/>
    </row>
    <row r="6375" spans="8:15">
      <c r="H6375" s="37"/>
      <c r="I6375" s="36"/>
      <c r="J6375" s="38"/>
      <c r="K6375" s="36"/>
      <c r="L6375" s="36"/>
      <c r="M6375" s="38"/>
      <c r="N6375" s="36"/>
      <c r="O6375" s="38"/>
    </row>
    <row r="6376" spans="8:15">
      <c r="H6376" s="37"/>
      <c r="I6376" s="36"/>
      <c r="J6376" s="38"/>
      <c r="K6376" s="36"/>
      <c r="L6376" s="36"/>
      <c r="M6376" s="38"/>
      <c r="N6376" s="36"/>
      <c r="O6376" s="38"/>
    </row>
    <row r="6377" spans="8:15">
      <c r="H6377" s="37"/>
      <c r="I6377" s="36"/>
      <c r="J6377" s="38"/>
      <c r="K6377" s="36"/>
      <c r="L6377" s="36"/>
      <c r="M6377" s="38"/>
      <c r="N6377" s="36"/>
      <c r="O6377" s="38"/>
    </row>
    <row r="6378" spans="8:15">
      <c r="H6378" s="37"/>
      <c r="I6378" s="36"/>
      <c r="J6378" s="38"/>
      <c r="K6378" s="36"/>
      <c r="L6378" s="36"/>
      <c r="M6378" s="38"/>
      <c r="N6378" s="36"/>
      <c r="O6378" s="38"/>
    </row>
    <row r="6379" spans="8:15">
      <c r="H6379" s="37"/>
      <c r="I6379" s="36"/>
      <c r="J6379" s="38"/>
      <c r="K6379" s="36"/>
      <c r="L6379" s="36"/>
      <c r="M6379" s="38"/>
      <c r="N6379" s="36"/>
      <c r="O6379" s="38"/>
    </row>
    <row r="6380" spans="8:15">
      <c r="H6380" s="37"/>
      <c r="I6380" s="36"/>
      <c r="J6380" s="38"/>
      <c r="K6380" s="36"/>
      <c r="L6380" s="36"/>
      <c r="M6380" s="38"/>
      <c r="N6380" s="36"/>
      <c r="O6380" s="38"/>
    </row>
    <row r="6381" spans="8:15">
      <c r="H6381" s="37"/>
      <c r="I6381" s="36"/>
      <c r="J6381" s="38"/>
      <c r="K6381" s="36"/>
      <c r="L6381" s="36"/>
      <c r="M6381" s="38"/>
      <c r="N6381" s="36"/>
      <c r="O6381" s="38"/>
    </row>
    <row r="6382" spans="8:15">
      <c r="H6382" s="37"/>
      <c r="I6382" s="36"/>
      <c r="J6382" s="38"/>
      <c r="K6382" s="36"/>
      <c r="L6382" s="36"/>
      <c r="M6382" s="38"/>
      <c r="N6382" s="36"/>
      <c r="O6382" s="38"/>
    </row>
    <row r="6383" spans="8:15">
      <c r="H6383" s="37"/>
      <c r="I6383" s="36"/>
      <c r="J6383" s="38"/>
      <c r="K6383" s="36"/>
      <c r="L6383" s="36"/>
      <c r="M6383" s="38"/>
      <c r="N6383" s="36"/>
      <c r="O6383" s="38"/>
    </row>
    <row r="6384" spans="8:15">
      <c r="H6384" s="37"/>
      <c r="I6384" s="36"/>
      <c r="J6384" s="38"/>
      <c r="K6384" s="36"/>
      <c r="L6384" s="36"/>
      <c r="M6384" s="38"/>
      <c r="N6384" s="36"/>
      <c r="O6384" s="38"/>
    </row>
    <row r="6385" spans="8:15">
      <c r="H6385" s="37"/>
      <c r="I6385" s="36"/>
      <c r="J6385" s="38"/>
      <c r="K6385" s="36"/>
      <c r="L6385" s="36"/>
      <c r="M6385" s="38"/>
      <c r="N6385" s="36"/>
      <c r="O6385" s="38"/>
    </row>
    <row r="6386" spans="8:15">
      <c r="H6386" s="37"/>
      <c r="I6386" s="36"/>
      <c r="J6386" s="38"/>
      <c r="K6386" s="36"/>
      <c r="L6386" s="36"/>
      <c r="M6386" s="38"/>
      <c r="N6386" s="36"/>
      <c r="O6386" s="38"/>
    </row>
    <row r="6387" spans="8:15">
      <c r="H6387" s="37"/>
      <c r="I6387" s="36"/>
      <c r="J6387" s="38"/>
      <c r="K6387" s="36"/>
      <c r="L6387" s="36"/>
      <c r="M6387" s="38"/>
      <c r="N6387" s="36"/>
      <c r="O6387" s="38"/>
    </row>
    <row r="6388" spans="8:15">
      <c r="H6388" s="37"/>
      <c r="I6388" s="36"/>
      <c r="J6388" s="38"/>
      <c r="K6388" s="36"/>
      <c r="L6388" s="36"/>
      <c r="M6388" s="38"/>
      <c r="N6388" s="36"/>
      <c r="O6388" s="38"/>
    </row>
    <row r="6389" spans="8:15">
      <c r="H6389" s="37"/>
      <c r="I6389" s="36"/>
      <c r="J6389" s="38"/>
      <c r="K6389" s="36"/>
      <c r="L6389" s="36"/>
      <c r="M6389" s="38"/>
      <c r="N6389" s="36"/>
      <c r="O6389" s="38"/>
    </row>
    <row r="6390" spans="8:15">
      <c r="H6390" s="37"/>
      <c r="I6390" s="36"/>
      <c r="J6390" s="38"/>
      <c r="K6390" s="36"/>
      <c r="L6390" s="36"/>
      <c r="M6390" s="38"/>
      <c r="N6390" s="36"/>
      <c r="O6390" s="38"/>
    </row>
    <row r="6391" spans="8:15">
      <c r="H6391" s="37"/>
      <c r="I6391" s="36"/>
      <c r="J6391" s="38"/>
      <c r="K6391" s="36"/>
      <c r="L6391" s="36"/>
      <c r="M6391" s="38"/>
      <c r="N6391" s="36"/>
      <c r="O6391" s="38"/>
    </row>
    <row r="6392" spans="8:15">
      <c r="H6392" s="37"/>
      <c r="I6392" s="36"/>
      <c r="J6392" s="38"/>
      <c r="K6392" s="36"/>
      <c r="L6392" s="36"/>
      <c r="M6392" s="38"/>
      <c r="N6392" s="36"/>
      <c r="O6392" s="38"/>
    </row>
    <row r="6393" spans="8:15">
      <c r="H6393" s="37"/>
      <c r="I6393" s="36"/>
      <c r="J6393" s="38"/>
      <c r="K6393" s="36"/>
      <c r="L6393" s="36"/>
      <c r="M6393" s="38"/>
      <c r="N6393" s="36"/>
      <c r="O6393" s="38"/>
    </row>
    <row r="6394" spans="8:15">
      <c r="H6394" s="37"/>
      <c r="I6394" s="36"/>
      <c r="J6394" s="38"/>
      <c r="K6394" s="36"/>
      <c r="L6394" s="36"/>
      <c r="M6394" s="38"/>
      <c r="N6394" s="36"/>
      <c r="O6394" s="38"/>
    </row>
    <row r="6395" spans="8:15">
      <c r="H6395" s="37"/>
      <c r="I6395" s="36"/>
      <c r="J6395" s="38"/>
      <c r="K6395" s="36"/>
      <c r="L6395" s="36"/>
      <c r="M6395" s="38"/>
      <c r="N6395" s="36"/>
      <c r="O6395" s="38"/>
    </row>
    <row r="6396" spans="8:15">
      <c r="H6396" s="37"/>
      <c r="I6396" s="36"/>
      <c r="J6396" s="38"/>
      <c r="K6396" s="36"/>
      <c r="L6396" s="36"/>
      <c r="M6396" s="38"/>
      <c r="N6396" s="36"/>
      <c r="O6396" s="38"/>
    </row>
    <row r="6397" spans="8:15">
      <c r="H6397" s="37"/>
      <c r="I6397" s="36"/>
      <c r="J6397" s="38"/>
      <c r="K6397" s="36"/>
      <c r="L6397" s="36"/>
      <c r="M6397" s="38"/>
      <c r="N6397" s="36"/>
      <c r="O6397" s="38"/>
    </row>
    <row r="6398" spans="8:15">
      <c r="H6398" s="37"/>
      <c r="I6398" s="36"/>
      <c r="J6398" s="38"/>
      <c r="K6398" s="36"/>
      <c r="L6398" s="36"/>
      <c r="M6398" s="38"/>
      <c r="N6398" s="36"/>
      <c r="O6398" s="38"/>
    </row>
    <row r="6399" spans="8:15">
      <c r="H6399" s="37"/>
      <c r="I6399" s="36"/>
      <c r="J6399" s="38"/>
      <c r="K6399" s="36"/>
      <c r="L6399" s="36"/>
      <c r="M6399" s="38"/>
      <c r="N6399" s="36"/>
      <c r="O6399" s="38"/>
    </row>
    <row r="6400" spans="8:15">
      <c r="H6400" s="37"/>
      <c r="I6400" s="36"/>
      <c r="J6400" s="38"/>
      <c r="K6400" s="36"/>
      <c r="L6400" s="36"/>
      <c r="M6400" s="38"/>
      <c r="N6400" s="36"/>
      <c r="O6400" s="38"/>
    </row>
    <row r="6401" spans="8:15">
      <c r="H6401" s="37"/>
      <c r="I6401" s="36"/>
      <c r="J6401" s="38"/>
      <c r="K6401" s="36"/>
      <c r="L6401" s="36"/>
      <c r="M6401" s="38"/>
      <c r="N6401" s="36"/>
      <c r="O6401" s="38"/>
    </row>
    <row r="6402" spans="8:15">
      <c r="H6402" s="37"/>
      <c r="I6402" s="36"/>
      <c r="J6402" s="38"/>
      <c r="K6402" s="36"/>
      <c r="L6402" s="36"/>
      <c r="M6402" s="38"/>
      <c r="N6402" s="36"/>
      <c r="O6402" s="38"/>
    </row>
    <row r="6403" spans="8:15">
      <c r="H6403" s="37"/>
      <c r="I6403" s="36"/>
      <c r="J6403" s="38"/>
      <c r="K6403" s="36"/>
      <c r="L6403" s="36"/>
      <c r="M6403" s="38"/>
      <c r="N6403" s="36"/>
      <c r="O6403" s="38"/>
    </row>
    <row r="6404" spans="8:15">
      <c r="H6404" s="37"/>
      <c r="I6404" s="36"/>
      <c r="J6404" s="38"/>
      <c r="K6404" s="36"/>
      <c r="L6404" s="36"/>
      <c r="M6404" s="38"/>
      <c r="N6404" s="36"/>
      <c r="O6404" s="38"/>
    </row>
    <row r="6405" spans="8:15">
      <c r="H6405" s="37"/>
      <c r="I6405" s="36"/>
      <c r="J6405" s="38"/>
      <c r="K6405" s="36"/>
      <c r="L6405" s="36"/>
      <c r="M6405" s="38"/>
      <c r="N6405" s="36"/>
      <c r="O6405" s="38"/>
    </row>
    <row r="6406" spans="8:15">
      <c r="H6406" s="37"/>
      <c r="I6406" s="36"/>
      <c r="J6406" s="38"/>
      <c r="K6406" s="36"/>
      <c r="L6406" s="36"/>
      <c r="M6406" s="38"/>
      <c r="N6406" s="36"/>
      <c r="O6406" s="38"/>
    </row>
    <row r="6407" spans="8:15">
      <c r="H6407" s="37"/>
      <c r="I6407" s="36"/>
      <c r="J6407" s="38"/>
      <c r="K6407" s="36"/>
      <c r="L6407" s="36"/>
      <c r="M6407" s="38"/>
      <c r="N6407" s="36"/>
      <c r="O6407" s="38"/>
    </row>
    <row r="6408" spans="8:15">
      <c r="H6408" s="37"/>
      <c r="I6408" s="36"/>
      <c r="J6408" s="38"/>
      <c r="K6408" s="36"/>
      <c r="L6408" s="36"/>
      <c r="M6408" s="38"/>
      <c r="N6408" s="36"/>
      <c r="O6408" s="38"/>
    </row>
    <row r="6409" spans="8:15">
      <c r="H6409" s="37"/>
      <c r="I6409" s="36"/>
      <c r="J6409" s="38"/>
      <c r="K6409" s="36"/>
      <c r="L6409" s="36"/>
      <c r="M6409" s="38"/>
      <c r="N6409" s="36"/>
      <c r="O6409" s="38"/>
    </row>
    <row r="6410" spans="8:15">
      <c r="H6410" s="37"/>
      <c r="I6410" s="36"/>
      <c r="J6410" s="38"/>
      <c r="K6410" s="36"/>
      <c r="L6410" s="36"/>
      <c r="M6410" s="38"/>
      <c r="N6410" s="36"/>
      <c r="O6410" s="38"/>
    </row>
    <row r="6411" spans="8:15">
      <c r="H6411" s="37"/>
      <c r="I6411" s="36"/>
      <c r="J6411" s="38"/>
      <c r="K6411" s="36"/>
      <c r="L6411" s="36"/>
      <c r="M6411" s="38"/>
      <c r="N6411" s="36"/>
      <c r="O6411" s="38"/>
    </row>
    <row r="6412" spans="8:15">
      <c r="H6412" s="37"/>
      <c r="I6412" s="36"/>
      <c r="J6412" s="38"/>
      <c r="K6412" s="36"/>
      <c r="L6412" s="36"/>
      <c r="M6412" s="38"/>
      <c r="N6412" s="36"/>
      <c r="O6412" s="38"/>
    </row>
    <row r="6413" spans="8:15">
      <c r="H6413" s="37"/>
      <c r="I6413" s="36"/>
      <c r="J6413" s="38"/>
      <c r="K6413" s="36"/>
      <c r="L6413" s="36"/>
      <c r="M6413" s="38"/>
      <c r="N6413" s="36"/>
      <c r="O6413" s="38"/>
    </row>
    <row r="6414" spans="8:15">
      <c r="H6414" s="37"/>
      <c r="I6414" s="36"/>
      <c r="J6414" s="38"/>
      <c r="K6414" s="36"/>
      <c r="L6414" s="36"/>
      <c r="M6414" s="38"/>
      <c r="N6414" s="36"/>
      <c r="O6414" s="38"/>
    </row>
    <row r="6415" spans="8:15">
      <c r="H6415" s="37"/>
      <c r="I6415" s="36"/>
      <c r="J6415" s="38"/>
      <c r="K6415" s="36"/>
      <c r="L6415" s="36"/>
      <c r="M6415" s="38"/>
      <c r="N6415" s="36"/>
      <c r="O6415" s="38"/>
    </row>
    <row r="6416" spans="8:15">
      <c r="H6416" s="37"/>
      <c r="I6416" s="36"/>
      <c r="J6416" s="38"/>
      <c r="K6416" s="36"/>
      <c r="L6416" s="36"/>
      <c r="M6416" s="38"/>
      <c r="N6416" s="36"/>
      <c r="O6416" s="38"/>
    </row>
    <row r="6417" spans="8:15">
      <c r="H6417" s="37"/>
      <c r="I6417" s="36"/>
      <c r="J6417" s="38"/>
      <c r="K6417" s="36"/>
      <c r="L6417" s="36"/>
      <c r="M6417" s="38"/>
      <c r="N6417" s="36"/>
      <c r="O6417" s="38"/>
    </row>
    <row r="6418" spans="8:15">
      <c r="H6418" s="37"/>
      <c r="I6418" s="36"/>
      <c r="J6418" s="38"/>
      <c r="K6418" s="36"/>
      <c r="L6418" s="36"/>
      <c r="M6418" s="38"/>
      <c r="N6418" s="36"/>
      <c r="O6418" s="38"/>
    </row>
    <row r="6419" spans="8:15">
      <c r="H6419" s="37"/>
      <c r="I6419" s="36"/>
      <c r="J6419" s="38"/>
      <c r="K6419" s="36"/>
      <c r="L6419" s="36"/>
      <c r="M6419" s="38"/>
      <c r="N6419" s="36"/>
      <c r="O6419" s="38"/>
    </row>
    <row r="6420" spans="8:15">
      <c r="H6420" s="37"/>
      <c r="I6420" s="36"/>
      <c r="J6420" s="38"/>
      <c r="K6420" s="36"/>
      <c r="L6420" s="36"/>
      <c r="M6420" s="38"/>
      <c r="N6420" s="36"/>
      <c r="O6420" s="38"/>
    </row>
    <row r="6421" spans="8:15">
      <c r="H6421" s="37"/>
      <c r="I6421" s="36"/>
      <c r="J6421" s="38"/>
      <c r="K6421" s="36"/>
      <c r="L6421" s="36"/>
      <c r="M6421" s="38"/>
      <c r="N6421" s="36"/>
      <c r="O6421" s="38"/>
    </row>
    <row r="6422" spans="8:15">
      <c r="H6422" s="37"/>
      <c r="I6422" s="36"/>
      <c r="J6422" s="38"/>
      <c r="K6422" s="36"/>
      <c r="L6422" s="36"/>
      <c r="M6422" s="38"/>
      <c r="N6422" s="36"/>
      <c r="O6422" s="38"/>
    </row>
    <row r="6423" spans="8:15">
      <c r="H6423" s="37"/>
      <c r="I6423" s="36"/>
      <c r="J6423" s="38"/>
      <c r="K6423" s="36"/>
      <c r="L6423" s="36"/>
      <c r="M6423" s="38"/>
      <c r="N6423" s="36"/>
      <c r="O6423" s="38"/>
    </row>
    <row r="6424" spans="8:15">
      <c r="H6424" s="37"/>
      <c r="I6424" s="36"/>
      <c r="J6424" s="38"/>
      <c r="K6424" s="36"/>
      <c r="L6424" s="36"/>
      <c r="M6424" s="38"/>
      <c r="N6424" s="36"/>
      <c r="O6424" s="38"/>
    </row>
    <row r="6425" spans="8:15">
      <c r="H6425" s="37"/>
      <c r="I6425" s="36"/>
      <c r="J6425" s="38"/>
      <c r="K6425" s="36"/>
      <c r="L6425" s="36"/>
      <c r="M6425" s="38"/>
      <c r="N6425" s="36"/>
      <c r="O6425" s="38"/>
    </row>
    <row r="6426" spans="8:15">
      <c r="H6426" s="37"/>
      <c r="I6426" s="36"/>
      <c r="J6426" s="38"/>
      <c r="K6426" s="36"/>
      <c r="L6426" s="36"/>
      <c r="M6426" s="38"/>
      <c r="N6426" s="36"/>
      <c r="O6426" s="38"/>
    </row>
    <row r="6427" spans="8:15">
      <c r="H6427" s="37"/>
      <c r="I6427" s="36"/>
      <c r="J6427" s="38"/>
      <c r="K6427" s="36"/>
      <c r="L6427" s="36"/>
      <c r="M6427" s="38"/>
      <c r="N6427" s="36"/>
      <c r="O6427" s="38"/>
    </row>
    <row r="6428" spans="8:15">
      <c r="H6428" s="37"/>
      <c r="I6428" s="36"/>
      <c r="J6428" s="38"/>
      <c r="K6428" s="36"/>
      <c r="L6428" s="36"/>
      <c r="M6428" s="38"/>
      <c r="N6428" s="36"/>
      <c r="O6428" s="38"/>
    </row>
    <row r="6429" spans="8:15">
      <c r="H6429" s="37"/>
      <c r="I6429" s="36"/>
      <c r="J6429" s="38"/>
      <c r="K6429" s="36"/>
      <c r="L6429" s="36"/>
      <c r="M6429" s="38"/>
      <c r="N6429" s="36"/>
      <c r="O6429" s="38"/>
    </row>
    <row r="6430" spans="8:15">
      <c r="H6430" s="37"/>
      <c r="I6430" s="36"/>
      <c r="J6430" s="38"/>
      <c r="K6430" s="36"/>
      <c r="L6430" s="36"/>
      <c r="M6430" s="38"/>
      <c r="N6430" s="36"/>
      <c r="O6430" s="38"/>
    </row>
    <row r="6431" spans="8:15">
      <c r="H6431" s="37"/>
      <c r="I6431" s="36"/>
      <c r="J6431" s="38"/>
      <c r="K6431" s="36"/>
      <c r="L6431" s="36"/>
      <c r="M6431" s="38"/>
      <c r="N6431" s="36"/>
      <c r="O6431" s="38"/>
    </row>
    <row r="6432" spans="8:15">
      <c r="H6432" s="37"/>
      <c r="I6432" s="36"/>
      <c r="J6432" s="38"/>
      <c r="K6432" s="36"/>
      <c r="L6432" s="36"/>
      <c r="M6432" s="38"/>
      <c r="N6432" s="36"/>
      <c r="O6432" s="38"/>
    </row>
    <row r="6433" spans="8:15">
      <c r="H6433" s="37"/>
      <c r="I6433" s="36"/>
      <c r="J6433" s="38"/>
      <c r="K6433" s="36"/>
      <c r="L6433" s="36"/>
      <c r="M6433" s="38"/>
      <c r="N6433" s="36"/>
      <c r="O6433" s="38"/>
    </row>
    <row r="6434" spans="8:15">
      <c r="H6434" s="37"/>
      <c r="I6434" s="36"/>
      <c r="J6434" s="38"/>
      <c r="K6434" s="36"/>
      <c r="L6434" s="36"/>
      <c r="M6434" s="38"/>
      <c r="N6434" s="36"/>
      <c r="O6434" s="38"/>
    </row>
    <row r="6435" spans="8:15">
      <c r="H6435" s="37"/>
      <c r="I6435" s="36"/>
      <c r="J6435" s="38"/>
      <c r="K6435" s="36"/>
      <c r="L6435" s="36"/>
      <c r="M6435" s="38"/>
      <c r="N6435" s="36"/>
      <c r="O6435" s="38"/>
    </row>
    <row r="6436" spans="8:15">
      <c r="H6436" s="37"/>
      <c r="I6436" s="36"/>
      <c r="J6436" s="38"/>
      <c r="K6436" s="36"/>
      <c r="L6436" s="36"/>
      <c r="M6436" s="38"/>
      <c r="N6436" s="36"/>
      <c r="O6436" s="38"/>
    </row>
    <row r="6437" spans="8:15">
      <c r="H6437" s="37"/>
      <c r="I6437" s="36"/>
      <c r="J6437" s="38"/>
      <c r="K6437" s="36"/>
      <c r="L6437" s="36"/>
      <c r="M6437" s="38"/>
      <c r="N6437" s="36"/>
      <c r="O6437" s="38"/>
    </row>
    <row r="6438" spans="8:15">
      <c r="H6438" s="37"/>
      <c r="I6438" s="36"/>
      <c r="J6438" s="38"/>
      <c r="K6438" s="36"/>
      <c r="L6438" s="36"/>
      <c r="M6438" s="38"/>
      <c r="N6438" s="36"/>
      <c r="O6438" s="38"/>
    </row>
    <row r="6439" spans="8:15">
      <c r="H6439" s="37"/>
      <c r="I6439" s="36"/>
      <c r="J6439" s="38"/>
      <c r="K6439" s="36"/>
      <c r="L6439" s="36"/>
      <c r="M6439" s="38"/>
      <c r="N6439" s="36"/>
      <c r="O6439" s="38"/>
    </row>
    <row r="6440" spans="8:15">
      <c r="H6440" s="37"/>
      <c r="I6440" s="36"/>
      <c r="J6440" s="38"/>
      <c r="K6440" s="36"/>
      <c r="L6440" s="36"/>
      <c r="M6440" s="38"/>
      <c r="N6440" s="36"/>
      <c r="O6440" s="38"/>
    </row>
    <row r="6441" spans="8:15">
      <c r="H6441" s="37"/>
      <c r="I6441" s="36"/>
      <c r="J6441" s="38"/>
      <c r="K6441" s="36"/>
      <c r="L6441" s="36"/>
      <c r="M6441" s="38"/>
      <c r="N6441" s="36"/>
      <c r="O6441" s="38"/>
    </row>
    <row r="6442" spans="8:15">
      <c r="H6442" s="37"/>
      <c r="I6442" s="36"/>
      <c r="J6442" s="38"/>
      <c r="K6442" s="36"/>
      <c r="L6442" s="36"/>
      <c r="M6442" s="38"/>
      <c r="N6442" s="36"/>
      <c r="O6442" s="38"/>
    </row>
    <row r="6443" spans="8:15">
      <c r="H6443" s="37"/>
      <c r="I6443" s="36"/>
      <c r="J6443" s="38"/>
      <c r="K6443" s="36"/>
      <c r="L6443" s="36"/>
      <c r="M6443" s="38"/>
      <c r="N6443" s="36"/>
      <c r="O6443" s="38"/>
    </row>
    <row r="6444" spans="8:15">
      <c r="H6444" s="37"/>
      <c r="I6444" s="36"/>
      <c r="J6444" s="38"/>
      <c r="K6444" s="36"/>
      <c r="L6444" s="36"/>
      <c r="M6444" s="38"/>
      <c r="N6444" s="36"/>
      <c r="O6444" s="38"/>
    </row>
    <row r="6445" spans="8:15">
      <c r="H6445" s="37"/>
      <c r="I6445" s="36"/>
      <c r="J6445" s="38"/>
      <c r="K6445" s="36"/>
      <c r="L6445" s="36"/>
      <c r="M6445" s="38"/>
      <c r="N6445" s="36"/>
      <c r="O6445" s="38"/>
    </row>
    <row r="6446" spans="8:15">
      <c r="H6446" s="37"/>
      <c r="I6446" s="36"/>
      <c r="J6446" s="38"/>
      <c r="K6446" s="36"/>
      <c r="L6446" s="36"/>
      <c r="M6446" s="38"/>
      <c r="N6446" s="36"/>
      <c r="O6446" s="38"/>
    </row>
    <row r="6447" spans="8:15">
      <c r="H6447" s="37"/>
      <c r="I6447" s="36"/>
      <c r="J6447" s="38"/>
      <c r="K6447" s="36"/>
      <c r="L6447" s="36"/>
      <c r="M6447" s="38"/>
      <c r="N6447" s="36"/>
      <c r="O6447" s="38"/>
    </row>
    <row r="6448" spans="8:15">
      <c r="H6448" s="37"/>
      <c r="I6448" s="36"/>
      <c r="J6448" s="38"/>
      <c r="K6448" s="36"/>
      <c r="L6448" s="36"/>
      <c r="M6448" s="38"/>
      <c r="N6448" s="36"/>
      <c r="O6448" s="38"/>
    </row>
    <row r="6449" spans="8:15">
      <c r="H6449" s="37"/>
      <c r="I6449" s="36"/>
      <c r="J6449" s="38"/>
      <c r="K6449" s="36"/>
      <c r="L6449" s="36"/>
      <c r="M6449" s="38"/>
      <c r="N6449" s="36"/>
      <c r="O6449" s="38"/>
    </row>
    <row r="6450" spans="8:15">
      <c r="H6450" s="37"/>
      <c r="I6450" s="36"/>
      <c r="J6450" s="38"/>
      <c r="K6450" s="36"/>
      <c r="L6450" s="36"/>
      <c r="M6450" s="38"/>
      <c r="N6450" s="36"/>
      <c r="O6450" s="38"/>
    </row>
    <row r="6451" spans="8:15">
      <c r="H6451" s="37"/>
      <c r="I6451" s="36"/>
      <c r="J6451" s="38"/>
      <c r="K6451" s="36"/>
      <c r="L6451" s="36"/>
      <c r="M6451" s="38"/>
      <c r="N6451" s="36"/>
      <c r="O6451" s="38"/>
    </row>
    <row r="6452" spans="8:15">
      <c r="H6452" s="37"/>
      <c r="I6452" s="36"/>
      <c r="J6452" s="38"/>
      <c r="K6452" s="36"/>
      <c r="L6452" s="36"/>
      <c r="M6452" s="38"/>
      <c r="N6452" s="36"/>
      <c r="O6452" s="38"/>
    </row>
    <row r="6453" spans="8:15">
      <c r="H6453" s="37"/>
      <c r="I6453" s="36"/>
      <c r="J6453" s="38"/>
      <c r="K6453" s="36"/>
      <c r="L6453" s="36"/>
      <c r="M6453" s="38"/>
      <c r="N6453" s="36"/>
      <c r="O6453" s="38"/>
    </row>
    <row r="6454" spans="8:15">
      <c r="H6454" s="37"/>
      <c r="I6454" s="36"/>
      <c r="J6454" s="38"/>
      <c r="K6454" s="36"/>
      <c r="L6454" s="36"/>
      <c r="M6454" s="38"/>
      <c r="N6454" s="36"/>
      <c r="O6454" s="38"/>
    </row>
    <row r="6455" spans="8:15">
      <c r="H6455" s="37"/>
      <c r="I6455" s="36"/>
      <c r="J6455" s="38"/>
      <c r="K6455" s="36"/>
      <c r="L6455" s="36"/>
      <c r="M6455" s="38"/>
      <c r="N6455" s="36"/>
      <c r="O6455" s="38"/>
    </row>
    <row r="6456" spans="8:15">
      <c r="H6456" s="37"/>
      <c r="I6456" s="36"/>
      <c r="J6456" s="38"/>
      <c r="K6456" s="36"/>
      <c r="L6456" s="36"/>
      <c r="M6456" s="38"/>
      <c r="N6456" s="36"/>
      <c r="O6456" s="38"/>
    </row>
    <row r="6457" spans="8:15">
      <c r="H6457" s="37"/>
      <c r="I6457" s="36"/>
      <c r="J6457" s="38"/>
      <c r="K6457" s="36"/>
      <c r="L6457" s="36"/>
      <c r="M6457" s="38"/>
      <c r="N6457" s="36"/>
      <c r="O6457" s="38"/>
    </row>
    <row r="6458" spans="8:15">
      <c r="H6458" s="37"/>
      <c r="I6458" s="36"/>
      <c r="J6458" s="38"/>
      <c r="K6458" s="36"/>
      <c r="L6458" s="36"/>
      <c r="M6458" s="38"/>
      <c r="N6458" s="36"/>
      <c r="O6458" s="38"/>
    </row>
    <row r="6459" spans="8:15">
      <c r="H6459" s="37"/>
      <c r="I6459" s="36"/>
      <c r="J6459" s="38"/>
      <c r="K6459" s="36"/>
      <c r="L6459" s="36"/>
      <c r="M6459" s="38"/>
      <c r="N6459" s="36"/>
      <c r="O6459" s="38"/>
    </row>
    <row r="6460" spans="8:15">
      <c r="H6460" s="37"/>
      <c r="I6460" s="36"/>
      <c r="J6460" s="38"/>
      <c r="K6460" s="36"/>
      <c r="L6460" s="36"/>
      <c r="M6460" s="38"/>
      <c r="N6460" s="36"/>
      <c r="O6460" s="38"/>
    </row>
    <row r="6461" spans="8:15">
      <c r="H6461" s="37"/>
      <c r="I6461" s="36"/>
      <c r="J6461" s="38"/>
      <c r="K6461" s="36"/>
      <c r="L6461" s="36"/>
      <c r="M6461" s="38"/>
      <c r="N6461" s="36"/>
      <c r="O6461" s="38"/>
    </row>
    <row r="6462" spans="8:15">
      <c r="H6462" s="37"/>
      <c r="I6462" s="36"/>
      <c r="J6462" s="38"/>
      <c r="K6462" s="36"/>
      <c r="L6462" s="36"/>
      <c r="M6462" s="38"/>
      <c r="N6462" s="36"/>
      <c r="O6462" s="38"/>
    </row>
    <row r="6463" spans="8:15">
      <c r="H6463" s="37"/>
      <c r="I6463" s="36"/>
      <c r="J6463" s="38"/>
      <c r="K6463" s="36"/>
      <c r="L6463" s="36"/>
      <c r="M6463" s="38"/>
      <c r="N6463" s="36"/>
      <c r="O6463" s="38"/>
    </row>
    <row r="6464" spans="8:15">
      <c r="H6464" s="37"/>
      <c r="I6464" s="36"/>
      <c r="J6464" s="38"/>
      <c r="K6464" s="36"/>
      <c r="L6464" s="36"/>
      <c r="M6464" s="38"/>
      <c r="N6464" s="36"/>
      <c r="O6464" s="38"/>
    </row>
    <row r="6465" spans="8:15">
      <c r="H6465" s="37"/>
      <c r="I6465" s="36"/>
      <c r="J6465" s="38"/>
      <c r="K6465" s="36"/>
      <c r="L6465" s="36"/>
      <c r="M6465" s="38"/>
      <c r="N6465" s="36"/>
      <c r="O6465" s="38"/>
    </row>
    <row r="6466" spans="8:15">
      <c r="H6466" s="37"/>
      <c r="I6466" s="36"/>
      <c r="J6466" s="38"/>
      <c r="K6466" s="36"/>
      <c r="L6466" s="36"/>
      <c r="M6466" s="38"/>
      <c r="N6466" s="36"/>
      <c r="O6466" s="38"/>
    </row>
    <row r="6467" spans="8:15">
      <c r="H6467" s="37"/>
      <c r="I6467" s="36"/>
      <c r="J6467" s="38"/>
      <c r="K6467" s="36"/>
      <c r="L6467" s="36"/>
      <c r="M6467" s="38"/>
      <c r="N6467" s="36"/>
      <c r="O6467" s="38"/>
    </row>
    <row r="6468" spans="8:15">
      <c r="H6468" s="37"/>
      <c r="I6468" s="36"/>
      <c r="J6468" s="38"/>
      <c r="K6468" s="36"/>
      <c r="L6468" s="36"/>
      <c r="M6468" s="38"/>
      <c r="N6468" s="36"/>
      <c r="O6468" s="38"/>
    </row>
    <row r="6469" spans="8:15">
      <c r="H6469" s="37"/>
      <c r="I6469" s="36"/>
      <c r="J6469" s="38"/>
      <c r="K6469" s="36"/>
      <c r="L6469" s="36"/>
      <c r="M6469" s="38"/>
      <c r="N6469" s="36"/>
      <c r="O6469" s="38"/>
    </row>
    <row r="6470" spans="8:15">
      <c r="H6470" s="37"/>
      <c r="I6470" s="36"/>
      <c r="J6470" s="38"/>
      <c r="K6470" s="36"/>
      <c r="L6470" s="36"/>
      <c r="M6470" s="38"/>
      <c r="N6470" s="36"/>
      <c r="O6470" s="38"/>
    </row>
    <row r="6471" spans="8:15">
      <c r="H6471" s="37"/>
      <c r="I6471" s="36"/>
      <c r="J6471" s="38"/>
      <c r="K6471" s="36"/>
      <c r="L6471" s="36"/>
      <c r="M6471" s="38"/>
      <c r="N6471" s="36"/>
      <c r="O6471" s="38"/>
    </row>
    <row r="6472" spans="8:15">
      <c r="H6472" s="37"/>
      <c r="I6472" s="36"/>
      <c r="J6472" s="38"/>
      <c r="K6472" s="36"/>
      <c r="L6472" s="36"/>
      <c r="M6472" s="38"/>
      <c r="N6472" s="36"/>
      <c r="O6472" s="38"/>
    </row>
    <row r="6473" spans="8:15">
      <c r="H6473" s="37"/>
      <c r="I6473" s="36"/>
      <c r="J6473" s="38"/>
      <c r="K6473" s="36"/>
      <c r="L6473" s="36"/>
      <c r="M6473" s="38"/>
      <c r="N6473" s="36"/>
      <c r="O6473" s="38"/>
    </row>
    <row r="6474" spans="8:15">
      <c r="H6474" s="37"/>
      <c r="I6474" s="36"/>
      <c r="J6474" s="38"/>
      <c r="K6474" s="36"/>
      <c r="L6474" s="36"/>
      <c r="M6474" s="38"/>
      <c r="N6474" s="36"/>
      <c r="O6474" s="38"/>
    </row>
    <row r="6475" spans="8:15">
      <c r="H6475" s="37"/>
      <c r="I6475" s="36"/>
      <c r="J6475" s="38"/>
      <c r="K6475" s="36"/>
      <c r="L6475" s="36"/>
      <c r="M6475" s="38"/>
      <c r="N6475" s="36"/>
      <c r="O6475" s="38"/>
    </row>
    <row r="6476" spans="8:15">
      <c r="H6476" s="37"/>
      <c r="I6476" s="36"/>
      <c r="J6476" s="38"/>
      <c r="K6476" s="36"/>
      <c r="L6476" s="36"/>
      <c r="M6476" s="38"/>
      <c r="N6476" s="36"/>
      <c r="O6476" s="38"/>
    </row>
    <row r="6477" spans="8:15">
      <c r="H6477" s="37"/>
      <c r="I6477" s="36"/>
      <c r="J6477" s="38"/>
      <c r="K6477" s="36"/>
      <c r="L6477" s="36"/>
      <c r="M6477" s="38"/>
      <c r="N6477" s="36"/>
      <c r="O6477" s="38"/>
    </row>
    <row r="6478" spans="8:15">
      <c r="H6478" s="37"/>
      <c r="I6478" s="36"/>
      <c r="J6478" s="38"/>
      <c r="K6478" s="36"/>
      <c r="L6478" s="36"/>
      <c r="M6478" s="38"/>
      <c r="N6478" s="36"/>
      <c r="O6478" s="38"/>
    </row>
    <row r="6479" spans="8:15">
      <c r="H6479" s="37"/>
      <c r="I6479" s="36"/>
      <c r="J6479" s="38"/>
      <c r="K6479" s="36"/>
      <c r="L6479" s="36"/>
      <c r="M6479" s="38"/>
      <c r="N6479" s="36"/>
      <c r="O6479" s="38"/>
    </row>
    <row r="6480" spans="8:15">
      <c r="H6480" s="37"/>
      <c r="I6480" s="36"/>
      <c r="J6480" s="38"/>
      <c r="K6480" s="36"/>
      <c r="L6480" s="36"/>
      <c r="M6480" s="38"/>
      <c r="N6480" s="36"/>
      <c r="O6480" s="38"/>
    </row>
    <row r="6481" spans="8:15">
      <c r="H6481" s="37"/>
      <c r="I6481" s="36"/>
      <c r="J6481" s="38"/>
      <c r="K6481" s="36"/>
      <c r="L6481" s="36"/>
      <c r="M6481" s="38"/>
      <c r="N6481" s="36"/>
      <c r="O6481" s="38"/>
    </row>
    <row r="6482" spans="8:15">
      <c r="H6482" s="37"/>
      <c r="I6482" s="36"/>
      <c r="J6482" s="38"/>
      <c r="K6482" s="36"/>
      <c r="L6482" s="36"/>
      <c r="M6482" s="38"/>
      <c r="N6482" s="36"/>
      <c r="O6482" s="38"/>
    </row>
    <row r="6483" spans="8:15">
      <c r="H6483" s="37"/>
      <c r="I6483" s="36"/>
      <c r="J6483" s="38"/>
      <c r="K6483" s="36"/>
      <c r="L6483" s="36"/>
      <c r="M6483" s="38"/>
      <c r="N6483" s="36"/>
      <c r="O6483" s="38"/>
    </row>
    <row r="6484" spans="8:15">
      <c r="H6484" s="37"/>
      <c r="I6484" s="36"/>
      <c r="J6484" s="38"/>
      <c r="K6484" s="36"/>
      <c r="L6484" s="36"/>
      <c r="M6484" s="38"/>
      <c r="N6484" s="36"/>
      <c r="O6484" s="38"/>
    </row>
    <row r="6485" spans="8:15">
      <c r="H6485" s="37"/>
      <c r="I6485" s="36"/>
      <c r="J6485" s="38"/>
      <c r="K6485" s="36"/>
      <c r="L6485" s="36"/>
      <c r="M6485" s="38"/>
      <c r="N6485" s="36"/>
      <c r="O6485" s="38"/>
    </row>
    <row r="6486" spans="8:15">
      <c r="H6486" s="37"/>
      <c r="I6486" s="36"/>
      <c r="J6486" s="38"/>
      <c r="K6486" s="36"/>
      <c r="L6486" s="36"/>
      <c r="M6486" s="38"/>
      <c r="N6486" s="36"/>
      <c r="O6486" s="38"/>
    </row>
    <row r="6487" spans="8:15">
      <c r="H6487" s="37"/>
      <c r="I6487" s="36"/>
      <c r="J6487" s="38"/>
      <c r="K6487" s="36"/>
      <c r="L6487" s="36"/>
      <c r="M6487" s="38"/>
      <c r="N6487" s="36"/>
      <c r="O6487" s="38"/>
    </row>
    <row r="6488" spans="8:15">
      <c r="H6488" s="37"/>
      <c r="I6488" s="36"/>
      <c r="J6488" s="38"/>
      <c r="K6488" s="36"/>
      <c r="L6488" s="36"/>
      <c r="M6488" s="38"/>
      <c r="N6488" s="36"/>
      <c r="O6488" s="38"/>
    </row>
    <row r="6489" spans="8:15">
      <c r="H6489" s="37"/>
      <c r="I6489" s="36"/>
      <c r="J6489" s="38"/>
      <c r="K6489" s="36"/>
      <c r="L6489" s="36"/>
      <c r="M6489" s="38"/>
      <c r="N6489" s="36"/>
      <c r="O6489" s="38"/>
    </row>
    <row r="6490" spans="8:15">
      <c r="H6490" s="37"/>
      <c r="I6490" s="36"/>
      <c r="J6490" s="38"/>
      <c r="K6490" s="36"/>
      <c r="L6490" s="36"/>
      <c r="M6490" s="38"/>
      <c r="N6490" s="36"/>
      <c r="O6490" s="38"/>
    </row>
    <row r="6491" spans="8:15">
      <c r="H6491" s="37"/>
      <c r="I6491" s="36"/>
      <c r="J6491" s="38"/>
      <c r="K6491" s="36"/>
      <c r="L6491" s="36"/>
      <c r="M6491" s="38"/>
      <c r="N6491" s="36"/>
      <c r="O6491" s="38"/>
    </row>
    <row r="6492" spans="8:15">
      <c r="H6492" s="37"/>
      <c r="I6492" s="36"/>
      <c r="J6492" s="38"/>
      <c r="K6492" s="36"/>
      <c r="L6492" s="36"/>
      <c r="M6492" s="38"/>
      <c r="N6492" s="36"/>
      <c r="O6492" s="38"/>
    </row>
    <row r="6493" spans="8:15">
      <c r="H6493" s="37"/>
      <c r="I6493" s="36"/>
      <c r="J6493" s="38"/>
      <c r="K6493" s="36"/>
      <c r="L6493" s="36"/>
      <c r="M6493" s="38"/>
      <c r="N6493" s="36"/>
      <c r="O6493" s="38"/>
    </row>
    <row r="6494" spans="8:15">
      <c r="H6494" s="37"/>
      <c r="I6494" s="36"/>
      <c r="J6494" s="38"/>
      <c r="K6494" s="36"/>
      <c r="L6494" s="36"/>
      <c r="M6494" s="38"/>
      <c r="N6494" s="36"/>
      <c r="O6494" s="38"/>
    </row>
    <row r="6495" spans="8:15">
      <c r="H6495" s="37"/>
      <c r="I6495" s="36"/>
      <c r="J6495" s="38"/>
      <c r="K6495" s="36"/>
      <c r="L6495" s="36"/>
      <c r="M6495" s="38"/>
      <c r="N6495" s="36"/>
      <c r="O6495" s="38"/>
    </row>
    <row r="6496" spans="8:15">
      <c r="H6496" s="37"/>
      <c r="I6496" s="36"/>
      <c r="J6496" s="38"/>
      <c r="K6496" s="36"/>
      <c r="L6496" s="36"/>
      <c r="M6496" s="38"/>
      <c r="N6496" s="36"/>
      <c r="O6496" s="38"/>
    </row>
    <row r="6497" spans="8:15">
      <c r="H6497" s="37"/>
      <c r="I6497" s="36"/>
      <c r="J6497" s="38"/>
      <c r="K6497" s="36"/>
      <c r="L6497" s="36"/>
      <c r="M6497" s="38"/>
      <c r="N6497" s="36"/>
      <c r="O6497" s="38"/>
    </row>
    <row r="6498" spans="8:15">
      <c r="H6498" s="37"/>
      <c r="I6498" s="36"/>
      <c r="J6498" s="38"/>
      <c r="K6498" s="36"/>
      <c r="L6498" s="36"/>
      <c r="M6498" s="38"/>
      <c r="N6498" s="36"/>
      <c r="O6498" s="38"/>
    </row>
    <row r="6499" spans="8:15">
      <c r="H6499" s="37"/>
      <c r="I6499" s="36"/>
      <c r="J6499" s="38"/>
      <c r="K6499" s="36"/>
      <c r="L6499" s="36"/>
      <c r="M6499" s="38"/>
      <c r="N6499" s="36"/>
      <c r="O6499" s="38"/>
    </row>
    <row r="6500" spans="8:15">
      <c r="H6500" s="37"/>
      <c r="I6500" s="36"/>
      <c r="J6500" s="38"/>
      <c r="K6500" s="36"/>
      <c r="L6500" s="36"/>
      <c r="M6500" s="38"/>
      <c r="N6500" s="36"/>
      <c r="O6500" s="38"/>
    </row>
    <row r="6501" spans="8:15">
      <c r="H6501" s="37"/>
      <c r="I6501" s="36"/>
      <c r="J6501" s="38"/>
      <c r="K6501" s="36"/>
      <c r="L6501" s="36"/>
      <c r="M6501" s="38"/>
      <c r="N6501" s="36"/>
      <c r="O6501" s="38"/>
    </row>
    <row r="6502" spans="8:15">
      <c r="H6502" s="37"/>
      <c r="I6502" s="36"/>
      <c r="J6502" s="38"/>
      <c r="K6502" s="36"/>
      <c r="L6502" s="36"/>
      <c r="M6502" s="38"/>
      <c r="N6502" s="36"/>
      <c r="O6502" s="38"/>
    </row>
    <row r="6503" spans="8:15">
      <c r="H6503" s="37"/>
      <c r="I6503" s="36"/>
      <c r="J6503" s="38"/>
      <c r="K6503" s="36"/>
      <c r="L6503" s="36"/>
      <c r="M6503" s="38"/>
      <c r="N6503" s="36"/>
      <c r="O6503" s="38"/>
    </row>
    <row r="6504" spans="8:15">
      <c r="H6504" s="37"/>
      <c r="I6504" s="36"/>
      <c r="J6504" s="38"/>
      <c r="K6504" s="36"/>
      <c r="L6504" s="36"/>
      <c r="M6504" s="38"/>
      <c r="N6504" s="36"/>
      <c r="O6504" s="38"/>
    </row>
    <row r="6505" spans="8:15">
      <c r="H6505" s="37"/>
      <c r="I6505" s="36"/>
      <c r="J6505" s="38"/>
      <c r="K6505" s="36"/>
      <c r="L6505" s="36"/>
      <c r="M6505" s="38"/>
      <c r="N6505" s="36"/>
      <c r="O6505" s="38"/>
    </row>
    <row r="6506" spans="8:15">
      <c r="H6506" s="37"/>
      <c r="I6506" s="36"/>
      <c r="J6506" s="38"/>
      <c r="K6506" s="36"/>
      <c r="L6506" s="36"/>
      <c r="M6506" s="38"/>
      <c r="N6506" s="36"/>
      <c r="O6506" s="38"/>
    </row>
    <row r="6507" spans="8:15">
      <c r="H6507" s="37"/>
      <c r="I6507" s="36"/>
      <c r="J6507" s="38"/>
      <c r="K6507" s="36"/>
      <c r="L6507" s="36"/>
      <c r="M6507" s="38"/>
      <c r="N6507" s="36"/>
      <c r="O6507" s="38"/>
    </row>
    <row r="6508" spans="8:15">
      <c r="H6508" s="37"/>
      <c r="I6508" s="36"/>
      <c r="J6508" s="38"/>
      <c r="K6508" s="36"/>
      <c r="L6508" s="36"/>
      <c r="M6508" s="38"/>
      <c r="N6508" s="36"/>
      <c r="O6508" s="38"/>
    </row>
    <row r="6509" spans="8:15">
      <c r="H6509" s="37"/>
      <c r="I6509" s="36"/>
      <c r="J6509" s="38"/>
      <c r="K6509" s="36"/>
      <c r="L6509" s="36"/>
      <c r="M6509" s="38"/>
      <c r="N6509" s="36"/>
      <c r="O6509" s="38"/>
    </row>
    <row r="6510" spans="8:15">
      <c r="H6510" s="37"/>
      <c r="I6510" s="36"/>
      <c r="J6510" s="38"/>
      <c r="K6510" s="36"/>
      <c r="L6510" s="36"/>
      <c r="M6510" s="38"/>
      <c r="N6510" s="36"/>
      <c r="O6510" s="38"/>
    </row>
    <row r="6511" spans="8:15">
      <c r="H6511" s="37"/>
      <c r="I6511" s="36"/>
      <c r="J6511" s="38"/>
      <c r="K6511" s="36"/>
      <c r="L6511" s="36"/>
      <c r="M6511" s="38"/>
      <c r="N6511" s="36"/>
      <c r="O6511" s="38"/>
    </row>
    <row r="6512" spans="8:15">
      <c r="H6512" s="37"/>
      <c r="I6512" s="36"/>
      <c r="J6512" s="38"/>
      <c r="K6512" s="36"/>
      <c r="L6512" s="36"/>
      <c r="M6512" s="38"/>
      <c r="N6512" s="36"/>
      <c r="O6512" s="38"/>
    </row>
    <row r="6513" spans="8:15">
      <c r="H6513" s="37"/>
      <c r="I6513" s="36"/>
      <c r="J6513" s="38"/>
      <c r="K6513" s="36"/>
      <c r="L6513" s="36"/>
      <c r="M6513" s="38"/>
      <c r="N6513" s="36"/>
      <c r="O6513" s="38"/>
    </row>
    <row r="6514" spans="8:15">
      <c r="H6514" s="37"/>
      <c r="I6514" s="36"/>
      <c r="J6514" s="38"/>
      <c r="K6514" s="36"/>
      <c r="L6514" s="36"/>
      <c r="M6514" s="38"/>
      <c r="N6514" s="36"/>
      <c r="O6514" s="38"/>
    </row>
    <row r="6515" spans="8:15">
      <c r="H6515" s="37"/>
      <c r="I6515" s="36"/>
      <c r="J6515" s="38"/>
      <c r="K6515" s="36"/>
      <c r="L6515" s="36"/>
      <c r="M6515" s="38"/>
      <c r="N6515" s="36"/>
      <c r="O6515" s="38"/>
    </row>
    <row r="6516" spans="8:15">
      <c r="H6516" s="37"/>
      <c r="I6516" s="36"/>
      <c r="J6516" s="38"/>
      <c r="K6516" s="36"/>
      <c r="L6516" s="36"/>
      <c r="M6516" s="38"/>
      <c r="N6516" s="36"/>
      <c r="O6516" s="38"/>
    </row>
    <row r="6517" spans="8:15">
      <c r="H6517" s="37"/>
      <c r="I6517" s="36"/>
      <c r="J6517" s="38"/>
      <c r="K6517" s="36"/>
      <c r="L6517" s="36"/>
      <c r="M6517" s="38"/>
      <c r="N6517" s="36"/>
      <c r="O6517" s="38"/>
    </row>
    <row r="6518" spans="8:15">
      <c r="H6518" s="37"/>
      <c r="I6518" s="36"/>
      <c r="J6518" s="38"/>
      <c r="K6518" s="36"/>
      <c r="L6518" s="36"/>
      <c r="M6518" s="38"/>
      <c r="N6518" s="36"/>
      <c r="O6518" s="38"/>
    </row>
    <row r="6519" spans="8:15">
      <c r="H6519" s="37"/>
      <c r="I6519" s="36"/>
      <c r="J6519" s="38"/>
      <c r="K6519" s="36"/>
      <c r="L6519" s="36"/>
      <c r="M6519" s="38"/>
      <c r="N6519" s="36"/>
      <c r="O6519" s="38"/>
    </row>
    <row r="6520" spans="8:15">
      <c r="H6520" s="37"/>
      <c r="I6520" s="36"/>
      <c r="J6520" s="38"/>
      <c r="K6520" s="36"/>
      <c r="L6520" s="36"/>
      <c r="M6520" s="38"/>
      <c r="N6520" s="36"/>
      <c r="O6520" s="38"/>
    </row>
    <row r="6521" spans="8:15">
      <c r="H6521" s="37"/>
      <c r="I6521" s="36"/>
      <c r="J6521" s="38"/>
      <c r="K6521" s="36"/>
      <c r="L6521" s="36"/>
      <c r="M6521" s="38"/>
      <c r="N6521" s="36"/>
      <c r="O6521" s="38"/>
    </row>
    <row r="6522" spans="8:15">
      <c r="H6522" s="37"/>
      <c r="I6522" s="36"/>
      <c r="J6522" s="38"/>
      <c r="K6522" s="36"/>
      <c r="L6522" s="36"/>
      <c r="M6522" s="38"/>
      <c r="N6522" s="36"/>
      <c r="O6522" s="38"/>
    </row>
    <row r="6523" spans="8:15">
      <c r="H6523" s="37"/>
      <c r="I6523" s="36"/>
      <c r="J6523" s="38"/>
      <c r="K6523" s="36"/>
      <c r="L6523" s="36"/>
      <c r="M6523" s="38"/>
      <c r="N6523" s="36"/>
      <c r="O6523" s="38"/>
    </row>
    <row r="6524" spans="8:15">
      <c r="H6524" s="37"/>
      <c r="I6524" s="36"/>
      <c r="J6524" s="38"/>
      <c r="K6524" s="36"/>
      <c r="L6524" s="36"/>
      <c r="M6524" s="38"/>
      <c r="N6524" s="36"/>
      <c r="O6524" s="38"/>
    </row>
    <row r="6525" spans="8:15">
      <c r="H6525" s="37"/>
      <c r="I6525" s="36"/>
      <c r="J6525" s="38"/>
      <c r="K6525" s="36"/>
      <c r="L6525" s="36"/>
      <c r="M6525" s="38"/>
      <c r="N6525" s="36"/>
      <c r="O6525" s="38"/>
    </row>
    <row r="6526" spans="8:15">
      <c r="H6526" s="37"/>
      <c r="I6526" s="36"/>
      <c r="J6526" s="38"/>
      <c r="K6526" s="36"/>
      <c r="L6526" s="36"/>
      <c r="M6526" s="38"/>
      <c r="N6526" s="36"/>
      <c r="O6526" s="38"/>
    </row>
    <row r="6527" spans="8:15">
      <c r="H6527" s="37"/>
      <c r="I6527" s="36"/>
      <c r="J6527" s="38"/>
      <c r="K6527" s="36"/>
      <c r="L6527" s="36"/>
      <c r="M6527" s="38"/>
      <c r="N6527" s="36"/>
      <c r="O6527" s="38"/>
    </row>
    <row r="6528" spans="8:15">
      <c r="H6528" s="37"/>
      <c r="I6528" s="36"/>
      <c r="J6528" s="38"/>
      <c r="K6528" s="36"/>
      <c r="L6528" s="36"/>
      <c r="M6528" s="38"/>
      <c r="N6528" s="36"/>
      <c r="O6528" s="38"/>
    </row>
    <row r="6529" spans="8:15">
      <c r="H6529" s="37"/>
      <c r="I6529" s="36"/>
      <c r="J6529" s="38"/>
      <c r="K6529" s="36"/>
      <c r="L6529" s="36"/>
      <c r="M6529" s="38"/>
      <c r="N6529" s="36"/>
      <c r="O6529" s="38"/>
    </row>
    <row r="6530" spans="8:15">
      <c r="H6530" s="37"/>
      <c r="I6530" s="36"/>
      <c r="J6530" s="38"/>
      <c r="K6530" s="36"/>
      <c r="L6530" s="36"/>
      <c r="M6530" s="38"/>
      <c r="N6530" s="36"/>
      <c r="O6530" s="38"/>
    </row>
    <row r="6531" spans="8:15">
      <c r="H6531" s="37"/>
      <c r="I6531" s="36"/>
      <c r="J6531" s="38"/>
      <c r="K6531" s="36"/>
      <c r="L6531" s="36"/>
      <c r="M6531" s="38"/>
      <c r="N6531" s="36"/>
      <c r="O6531" s="38"/>
    </row>
    <row r="6532" spans="8:15">
      <c r="H6532" s="37"/>
      <c r="I6532" s="36"/>
      <c r="J6532" s="38"/>
      <c r="K6532" s="36"/>
      <c r="L6532" s="36"/>
      <c r="M6532" s="38"/>
      <c r="N6532" s="36"/>
      <c r="O6532" s="38"/>
    </row>
    <row r="6533" spans="8:15">
      <c r="H6533" s="37"/>
      <c r="I6533" s="36"/>
      <c r="J6533" s="38"/>
      <c r="K6533" s="36"/>
      <c r="L6533" s="36"/>
      <c r="M6533" s="38"/>
      <c r="N6533" s="36"/>
      <c r="O6533" s="38"/>
    </row>
    <row r="6534" spans="8:15">
      <c r="H6534" s="37"/>
      <c r="I6534" s="36"/>
      <c r="J6534" s="38"/>
      <c r="K6534" s="36"/>
      <c r="L6534" s="36"/>
      <c r="M6534" s="38"/>
      <c r="N6534" s="36"/>
      <c r="O6534" s="38"/>
    </row>
    <row r="6535" spans="8:15">
      <c r="H6535" s="37"/>
      <c r="I6535" s="36"/>
      <c r="J6535" s="38"/>
      <c r="K6535" s="36"/>
      <c r="L6535" s="36"/>
      <c r="M6535" s="38"/>
      <c r="N6535" s="36"/>
      <c r="O6535" s="38"/>
    </row>
    <row r="6536" spans="8:15">
      <c r="H6536" s="37"/>
      <c r="I6536" s="36"/>
      <c r="J6536" s="38"/>
      <c r="K6536" s="36"/>
      <c r="L6536" s="36"/>
      <c r="M6536" s="38"/>
      <c r="N6536" s="36"/>
      <c r="O6536" s="38"/>
    </row>
    <row r="6537" spans="8:15">
      <c r="H6537" s="37"/>
      <c r="I6537" s="36"/>
      <c r="J6537" s="38"/>
      <c r="K6537" s="36"/>
      <c r="L6537" s="36"/>
      <c r="M6537" s="38"/>
      <c r="N6537" s="36"/>
      <c r="O6537" s="38"/>
    </row>
    <row r="6538" spans="8:15">
      <c r="H6538" s="37"/>
      <c r="I6538" s="36"/>
      <c r="J6538" s="38"/>
      <c r="K6538" s="36"/>
      <c r="L6538" s="36"/>
      <c r="M6538" s="38"/>
      <c r="N6538" s="36"/>
      <c r="O6538" s="38"/>
    </row>
    <row r="6539" spans="8:15">
      <c r="H6539" s="37"/>
      <c r="I6539" s="36"/>
      <c r="J6539" s="38"/>
      <c r="K6539" s="36"/>
      <c r="L6539" s="36"/>
      <c r="M6539" s="38"/>
      <c r="N6539" s="36"/>
      <c r="O6539" s="38"/>
    </row>
    <row r="6540" spans="8:15">
      <c r="H6540" s="37"/>
      <c r="I6540" s="36"/>
      <c r="J6540" s="38"/>
      <c r="K6540" s="36"/>
      <c r="L6540" s="36"/>
      <c r="M6540" s="38"/>
      <c r="N6540" s="36"/>
      <c r="O6540" s="38"/>
    </row>
    <row r="6541" spans="8:15">
      <c r="H6541" s="37"/>
      <c r="I6541" s="36"/>
      <c r="J6541" s="38"/>
      <c r="K6541" s="36"/>
      <c r="L6541" s="36"/>
      <c r="M6541" s="38"/>
      <c r="N6541" s="36"/>
      <c r="O6541" s="38"/>
    </row>
    <row r="6542" spans="8:15">
      <c r="H6542" s="37"/>
      <c r="I6542" s="36"/>
      <c r="J6542" s="38"/>
      <c r="K6542" s="36"/>
      <c r="L6542" s="36"/>
      <c r="M6542" s="38"/>
      <c r="N6542" s="36"/>
      <c r="O6542" s="38"/>
    </row>
    <row r="6543" spans="8:15">
      <c r="H6543" s="37"/>
      <c r="I6543" s="36"/>
      <c r="J6543" s="38"/>
      <c r="K6543" s="36"/>
      <c r="L6543" s="36"/>
      <c r="M6543" s="38"/>
      <c r="N6543" s="36"/>
      <c r="O6543" s="38"/>
    </row>
    <row r="6544" spans="8:15">
      <c r="H6544" s="37"/>
      <c r="I6544" s="36"/>
      <c r="J6544" s="38"/>
      <c r="K6544" s="36"/>
      <c r="L6544" s="36"/>
      <c r="M6544" s="38"/>
      <c r="N6544" s="36"/>
      <c r="O6544" s="38"/>
    </row>
    <row r="6545" spans="8:15">
      <c r="H6545" s="37"/>
      <c r="I6545" s="36"/>
      <c r="J6545" s="38"/>
      <c r="K6545" s="36"/>
      <c r="L6545" s="36"/>
      <c r="M6545" s="38"/>
      <c r="N6545" s="36"/>
      <c r="O6545" s="38"/>
    </row>
    <row r="6546" spans="8:15">
      <c r="H6546" s="37"/>
      <c r="I6546" s="36"/>
      <c r="J6546" s="38"/>
      <c r="K6546" s="36"/>
      <c r="L6546" s="36"/>
      <c r="M6546" s="38"/>
      <c r="N6546" s="36"/>
      <c r="O6546" s="38"/>
    </row>
    <row r="6547" spans="8:15">
      <c r="H6547" s="37"/>
      <c r="I6547" s="36"/>
      <c r="J6547" s="38"/>
      <c r="K6547" s="36"/>
      <c r="L6547" s="36"/>
      <c r="M6547" s="38"/>
      <c r="N6547" s="36"/>
      <c r="O6547" s="38"/>
    </row>
    <row r="6548" spans="8:15">
      <c r="H6548" s="37"/>
      <c r="I6548" s="36"/>
      <c r="J6548" s="38"/>
      <c r="K6548" s="36"/>
      <c r="L6548" s="36"/>
      <c r="M6548" s="38"/>
      <c r="N6548" s="36"/>
      <c r="O6548" s="38"/>
    </row>
    <row r="6549" spans="8:15">
      <c r="H6549" s="37"/>
      <c r="I6549" s="36"/>
      <c r="J6549" s="38"/>
      <c r="K6549" s="36"/>
      <c r="L6549" s="36"/>
      <c r="M6549" s="38"/>
      <c r="N6549" s="36"/>
      <c r="O6549" s="38"/>
    </row>
    <row r="6550" spans="8:15">
      <c r="H6550" s="37"/>
      <c r="I6550" s="36"/>
      <c r="J6550" s="38"/>
      <c r="K6550" s="36"/>
      <c r="L6550" s="36"/>
      <c r="M6550" s="38"/>
      <c r="N6550" s="36"/>
      <c r="O6550" s="38"/>
    </row>
    <row r="6551" spans="8:15">
      <c r="H6551" s="37"/>
      <c r="I6551" s="36"/>
      <c r="J6551" s="38"/>
      <c r="K6551" s="36"/>
      <c r="L6551" s="36"/>
      <c r="M6551" s="38"/>
      <c r="N6551" s="36"/>
      <c r="O6551" s="38"/>
    </row>
    <row r="6552" spans="8:15">
      <c r="H6552" s="37"/>
      <c r="I6552" s="36"/>
      <c r="J6552" s="38"/>
      <c r="K6552" s="36"/>
      <c r="L6552" s="36"/>
      <c r="M6552" s="38"/>
      <c r="N6552" s="36"/>
      <c r="O6552" s="38"/>
    </row>
    <row r="6553" spans="8:15">
      <c r="H6553" s="37"/>
      <c r="I6553" s="36"/>
      <c r="J6553" s="38"/>
      <c r="K6553" s="36"/>
      <c r="L6553" s="36"/>
      <c r="M6553" s="38"/>
      <c r="N6553" s="36"/>
      <c r="O6553" s="38"/>
    </row>
    <row r="6554" spans="8:15">
      <c r="H6554" s="37"/>
      <c r="I6554" s="36"/>
      <c r="J6554" s="38"/>
      <c r="K6554" s="36"/>
      <c r="L6554" s="36"/>
      <c r="M6554" s="38"/>
      <c r="N6554" s="36"/>
      <c r="O6554" s="38"/>
    </row>
    <row r="6555" spans="8:15">
      <c r="H6555" s="37"/>
      <c r="I6555" s="36"/>
      <c r="J6555" s="38"/>
      <c r="K6555" s="36"/>
      <c r="L6555" s="36"/>
      <c r="M6555" s="38"/>
      <c r="N6555" s="36"/>
      <c r="O6555" s="38"/>
    </row>
    <row r="6556" spans="8:15">
      <c r="H6556" s="37"/>
      <c r="I6556" s="36"/>
      <c r="J6556" s="38"/>
      <c r="K6556" s="36"/>
      <c r="L6556" s="36"/>
      <c r="M6556" s="38"/>
      <c r="N6556" s="36"/>
      <c r="O6556" s="38"/>
    </row>
    <row r="6557" spans="8:15">
      <c r="H6557" s="37"/>
      <c r="I6557" s="36"/>
      <c r="J6557" s="38"/>
      <c r="K6557" s="36"/>
      <c r="L6557" s="36"/>
      <c r="M6557" s="38"/>
      <c r="N6557" s="36"/>
      <c r="O6557" s="38"/>
    </row>
    <row r="6558" spans="8:15">
      <c r="H6558" s="37"/>
      <c r="I6558" s="36"/>
      <c r="J6558" s="38"/>
      <c r="K6558" s="36"/>
      <c r="L6558" s="36"/>
      <c r="M6558" s="38"/>
      <c r="N6558" s="36"/>
      <c r="O6558" s="38"/>
    </row>
    <row r="6559" spans="8:15">
      <c r="H6559" s="37"/>
      <c r="I6559" s="36"/>
      <c r="J6559" s="38"/>
      <c r="K6559" s="36"/>
      <c r="L6559" s="36"/>
      <c r="M6559" s="38"/>
      <c r="N6559" s="36"/>
      <c r="O6559" s="38"/>
    </row>
    <row r="6560" spans="8:15">
      <c r="H6560" s="37"/>
      <c r="I6560" s="36"/>
      <c r="J6560" s="38"/>
      <c r="K6560" s="36"/>
      <c r="L6560" s="36"/>
      <c r="M6560" s="38"/>
      <c r="N6560" s="36"/>
      <c r="O6560" s="38"/>
    </row>
    <row r="6561" spans="8:15">
      <c r="H6561" s="37"/>
      <c r="I6561" s="36"/>
      <c r="J6561" s="38"/>
      <c r="K6561" s="36"/>
      <c r="L6561" s="36"/>
      <c r="M6561" s="38"/>
      <c r="N6561" s="36"/>
      <c r="O6561" s="38"/>
    </row>
    <row r="6562" spans="8:15">
      <c r="H6562" s="37"/>
      <c r="I6562" s="36"/>
      <c r="J6562" s="38"/>
      <c r="K6562" s="36"/>
      <c r="L6562" s="36"/>
      <c r="M6562" s="38"/>
      <c r="N6562" s="36"/>
      <c r="O6562" s="38"/>
    </row>
    <row r="6563" spans="8:15">
      <c r="H6563" s="37"/>
      <c r="I6563" s="36"/>
      <c r="J6563" s="38"/>
      <c r="K6563" s="36"/>
      <c r="L6563" s="36"/>
      <c r="M6563" s="38"/>
      <c r="N6563" s="36"/>
      <c r="O6563" s="38"/>
    </row>
    <row r="6564" spans="8:15">
      <c r="H6564" s="37"/>
      <c r="I6564" s="36"/>
      <c r="J6564" s="38"/>
      <c r="K6564" s="36"/>
      <c r="L6564" s="36"/>
      <c r="M6564" s="38"/>
      <c r="N6564" s="36"/>
      <c r="O6564" s="38"/>
    </row>
    <row r="6565" spans="8:15">
      <c r="H6565" s="37"/>
      <c r="I6565" s="36"/>
      <c r="J6565" s="38"/>
      <c r="K6565" s="36"/>
      <c r="L6565" s="36"/>
      <c r="M6565" s="38"/>
      <c r="N6565" s="36"/>
      <c r="O6565" s="38"/>
    </row>
    <row r="6566" spans="8:15">
      <c r="H6566" s="37"/>
      <c r="I6566" s="36"/>
      <c r="J6566" s="38"/>
      <c r="K6566" s="36"/>
      <c r="L6566" s="36"/>
      <c r="M6566" s="38"/>
      <c r="N6566" s="36"/>
      <c r="O6566" s="38"/>
    </row>
    <row r="6567" spans="8:15">
      <c r="H6567" s="37"/>
      <c r="I6567" s="36"/>
      <c r="J6567" s="38"/>
      <c r="K6567" s="36"/>
      <c r="L6567" s="36"/>
      <c r="M6567" s="38"/>
      <c r="N6567" s="36"/>
      <c r="O6567" s="38"/>
    </row>
    <row r="6568" spans="8:15">
      <c r="H6568" s="37"/>
      <c r="I6568" s="36"/>
      <c r="J6568" s="38"/>
      <c r="K6568" s="36"/>
      <c r="L6568" s="36"/>
      <c r="M6568" s="38"/>
      <c r="N6568" s="36"/>
      <c r="O6568" s="38"/>
    </row>
    <row r="6569" spans="8:15">
      <c r="H6569" s="37"/>
      <c r="I6569" s="36"/>
      <c r="J6569" s="38"/>
      <c r="K6569" s="36"/>
      <c r="L6569" s="36"/>
      <c r="M6569" s="38"/>
      <c r="N6569" s="36"/>
      <c r="O6569" s="38"/>
    </row>
    <row r="6570" spans="8:15">
      <c r="H6570" s="37"/>
      <c r="I6570" s="36"/>
      <c r="J6570" s="38"/>
      <c r="K6570" s="36"/>
      <c r="L6570" s="36"/>
      <c r="M6570" s="38"/>
      <c r="N6570" s="36"/>
      <c r="O6570" s="38"/>
    </row>
    <row r="6571" spans="8:15">
      <c r="H6571" s="37"/>
      <c r="I6571" s="36"/>
      <c r="J6571" s="38"/>
      <c r="K6571" s="36"/>
      <c r="L6571" s="36"/>
      <c r="M6571" s="38"/>
      <c r="N6571" s="36"/>
      <c r="O6571" s="38"/>
    </row>
    <row r="6572" spans="8:15">
      <c r="H6572" s="37"/>
      <c r="I6572" s="36"/>
      <c r="J6572" s="38"/>
      <c r="K6572" s="36"/>
      <c r="L6572" s="36"/>
      <c r="M6572" s="38"/>
      <c r="N6572" s="36"/>
      <c r="O6572" s="38"/>
    </row>
    <row r="6573" spans="8:15">
      <c r="H6573" s="37"/>
      <c r="I6573" s="36"/>
      <c r="J6573" s="38"/>
      <c r="K6573" s="36"/>
      <c r="L6573" s="36"/>
      <c r="M6573" s="38"/>
      <c r="N6573" s="36"/>
      <c r="O6573" s="38"/>
    </row>
    <row r="6574" spans="8:15">
      <c r="H6574" s="37"/>
      <c r="I6574" s="36"/>
      <c r="J6574" s="38"/>
      <c r="K6574" s="36"/>
      <c r="L6574" s="36"/>
      <c r="M6574" s="38"/>
      <c r="N6574" s="36"/>
      <c r="O6574" s="38"/>
    </row>
    <row r="6575" spans="8:15">
      <c r="H6575" s="37"/>
      <c r="I6575" s="36"/>
      <c r="J6575" s="38"/>
      <c r="K6575" s="36"/>
      <c r="L6575" s="36"/>
      <c r="M6575" s="38"/>
      <c r="N6575" s="36"/>
      <c r="O6575" s="38"/>
    </row>
    <row r="6576" spans="8:15">
      <c r="H6576" s="37"/>
      <c r="I6576" s="36"/>
      <c r="J6576" s="38"/>
      <c r="K6576" s="36"/>
      <c r="L6576" s="36"/>
      <c r="M6576" s="38"/>
      <c r="N6576" s="36"/>
      <c r="O6576" s="38"/>
    </row>
    <row r="6577" spans="8:15">
      <c r="H6577" s="37"/>
      <c r="I6577" s="36"/>
      <c r="J6577" s="38"/>
      <c r="K6577" s="36"/>
      <c r="L6577" s="36"/>
      <c r="M6577" s="38"/>
      <c r="N6577" s="36"/>
      <c r="O6577" s="38"/>
    </row>
    <row r="6578" spans="8:15">
      <c r="H6578" s="37"/>
      <c r="I6578" s="36"/>
      <c r="J6578" s="38"/>
      <c r="K6578" s="36"/>
      <c r="L6578" s="36"/>
      <c r="M6578" s="38"/>
      <c r="N6578" s="36"/>
      <c r="O6578" s="38"/>
    </row>
    <row r="6579" spans="8:15">
      <c r="H6579" s="37"/>
      <c r="I6579" s="36"/>
      <c r="J6579" s="38"/>
      <c r="K6579" s="36"/>
      <c r="L6579" s="36"/>
      <c r="M6579" s="38"/>
      <c r="N6579" s="36"/>
      <c r="O6579" s="38"/>
    </row>
    <row r="6580" spans="8:15">
      <c r="H6580" s="37"/>
      <c r="I6580" s="36"/>
      <c r="J6580" s="38"/>
      <c r="K6580" s="36"/>
      <c r="L6580" s="36"/>
      <c r="M6580" s="38"/>
      <c r="N6580" s="36"/>
      <c r="O6580" s="38"/>
    </row>
    <row r="6581" spans="8:15">
      <c r="H6581" s="37"/>
      <c r="I6581" s="36"/>
      <c r="J6581" s="38"/>
      <c r="K6581" s="36"/>
      <c r="L6581" s="36"/>
      <c r="M6581" s="38"/>
      <c r="N6581" s="36"/>
      <c r="O6581" s="38"/>
    </row>
    <row r="6582" spans="8:15">
      <c r="H6582" s="37"/>
      <c r="I6582" s="36"/>
      <c r="J6582" s="38"/>
      <c r="K6582" s="36"/>
      <c r="L6582" s="36"/>
      <c r="M6582" s="38"/>
      <c r="N6582" s="36"/>
      <c r="O6582" s="38"/>
    </row>
    <row r="6583" spans="8:15">
      <c r="H6583" s="37"/>
      <c r="I6583" s="36"/>
      <c r="J6583" s="38"/>
      <c r="K6583" s="36"/>
      <c r="L6583" s="36"/>
      <c r="M6583" s="38"/>
      <c r="N6583" s="36"/>
      <c r="O6583" s="38"/>
    </row>
    <row r="6584" spans="8:15">
      <c r="H6584" s="37"/>
      <c r="I6584" s="36"/>
      <c r="J6584" s="38"/>
      <c r="K6584" s="36"/>
      <c r="L6584" s="36"/>
      <c r="M6584" s="38"/>
      <c r="N6584" s="36"/>
      <c r="O6584" s="38"/>
    </row>
    <row r="6585" spans="8:15">
      <c r="H6585" s="37"/>
      <c r="I6585" s="36"/>
      <c r="J6585" s="38"/>
      <c r="K6585" s="36"/>
      <c r="L6585" s="36"/>
      <c r="M6585" s="38"/>
      <c r="N6585" s="36"/>
      <c r="O6585" s="38"/>
    </row>
    <row r="6586" spans="8:15">
      <c r="H6586" s="37"/>
      <c r="I6586" s="36"/>
      <c r="J6586" s="38"/>
      <c r="K6586" s="36"/>
      <c r="L6586" s="36"/>
      <c r="M6586" s="38"/>
      <c r="N6586" s="36"/>
      <c r="O6586" s="38"/>
    </row>
    <row r="6587" spans="8:15">
      <c r="H6587" s="37"/>
      <c r="I6587" s="36"/>
      <c r="J6587" s="38"/>
      <c r="K6587" s="36"/>
      <c r="L6587" s="36"/>
      <c r="M6587" s="38"/>
      <c r="N6587" s="36"/>
      <c r="O6587" s="38"/>
    </row>
    <row r="6588" spans="8:15">
      <c r="H6588" s="37"/>
      <c r="I6588" s="36"/>
      <c r="J6588" s="38"/>
      <c r="K6588" s="36"/>
      <c r="L6588" s="36"/>
      <c r="M6588" s="38"/>
      <c r="N6588" s="36"/>
      <c r="O6588" s="38"/>
    </row>
    <row r="6589" spans="8:15">
      <c r="H6589" s="37"/>
      <c r="I6589" s="36"/>
      <c r="J6589" s="38"/>
      <c r="K6589" s="36"/>
      <c r="L6589" s="36"/>
      <c r="M6589" s="38"/>
      <c r="N6589" s="36"/>
      <c r="O6589" s="38"/>
    </row>
    <row r="6590" spans="8:15">
      <c r="H6590" s="37"/>
      <c r="I6590" s="36"/>
      <c r="J6590" s="38"/>
      <c r="K6590" s="36"/>
      <c r="L6590" s="36"/>
      <c r="M6590" s="38"/>
      <c r="N6590" s="36"/>
      <c r="O6590" s="38"/>
    </row>
    <row r="6591" spans="8:15">
      <c r="H6591" s="37"/>
      <c r="I6591" s="36"/>
      <c r="J6591" s="38"/>
      <c r="K6591" s="36"/>
      <c r="L6591" s="36"/>
      <c r="M6591" s="38"/>
      <c r="N6591" s="36"/>
      <c r="O6591" s="38"/>
    </row>
    <row r="6592" spans="8:15">
      <c r="H6592" s="37"/>
      <c r="I6592" s="36"/>
      <c r="J6592" s="38"/>
      <c r="K6592" s="36"/>
      <c r="L6592" s="36"/>
      <c r="M6592" s="38"/>
      <c r="N6592" s="36"/>
      <c r="O6592" s="38"/>
    </row>
    <row r="6593" spans="8:15">
      <c r="H6593" s="37"/>
      <c r="I6593" s="36"/>
      <c r="J6593" s="38"/>
      <c r="K6593" s="36"/>
      <c r="L6593" s="36"/>
      <c r="M6593" s="38"/>
      <c r="N6593" s="36"/>
      <c r="O6593" s="38"/>
    </row>
    <row r="6594" spans="8:15">
      <c r="H6594" s="37"/>
      <c r="I6594" s="36"/>
      <c r="J6594" s="38"/>
      <c r="K6594" s="36"/>
      <c r="L6594" s="36"/>
      <c r="M6594" s="38"/>
      <c r="N6594" s="36"/>
      <c r="O6594" s="38"/>
    </row>
    <row r="6595" spans="8:15">
      <c r="H6595" s="37"/>
      <c r="I6595" s="36"/>
      <c r="J6595" s="38"/>
      <c r="K6595" s="36"/>
      <c r="L6595" s="36"/>
      <c r="M6595" s="38"/>
      <c r="N6595" s="36"/>
      <c r="O6595" s="38"/>
    </row>
    <row r="6596" spans="8:15">
      <c r="H6596" s="37"/>
      <c r="I6596" s="36"/>
      <c r="J6596" s="38"/>
      <c r="K6596" s="36"/>
      <c r="L6596" s="36"/>
      <c r="M6596" s="38"/>
      <c r="N6596" s="36"/>
      <c r="O6596" s="38"/>
    </row>
    <row r="6597" spans="8:15">
      <c r="H6597" s="37"/>
      <c r="I6597" s="36"/>
      <c r="J6597" s="38"/>
      <c r="K6597" s="36"/>
      <c r="L6597" s="36"/>
      <c r="M6597" s="38"/>
      <c r="N6597" s="36"/>
      <c r="O6597" s="38"/>
    </row>
    <row r="6598" spans="8:15">
      <c r="H6598" s="37"/>
      <c r="I6598" s="36"/>
      <c r="J6598" s="38"/>
      <c r="K6598" s="36"/>
      <c r="L6598" s="36"/>
      <c r="M6598" s="38"/>
      <c r="N6598" s="36"/>
      <c r="O6598" s="38"/>
    </row>
    <row r="6599" spans="8:15">
      <c r="H6599" s="37"/>
      <c r="I6599" s="36"/>
      <c r="J6599" s="38"/>
      <c r="K6599" s="36"/>
      <c r="L6599" s="36"/>
      <c r="M6599" s="38"/>
      <c r="N6599" s="36"/>
      <c r="O6599" s="38"/>
    </row>
    <row r="6600" spans="8:15">
      <c r="H6600" s="37"/>
      <c r="I6600" s="36"/>
      <c r="J6600" s="38"/>
      <c r="K6600" s="36"/>
      <c r="L6600" s="36"/>
      <c r="M6600" s="38"/>
      <c r="N6600" s="36"/>
      <c r="O6600" s="38"/>
    </row>
    <row r="6601" spans="8:15">
      <c r="H6601" s="37"/>
      <c r="I6601" s="36"/>
      <c r="J6601" s="38"/>
      <c r="K6601" s="36"/>
      <c r="L6601" s="36"/>
      <c r="M6601" s="38"/>
      <c r="N6601" s="36"/>
      <c r="O6601" s="38"/>
    </row>
    <row r="6602" spans="8:15">
      <c r="H6602" s="37"/>
      <c r="I6602" s="36"/>
      <c r="J6602" s="38"/>
      <c r="K6602" s="36"/>
      <c r="L6602" s="36"/>
      <c r="M6602" s="38"/>
      <c r="N6602" s="36"/>
      <c r="O6602" s="38"/>
    </row>
    <row r="6603" spans="8:15">
      <c r="H6603" s="37"/>
      <c r="I6603" s="36"/>
      <c r="J6603" s="38"/>
      <c r="K6603" s="36"/>
      <c r="L6603" s="36"/>
      <c r="M6603" s="38"/>
      <c r="N6603" s="36"/>
      <c r="O6603" s="38"/>
    </row>
    <row r="6604" spans="8:15">
      <c r="H6604" s="37"/>
      <c r="I6604" s="36"/>
      <c r="J6604" s="38"/>
      <c r="K6604" s="36"/>
      <c r="L6604" s="36"/>
      <c r="M6604" s="38"/>
      <c r="N6604" s="36"/>
      <c r="O6604" s="38"/>
    </row>
    <row r="6605" spans="8:15">
      <c r="H6605" s="37"/>
      <c r="I6605" s="36"/>
      <c r="J6605" s="38"/>
      <c r="K6605" s="36"/>
      <c r="L6605" s="36"/>
      <c r="M6605" s="38"/>
      <c r="N6605" s="36"/>
      <c r="O6605" s="38"/>
    </row>
    <row r="6606" spans="8:15">
      <c r="H6606" s="37"/>
      <c r="I6606" s="36"/>
      <c r="J6606" s="38"/>
      <c r="K6606" s="36"/>
      <c r="L6606" s="36"/>
      <c r="M6606" s="38"/>
      <c r="N6606" s="36"/>
      <c r="O6606" s="38"/>
    </row>
    <row r="6607" spans="8:15">
      <c r="H6607" s="37"/>
      <c r="I6607" s="36"/>
      <c r="J6607" s="38"/>
      <c r="K6607" s="36"/>
      <c r="L6607" s="36"/>
      <c r="M6607" s="38"/>
      <c r="N6607" s="36"/>
      <c r="O6607" s="38"/>
    </row>
    <row r="6608" spans="8:15">
      <c r="H6608" s="37"/>
      <c r="I6608" s="36"/>
      <c r="J6608" s="38"/>
      <c r="K6608" s="36"/>
      <c r="L6608" s="36"/>
      <c r="M6608" s="38"/>
      <c r="N6608" s="36"/>
      <c r="O6608" s="38"/>
    </row>
    <row r="6609" spans="8:15">
      <c r="H6609" s="37"/>
      <c r="I6609" s="36"/>
      <c r="J6609" s="38"/>
      <c r="K6609" s="36"/>
      <c r="L6609" s="36"/>
      <c r="M6609" s="38"/>
      <c r="N6609" s="36"/>
      <c r="O6609" s="38"/>
    </row>
    <row r="6610" spans="8:15">
      <c r="H6610" s="37"/>
      <c r="I6610" s="36"/>
      <c r="J6610" s="38"/>
      <c r="K6610" s="36"/>
      <c r="L6610" s="36"/>
      <c r="M6610" s="38"/>
      <c r="N6610" s="36"/>
      <c r="O6610" s="38"/>
    </row>
    <row r="6611" spans="8:15">
      <c r="H6611" s="37"/>
      <c r="I6611" s="36"/>
      <c r="J6611" s="38"/>
      <c r="K6611" s="36"/>
      <c r="L6611" s="36"/>
      <c r="M6611" s="38"/>
      <c r="N6611" s="36"/>
      <c r="O6611" s="38"/>
    </row>
    <row r="6612" spans="8:15">
      <c r="H6612" s="37"/>
      <c r="I6612" s="36"/>
      <c r="J6612" s="38"/>
      <c r="K6612" s="36"/>
      <c r="L6612" s="36"/>
      <c r="M6612" s="38"/>
      <c r="N6612" s="36"/>
      <c r="O6612" s="38"/>
    </row>
    <row r="6613" spans="8:15">
      <c r="H6613" s="37"/>
      <c r="I6613" s="36"/>
      <c r="J6613" s="38"/>
      <c r="K6613" s="36"/>
      <c r="L6613" s="36"/>
      <c r="M6613" s="38"/>
      <c r="N6613" s="36"/>
      <c r="O6613" s="38"/>
    </row>
    <row r="6614" spans="8:15">
      <c r="H6614" s="37"/>
      <c r="I6614" s="36"/>
      <c r="J6614" s="38"/>
      <c r="K6614" s="36"/>
      <c r="L6614" s="36"/>
      <c r="M6614" s="38"/>
      <c r="N6614" s="36"/>
      <c r="O6614" s="38"/>
    </row>
    <row r="6615" spans="8:15">
      <c r="H6615" s="37"/>
      <c r="I6615" s="36"/>
      <c r="J6615" s="38"/>
      <c r="K6615" s="36"/>
      <c r="L6615" s="36"/>
      <c r="M6615" s="38"/>
      <c r="N6615" s="36"/>
      <c r="O6615" s="38"/>
    </row>
    <row r="6616" spans="8:15">
      <c r="H6616" s="37"/>
      <c r="I6616" s="36"/>
      <c r="J6616" s="38"/>
      <c r="K6616" s="36"/>
      <c r="L6616" s="36"/>
      <c r="M6616" s="38"/>
      <c r="N6616" s="36"/>
      <c r="O6616" s="38"/>
    </row>
    <row r="6617" spans="8:15">
      <c r="H6617" s="37"/>
      <c r="I6617" s="36"/>
      <c r="J6617" s="38"/>
      <c r="K6617" s="36"/>
      <c r="L6617" s="36"/>
      <c r="M6617" s="38"/>
      <c r="N6617" s="36"/>
      <c r="O6617" s="38"/>
    </row>
    <row r="6618" spans="8:15">
      <c r="H6618" s="37"/>
      <c r="I6618" s="36"/>
      <c r="J6618" s="38"/>
      <c r="K6618" s="36"/>
      <c r="L6618" s="36"/>
      <c r="M6618" s="38"/>
      <c r="N6618" s="36"/>
      <c r="O6618" s="38"/>
    </row>
    <row r="6619" spans="8:15">
      <c r="H6619" s="37"/>
      <c r="I6619" s="36"/>
      <c r="J6619" s="38"/>
      <c r="K6619" s="36"/>
      <c r="L6619" s="36"/>
      <c r="M6619" s="38"/>
      <c r="N6619" s="36"/>
      <c r="O6619" s="38"/>
    </row>
    <row r="6620" spans="8:15">
      <c r="H6620" s="37"/>
      <c r="I6620" s="36"/>
      <c r="J6620" s="38"/>
      <c r="K6620" s="36"/>
      <c r="L6620" s="36"/>
      <c r="M6620" s="38"/>
      <c r="N6620" s="36"/>
      <c r="O6620" s="38"/>
    </row>
    <row r="6621" spans="8:15">
      <c r="H6621" s="37"/>
      <c r="I6621" s="36"/>
      <c r="J6621" s="38"/>
      <c r="K6621" s="36"/>
      <c r="L6621" s="36"/>
      <c r="M6621" s="38"/>
      <c r="N6621" s="36"/>
      <c r="O6621" s="38"/>
    </row>
    <row r="6622" spans="8:15">
      <c r="H6622" s="37"/>
      <c r="I6622" s="36"/>
      <c r="J6622" s="38"/>
      <c r="K6622" s="36"/>
      <c r="L6622" s="36"/>
      <c r="M6622" s="38"/>
      <c r="N6622" s="36"/>
      <c r="O6622" s="38"/>
    </row>
    <row r="6623" spans="8:15">
      <c r="H6623" s="37"/>
      <c r="I6623" s="36"/>
      <c r="J6623" s="38"/>
      <c r="K6623" s="36"/>
      <c r="L6623" s="36"/>
      <c r="M6623" s="38"/>
      <c r="N6623" s="36"/>
      <c r="O6623" s="38"/>
    </row>
    <row r="6624" spans="8:15">
      <c r="H6624" s="37"/>
      <c r="I6624" s="36"/>
      <c r="J6624" s="38"/>
      <c r="K6624" s="36"/>
      <c r="L6624" s="36"/>
      <c r="M6624" s="38"/>
      <c r="N6624" s="36"/>
      <c r="O6624" s="38"/>
    </row>
    <row r="6625" spans="8:15">
      <c r="H6625" s="37"/>
      <c r="I6625" s="36"/>
      <c r="J6625" s="38"/>
      <c r="K6625" s="36"/>
      <c r="L6625" s="36"/>
      <c r="M6625" s="38"/>
      <c r="N6625" s="36"/>
      <c r="O6625" s="38"/>
    </row>
    <row r="6626" spans="8:15">
      <c r="H6626" s="37"/>
      <c r="I6626" s="36"/>
      <c r="J6626" s="38"/>
      <c r="K6626" s="36"/>
      <c r="L6626" s="36"/>
      <c r="M6626" s="38"/>
      <c r="N6626" s="36"/>
      <c r="O6626" s="38"/>
    </row>
    <row r="6627" spans="8:15">
      <c r="H6627" s="37"/>
      <c r="I6627" s="36"/>
      <c r="J6627" s="38"/>
      <c r="K6627" s="36"/>
      <c r="L6627" s="36"/>
      <c r="M6627" s="38"/>
      <c r="N6627" s="36"/>
      <c r="O6627" s="38"/>
    </row>
    <row r="6628" spans="8:15">
      <c r="H6628" s="37"/>
      <c r="I6628" s="36"/>
      <c r="J6628" s="38"/>
      <c r="K6628" s="36"/>
      <c r="L6628" s="36"/>
      <c r="M6628" s="38"/>
      <c r="N6628" s="36"/>
      <c r="O6628" s="38"/>
    </row>
    <row r="6629" spans="8:15">
      <c r="H6629" s="37"/>
      <c r="I6629" s="36"/>
      <c r="J6629" s="38"/>
      <c r="K6629" s="36"/>
      <c r="L6629" s="36"/>
      <c r="M6629" s="38"/>
      <c r="N6629" s="36"/>
      <c r="O6629" s="38"/>
    </row>
    <row r="6630" spans="8:15">
      <c r="H6630" s="37"/>
      <c r="I6630" s="36"/>
      <c r="J6630" s="38"/>
      <c r="K6630" s="36"/>
      <c r="L6630" s="36"/>
      <c r="M6630" s="38"/>
      <c r="N6630" s="36"/>
      <c r="O6630" s="38"/>
    </row>
    <row r="6631" spans="8:15">
      <c r="H6631" s="37"/>
      <c r="I6631" s="36"/>
      <c r="J6631" s="38"/>
      <c r="K6631" s="36"/>
      <c r="L6631" s="36"/>
      <c r="M6631" s="38"/>
      <c r="N6631" s="36"/>
      <c r="O6631" s="38"/>
    </row>
    <row r="6632" spans="8:15">
      <c r="H6632" s="37"/>
      <c r="I6632" s="36"/>
      <c r="J6632" s="38"/>
      <c r="K6632" s="36"/>
      <c r="L6632" s="36"/>
      <c r="M6632" s="38"/>
      <c r="N6632" s="36"/>
      <c r="O6632" s="38"/>
    </row>
    <row r="6633" spans="8:15">
      <c r="H6633" s="37"/>
      <c r="I6633" s="36"/>
      <c r="J6633" s="38"/>
      <c r="K6633" s="36"/>
      <c r="L6633" s="36"/>
      <c r="M6633" s="38"/>
      <c r="N6633" s="36"/>
      <c r="O6633" s="38"/>
    </row>
    <row r="6634" spans="8:15">
      <c r="H6634" s="37"/>
      <c r="I6634" s="36"/>
      <c r="J6634" s="38"/>
      <c r="K6634" s="36"/>
      <c r="L6634" s="36"/>
      <c r="M6634" s="38"/>
      <c r="N6634" s="36"/>
      <c r="O6634" s="38"/>
    </row>
    <row r="6635" spans="8:15">
      <c r="H6635" s="37"/>
      <c r="I6635" s="36"/>
      <c r="J6635" s="38"/>
      <c r="K6635" s="36"/>
      <c r="L6635" s="36"/>
      <c r="M6635" s="38"/>
      <c r="N6635" s="36"/>
      <c r="O6635" s="38"/>
    </row>
    <row r="6636" spans="8:15">
      <c r="H6636" s="37"/>
      <c r="I6636" s="36"/>
      <c r="J6636" s="38"/>
      <c r="K6636" s="36"/>
      <c r="L6636" s="36"/>
      <c r="M6636" s="38"/>
      <c r="N6636" s="36"/>
      <c r="O6636" s="38"/>
    </row>
    <row r="6637" spans="8:15">
      <c r="H6637" s="37"/>
      <c r="I6637" s="36"/>
      <c r="J6637" s="38"/>
      <c r="K6637" s="36"/>
      <c r="L6637" s="36"/>
      <c r="M6637" s="38"/>
      <c r="N6637" s="36"/>
      <c r="O6637" s="38"/>
    </row>
    <row r="6638" spans="8:15">
      <c r="H6638" s="37"/>
      <c r="I6638" s="36"/>
      <c r="J6638" s="38"/>
      <c r="K6638" s="36"/>
      <c r="L6638" s="36"/>
      <c r="M6638" s="38"/>
      <c r="N6638" s="36"/>
      <c r="O6638" s="38"/>
    </row>
    <row r="6639" spans="8:15">
      <c r="H6639" s="37"/>
      <c r="I6639" s="36"/>
      <c r="J6639" s="38"/>
      <c r="K6639" s="36"/>
      <c r="L6639" s="36"/>
      <c r="M6639" s="38"/>
      <c r="N6639" s="36"/>
      <c r="O6639" s="38"/>
    </row>
    <row r="6640" spans="8:15">
      <c r="H6640" s="37"/>
      <c r="I6640" s="36"/>
      <c r="J6640" s="38"/>
      <c r="K6640" s="36"/>
      <c r="L6640" s="36"/>
      <c r="M6640" s="38"/>
      <c r="N6640" s="36"/>
      <c r="O6640" s="38"/>
    </row>
    <row r="6641" spans="8:15">
      <c r="H6641" s="37"/>
      <c r="I6641" s="36"/>
      <c r="J6641" s="38"/>
      <c r="K6641" s="36"/>
      <c r="L6641" s="36"/>
      <c r="M6641" s="38"/>
      <c r="N6641" s="36"/>
      <c r="O6641" s="38"/>
    </row>
    <row r="6642" spans="8:15">
      <c r="H6642" s="37"/>
      <c r="I6642" s="36"/>
      <c r="J6642" s="38"/>
      <c r="K6642" s="36"/>
      <c r="L6642" s="36"/>
      <c r="M6642" s="38"/>
      <c r="N6642" s="36"/>
      <c r="O6642" s="38"/>
    </row>
    <row r="6643" spans="8:15">
      <c r="H6643" s="37"/>
      <c r="I6643" s="36"/>
      <c r="J6643" s="38"/>
      <c r="K6643" s="36"/>
      <c r="L6643" s="36"/>
      <c r="M6643" s="38"/>
      <c r="N6643" s="36"/>
      <c r="O6643" s="38"/>
    </row>
    <row r="6644" spans="8:15">
      <c r="H6644" s="37"/>
      <c r="I6644" s="36"/>
      <c r="J6644" s="38"/>
      <c r="K6644" s="36"/>
      <c r="L6644" s="36"/>
      <c r="M6644" s="38"/>
      <c r="N6644" s="36"/>
      <c r="O6644" s="38"/>
    </row>
    <row r="6645" spans="8:15">
      <c r="H6645" s="37"/>
      <c r="I6645" s="36"/>
      <c r="J6645" s="38"/>
      <c r="K6645" s="36"/>
      <c r="L6645" s="36"/>
      <c r="M6645" s="38"/>
      <c r="N6645" s="36"/>
      <c r="O6645" s="38"/>
    </row>
    <row r="6646" spans="8:15">
      <c r="H6646" s="37"/>
      <c r="I6646" s="36"/>
      <c r="J6646" s="38"/>
      <c r="K6646" s="36"/>
      <c r="L6646" s="36"/>
      <c r="M6646" s="38"/>
      <c r="N6646" s="36"/>
      <c r="O6646" s="38"/>
    </row>
    <row r="6647" spans="8:15">
      <c r="H6647" s="37"/>
      <c r="I6647" s="36"/>
      <c r="J6647" s="38"/>
      <c r="K6647" s="36"/>
      <c r="L6647" s="36"/>
      <c r="M6647" s="38"/>
      <c r="N6647" s="36"/>
      <c r="O6647" s="38"/>
    </row>
    <row r="6648" spans="8:15">
      <c r="H6648" s="37"/>
      <c r="I6648" s="36"/>
      <c r="J6648" s="38"/>
      <c r="K6648" s="36"/>
      <c r="L6648" s="36"/>
      <c r="M6648" s="38"/>
      <c r="N6648" s="36"/>
      <c r="O6648" s="38"/>
    </row>
    <row r="6649" spans="8:15">
      <c r="H6649" s="37"/>
      <c r="I6649" s="36"/>
      <c r="J6649" s="38"/>
      <c r="K6649" s="36"/>
      <c r="L6649" s="36"/>
      <c r="M6649" s="38"/>
      <c r="N6649" s="36"/>
      <c r="O6649" s="38"/>
    </row>
    <row r="6650" spans="8:15">
      <c r="H6650" s="37"/>
      <c r="I6650" s="36"/>
      <c r="J6650" s="38"/>
      <c r="K6650" s="36"/>
      <c r="L6650" s="36"/>
      <c r="M6650" s="38"/>
      <c r="N6650" s="36"/>
      <c r="O6650" s="38"/>
    </row>
    <row r="6651" spans="8:15">
      <c r="H6651" s="37"/>
      <c r="I6651" s="36"/>
      <c r="J6651" s="38"/>
      <c r="K6651" s="36"/>
      <c r="L6651" s="36"/>
      <c r="M6651" s="38"/>
      <c r="N6651" s="36"/>
      <c r="O6651" s="38"/>
    </row>
    <row r="6652" spans="8:15">
      <c r="H6652" s="37"/>
      <c r="I6652" s="36"/>
      <c r="J6652" s="38"/>
      <c r="K6652" s="36"/>
      <c r="L6652" s="36"/>
      <c r="M6652" s="38"/>
      <c r="N6652" s="36"/>
      <c r="O6652" s="38"/>
    </row>
    <row r="6653" spans="8:15">
      <c r="H6653" s="37"/>
      <c r="I6653" s="36"/>
      <c r="J6653" s="38"/>
      <c r="K6653" s="36"/>
      <c r="L6653" s="36"/>
      <c r="M6653" s="38"/>
      <c r="N6653" s="36"/>
      <c r="O6653" s="38"/>
    </row>
    <row r="6654" spans="8:15">
      <c r="H6654" s="37"/>
      <c r="I6654" s="36"/>
      <c r="J6654" s="38"/>
      <c r="K6654" s="36"/>
      <c r="L6654" s="36"/>
      <c r="M6654" s="38"/>
      <c r="N6654" s="36"/>
      <c r="O6654" s="38"/>
    </row>
    <row r="6655" spans="8:15">
      <c r="H6655" s="37"/>
      <c r="I6655" s="36"/>
      <c r="J6655" s="38"/>
      <c r="K6655" s="36"/>
      <c r="L6655" s="36"/>
      <c r="M6655" s="38"/>
      <c r="N6655" s="36"/>
      <c r="O6655" s="38"/>
    </row>
    <row r="6656" spans="8:15">
      <c r="H6656" s="37"/>
      <c r="I6656" s="36"/>
      <c r="J6656" s="38"/>
      <c r="K6656" s="36"/>
      <c r="L6656" s="36"/>
      <c r="M6656" s="38"/>
      <c r="N6656" s="36"/>
      <c r="O6656" s="38"/>
    </row>
    <row r="6657" spans="8:15">
      <c r="H6657" s="37"/>
      <c r="I6657" s="36"/>
      <c r="J6657" s="38"/>
      <c r="K6657" s="36"/>
      <c r="L6657" s="36"/>
      <c r="M6657" s="38"/>
      <c r="N6657" s="36"/>
      <c r="O6657" s="38"/>
    </row>
    <row r="6658" spans="8:15">
      <c r="H6658" s="37"/>
      <c r="I6658" s="36"/>
      <c r="J6658" s="38"/>
      <c r="K6658" s="36"/>
      <c r="L6658" s="36"/>
      <c r="M6658" s="38"/>
      <c r="N6658" s="36"/>
      <c r="O6658" s="38"/>
    </row>
    <row r="6659" spans="8:15">
      <c r="H6659" s="37"/>
      <c r="I6659" s="36"/>
      <c r="J6659" s="38"/>
      <c r="K6659" s="36"/>
      <c r="L6659" s="36"/>
      <c r="M6659" s="38"/>
      <c r="N6659" s="36"/>
      <c r="O6659" s="38"/>
    </row>
    <row r="6660" spans="8:15">
      <c r="H6660" s="37"/>
      <c r="I6660" s="36"/>
      <c r="J6660" s="38"/>
      <c r="K6660" s="36"/>
      <c r="L6660" s="36"/>
      <c r="M6660" s="38"/>
      <c r="N6660" s="36"/>
      <c r="O6660" s="38"/>
    </row>
    <row r="6661" spans="8:15">
      <c r="H6661" s="37"/>
      <c r="I6661" s="36"/>
      <c r="J6661" s="38"/>
      <c r="K6661" s="36"/>
      <c r="L6661" s="36"/>
      <c r="M6661" s="38"/>
      <c r="N6661" s="36"/>
      <c r="O6661" s="38"/>
    </row>
    <row r="6662" spans="8:15">
      <c r="H6662" s="37"/>
      <c r="I6662" s="36"/>
      <c r="J6662" s="38"/>
      <c r="K6662" s="36"/>
      <c r="L6662" s="36"/>
      <c r="M6662" s="38"/>
      <c r="N6662" s="36"/>
      <c r="O6662" s="38"/>
    </row>
    <row r="6663" spans="8:15">
      <c r="H6663" s="37"/>
      <c r="I6663" s="36"/>
      <c r="J6663" s="38"/>
      <c r="K6663" s="36"/>
      <c r="L6663" s="36"/>
      <c r="M6663" s="38"/>
      <c r="N6663" s="36"/>
      <c r="O6663" s="38"/>
    </row>
    <row r="6664" spans="8:15">
      <c r="H6664" s="37"/>
      <c r="I6664" s="36"/>
      <c r="J6664" s="38"/>
      <c r="K6664" s="36"/>
      <c r="L6664" s="36"/>
      <c r="M6664" s="38"/>
      <c r="N6664" s="36"/>
      <c r="O6664" s="38"/>
    </row>
    <row r="6665" spans="8:15">
      <c r="H6665" s="37"/>
      <c r="I6665" s="36"/>
      <c r="J6665" s="38"/>
      <c r="K6665" s="36"/>
      <c r="L6665" s="36"/>
      <c r="M6665" s="38"/>
      <c r="N6665" s="36"/>
      <c r="O6665" s="38"/>
    </row>
    <row r="6666" spans="8:15">
      <c r="H6666" s="37"/>
      <c r="I6666" s="36"/>
      <c r="J6666" s="38"/>
      <c r="K6666" s="36"/>
      <c r="L6666" s="36"/>
      <c r="M6666" s="38"/>
      <c r="N6666" s="36"/>
      <c r="O6666" s="38"/>
    </row>
    <row r="6667" spans="8:15">
      <c r="H6667" s="37"/>
      <c r="I6667" s="36"/>
      <c r="J6667" s="38"/>
      <c r="K6667" s="36"/>
      <c r="L6667" s="36"/>
      <c r="M6667" s="38"/>
      <c r="N6667" s="36"/>
      <c r="O6667" s="38"/>
    </row>
    <row r="6668" spans="8:15">
      <c r="H6668" s="37"/>
      <c r="I6668" s="36"/>
      <c r="J6668" s="38"/>
      <c r="K6668" s="36"/>
      <c r="L6668" s="36"/>
      <c r="M6668" s="38"/>
      <c r="N6668" s="36"/>
      <c r="O6668" s="38"/>
    </row>
    <row r="6669" spans="8:15">
      <c r="H6669" s="37"/>
      <c r="I6669" s="36"/>
      <c r="J6669" s="38"/>
      <c r="K6669" s="36"/>
      <c r="L6669" s="36"/>
      <c r="M6669" s="38"/>
      <c r="N6669" s="36"/>
      <c r="O6669" s="38"/>
    </row>
    <row r="6670" spans="8:15">
      <c r="H6670" s="37"/>
      <c r="I6670" s="36"/>
      <c r="J6670" s="38"/>
      <c r="K6670" s="36"/>
      <c r="L6670" s="36"/>
      <c r="M6670" s="38"/>
      <c r="N6670" s="36"/>
      <c r="O6670" s="38"/>
    </row>
    <row r="6671" spans="8:15">
      <c r="H6671" s="37"/>
      <c r="I6671" s="36"/>
      <c r="J6671" s="38"/>
      <c r="K6671" s="36"/>
      <c r="L6671" s="36"/>
      <c r="M6671" s="38"/>
      <c r="N6671" s="36"/>
      <c r="O6671" s="38"/>
    </row>
    <row r="6672" spans="8:15">
      <c r="H6672" s="37"/>
      <c r="I6672" s="36"/>
      <c r="J6672" s="38"/>
      <c r="K6672" s="36"/>
      <c r="L6672" s="36"/>
      <c r="M6672" s="38"/>
      <c r="N6672" s="36"/>
      <c r="O6672" s="38"/>
    </row>
    <row r="6673" spans="8:15">
      <c r="H6673" s="37"/>
      <c r="I6673" s="36"/>
      <c r="J6673" s="38"/>
      <c r="K6673" s="36"/>
      <c r="L6673" s="36"/>
      <c r="M6673" s="38"/>
      <c r="N6673" s="36"/>
      <c r="O6673" s="38"/>
    </row>
    <row r="6674" spans="8:15">
      <c r="H6674" s="37"/>
      <c r="I6674" s="36"/>
      <c r="J6674" s="38"/>
      <c r="K6674" s="36"/>
      <c r="L6674" s="36"/>
      <c r="M6674" s="38"/>
      <c r="N6674" s="36"/>
      <c r="O6674" s="38"/>
    </row>
    <row r="6675" spans="8:15">
      <c r="H6675" s="37"/>
      <c r="I6675" s="36"/>
      <c r="J6675" s="38"/>
      <c r="K6675" s="36"/>
      <c r="L6675" s="36"/>
      <c r="M6675" s="38"/>
      <c r="N6675" s="36"/>
      <c r="O6675" s="38"/>
    </row>
    <row r="6676" spans="8:15">
      <c r="H6676" s="37"/>
      <c r="I6676" s="36"/>
      <c r="J6676" s="38"/>
      <c r="K6676" s="36"/>
      <c r="L6676" s="36"/>
      <c r="M6676" s="38"/>
      <c r="N6676" s="36"/>
      <c r="O6676" s="38"/>
    </row>
    <row r="6677" spans="8:15">
      <c r="H6677" s="37"/>
      <c r="I6677" s="36"/>
      <c r="J6677" s="38"/>
      <c r="K6677" s="36"/>
      <c r="L6677" s="36"/>
      <c r="M6677" s="38"/>
      <c r="N6677" s="36"/>
      <c r="O6677" s="38"/>
    </row>
    <row r="6678" spans="8:15">
      <c r="H6678" s="37"/>
      <c r="I6678" s="36"/>
      <c r="J6678" s="38"/>
      <c r="K6678" s="36"/>
      <c r="L6678" s="36"/>
      <c r="M6678" s="38"/>
      <c r="N6678" s="36"/>
      <c r="O6678" s="38"/>
    </row>
    <row r="6679" spans="8:15">
      <c r="H6679" s="37"/>
      <c r="I6679" s="36"/>
      <c r="J6679" s="38"/>
      <c r="K6679" s="36"/>
      <c r="L6679" s="36"/>
      <c r="M6679" s="38"/>
      <c r="N6679" s="36"/>
      <c r="O6679" s="38"/>
    </row>
    <row r="6680" spans="8:15">
      <c r="H6680" s="37"/>
      <c r="I6680" s="36"/>
      <c r="J6680" s="38"/>
      <c r="K6680" s="36"/>
      <c r="L6680" s="36"/>
      <c r="M6680" s="38"/>
      <c r="N6680" s="36"/>
      <c r="O6680" s="38"/>
    </row>
    <row r="6681" spans="8:15">
      <c r="H6681" s="37"/>
      <c r="I6681" s="36"/>
      <c r="J6681" s="38"/>
      <c r="K6681" s="36"/>
      <c r="L6681" s="36"/>
      <c r="M6681" s="38"/>
      <c r="N6681" s="36"/>
      <c r="O6681" s="38"/>
    </row>
    <row r="6682" spans="8:15">
      <c r="H6682" s="37"/>
      <c r="I6682" s="36"/>
      <c r="J6682" s="38"/>
      <c r="K6682" s="36"/>
      <c r="L6682" s="36"/>
      <c r="M6682" s="38"/>
      <c r="N6682" s="36"/>
      <c r="O6682" s="38"/>
    </row>
    <row r="6683" spans="8:15">
      <c r="H6683" s="37"/>
      <c r="I6683" s="36"/>
      <c r="J6683" s="38"/>
      <c r="K6683" s="36"/>
      <c r="L6683" s="36"/>
      <c r="M6683" s="38"/>
      <c r="N6683" s="36"/>
      <c r="O6683" s="38"/>
    </row>
    <row r="6684" spans="8:15">
      <c r="H6684" s="37"/>
      <c r="I6684" s="36"/>
      <c r="J6684" s="38"/>
      <c r="K6684" s="36"/>
      <c r="L6684" s="36"/>
      <c r="M6684" s="38"/>
      <c r="N6684" s="36"/>
      <c r="O6684" s="38"/>
    </row>
    <row r="6685" spans="8:15">
      <c r="H6685" s="37"/>
      <c r="I6685" s="36"/>
      <c r="J6685" s="38"/>
      <c r="K6685" s="36"/>
      <c r="L6685" s="36"/>
      <c r="M6685" s="38"/>
      <c r="N6685" s="36"/>
      <c r="O6685" s="38"/>
    </row>
    <row r="6686" spans="8:15">
      <c r="H6686" s="37"/>
      <c r="I6686" s="36"/>
      <c r="J6686" s="38"/>
      <c r="K6686" s="36"/>
      <c r="L6686" s="36"/>
      <c r="M6686" s="38"/>
      <c r="N6686" s="36"/>
      <c r="O6686" s="38"/>
    </row>
    <row r="6687" spans="8:15">
      <c r="H6687" s="37"/>
      <c r="I6687" s="36"/>
      <c r="J6687" s="38"/>
      <c r="K6687" s="36"/>
      <c r="L6687" s="36"/>
      <c r="M6687" s="38"/>
      <c r="N6687" s="36"/>
      <c r="O6687" s="38"/>
    </row>
    <row r="6688" spans="8:15">
      <c r="H6688" s="37"/>
      <c r="I6688" s="36"/>
      <c r="J6688" s="38"/>
      <c r="K6688" s="36"/>
      <c r="L6688" s="36"/>
      <c r="M6688" s="38"/>
      <c r="N6688" s="36"/>
      <c r="O6688" s="38"/>
    </row>
    <row r="6689" spans="8:15">
      <c r="H6689" s="37"/>
      <c r="I6689" s="36"/>
      <c r="J6689" s="38"/>
      <c r="K6689" s="36"/>
      <c r="L6689" s="36"/>
      <c r="M6689" s="38"/>
      <c r="N6689" s="36"/>
      <c r="O6689" s="38"/>
    </row>
    <row r="6690" spans="8:15">
      <c r="H6690" s="37"/>
      <c r="I6690" s="36"/>
      <c r="J6690" s="38"/>
      <c r="K6690" s="36"/>
      <c r="L6690" s="36"/>
      <c r="M6690" s="38"/>
      <c r="N6690" s="36"/>
      <c r="O6690" s="38"/>
    </row>
    <row r="6691" spans="8:15">
      <c r="H6691" s="37"/>
      <c r="I6691" s="36"/>
      <c r="J6691" s="38"/>
      <c r="K6691" s="36"/>
      <c r="L6691" s="36"/>
      <c r="M6691" s="38"/>
      <c r="N6691" s="36"/>
      <c r="O6691" s="38"/>
    </row>
    <row r="6692" spans="8:15">
      <c r="H6692" s="37"/>
      <c r="I6692" s="36"/>
      <c r="J6692" s="38"/>
      <c r="K6692" s="36"/>
      <c r="L6692" s="36"/>
      <c r="M6692" s="38"/>
      <c r="N6692" s="36"/>
      <c r="O6692" s="38"/>
    </row>
    <row r="6693" spans="8:15">
      <c r="H6693" s="37"/>
      <c r="I6693" s="36"/>
      <c r="J6693" s="38"/>
      <c r="K6693" s="36"/>
      <c r="L6693" s="36"/>
      <c r="M6693" s="38"/>
      <c r="N6693" s="36"/>
      <c r="O6693" s="38"/>
    </row>
    <row r="6694" spans="8:15">
      <c r="H6694" s="37"/>
      <c r="I6694" s="36"/>
      <c r="J6694" s="38"/>
      <c r="K6694" s="36"/>
      <c r="L6694" s="36"/>
      <c r="M6694" s="38"/>
      <c r="N6694" s="36"/>
      <c r="O6694" s="38"/>
    </row>
    <row r="6695" spans="8:15">
      <c r="H6695" s="37"/>
      <c r="I6695" s="36"/>
      <c r="J6695" s="38"/>
      <c r="K6695" s="36"/>
      <c r="L6695" s="36"/>
      <c r="M6695" s="38"/>
      <c r="N6695" s="36"/>
      <c r="O6695" s="38"/>
    </row>
    <row r="6696" spans="8:15">
      <c r="H6696" s="37"/>
      <c r="I6696" s="36"/>
      <c r="J6696" s="38"/>
      <c r="K6696" s="36"/>
      <c r="L6696" s="36"/>
      <c r="M6696" s="38"/>
      <c r="N6696" s="36"/>
      <c r="O6696" s="38"/>
    </row>
    <row r="6697" spans="8:15">
      <c r="H6697" s="37"/>
      <c r="I6697" s="36"/>
      <c r="J6697" s="38"/>
      <c r="K6697" s="36"/>
      <c r="L6697" s="36"/>
      <c r="M6697" s="38"/>
      <c r="N6697" s="36"/>
      <c r="O6697" s="38"/>
    </row>
    <row r="6698" spans="8:15">
      <c r="H6698" s="37"/>
      <c r="I6698" s="36"/>
      <c r="J6698" s="38"/>
      <c r="K6698" s="36"/>
      <c r="L6698" s="36"/>
      <c r="M6698" s="38"/>
      <c r="N6698" s="36"/>
      <c r="O6698" s="38"/>
    </row>
    <row r="6699" spans="8:15">
      <c r="H6699" s="37"/>
      <c r="I6699" s="36"/>
      <c r="J6699" s="38"/>
      <c r="K6699" s="36"/>
      <c r="L6699" s="36"/>
      <c r="M6699" s="38"/>
      <c r="N6699" s="36"/>
      <c r="O6699" s="38"/>
    </row>
    <row r="6700" spans="8:15">
      <c r="H6700" s="37"/>
      <c r="I6700" s="36"/>
      <c r="J6700" s="38"/>
      <c r="K6700" s="36"/>
      <c r="L6700" s="36"/>
      <c r="M6700" s="38"/>
      <c r="N6700" s="36"/>
      <c r="O6700" s="38"/>
    </row>
    <row r="6701" spans="8:15">
      <c r="H6701" s="37"/>
      <c r="I6701" s="36"/>
      <c r="J6701" s="38"/>
      <c r="K6701" s="36"/>
      <c r="L6701" s="36"/>
      <c r="M6701" s="38"/>
      <c r="N6701" s="36"/>
      <c r="O6701" s="38"/>
    </row>
    <row r="6702" spans="8:15">
      <c r="H6702" s="37"/>
      <c r="I6702" s="36"/>
      <c r="J6702" s="38"/>
      <c r="K6702" s="36"/>
      <c r="L6702" s="36"/>
      <c r="M6702" s="38"/>
      <c r="N6702" s="36"/>
      <c r="O6702" s="38"/>
    </row>
    <row r="6703" spans="8:15">
      <c r="H6703" s="37"/>
      <c r="I6703" s="36"/>
      <c r="J6703" s="38"/>
      <c r="K6703" s="36"/>
      <c r="L6703" s="36"/>
      <c r="M6703" s="38"/>
      <c r="N6703" s="36"/>
      <c r="O6703" s="38"/>
    </row>
    <row r="6704" spans="8:15">
      <c r="H6704" s="37"/>
      <c r="I6704" s="36"/>
      <c r="J6704" s="38"/>
      <c r="K6704" s="36"/>
      <c r="L6704" s="36"/>
      <c r="M6704" s="38"/>
      <c r="N6704" s="36"/>
      <c r="O6704" s="38"/>
    </row>
    <row r="6705" spans="8:15">
      <c r="H6705" s="37"/>
      <c r="I6705" s="36"/>
      <c r="J6705" s="38"/>
      <c r="K6705" s="36"/>
      <c r="L6705" s="36"/>
      <c r="M6705" s="38"/>
      <c r="N6705" s="36"/>
      <c r="O6705" s="38"/>
    </row>
    <row r="6706" spans="8:15">
      <c r="H6706" s="37"/>
      <c r="I6706" s="36"/>
      <c r="J6706" s="38"/>
      <c r="K6706" s="36"/>
      <c r="L6706" s="36"/>
      <c r="M6706" s="38"/>
      <c r="N6706" s="36"/>
      <c r="O6706" s="38"/>
    </row>
    <row r="6707" spans="8:15">
      <c r="H6707" s="37"/>
      <c r="I6707" s="36"/>
      <c r="J6707" s="38"/>
      <c r="K6707" s="36"/>
      <c r="L6707" s="36"/>
      <c r="M6707" s="38"/>
      <c r="N6707" s="36"/>
      <c r="O6707" s="38"/>
    </row>
    <row r="6708" spans="8:15">
      <c r="H6708" s="37"/>
      <c r="I6708" s="36"/>
      <c r="J6708" s="38"/>
      <c r="K6708" s="36"/>
      <c r="L6708" s="36"/>
      <c r="M6708" s="38"/>
      <c r="N6708" s="36"/>
      <c r="O6708" s="38"/>
    </row>
    <row r="6709" spans="8:15">
      <c r="H6709" s="37"/>
      <c r="I6709" s="36"/>
      <c r="J6709" s="38"/>
      <c r="K6709" s="36"/>
      <c r="L6709" s="36"/>
      <c r="M6709" s="38"/>
      <c r="N6709" s="36"/>
      <c r="O6709" s="38"/>
    </row>
    <row r="6710" spans="8:15">
      <c r="H6710" s="37"/>
      <c r="I6710" s="36"/>
      <c r="J6710" s="38"/>
      <c r="K6710" s="36"/>
      <c r="L6710" s="36"/>
      <c r="M6710" s="38"/>
      <c r="N6710" s="36"/>
      <c r="O6710" s="38"/>
    </row>
    <row r="6711" spans="8:15">
      <c r="H6711" s="37"/>
      <c r="I6711" s="36"/>
      <c r="J6711" s="38"/>
      <c r="K6711" s="36"/>
      <c r="L6711" s="36"/>
      <c r="M6711" s="38"/>
      <c r="N6711" s="36"/>
      <c r="O6711" s="38"/>
    </row>
    <row r="6712" spans="8:15">
      <c r="H6712" s="37"/>
      <c r="I6712" s="36"/>
      <c r="J6712" s="38"/>
      <c r="K6712" s="36"/>
      <c r="L6712" s="36"/>
      <c r="M6712" s="38"/>
      <c r="N6712" s="36"/>
      <c r="O6712" s="38"/>
    </row>
    <row r="6713" spans="8:15">
      <c r="H6713" s="37"/>
      <c r="I6713" s="36"/>
      <c r="J6713" s="38"/>
      <c r="K6713" s="36"/>
      <c r="L6713" s="36"/>
      <c r="M6713" s="38"/>
      <c r="N6713" s="36"/>
      <c r="O6713" s="38"/>
    </row>
    <row r="6714" spans="8:15">
      <c r="H6714" s="37"/>
      <c r="I6714" s="36"/>
      <c r="J6714" s="38"/>
      <c r="K6714" s="36"/>
      <c r="L6714" s="36"/>
      <c r="M6714" s="38"/>
      <c r="N6714" s="36"/>
      <c r="O6714" s="38"/>
    </row>
    <row r="6715" spans="8:15">
      <c r="H6715" s="37"/>
      <c r="I6715" s="36"/>
      <c r="J6715" s="38"/>
      <c r="K6715" s="36"/>
      <c r="L6715" s="36"/>
      <c r="M6715" s="38"/>
      <c r="N6715" s="36"/>
      <c r="O6715" s="38"/>
    </row>
    <row r="6716" spans="8:15">
      <c r="H6716" s="37"/>
      <c r="I6716" s="36"/>
      <c r="J6716" s="38"/>
      <c r="K6716" s="36"/>
      <c r="L6716" s="36"/>
      <c r="M6716" s="38"/>
      <c r="N6716" s="36"/>
      <c r="O6716" s="38"/>
    </row>
    <row r="6717" spans="8:15">
      <c r="H6717" s="37"/>
      <c r="I6717" s="36"/>
      <c r="J6717" s="38"/>
      <c r="K6717" s="36"/>
      <c r="L6717" s="36"/>
      <c r="M6717" s="38"/>
      <c r="N6717" s="36"/>
      <c r="O6717" s="38"/>
    </row>
    <row r="6718" spans="8:15">
      <c r="H6718" s="37"/>
      <c r="I6718" s="36"/>
      <c r="J6718" s="38"/>
      <c r="K6718" s="36"/>
      <c r="L6718" s="36"/>
      <c r="M6718" s="38"/>
      <c r="N6718" s="36"/>
      <c r="O6718" s="38"/>
    </row>
    <row r="6719" spans="8:15">
      <c r="H6719" s="37"/>
      <c r="I6719" s="36"/>
      <c r="J6719" s="38"/>
      <c r="K6719" s="36"/>
      <c r="L6719" s="36"/>
      <c r="M6719" s="38"/>
      <c r="N6719" s="36"/>
      <c r="O6719" s="38"/>
    </row>
    <row r="6720" spans="8:15">
      <c r="H6720" s="37"/>
      <c r="I6720" s="36"/>
      <c r="J6720" s="38"/>
      <c r="K6720" s="36"/>
      <c r="L6720" s="36"/>
      <c r="M6720" s="38"/>
      <c r="N6720" s="36"/>
      <c r="O6720" s="38"/>
    </row>
    <row r="6721" spans="8:15">
      <c r="H6721" s="37"/>
      <c r="I6721" s="36"/>
      <c r="J6721" s="38"/>
      <c r="K6721" s="36"/>
      <c r="L6721" s="36"/>
      <c r="M6721" s="38"/>
      <c r="N6721" s="36"/>
      <c r="O6721" s="38"/>
    </row>
    <row r="6722" spans="8:15">
      <c r="H6722" s="37"/>
      <c r="I6722" s="36"/>
      <c r="J6722" s="38"/>
      <c r="K6722" s="36"/>
      <c r="L6722" s="36"/>
      <c r="M6722" s="38"/>
      <c r="N6722" s="36"/>
      <c r="O6722" s="38"/>
    </row>
    <row r="6723" spans="8:15">
      <c r="H6723" s="37"/>
      <c r="I6723" s="36"/>
      <c r="J6723" s="38"/>
      <c r="K6723" s="36"/>
      <c r="L6723" s="36"/>
      <c r="M6723" s="38"/>
      <c r="N6723" s="36"/>
      <c r="O6723" s="38"/>
    </row>
    <row r="6724" spans="8:15">
      <c r="H6724" s="37"/>
      <c r="I6724" s="36"/>
      <c r="J6724" s="38"/>
      <c r="K6724" s="36"/>
      <c r="L6724" s="36"/>
      <c r="M6724" s="38"/>
      <c r="N6724" s="36"/>
      <c r="O6724" s="38"/>
    </row>
    <row r="6725" spans="8:15">
      <c r="H6725" s="37"/>
      <c r="I6725" s="36"/>
      <c r="J6725" s="38"/>
      <c r="K6725" s="36"/>
      <c r="L6725" s="36"/>
      <c r="M6725" s="38"/>
      <c r="N6725" s="36"/>
      <c r="O6725" s="38"/>
    </row>
    <row r="6726" spans="8:15">
      <c r="H6726" s="37"/>
      <c r="I6726" s="36"/>
      <c r="J6726" s="38"/>
      <c r="K6726" s="36"/>
      <c r="L6726" s="36"/>
      <c r="M6726" s="38"/>
      <c r="N6726" s="36"/>
      <c r="O6726" s="38"/>
    </row>
    <row r="6727" spans="8:15">
      <c r="H6727" s="37"/>
      <c r="I6727" s="36"/>
      <c r="J6727" s="38"/>
      <c r="K6727" s="36"/>
      <c r="L6727" s="36"/>
      <c r="M6727" s="38"/>
      <c r="N6727" s="36"/>
      <c r="O6727" s="38"/>
    </row>
    <row r="6728" spans="8:15">
      <c r="H6728" s="37"/>
      <c r="I6728" s="36"/>
      <c r="J6728" s="38"/>
      <c r="K6728" s="36"/>
      <c r="L6728" s="36"/>
      <c r="M6728" s="38"/>
      <c r="N6728" s="36"/>
      <c r="O6728" s="38"/>
    </row>
    <row r="6729" spans="8:15">
      <c r="H6729" s="37"/>
      <c r="I6729" s="36"/>
      <c r="J6729" s="38"/>
      <c r="K6729" s="36"/>
      <c r="L6729" s="36"/>
      <c r="M6729" s="38"/>
      <c r="N6729" s="36"/>
      <c r="O6729" s="38"/>
    </row>
    <row r="6730" spans="8:15">
      <c r="H6730" s="37"/>
      <c r="I6730" s="36"/>
      <c r="J6730" s="38"/>
      <c r="K6730" s="36"/>
      <c r="L6730" s="36"/>
      <c r="M6730" s="38"/>
      <c r="N6730" s="36"/>
      <c r="O6730" s="38"/>
    </row>
    <row r="6731" spans="8:15">
      <c r="H6731" s="37"/>
      <c r="I6731" s="36"/>
      <c r="J6731" s="38"/>
      <c r="K6731" s="36"/>
      <c r="L6731" s="36"/>
      <c r="M6731" s="38"/>
      <c r="N6731" s="36"/>
      <c r="O6731" s="38"/>
    </row>
    <row r="6732" spans="8:15">
      <c r="H6732" s="37"/>
      <c r="I6732" s="36"/>
      <c r="J6732" s="38"/>
      <c r="K6732" s="36"/>
      <c r="L6732" s="36"/>
      <c r="M6732" s="38"/>
      <c r="N6732" s="36"/>
      <c r="O6732" s="38"/>
    </row>
    <row r="6733" spans="8:15">
      <c r="H6733" s="37"/>
      <c r="I6733" s="36"/>
      <c r="J6733" s="38"/>
      <c r="K6733" s="36"/>
      <c r="L6733" s="36"/>
      <c r="M6733" s="38"/>
      <c r="N6733" s="36"/>
      <c r="O6733" s="38"/>
    </row>
    <row r="6734" spans="8:15">
      <c r="H6734" s="37"/>
      <c r="I6734" s="36"/>
      <c r="J6734" s="38"/>
      <c r="K6734" s="36"/>
      <c r="L6734" s="36"/>
      <c r="M6734" s="38"/>
      <c r="N6734" s="36"/>
      <c r="O6734" s="38"/>
    </row>
    <row r="6735" spans="8:15">
      <c r="H6735" s="37"/>
      <c r="I6735" s="36"/>
      <c r="J6735" s="38"/>
      <c r="K6735" s="36"/>
      <c r="L6735" s="36"/>
      <c r="M6735" s="38"/>
      <c r="N6735" s="36"/>
      <c r="O6735" s="38"/>
    </row>
    <row r="6736" spans="8:15">
      <c r="H6736" s="37"/>
      <c r="I6736" s="36"/>
      <c r="J6736" s="38"/>
      <c r="K6736" s="36"/>
      <c r="L6736" s="36"/>
      <c r="M6736" s="38"/>
      <c r="N6736" s="36"/>
      <c r="O6736" s="38"/>
    </row>
    <row r="6737" spans="8:15">
      <c r="H6737" s="37"/>
      <c r="I6737" s="36"/>
      <c r="J6737" s="38"/>
      <c r="K6737" s="36"/>
      <c r="L6737" s="36"/>
      <c r="M6737" s="38"/>
      <c r="N6737" s="36"/>
      <c r="O6737" s="38"/>
    </row>
    <row r="6738" spans="8:15">
      <c r="H6738" s="37"/>
      <c r="I6738" s="36"/>
      <c r="J6738" s="38"/>
      <c r="K6738" s="36"/>
      <c r="L6738" s="36"/>
      <c r="M6738" s="38"/>
      <c r="N6738" s="36"/>
      <c r="O6738" s="38"/>
    </row>
    <row r="6739" spans="8:15">
      <c r="H6739" s="37"/>
      <c r="I6739" s="36"/>
      <c r="J6739" s="38"/>
      <c r="K6739" s="36"/>
      <c r="L6739" s="36"/>
      <c r="M6739" s="38"/>
      <c r="N6739" s="36"/>
      <c r="O6739" s="38"/>
    </row>
    <row r="6740" spans="8:15">
      <c r="H6740" s="37"/>
      <c r="I6740" s="36"/>
      <c r="J6740" s="38"/>
      <c r="K6740" s="36"/>
      <c r="L6740" s="36"/>
      <c r="M6740" s="38"/>
      <c r="N6740" s="36"/>
      <c r="O6740" s="38"/>
    </row>
    <row r="6741" spans="8:15">
      <c r="H6741" s="37"/>
      <c r="I6741" s="36"/>
      <c r="J6741" s="38"/>
      <c r="K6741" s="36"/>
      <c r="L6741" s="36"/>
      <c r="M6741" s="38"/>
      <c r="N6741" s="36"/>
      <c r="O6741" s="38"/>
    </row>
    <row r="6742" spans="8:15">
      <c r="H6742" s="37"/>
      <c r="I6742" s="36"/>
      <c r="J6742" s="38"/>
      <c r="K6742" s="36"/>
      <c r="L6742" s="36"/>
      <c r="M6742" s="38"/>
      <c r="N6742" s="36"/>
      <c r="O6742" s="38"/>
    </row>
    <row r="6743" spans="8:15">
      <c r="H6743" s="37"/>
      <c r="I6743" s="36"/>
      <c r="J6743" s="38"/>
      <c r="K6743" s="36"/>
      <c r="L6743" s="36"/>
      <c r="M6743" s="38"/>
      <c r="N6743" s="36"/>
      <c r="O6743" s="38"/>
    </row>
    <row r="6744" spans="8:15">
      <c r="H6744" s="37"/>
      <c r="I6744" s="36"/>
      <c r="J6744" s="38"/>
      <c r="K6744" s="36"/>
      <c r="L6744" s="36"/>
      <c r="M6744" s="38"/>
      <c r="N6744" s="36"/>
      <c r="O6744" s="38"/>
    </row>
    <row r="6745" spans="8:15">
      <c r="H6745" s="37"/>
      <c r="I6745" s="36"/>
      <c r="J6745" s="38"/>
      <c r="K6745" s="36"/>
      <c r="L6745" s="36"/>
      <c r="M6745" s="38"/>
      <c r="N6745" s="36"/>
      <c r="O6745" s="38"/>
    </row>
    <row r="6746" spans="8:15">
      <c r="H6746" s="37"/>
      <c r="I6746" s="36"/>
      <c r="J6746" s="38"/>
      <c r="K6746" s="36"/>
      <c r="L6746" s="36"/>
      <c r="M6746" s="38"/>
      <c r="N6746" s="36"/>
      <c r="O6746" s="38"/>
    </row>
    <row r="6747" spans="8:15">
      <c r="H6747" s="37"/>
      <c r="I6747" s="36"/>
      <c r="J6747" s="38"/>
      <c r="K6747" s="36"/>
      <c r="L6747" s="36"/>
      <c r="M6747" s="38"/>
      <c r="N6747" s="36"/>
      <c r="O6747" s="38"/>
    </row>
    <row r="6748" spans="8:15">
      <c r="H6748" s="37"/>
      <c r="I6748" s="36"/>
      <c r="J6748" s="38"/>
      <c r="K6748" s="36"/>
      <c r="L6748" s="36"/>
      <c r="M6748" s="38"/>
      <c r="N6748" s="36"/>
      <c r="O6748" s="38"/>
    </row>
    <row r="6749" spans="8:15">
      <c r="H6749" s="37"/>
      <c r="I6749" s="36"/>
      <c r="J6749" s="38"/>
      <c r="K6749" s="36"/>
      <c r="L6749" s="36"/>
      <c r="M6749" s="38"/>
      <c r="N6749" s="36"/>
      <c r="O6749" s="38"/>
    </row>
    <row r="6750" spans="8:15">
      <c r="H6750" s="37"/>
      <c r="I6750" s="36"/>
      <c r="J6750" s="38"/>
      <c r="K6750" s="36"/>
      <c r="L6750" s="36"/>
      <c r="M6750" s="38"/>
      <c r="N6750" s="36"/>
      <c r="O6750" s="38"/>
    </row>
    <row r="6751" spans="8:15">
      <c r="H6751" s="37"/>
      <c r="I6751" s="36"/>
      <c r="J6751" s="38"/>
      <c r="K6751" s="36"/>
      <c r="L6751" s="36"/>
      <c r="M6751" s="38"/>
      <c r="N6751" s="36"/>
      <c r="O6751" s="38"/>
    </row>
    <row r="6752" spans="8:15">
      <c r="H6752" s="37"/>
      <c r="I6752" s="36"/>
      <c r="J6752" s="38"/>
      <c r="K6752" s="36"/>
      <c r="L6752" s="36"/>
      <c r="M6752" s="38"/>
      <c r="N6752" s="36"/>
      <c r="O6752" s="38"/>
    </row>
    <row r="6753" spans="8:15">
      <c r="H6753" s="37"/>
      <c r="I6753" s="36"/>
      <c r="J6753" s="38"/>
      <c r="K6753" s="36"/>
      <c r="L6753" s="36"/>
      <c r="M6753" s="38"/>
      <c r="N6753" s="36"/>
      <c r="O6753" s="38"/>
    </row>
    <row r="6754" spans="8:15">
      <c r="H6754" s="37"/>
      <c r="I6754" s="36"/>
      <c r="J6754" s="38"/>
      <c r="K6754" s="36"/>
      <c r="L6754" s="36"/>
      <c r="M6754" s="38"/>
      <c r="N6754" s="36"/>
      <c r="O6754" s="38"/>
    </row>
    <row r="6755" spans="8:15">
      <c r="H6755" s="37"/>
      <c r="I6755" s="36"/>
      <c r="J6755" s="38"/>
      <c r="K6755" s="36"/>
      <c r="L6755" s="36"/>
      <c r="M6755" s="38"/>
      <c r="N6755" s="36"/>
      <c r="O6755" s="38"/>
    </row>
    <row r="6756" spans="8:15">
      <c r="H6756" s="37"/>
      <c r="I6756" s="36"/>
      <c r="J6756" s="38"/>
      <c r="K6756" s="36"/>
      <c r="L6756" s="36"/>
      <c r="M6756" s="38"/>
      <c r="N6756" s="36"/>
      <c r="O6756" s="38"/>
    </row>
    <row r="6757" spans="8:15">
      <c r="H6757" s="37"/>
      <c r="I6757" s="36"/>
      <c r="J6757" s="38"/>
      <c r="K6757" s="36"/>
      <c r="L6757" s="36"/>
      <c r="M6757" s="38"/>
      <c r="N6757" s="36"/>
      <c r="O6757" s="38"/>
    </row>
    <row r="6758" spans="8:15">
      <c r="H6758" s="37"/>
      <c r="I6758" s="36"/>
      <c r="J6758" s="38"/>
      <c r="K6758" s="36"/>
      <c r="L6758" s="36"/>
      <c r="M6758" s="38"/>
      <c r="N6758" s="36"/>
      <c r="O6758" s="38"/>
    </row>
    <row r="6759" spans="8:15">
      <c r="H6759" s="37"/>
      <c r="I6759" s="36"/>
      <c r="J6759" s="38"/>
      <c r="K6759" s="36"/>
      <c r="L6759" s="36"/>
      <c r="M6759" s="38"/>
      <c r="N6759" s="36"/>
      <c r="O6759" s="38"/>
    </row>
    <row r="6760" spans="8:15">
      <c r="H6760" s="37"/>
      <c r="I6760" s="36"/>
      <c r="J6760" s="38"/>
      <c r="K6760" s="36"/>
      <c r="L6760" s="36"/>
      <c r="M6760" s="38"/>
      <c r="N6760" s="36"/>
      <c r="O6760" s="38"/>
    </row>
    <row r="6761" spans="8:15">
      <c r="H6761" s="37"/>
      <c r="I6761" s="36"/>
      <c r="J6761" s="38"/>
      <c r="K6761" s="36"/>
      <c r="L6761" s="36"/>
      <c r="M6761" s="38"/>
      <c r="N6761" s="36"/>
      <c r="O6761" s="38"/>
    </row>
    <row r="6762" spans="8:15">
      <c r="H6762" s="37"/>
      <c r="I6762" s="36"/>
      <c r="J6762" s="38"/>
      <c r="K6762" s="36"/>
      <c r="L6762" s="36"/>
      <c r="M6762" s="38"/>
      <c r="N6762" s="36"/>
      <c r="O6762" s="38"/>
    </row>
    <row r="6763" spans="8:15">
      <c r="H6763" s="37"/>
      <c r="I6763" s="36"/>
      <c r="J6763" s="38"/>
      <c r="K6763" s="36"/>
      <c r="L6763" s="36"/>
      <c r="M6763" s="38"/>
      <c r="N6763" s="36"/>
      <c r="O6763" s="38"/>
    </row>
    <row r="6764" spans="8:15">
      <c r="H6764" s="37"/>
      <c r="I6764" s="36"/>
      <c r="J6764" s="38"/>
      <c r="K6764" s="36"/>
      <c r="L6764" s="36"/>
      <c r="M6764" s="38"/>
      <c r="N6764" s="36"/>
      <c r="O6764" s="38"/>
    </row>
    <row r="6765" spans="8:15">
      <c r="H6765" s="37"/>
      <c r="I6765" s="36"/>
      <c r="J6765" s="38"/>
      <c r="K6765" s="36"/>
      <c r="L6765" s="36"/>
      <c r="M6765" s="38"/>
      <c r="N6765" s="36"/>
      <c r="O6765" s="38"/>
    </row>
    <row r="6766" spans="8:15">
      <c r="H6766" s="37"/>
      <c r="I6766" s="36"/>
      <c r="J6766" s="38"/>
      <c r="K6766" s="36"/>
      <c r="L6766" s="36"/>
      <c r="M6766" s="38"/>
      <c r="N6766" s="36"/>
      <c r="O6766" s="38"/>
    </row>
    <row r="6767" spans="8:15">
      <c r="H6767" s="37"/>
      <c r="I6767" s="36"/>
      <c r="J6767" s="38"/>
      <c r="K6767" s="36"/>
      <c r="L6767" s="36"/>
      <c r="M6767" s="38"/>
      <c r="N6767" s="36"/>
      <c r="O6767" s="38"/>
    </row>
    <row r="6768" spans="8:15">
      <c r="H6768" s="37"/>
      <c r="I6768" s="36"/>
      <c r="J6768" s="38"/>
      <c r="K6768" s="36"/>
      <c r="L6768" s="36"/>
      <c r="M6768" s="38"/>
      <c r="N6768" s="36"/>
      <c r="O6768" s="38"/>
    </row>
    <row r="6769" spans="8:15">
      <c r="H6769" s="37"/>
      <c r="I6769" s="36"/>
      <c r="J6769" s="38"/>
      <c r="K6769" s="36"/>
      <c r="L6769" s="36"/>
      <c r="M6769" s="38"/>
      <c r="N6769" s="36"/>
      <c r="O6769" s="38"/>
    </row>
    <row r="6770" spans="8:15">
      <c r="H6770" s="37"/>
      <c r="I6770" s="36"/>
      <c r="J6770" s="38"/>
      <c r="K6770" s="36"/>
      <c r="L6770" s="36"/>
      <c r="M6770" s="38"/>
      <c r="N6770" s="36"/>
      <c r="O6770" s="38"/>
    </row>
    <row r="6771" spans="8:15">
      <c r="H6771" s="37"/>
      <c r="I6771" s="36"/>
      <c r="J6771" s="38"/>
      <c r="K6771" s="36"/>
      <c r="L6771" s="36"/>
      <c r="M6771" s="38"/>
      <c r="N6771" s="36"/>
      <c r="O6771" s="38"/>
    </row>
    <row r="6772" spans="8:15">
      <c r="H6772" s="37"/>
      <c r="I6772" s="36"/>
      <c r="J6772" s="38"/>
      <c r="K6772" s="36"/>
      <c r="L6772" s="36"/>
      <c r="M6772" s="38"/>
      <c r="N6772" s="36"/>
      <c r="O6772" s="38"/>
    </row>
    <row r="6773" spans="8:15">
      <c r="H6773" s="37"/>
      <c r="I6773" s="36"/>
      <c r="J6773" s="38"/>
      <c r="K6773" s="36"/>
      <c r="L6773" s="36"/>
      <c r="M6773" s="38"/>
      <c r="N6773" s="36"/>
      <c r="O6773" s="38"/>
    </row>
    <row r="6774" spans="8:15">
      <c r="H6774" s="37"/>
      <c r="I6774" s="36"/>
      <c r="J6774" s="38"/>
      <c r="K6774" s="36"/>
      <c r="L6774" s="36"/>
      <c r="M6774" s="38"/>
      <c r="N6774" s="36"/>
      <c r="O6774" s="38"/>
    </row>
    <row r="6775" spans="8:15">
      <c r="H6775" s="37"/>
      <c r="I6775" s="36"/>
      <c r="J6775" s="38"/>
      <c r="K6775" s="36"/>
      <c r="L6775" s="36"/>
      <c r="M6775" s="38"/>
      <c r="N6775" s="36"/>
      <c r="O6775" s="38"/>
    </row>
    <row r="6776" spans="8:15">
      <c r="H6776" s="37"/>
      <c r="I6776" s="36"/>
      <c r="J6776" s="38"/>
      <c r="K6776" s="36"/>
      <c r="L6776" s="36"/>
      <c r="M6776" s="38"/>
      <c r="N6776" s="36"/>
      <c r="O6776" s="38"/>
    </row>
    <row r="6777" spans="8:15">
      <c r="H6777" s="37"/>
      <c r="I6777" s="36"/>
      <c r="J6777" s="38"/>
      <c r="K6777" s="36"/>
      <c r="L6777" s="36"/>
      <c r="M6777" s="38"/>
      <c r="N6777" s="36"/>
      <c r="O6777" s="38"/>
    </row>
    <row r="6778" spans="8:15">
      <c r="H6778" s="37"/>
      <c r="I6778" s="36"/>
      <c r="J6778" s="38"/>
      <c r="K6778" s="36"/>
      <c r="L6778" s="36"/>
      <c r="M6778" s="38"/>
      <c r="N6778" s="36"/>
      <c r="O6778" s="38"/>
    </row>
    <row r="6779" spans="8:15">
      <c r="H6779" s="37"/>
      <c r="I6779" s="36"/>
      <c r="J6779" s="38"/>
      <c r="K6779" s="36"/>
      <c r="L6779" s="36"/>
      <c r="M6779" s="38"/>
      <c r="N6779" s="36"/>
      <c r="O6779" s="38"/>
    </row>
    <row r="6780" spans="8:15">
      <c r="H6780" s="37"/>
      <c r="I6780" s="36"/>
      <c r="J6780" s="38"/>
      <c r="K6780" s="36"/>
      <c r="L6780" s="36"/>
      <c r="M6780" s="38"/>
      <c r="N6780" s="36"/>
      <c r="O6780" s="38"/>
    </row>
    <row r="6781" spans="8:15">
      <c r="H6781" s="37"/>
      <c r="I6781" s="36"/>
      <c r="J6781" s="38"/>
      <c r="K6781" s="36"/>
      <c r="L6781" s="36"/>
      <c r="M6781" s="38"/>
      <c r="N6781" s="36"/>
      <c r="O6781" s="38"/>
    </row>
    <row r="6782" spans="8:15">
      <c r="H6782" s="37"/>
      <c r="I6782" s="36"/>
      <c r="J6782" s="38"/>
      <c r="K6782" s="36"/>
      <c r="L6782" s="36"/>
      <c r="M6782" s="38"/>
      <c r="N6782" s="36"/>
      <c r="O6782" s="38"/>
    </row>
    <row r="6783" spans="8:15">
      <c r="H6783" s="37"/>
      <c r="I6783" s="36"/>
      <c r="J6783" s="38"/>
      <c r="K6783" s="36"/>
      <c r="L6783" s="36"/>
      <c r="M6783" s="38"/>
      <c r="N6783" s="36"/>
      <c r="O6783" s="38"/>
    </row>
    <row r="6784" spans="8:15">
      <c r="H6784" s="37"/>
      <c r="I6784" s="36"/>
      <c r="J6784" s="38"/>
      <c r="K6784" s="36"/>
      <c r="L6784" s="36"/>
      <c r="M6784" s="38"/>
      <c r="N6784" s="36"/>
      <c r="O6784" s="38"/>
    </row>
    <row r="6785" spans="8:15">
      <c r="H6785" s="37"/>
      <c r="I6785" s="36"/>
      <c r="J6785" s="38"/>
      <c r="K6785" s="36"/>
      <c r="L6785" s="36"/>
      <c r="M6785" s="38"/>
      <c r="N6785" s="36"/>
      <c r="O6785" s="38"/>
    </row>
    <row r="6786" spans="8:15">
      <c r="H6786" s="37"/>
      <c r="I6786" s="36"/>
      <c r="J6786" s="38"/>
      <c r="K6786" s="36"/>
      <c r="L6786" s="36"/>
      <c r="M6786" s="38"/>
      <c r="N6786" s="36"/>
      <c r="O6786" s="38"/>
    </row>
    <row r="6787" spans="8:15">
      <c r="H6787" s="37"/>
      <c r="I6787" s="36"/>
      <c r="J6787" s="38"/>
      <c r="K6787" s="36"/>
      <c r="L6787" s="36"/>
      <c r="M6787" s="38"/>
      <c r="N6787" s="36"/>
      <c r="O6787" s="38"/>
    </row>
    <row r="6788" spans="8:15">
      <c r="H6788" s="37"/>
      <c r="I6788" s="36"/>
      <c r="J6788" s="38"/>
      <c r="K6788" s="36"/>
      <c r="L6788" s="36"/>
      <c r="M6788" s="38"/>
      <c r="N6788" s="36"/>
      <c r="O6788" s="38"/>
    </row>
    <row r="6789" spans="8:15">
      <c r="H6789" s="37"/>
      <c r="I6789" s="36"/>
      <c r="J6789" s="38"/>
      <c r="K6789" s="36"/>
      <c r="L6789" s="36"/>
      <c r="M6789" s="38"/>
      <c r="N6789" s="36"/>
      <c r="O6789" s="38"/>
    </row>
    <row r="6790" spans="8:15">
      <c r="H6790" s="37"/>
      <c r="I6790" s="36"/>
      <c r="J6790" s="38"/>
      <c r="K6790" s="36"/>
      <c r="L6790" s="36"/>
      <c r="M6790" s="38"/>
      <c r="N6790" s="36"/>
      <c r="O6790" s="38"/>
    </row>
    <row r="6791" spans="8:15">
      <c r="H6791" s="37"/>
      <c r="I6791" s="36"/>
      <c r="J6791" s="38"/>
      <c r="K6791" s="36"/>
      <c r="L6791" s="36"/>
      <c r="M6791" s="38"/>
      <c r="N6791" s="36"/>
      <c r="O6791" s="38"/>
    </row>
    <row r="6792" spans="8:15">
      <c r="H6792" s="37"/>
      <c r="I6792" s="36"/>
      <c r="J6792" s="38"/>
      <c r="K6792" s="36"/>
      <c r="L6792" s="36"/>
      <c r="M6792" s="38"/>
      <c r="N6792" s="36"/>
      <c r="O6792" s="38"/>
    </row>
    <row r="6793" spans="8:15">
      <c r="H6793" s="37"/>
      <c r="I6793" s="36"/>
      <c r="J6793" s="38"/>
      <c r="K6793" s="36"/>
      <c r="L6793" s="36"/>
      <c r="M6793" s="38"/>
      <c r="N6793" s="36"/>
      <c r="O6793" s="38"/>
    </row>
    <row r="6794" spans="8:15">
      <c r="H6794" s="37"/>
      <c r="I6794" s="36"/>
      <c r="J6794" s="38"/>
      <c r="K6794" s="36"/>
      <c r="L6794" s="36"/>
      <c r="M6794" s="38"/>
      <c r="N6794" s="36"/>
      <c r="O6794" s="38"/>
    </row>
    <row r="6795" spans="8:15">
      <c r="H6795" s="37"/>
      <c r="I6795" s="36"/>
      <c r="J6795" s="38"/>
      <c r="K6795" s="36"/>
      <c r="L6795" s="36"/>
      <c r="M6795" s="38"/>
      <c r="N6795" s="36"/>
      <c r="O6795" s="38"/>
    </row>
    <row r="6796" spans="8:15">
      <c r="H6796" s="37"/>
      <c r="I6796" s="36"/>
      <c r="J6796" s="38"/>
      <c r="K6796" s="36"/>
      <c r="L6796" s="36"/>
      <c r="M6796" s="38"/>
      <c r="N6796" s="36"/>
      <c r="O6796" s="38"/>
    </row>
    <row r="6797" spans="8:15">
      <c r="H6797" s="37"/>
      <c r="I6797" s="36"/>
      <c r="J6797" s="38"/>
      <c r="K6797" s="36"/>
      <c r="L6797" s="36"/>
      <c r="M6797" s="38"/>
      <c r="N6797" s="36"/>
      <c r="O6797" s="38"/>
    </row>
    <row r="6798" spans="8:15">
      <c r="H6798" s="37"/>
      <c r="I6798" s="36"/>
      <c r="J6798" s="38"/>
      <c r="K6798" s="36"/>
      <c r="L6798" s="36"/>
      <c r="M6798" s="38"/>
      <c r="N6798" s="36"/>
      <c r="O6798" s="38"/>
    </row>
    <row r="6799" spans="8:15">
      <c r="H6799" s="37"/>
      <c r="I6799" s="36"/>
      <c r="J6799" s="38"/>
      <c r="K6799" s="36"/>
      <c r="L6799" s="36"/>
      <c r="M6799" s="38"/>
      <c r="N6799" s="36"/>
      <c r="O6799" s="38"/>
    </row>
    <row r="6800" spans="8:15">
      <c r="H6800" s="37"/>
      <c r="I6800" s="36"/>
      <c r="J6800" s="38"/>
      <c r="K6800" s="36"/>
      <c r="L6800" s="36"/>
      <c r="M6800" s="38"/>
      <c r="N6800" s="36"/>
      <c r="O6800" s="38"/>
    </row>
    <row r="6801" spans="8:15">
      <c r="H6801" s="37"/>
      <c r="I6801" s="36"/>
      <c r="J6801" s="38"/>
      <c r="K6801" s="36"/>
      <c r="L6801" s="36"/>
      <c r="M6801" s="38"/>
      <c r="N6801" s="36"/>
      <c r="O6801" s="38"/>
    </row>
    <row r="6802" spans="8:15">
      <c r="H6802" s="37"/>
      <c r="I6802" s="36"/>
      <c r="J6802" s="38"/>
      <c r="K6802" s="36"/>
      <c r="L6802" s="36"/>
      <c r="M6802" s="38"/>
      <c r="N6802" s="36"/>
      <c r="O6802" s="38"/>
    </row>
    <row r="6803" spans="8:15">
      <c r="H6803" s="37"/>
      <c r="I6803" s="36"/>
      <c r="J6803" s="38"/>
      <c r="K6803" s="36"/>
      <c r="L6803" s="36"/>
      <c r="M6803" s="38"/>
      <c r="N6803" s="36"/>
      <c r="O6803" s="38"/>
    </row>
    <row r="6804" spans="8:15">
      <c r="H6804" s="37"/>
      <c r="I6804" s="36"/>
      <c r="J6804" s="38"/>
      <c r="K6804" s="36"/>
      <c r="L6804" s="36"/>
      <c r="M6804" s="38"/>
      <c r="N6804" s="36"/>
      <c r="O6804" s="38"/>
    </row>
    <row r="6805" spans="8:15">
      <c r="H6805" s="37"/>
      <c r="I6805" s="36"/>
      <c r="J6805" s="38"/>
      <c r="K6805" s="36"/>
      <c r="L6805" s="36"/>
      <c r="M6805" s="38"/>
      <c r="N6805" s="36"/>
      <c r="O6805" s="38"/>
    </row>
    <row r="6806" spans="8:15">
      <c r="H6806" s="37"/>
      <c r="I6806" s="36"/>
      <c r="J6806" s="38"/>
      <c r="K6806" s="36"/>
      <c r="L6806" s="36"/>
      <c r="M6806" s="38"/>
      <c r="N6806" s="36"/>
      <c r="O6806" s="38"/>
    </row>
    <row r="6807" spans="8:15">
      <c r="H6807" s="37"/>
      <c r="I6807" s="36"/>
      <c r="J6807" s="38"/>
      <c r="K6807" s="36"/>
      <c r="L6807" s="36"/>
      <c r="M6807" s="38"/>
      <c r="N6807" s="36"/>
      <c r="O6807" s="38"/>
    </row>
    <row r="6808" spans="8:15">
      <c r="H6808" s="37"/>
      <c r="I6808" s="36"/>
      <c r="J6808" s="38"/>
      <c r="K6808" s="36"/>
      <c r="L6808" s="36"/>
      <c r="M6808" s="38"/>
      <c r="N6808" s="36"/>
      <c r="O6808" s="38"/>
    </row>
    <row r="6809" spans="8:15">
      <c r="H6809" s="37"/>
      <c r="I6809" s="36"/>
      <c r="J6809" s="38"/>
      <c r="K6809" s="36"/>
      <c r="L6809" s="36"/>
      <c r="M6809" s="38"/>
      <c r="N6809" s="36"/>
      <c r="O6809" s="38"/>
    </row>
    <row r="6810" spans="8:15">
      <c r="H6810" s="37"/>
      <c r="I6810" s="36"/>
      <c r="J6810" s="38"/>
      <c r="K6810" s="36"/>
      <c r="L6810" s="36"/>
      <c r="M6810" s="38"/>
      <c r="N6810" s="36"/>
      <c r="O6810" s="38"/>
    </row>
    <row r="6811" spans="8:15">
      <c r="H6811" s="37"/>
      <c r="I6811" s="36"/>
      <c r="J6811" s="38"/>
      <c r="K6811" s="36"/>
      <c r="L6811" s="36"/>
      <c r="M6811" s="38"/>
      <c r="N6811" s="36"/>
      <c r="O6811" s="38"/>
    </row>
    <row r="6812" spans="8:15">
      <c r="H6812" s="37"/>
      <c r="I6812" s="36"/>
      <c r="J6812" s="38"/>
      <c r="K6812" s="36"/>
      <c r="L6812" s="36"/>
      <c r="M6812" s="38"/>
      <c r="N6812" s="36"/>
      <c r="O6812" s="38"/>
    </row>
    <row r="6813" spans="8:15">
      <c r="H6813" s="37"/>
      <c r="I6813" s="36"/>
      <c r="J6813" s="38"/>
      <c r="K6813" s="36"/>
      <c r="L6813" s="36"/>
      <c r="M6813" s="38"/>
      <c r="N6813" s="36"/>
      <c r="O6813" s="38"/>
    </row>
    <row r="6814" spans="8:15">
      <c r="H6814" s="37"/>
      <c r="I6814" s="36"/>
      <c r="J6814" s="38"/>
      <c r="K6814" s="36"/>
      <c r="L6814" s="36"/>
      <c r="M6814" s="38"/>
      <c r="N6814" s="36"/>
      <c r="O6814" s="38"/>
    </row>
    <row r="6815" spans="8:15">
      <c r="H6815" s="37"/>
      <c r="I6815" s="36"/>
      <c r="J6815" s="38"/>
      <c r="K6815" s="36"/>
      <c r="L6815" s="36"/>
      <c r="M6815" s="38"/>
      <c r="N6815" s="36"/>
      <c r="O6815" s="38"/>
    </row>
    <row r="6816" spans="8:15">
      <c r="H6816" s="37"/>
      <c r="I6816" s="36"/>
      <c r="J6816" s="38"/>
      <c r="K6816" s="36"/>
      <c r="L6816" s="36"/>
      <c r="M6816" s="38"/>
      <c r="N6816" s="36"/>
      <c r="O6816" s="38"/>
    </row>
    <row r="6817" spans="8:15">
      <c r="H6817" s="37"/>
      <c r="I6817" s="36"/>
      <c r="J6817" s="38"/>
      <c r="K6817" s="36"/>
      <c r="L6817" s="36"/>
      <c r="M6817" s="38"/>
      <c r="N6817" s="36"/>
      <c r="O6817" s="38"/>
    </row>
    <row r="6818" spans="8:15">
      <c r="H6818" s="37"/>
      <c r="I6818" s="36"/>
      <c r="J6818" s="38"/>
      <c r="K6818" s="36"/>
      <c r="L6818" s="36"/>
      <c r="M6818" s="38"/>
      <c r="N6818" s="36"/>
      <c r="O6818" s="38"/>
    </row>
    <row r="6819" spans="8:15">
      <c r="H6819" s="37"/>
      <c r="I6819" s="36"/>
      <c r="J6819" s="38"/>
      <c r="K6819" s="36"/>
      <c r="L6819" s="36"/>
      <c r="M6819" s="38"/>
      <c r="N6819" s="36"/>
      <c r="O6819" s="38"/>
    </row>
    <row r="6820" spans="8:15">
      <c r="H6820" s="37"/>
      <c r="I6820" s="36"/>
      <c r="J6820" s="38"/>
      <c r="K6820" s="36"/>
      <c r="L6820" s="36"/>
      <c r="M6820" s="38"/>
      <c r="N6820" s="36"/>
      <c r="O6820" s="38"/>
    </row>
    <row r="6821" spans="8:15">
      <c r="H6821" s="37"/>
      <c r="I6821" s="36"/>
      <c r="J6821" s="38"/>
      <c r="K6821" s="36"/>
      <c r="L6821" s="36"/>
      <c r="M6821" s="38"/>
      <c r="N6821" s="36"/>
      <c r="O6821" s="38"/>
    </row>
    <row r="6822" spans="8:15">
      <c r="H6822" s="37"/>
      <c r="I6822" s="36"/>
      <c r="J6822" s="38"/>
      <c r="K6822" s="36"/>
      <c r="L6822" s="36"/>
      <c r="M6822" s="38"/>
      <c r="N6822" s="36"/>
      <c r="O6822" s="38"/>
    </row>
    <row r="6823" spans="8:15">
      <c r="H6823" s="37"/>
      <c r="I6823" s="36"/>
      <c r="J6823" s="38"/>
      <c r="K6823" s="36"/>
      <c r="L6823" s="36"/>
      <c r="M6823" s="38"/>
      <c r="N6823" s="36"/>
      <c r="O6823" s="38"/>
    </row>
    <row r="6824" spans="8:15">
      <c r="H6824" s="37"/>
      <c r="I6824" s="36"/>
      <c r="J6824" s="38"/>
      <c r="K6824" s="36"/>
      <c r="L6824" s="36"/>
      <c r="M6824" s="38"/>
      <c r="N6824" s="36"/>
      <c r="O6824" s="38"/>
    </row>
    <row r="6825" spans="8:15">
      <c r="H6825" s="37"/>
      <c r="I6825" s="36"/>
      <c r="J6825" s="38"/>
      <c r="K6825" s="36"/>
      <c r="L6825" s="36"/>
      <c r="M6825" s="38"/>
      <c r="N6825" s="36"/>
      <c r="O6825" s="38"/>
    </row>
    <row r="6826" spans="8:15">
      <c r="H6826" s="37"/>
      <c r="I6826" s="36"/>
      <c r="J6826" s="38"/>
      <c r="K6826" s="36"/>
      <c r="L6826" s="36"/>
      <c r="M6826" s="38"/>
      <c r="N6826" s="36"/>
      <c r="O6826" s="38"/>
    </row>
    <row r="6827" spans="8:15">
      <c r="H6827" s="37"/>
      <c r="I6827" s="36"/>
      <c r="J6827" s="38"/>
      <c r="K6827" s="36"/>
      <c r="L6827" s="36"/>
      <c r="M6827" s="38"/>
      <c r="N6827" s="36"/>
      <c r="O6827" s="38"/>
    </row>
    <row r="6828" spans="8:15">
      <c r="H6828" s="37"/>
      <c r="I6828" s="36"/>
      <c r="J6828" s="38"/>
      <c r="K6828" s="36"/>
      <c r="L6828" s="36"/>
      <c r="M6828" s="38"/>
      <c r="N6828" s="36"/>
      <c r="O6828" s="38"/>
    </row>
    <row r="6829" spans="8:15">
      <c r="H6829" s="37"/>
      <c r="I6829" s="36"/>
      <c r="J6829" s="38"/>
      <c r="K6829" s="36"/>
      <c r="L6829" s="36"/>
      <c r="M6829" s="38"/>
      <c r="N6829" s="36"/>
      <c r="O6829" s="38"/>
    </row>
    <row r="6830" spans="8:15">
      <c r="H6830" s="37"/>
      <c r="I6830" s="36"/>
      <c r="J6830" s="38"/>
      <c r="K6830" s="36"/>
      <c r="L6830" s="36"/>
      <c r="M6830" s="38"/>
      <c r="N6830" s="36"/>
      <c r="O6830" s="38"/>
    </row>
    <row r="6831" spans="8:15">
      <c r="H6831" s="37"/>
      <c r="I6831" s="36"/>
      <c r="J6831" s="38"/>
      <c r="K6831" s="36"/>
      <c r="L6831" s="36"/>
      <c r="M6831" s="38"/>
      <c r="N6831" s="36"/>
      <c r="O6831" s="38"/>
    </row>
    <row r="6832" spans="8:15">
      <c r="H6832" s="37"/>
      <c r="I6832" s="36"/>
      <c r="J6832" s="38"/>
      <c r="K6832" s="36"/>
      <c r="L6832" s="36"/>
      <c r="M6832" s="38"/>
      <c r="N6832" s="36"/>
      <c r="O6832" s="38"/>
    </row>
    <row r="6833" spans="8:15">
      <c r="H6833" s="37"/>
      <c r="I6833" s="36"/>
      <c r="J6833" s="38"/>
      <c r="K6833" s="36"/>
      <c r="L6833" s="36"/>
      <c r="M6833" s="38"/>
      <c r="N6833" s="36"/>
      <c r="O6833" s="38"/>
    </row>
    <row r="6834" spans="8:15">
      <c r="H6834" s="37"/>
      <c r="I6834" s="36"/>
      <c r="J6834" s="38"/>
      <c r="K6834" s="36"/>
      <c r="L6834" s="36"/>
      <c r="M6834" s="38"/>
      <c r="N6834" s="36"/>
      <c r="O6834" s="38"/>
    </row>
    <row r="6835" spans="8:15">
      <c r="H6835" s="37"/>
      <c r="I6835" s="36"/>
      <c r="J6835" s="38"/>
      <c r="K6835" s="36"/>
      <c r="L6835" s="36"/>
      <c r="M6835" s="38"/>
      <c r="N6835" s="36"/>
      <c r="O6835" s="38"/>
    </row>
    <row r="6836" spans="8:15">
      <c r="H6836" s="37"/>
      <c r="I6836" s="36"/>
      <c r="J6836" s="38"/>
      <c r="K6836" s="36"/>
      <c r="L6836" s="36"/>
      <c r="M6836" s="38"/>
      <c r="N6836" s="36"/>
      <c r="O6836" s="38"/>
    </row>
    <row r="6837" spans="8:15">
      <c r="H6837" s="37"/>
      <c r="I6837" s="36"/>
      <c r="J6837" s="38"/>
      <c r="K6837" s="36"/>
      <c r="L6837" s="36"/>
      <c r="M6837" s="38"/>
      <c r="N6837" s="36"/>
      <c r="O6837" s="38"/>
    </row>
    <row r="6838" spans="8:15">
      <c r="H6838" s="37"/>
      <c r="I6838" s="36"/>
      <c r="J6838" s="38"/>
      <c r="K6838" s="36"/>
      <c r="L6838" s="36"/>
      <c r="M6838" s="38"/>
      <c r="N6838" s="36"/>
      <c r="O6838" s="38"/>
    </row>
    <row r="6839" spans="8:15">
      <c r="H6839" s="37"/>
      <c r="I6839" s="36"/>
      <c r="J6839" s="38"/>
      <c r="K6839" s="36"/>
      <c r="L6839" s="36"/>
      <c r="M6839" s="38"/>
      <c r="N6839" s="36"/>
      <c r="O6839" s="38"/>
    </row>
    <row r="6840" spans="8:15">
      <c r="H6840" s="37"/>
      <c r="I6840" s="36"/>
      <c r="J6840" s="38"/>
      <c r="K6840" s="36"/>
      <c r="L6840" s="36"/>
      <c r="M6840" s="38"/>
      <c r="N6840" s="36"/>
      <c r="O6840" s="38"/>
    </row>
    <row r="6841" spans="8:15">
      <c r="H6841" s="37"/>
      <c r="I6841" s="36"/>
      <c r="J6841" s="38"/>
      <c r="K6841" s="36"/>
      <c r="L6841" s="36"/>
      <c r="M6841" s="38"/>
      <c r="N6841" s="36"/>
      <c r="O6841" s="38"/>
    </row>
    <row r="6842" spans="8:15">
      <c r="H6842" s="37"/>
      <c r="I6842" s="36"/>
      <c r="J6842" s="38"/>
      <c r="K6842" s="36"/>
      <c r="L6842" s="36"/>
      <c r="M6842" s="38"/>
      <c r="N6842" s="36"/>
      <c r="O6842" s="38"/>
    </row>
    <row r="6843" spans="8:15">
      <c r="H6843" s="37"/>
      <c r="I6843" s="36"/>
      <c r="J6843" s="38"/>
      <c r="K6843" s="36"/>
      <c r="L6843" s="36"/>
      <c r="M6843" s="38"/>
      <c r="N6843" s="36"/>
      <c r="O6843" s="38"/>
    </row>
    <row r="6844" spans="8:15">
      <c r="H6844" s="37"/>
      <c r="I6844" s="36"/>
      <c r="J6844" s="38"/>
      <c r="K6844" s="36"/>
      <c r="L6844" s="36"/>
      <c r="M6844" s="38"/>
      <c r="N6844" s="36"/>
      <c r="O6844" s="38"/>
    </row>
    <row r="6845" spans="8:15">
      <c r="H6845" s="37"/>
      <c r="I6845" s="36"/>
      <c r="J6845" s="38"/>
      <c r="K6845" s="36"/>
      <c r="L6845" s="36"/>
      <c r="M6845" s="38"/>
      <c r="N6845" s="36"/>
      <c r="O6845" s="38"/>
    </row>
    <row r="6846" spans="8:15">
      <c r="H6846" s="37"/>
      <c r="I6846" s="36"/>
      <c r="J6846" s="38"/>
      <c r="K6846" s="36"/>
      <c r="L6846" s="36"/>
      <c r="M6846" s="38"/>
      <c r="N6846" s="36"/>
      <c r="O6846" s="38"/>
    </row>
    <row r="6847" spans="8:15">
      <c r="H6847" s="37"/>
      <c r="I6847" s="36"/>
      <c r="J6847" s="38"/>
      <c r="K6847" s="36"/>
      <c r="L6847" s="36"/>
      <c r="M6847" s="38"/>
      <c r="N6847" s="36"/>
      <c r="O6847" s="38"/>
    </row>
    <row r="6848" spans="8:15">
      <c r="H6848" s="37"/>
      <c r="I6848" s="36"/>
      <c r="J6848" s="38"/>
      <c r="K6848" s="36"/>
      <c r="L6848" s="36"/>
      <c r="M6848" s="38"/>
      <c r="N6848" s="36"/>
      <c r="O6848" s="38"/>
    </row>
    <row r="6849" spans="8:15">
      <c r="H6849" s="37"/>
      <c r="I6849" s="36"/>
      <c r="J6849" s="38"/>
      <c r="K6849" s="36"/>
      <c r="L6849" s="36"/>
      <c r="M6849" s="38"/>
      <c r="N6849" s="36"/>
      <c r="O6849" s="38"/>
    </row>
    <row r="6850" spans="8:15">
      <c r="H6850" s="37"/>
      <c r="I6850" s="36"/>
      <c r="J6850" s="38"/>
      <c r="K6850" s="36"/>
      <c r="L6850" s="36"/>
      <c r="M6850" s="38"/>
      <c r="N6850" s="36"/>
      <c r="O6850" s="38"/>
    </row>
    <row r="6851" spans="8:15">
      <c r="H6851" s="37"/>
      <c r="I6851" s="36"/>
      <c r="J6851" s="38"/>
      <c r="K6851" s="36"/>
      <c r="L6851" s="36"/>
      <c r="M6851" s="38"/>
      <c r="N6851" s="36"/>
      <c r="O6851" s="38"/>
    </row>
    <row r="6852" spans="8:15">
      <c r="H6852" s="37"/>
      <c r="I6852" s="36"/>
      <c r="J6852" s="38"/>
      <c r="K6852" s="36"/>
      <c r="L6852" s="36"/>
      <c r="M6852" s="38"/>
      <c r="N6852" s="36"/>
      <c r="O6852" s="38"/>
    </row>
    <row r="6853" spans="8:15">
      <c r="H6853" s="37"/>
      <c r="I6853" s="36"/>
      <c r="J6853" s="38"/>
      <c r="K6853" s="36"/>
      <c r="L6853" s="36"/>
      <c r="M6853" s="38"/>
      <c r="N6853" s="36"/>
      <c r="O6853" s="38"/>
    </row>
    <row r="6854" spans="8:15">
      <c r="H6854" s="37"/>
      <c r="I6854" s="36"/>
      <c r="J6854" s="38"/>
      <c r="K6854" s="36"/>
      <c r="L6854" s="36"/>
      <c r="M6854" s="38"/>
      <c r="N6854" s="36"/>
      <c r="O6854" s="38"/>
    </row>
    <row r="6855" spans="8:15">
      <c r="H6855" s="37"/>
      <c r="I6855" s="36"/>
      <c r="J6855" s="38"/>
      <c r="K6855" s="36"/>
      <c r="L6855" s="36"/>
      <c r="M6855" s="38"/>
      <c r="N6855" s="36"/>
      <c r="O6855" s="38"/>
    </row>
    <row r="6856" spans="8:15">
      <c r="H6856" s="37"/>
      <c r="I6856" s="36"/>
      <c r="J6856" s="38"/>
      <c r="K6856" s="36"/>
      <c r="L6856" s="36"/>
      <c r="M6856" s="38"/>
      <c r="N6856" s="36"/>
      <c r="O6856" s="38"/>
    </row>
    <row r="6857" spans="8:15">
      <c r="H6857" s="37"/>
      <c r="I6857" s="36"/>
      <c r="J6857" s="38"/>
      <c r="K6857" s="36"/>
      <c r="L6857" s="36"/>
      <c r="M6857" s="38"/>
      <c r="N6857" s="36"/>
      <c r="O6857" s="38"/>
    </row>
    <row r="6858" spans="8:15">
      <c r="H6858" s="37"/>
      <c r="I6858" s="36"/>
      <c r="J6858" s="38"/>
      <c r="K6858" s="36"/>
      <c r="L6858" s="36"/>
      <c r="M6858" s="38"/>
      <c r="N6858" s="36"/>
      <c r="O6858" s="38"/>
    </row>
    <row r="6859" spans="8:15">
      <c r="H6859" s="37"/>
      <c r="I6859" s="36"/>
      <c r="J6859" s="38"/>
      <c r="K6859" s="36"/>
      <c r="L6859" s="36"/>
      <c r="M6859" s="38"/>
      <c r="N6859" s="36"/>
      <c r="O6859" s="38"/>
    </row>
    <row r="6860" spans="8:15">
      <c r="H6860" s="37"/>
      <c r="I6860" s="36"/>
      <c r="J6860" s="38"/>
      <c r="K6860" s="36"/>
      <c r="L6860" s="36"/>
      <c r="M6860" s="38"/>
      <c r="N6860" s="36"/>
      <c r="O6860" s="38"/>
    </row>
    <row r="6861" spans="8:15">
      <c r="H6861" s="37"/>
      <c r="I6861" s="36"/>
      <c r="J6861" s="38"/>
      <c r="K6861" s="36"/>
      <c r="L6861" s="36"/>
      <c r="M6861" s="38"/>
      <c r="N6861" s="36"/>
      <c r="O6861" s="38"/>
    </row>
    <row r="6862" spans="8:15">
      <c r="H6862" s="37"/>
      <c r="I6862" s="36"/>
      <c r="J6862" s="38"/>
      <c r="K6862" s="36"/>
      <c r="L6862" s="36"/>
      <c r="M6862" s="38"/>
      <c r="N6862" s="36"/>
      <c r="O6862" s="38"/>
    </row>
    <row r="6863" spans="8:15">
      <c r="H6863" s="37"/>
      <c r="I6863" s="36"/>
      <c r="J6863" s="38"/>
      <c r="K6863" s="36"/>
      <c r="L6863" s="36"/>
      <c r="M6863" s="38"/>
      <c r="N6863" s="36"/>
      <c r="O6863" s="38"/>
    </row>
    <row r="6864" spans="8:15">
      <c r="H6864" s="37"/>
      <c r="I6864" s="36"/>
      <c r="J6864" s="38"/>
      <c r="K6864" s="36"/>
      <c r="L6864" s="36"/>
      <c r="M6864" s="38"/>
      <c r="N6864" s="36"/>
      <c r="O6864" s="38"/>
    </row>
    <row r="6865" spans="8:15">
      <c r="H6865" s="37"/>
      <c r="I6865" s="36"/>
      <c r="J6865" s="38"/>
      <c r="K6865" s="36"/>
      <c r="L6865" s="36"/>
      <c r="M6865" s="38"/>
      <c r="N6865" s="36"/>
      <c r="O6865" s="38"/>
    </row>
    <row r="6866" spans="8:15">
      <c r="H6866" s="37"/>
      <c r="I6866" s="36"/>
      <c r="J6866" s="38"/>
      <c r="K6866" s="36"/>
      <c r="L6866" s="36"/>
      <c r="M6866" s="38"/>
      <c r="N6866" s="36"/>
      <c r="O6866" s="38"/>
    </row>
    <row r="6867" spans="8:15">
      <c r="H6867" s="37"/>
      <c r="I6867" s="36"/>
      <c r="J6867" s="38"/>
      <c r="K6867" s="36"/>
      <c r="L6867" s="36"/>
      <c r="M6867" s="38"/>
      <c r="N6867" s="36"/>
      <c r="O6867" s="38"/>
    </row>
    <row r="6868" spans="8:15">
      <c r="H6868" s="37"/>
      <c r="I6868" s="36"/>
      <c r="J6868" s="38"/>
      <c r="K6868" s="36"/>
      <c r="L6868" s="36"/>
      <c r="M6868" s="38"/>
      <c r="N6868" s="36"/>
      <c r="O6868" s="38"/>
    </row>
    <row r="6869" spans="8:15">
      <c r="H6869" s="37"/>
      <c r="I6869" s="36"/>
      <c r="J6869" s="38"/>
      <c r="K6869" s="36"/>
      <c r="L6869" s="36"/>
      <c r="M6869" s="38"/>
      <c r="N6869" s="36"/>
      <c r="O6869" s="38"/>
    </row>
    <row r="6870" spans="8:15">
      <c r="H6870" s="37"/>
      <c r="I6870" s="36"/>
      <c r="J6870" s="38"/>
      <c r="K6870" s="36"/>
      <c r="L6870" s="36"/>
      <c r="M6870" s="38"/>
      <c r="N6870" s="36"/>
      <c r="O6870" s="38"/>
    </row>
    <row r="6871" spans="8:15">
      <c r="H6871" s="37"/>
      <c r="I6871" s="36"/>
      <c r="J6871" s="38"/>
      <c r="K6871" s="36"/>
      <c r="L6871" s="36"/>
      <c r="M6871" s="38"/>
      <c r="N6871" s="36"/>
      <c r="O6871" s="38"/>
    </row>
    <row r="6872" spans="8:15">
      <c r="H6872" s="37"/>
      <c r="I6872" s="36"/>
      <c r="J6872" s="38"/>
      <c r="K6872" s="36"/>
      <c r="L6872" s="36"/>
      <c r="M6872" s="38"/>
      <c r="N6872" s="36"/>
      <c r="O6872" s="38"/>
    </row>
    <row r="6873" spans="8:15">
      <c r="H6873" s="37"/>
      <c r="I6873" s="36"/>
      <c r="J6873" s="38"/>
      <c r="K6873" s="36"/>
      <c r="L6873" s="36"/>
      <c r="M6873" s="38"/>
      <c r="N6873" s="36"/>
      <c r="O6873" s="38"/>
    </row>
    <row r="6874" spans="8:15">
      <c r="H6874" s="37"/>
      <c r="I6874" s="36"/>
      <c r="J6874" s="38"/>
      <c r="K6874" s="36"/>
      <c r="L6874" s="36"/>
      <c r="M6874" s="38"/>
      <c r="N6874" s="36"/>
      <c r="O6874" s="38"/>
    </row>
    <row r="6875" spans="8:15">
      <c r="H6875" s="37"/>
      <c r="I6875" s="36"/>
      <c r="J6875" s="38"/>
      <c r="K6875" s="36"/>
      <c r="L6875" s="36"/>
      <c r="M6875" s="38"/>
      <c r="N6875" s="36"/>
      <c r="O6875" s="38"/>
    </row>
    <row r="6876" spans="8:15">
      <c r="H6876" s="37"/>
      <c r="I6876" s="36"/>
      <c r="J6876" s="38"/>
      <c r="K6876" s="36"/>
      <c r="L6876" s="36"/>
      <c r="M6876" s="38"/>
      <c r="N6876" s="36"/>
      <c r="O6876" s="38"/>
    </row>
    <row r="6877" spans="8:15">
      <c r="H6877" s="37"/>
      <c r="I6877" s="36"/>
      <c r="J6877" s="38"/>
      <c r="K6877" s="36"/>
      <c r="L6877" s="36"/>
      <c r="M6877" s="38"/>
      <c r="N6877" s="36"/>
      <c r="O6877" s="38"/>
    </row>
    <row r="6878" spans="8:15">
      <c r="H6878" s="37"/>
      <c r="I6878" s="36"/>
      <c r="J6878" s="38"/>
      <c r="K6878" s="36"/>
      <c r="L6878" s="36"/>
      <c r="M6878" s="38"/>
      <c r="N6878" s="36"/>
      <c r="O6878" s="38"/>
    </row>
    <row r="6879" spans="8:15">
      <c r="H6879" s="37"/>
      <c r="I6879" s="36"/>
      <c r="J6879" s="38"/>
      <c r="K6879" s="36"/>
      <c r="L6879" s="36"/>
      <c r="M6879" s="38"/>
      <c r="N6879" s="36"/>
      <c r="O6879" s="38"/>
    </row>
    <row r="6880" spans="8:15">
      <c r="H6880" s="37"/>
      <c r="I6880" s="36"/>
      <c r="J6880" s="38"/>
      <c r="K6880" s="36"/>
      <c r="L6880" s="36"/>
      <c r="M6880" s="38"/>
      <c r="N6880" s="36"/>
      <c r="O6880" s="38"/>
    </row>
    <row r="6881" spans="8:15">
      <c r="H6881" s="37"/>
      <c r="I6881" s="36"/>
      <c r="J6881" s="38"/>
      <c r="K6881" s="36"/>
      <c r="L6881" s="36"/>
      <c r="M6881" s="38"/>
      <c r="N6881" s="36"/>
      <c r="O6881" s="38"/>
    </row>
    <row r="6882" spans="8:15">
      <c r="H6882" s="37"/>
      <c r="I6882" s="36"/>
      <c r="J6882" s="38"/>
      <c r="K6882" s="36"/>
      <c r="L6882" s="36"/>
      <c r="M6882" s="38"/>
      <c r="N6882" s="36"/>
      <c r="O6882" s="38"/>
    </row>
    <row r="6883" spans="8:15">
      <c r="H6883" s="37"/>
      <c r="I6883" s="36"/>
      <c r="J6883" s="38"/>
      <c r="K6883" s="36"/>
      <c r="L6883" s="36"/>
      <c r="M6883" s="38"/>
      <c r="N6883" s="36"/>
      <c r="O6883" s="38"/>
    </row>
    <row r="6884" spans="8:15">
      <c r="H6884" s="37"/>
      <c r="I6884" s="36"/>
      <c r="J6884" s="38"/>
      <c r="K6884" s="36"/>
      <c r="L6884" s="36"/>
      <c r="M6884" s="38"/>
      <c r="N6884" s="36"/>
      <c r="O6884" s="38"/>
    </row>
    <row r="6885" spans="8:15">
      <c r="H6885" s="37"/>
      <c r="I6885" s="36"/>
      <c r="J6885" s="38"/>
      <c r="K6885" s="36"/>
      <c r="L6885" s="36"/>
      <c r="M6885" s="38"/>
      <c r="N6885" s="36"/>
      <c r="O6885" s="38"/>
    </row>
    <row r="6886" spans="8:15">
      <c r="H6886" s="37"/>
      <c r="I6886" s="36"/>
      <c r="J6886" s="38"/>
      <c r="K6886" s="36"/>
      <c r="L6886" s="36"/>
      <c r="M6886" s="38"/>
      <c r="N6886" s="36"/>
      <c r="O6886" s="38"/>
    </row>
    <row r="6887" spans="8:15">
      <c r="H6887" s="37"/>
      <c r="I6887" s="36"/>
      <c r="J6887" s="38"/>
      <c r="K6887" s="36"/>
      <c r="L6887" s="36"/>
      <c r="M6887" s="38"/>
      <c r="N6887" s="36"/>
      <c r="O6887" s="38"/>
    </row>
    <row r="6888" spans="8:15">
      <c r="H6888" s="37"/>
      <c r="I6888" s="36"/>
      <c r="J6888" s="38"/>
      <c r="K6888" s="36"/>
      <c r="L6888" s="36"/>
      <c r="M6888" s="38"/>
      <c r="N6888" s="36"/>
      <c r="O6888" s="38"/>
    </row>
    <row r="6889" spans="8:15">
      <c r="H6889" s="37"/>
      <c r="I6889" s="36"/>
      <c r="J6889" s="38"/>
      <c r="K6889" s="36"/>
      <c r="L6889" s="36"/>
      <c r="M6889" s="38"/>
      <c r="N6889" s="36"/>
      <c r="O6889" s="38"/>
    </row>
    <row r="6890" spans="8:15">
      <c r="H6890" s="37"/>
      <c r="I6890" s="36"/>
      <c r="J6890" s="38"/>
      <c r="K6890" s="36"/>
      <c r="L6890" s="36"/>
      <c r="M6890" s="38"/>
      <c r="N6890" s="36"/>
      <c r="O6890" s="38"/>
    </row>
    <row r="6891" spans="8:15">
      <c r="H6891" s="37"/>
      <c r="I6891" s="36"/>
      <c r="J6891" s="38"/>
      <c r="K6891" s="36"/>
      <c r="L6891" s="36"/>
      <c r="M6891" s="38"/>
      <c r="N6891" s="36"/>
      <c r="O6891" s="38"/>
    </row>
    <row r="6892" spans="8:15">
      <c r="H6892" s="37"/>
      <c r="I6892" s="36"/>
      <c r="J6892" s="38"/>
      <c r="K6892" s="36"/>
      <c r="L6892" s="36"/>
      <c r="M6892" s="38"/>
      <c r="N6892" s="36"/>
      <c r="O6892" s="38"/>
    </row>
    <row r="6893" spans="8:15">
      <c r="H6893" s="37"/>
      <c r="I6893" s="36"/>
      <c r="J6893" s="38"/>
      <c r="K6893" s="36"/>
      <c r="L6893" s="36"/>
      <c r="M6893" s="38"/>
      <c r="N6893" s="36"/>
      <c r="O6893" s="38"/>
    </row>
    <row r="6894" spans="8:15">
      <c r="H6894" s="37"/>
      <c r="I6894" s="36"/>
      <c r="J6894" s="38"/>
      <c r="K6894" s="36"/>
      <c r="L6894" s="36"/>
      <c r="M6894" s="38"/>
      <c r="N6894" s="36"/>
      <c r="O6894" s="38"/>
    </row>
    <row r="6895" spans="8:15">
      <c r="H6895" s="37"/>
      <c r="I6895" s="36"/>
      <c r="J6895" s="38"/>
      <c r="K6895" s="36"/>
      <c r="L6895" s="36"/>
      <c r="M6895" s="38"/>
      <c r="N6895" s="36"/>
      <c r="O6895" s="38"/>
    </row>
    <row r="6896" spans="8:15">
      <c r="H6896" s="37"/>
      <c r="I6896" s="36"/>
      <c r="J6896" s="38"/>
      <c r="K6896" s="36"/>
      <c r="L6896" s="36"/>
      <c r="M6896" s="38"/>
      <c r="N6896" s="36"/>
      <c r="O6896" s="38"/>
    </row>
    <row r="6897" spans="8:15">
      <c r="H6897" s="37"/>
      <c r="I6897" s="36"/>
      <c r="J6897" s="38"/>
      <c r="K6897" s="36"/>
      <c r="L6897" s="36"/>
      <c r="M6897" s="38"/>
      <c r="N6897" s="36"/>
      <c r="O6897" s="38"/>
    </row>
    <row r="6898" spans="8:15">
      <c r="H6898" s="37"/>
      <c r="I6898" s="36"/>
      <c r="J6898" s="38"/>
      <c r="K6898" s="36"/>
      <c r="L6898" s="36"/>
      <c r="M6898" s="38"/>
      <c r="N6898" s="36"/>
      <c r="O6898" s="38"/>
    </row>
    <row r="6899" spans="8:15">
      <c r="H6899" s="37"/>
      <c r="I6899" s="36"/>
      <c r="J6899" s="38"/>
      <c r="K6899" s="36"/>
      <c r="L6899" s="36"/>
      <c r="M6899" s="38"/>
      <c r="N6899" s="36"/>
      <c r="O6899" s="38"/>
    </row>
    <row r="6900" spans="8:15">
      <c r="H6900" s="37"/>
      <c r="I6900" s="36"/>
      <c r="J6900" s="38"/>
      <c r="K6900" s="36"/>
      <c r="L6900" s="36"/>
      <c r="M6900" s="38"/>
      <c r="N6900" s="36"/>
      <c r="O6900" s="38"/>
    </row>
    <row r="6901" spans="8:15">
      <c r="H6901" s="37"/>
      <c r="I6901" s="36"/>
      <c r="J6901" s="38"/>
      <c r="K6901" s="36"/>
      <c r="L6901" s="36"/>
      <c r="M6901" s="38"/>
      <c r="N6901" s="36"/>
      <c r="O6901" s="38"/>
    </row>
    <row r="6902" spans="8:15">
      <c r="H6902" s="37"/>
      <c r="I6902" s="36"/>
      <c r="J6902" s="38"/>
      <c r="K6902" s="36"/>
      <c r="L6902" s="36"/>
      <c r="M6902" s="38"/>
      <c r="N6902" s="36"/>
      <c r="O6902" s="38"/>
    </row>
    <row r="6903" spans="8:15">
      <c r="H6903" s="37"/>
      <c r="I6903" s="36"/>
      <c r="J6903" s="38"/>
      <c r="K6903" s="36"/>
      <c r="L6903" s="36"/>
      <c r="M6903" s="38"/>
      <c r="N6903" s="36"/>
      <c r="O6903" s="38"/>
    </row>
    <row r="6904" spans="8:15">
      <c r="H6904" s="37"/>
      <c r="I6904" s="36"/>
      <c r="J6904" s="38"/>
      <c r="K6904" s="36"/>
      <c r="L6904" s="36"/>
      <c r="M6904" s="38"/>
      <c r="N6904" s="36"/>
      <c r="O6904" s="38"/>
    </row>
    <row r="6905" spans="8:15">
      <c r="H6905" s="37"/>
      <c r="I6905" s="36"/>
      <c r="J6905" s="38"/>
      <c r="K6905" s="36"/>
      <c r="L6905" s="36"/>
      <c r="M6905" s="38"/>
      <c r="N6905" s="36"/>
      <c r="O6905" s="38"/>
    </row>
    <row r="6906" spans="8:15">
      <c r="H6906" s="37"/>
      <c r="I6906" s="36"/>
      <c r="J6906" s="38"/>
      <c r="K6906" s="36"/>
      <c r="L6906" s="36"/>
      <c r="M6906" s="38"/>
      <c r="N6906" s="36"/>
      <c r="O6906" s="38"/>
    </row>
    <row r="6907" spans="8:15">
      <c r="H6907" s="37"/>
      <c r="I6907" s="36"/>
      <c r="J6907" s="38"/>
      <c r="K6907" s="36"/>
      <c r="L6907" s="36"/>
      <c r="M6907" s="38"/>
      <c r="N6907" s="36"/>
      <c r="O6907" s="38"/>
    </row>
    <row r="6908" spans="8:15">
      <c r="H6908" s="37"/>
      <c r="I6908" s="36"/>
      <c r="J6908" s="38"/>
      <c r="K6908" s="36"/>
      <c r="L6908" s="36"/>
      <c r="M6908" s="38"/>
      <c r="N6908" s="36"/>
      <c r="O6908" s="38"/>
    </row>
    <row r="6909" spans="8:15">
      <c r="H6909" s="37"/>
      <c r="I6909" s="36"/>
      <c r="J6909" s="38"/>
      <c r="K6909" s="36"/>
      <c r="L6909" s="36"/>
      <c r="M6909" s="38"/>
      <c r="N6909" s="36"/>
      <c r="O6909" s="38"/>
    </row>
    <row r="6910" spans="8:15">
      <c r="H6910" s="37"/>
      <c r="I6910" s="36"/>
      <c r="J6910" s="38"/>
      <c r="K6910" s="36"/>
      <c r="L6910" s="36"/>
      <c r="M6910" s="38"/>
      <c r="N6910" s="36"/>
      <c r="O6910" s="38"/>
    </row>
    <row r="6911" spans="8:15">
      <c r="H6911" s="37"/>
      <c r="I6911" s="36"/>
      <c r="J6911" s="38"/>
      <c r="K6911" s="36"/>
      <c r="L6911" s="36"/>
      <c r="M6911" s="38"/>
      <c r="N6911" s="36"/>
      <c r="O6911" s="38"/>
    </row>
    <row r="6912" spans="8:15">
      <c r="H6912" s="37"/>
      <c r="I6912" s="36"/>
      <c r="J6912" s="38"/>
      <c r="K6912" s="36"/>
      <c r="L6912" s="36"/>
      <c r="M6912" s="38"/>
      <c r="N6912" s="36"/>
      <c r="O6912" s="38"/>
    </row>
    <row r="6913" spans="8:15">
      <c r="H6913" s="37"/>
      <c r="I6913" s="36"/>
      <c r="J6913" s="38"/>
      <c r="K6913" s="36"/>
      <c r="L6913" s="36"/>
      <c r="M6913" s="38"/>
      <c r="N6913" s="36"/>
      <c r="O6913" s="38"/>
    </row>
    <row r="6914" spans="8:15">
      <c r="H6914" s="37"/>
      <c r="I6914" s="36"/>
      <c r="J6914" s="38"/>
      <c r="K6914" s="36"/>
      <c r="L6914" s="36"/>
      <c r="M6914" s="38"/>
      <c r="N6914" s="36"/>
      <c r="O6914" s="38"/>
    </row>
    <row r="6915" spans="8:15">
      <c r="H6915" s="37"/>
      <c r="I6915" s="36"/>
      <c r="J6915" s="38"/>
      <c r="K6915" s="36"/>
      <c r="L6915" s="36"/>
      <c r="M6915" s="38"/>
      <c r="N6915" s="36"/>
      <c r="O6915" s="38"/>
    </row>
    <row r="6916" spans="8:15">
      <c r="H6916" s="37"/>
      <c r="I6916" s="36"/>
      <c r="J6916" s="38"/>
      <c r="K6916" s="36"/>
      <c r="L6916" s="36"/>
      <c r="M6916" s="38"/>
      <c r="N6916" s="36"/>
      <c r="O6916" s="38"/>
    </row>
    <row r="6917" spans="8:15">
      <c r="H6917" s="37"/>
      <c r="I6917" s="36"/>
      <c r="J6917" s="38"/>
      <c r="K6917" s="36"/>
      <c r="L6917" s="36"/>
      <c r="M6917" s="38"/>
      <c r="N6917" s="36"/>
      <c r="O6917" s="38"/>
    </row>
    <row r="6918" spans="8:15">
      <c r="H6918" s="37"/>
      <c r="I6918" s="36"/>
      <c r="J6918" s="38"/>
      <c r="K6918" s="36"/>
      <c r="L6918" s="36"/>
      <c r="M6918" s="38"/>
      <c r="N6918" s="36"/>
      <c r="O6918" s="38"/>
    </row>
    <row r="6919" spans="8:15">
      <c r="H6919" s="37"/>
      <c r="I6919" s="36"/>
      <c r="J6919" s="38"/>
      <c r="K6919" s="36"/>
      <c r="L6919" s="36"/>
      <c r="M6919" s="38"/>
      <c r="N6919" s="36"/>
      <c r="O6919" s="38"/>
    </row>
    <row r="6920" spans="8:15">
      <c r="H6920" s="37"/>
      <c r="I6920" s="36"/>
      <c r="J6920" s="38"/>
      <c r="K6920" s="36"/>
      <c r="L6920" s="36"/>
      <c r="M6920" s="38"/>
      <c r="N6920" s="36"/>
      <c r="O6920" s="38"/>
    </row>
    <row r="6921" spans="8:15">
      <c r="H6921" s="37"/>
      <c r="I6921" s="36"/>
      <c r="J6921" s="38"/>
      <c r="K6921" s="36"/>
      <c r="L6921" s="36"/>
      <c r="M6921" s="38"/>
      <c r="N6921" s="36"/>
      <c r="O6921" s="38"/>
    </row>
    <row r="6922" spans="8:15">
      <c r="H6922" s="37"/>
      <c r="I6922" s="36"/>
      <c r="J6922" s="38"/>
      <c r="K6922" s="36"/>
      <c r="L6922" s="36"/>
      <c r="M6922" s="38"/>
      <c r="N6922" s="36"/>
      <c r="O6922" s="38"/>
    </row>
    <row r="6923" spans="8:15">
      <c r="H6923" s="37"/>
      <c r="I6923" s="36"/>
      <c r="J6923" s="38"/>
      <c r="K6923" s="36"/>
      <c r="L6923" s="36"/>
      <c r="M6923" s="38"/>
      <c r="N6923" s="36"/>
      <c r="O6923" s="38"/>
    </row>
    <row r="6924" spans="8:15">
      <c r="H6924" s="37"/>
      <c r="I6924" s="36"/>
      <c r="J6924" s="38"/>
      <c r="K6924" s="36"/>
      <c r="L6924" s="36"/>
      <c r="M6924" s="38"/>
      <c r="N6924" s="36"/>
      <c r="O6924" s="38"/>
    </row>
    <row r="6925" spans="8:15">
      <c r="H6925" s="37"/>
      <c r="I6925" s="36"/>
      <c r="J6925" s="38"/>
      <c r="K6925" s="36"/>
      <c r="L6925" s="36"/>
      <c r="M6925" s="38"/>
      <c r="N6925" s="36"/>
      <c r="O6925" s="38"/>
    </row>
    <row r="6926" spans="8:15">
      <c r="H6926" s="37"/>
      <c r="I6926" s="36"/>
      <c r="J6926" s="38"/>
      <c r="K6926" s="36"/>
      <c r="L6926" s="36"/>
      <c r="M6926" s="38"/>
      <c r="N6926" s="36"/>
      <c r="O6926" s="38"/>
    </row>
    <row r="6927" spans="8:15">
      <c r="H6927" s="37"/>
      <c r="I6927" s="36"/>
      <c r="J6927" s="38"/>
      <c r="K6927" s="36"/>
      <c r="L6927" s="36"/>
      <c r="M6927" s="38"/>
      <c r="N6927" s="36"/>
      <c r="O6927" s="38"/>
    </row>
    <row r="6928" spans="8:15">
      <c r="H6928" s="37"/>
      <c r="I6928" s="36"/>
      <c r="J6928" s="38"/>
      <c r="K6928" s="36"/>
      <c r="L6928" s="36"/>
      <c r="M6928" s="38"/>
      <c r="N6928" s="36"/>
      <c r="O6928" s="38"/>
    </row>
    <row r="6929" spans="8:15">
      <c r="H6929" s="37"/>
      <c r="I6929" s="36"/>
      <c r="J6929" s="38"/>
      <c r="K6929" s="36"/>
      <c r="L6929" s="36"/>
      <c r="M6929" s="38"/>
      <c r="N6929" s="36"/>
      <c r="O6929" s="38"/>
    </row>
    <row r="6930" spans="8:15">
      <c r="H6930" s="37"/>
      <c r="I6930" s="36"/>
      <c r="J6930" s="38"/>
      <c r="K6930" s="36"/>
      <c r="L6930" s="36"/>
      <c r="M6930" s="38"/>
      <c r="N6930" s="36"/>
      <c r="O6930" s="38"/>
    </row>
    <row r="6931" spans="8:15">
      <c r="H6931" s="37"/>
      <c r="I6931" s="36"/>
      <c r="J6931" s="38"/>
      <c r="K6931" s="36"/>
      <c r="L6931" s="36"/>
      <c r="M6931" s="38"/>
      <c r="N6931" s="36"/>
      <c r="O6931" s="38"/>
    </row>
    <row r="6932" spans="8:15">
      <c r="H6932" s="37"/>
      <c r="I6932" s="36"/>
      <c r="J6932" s="38"/>
      <c r="K6932" s="36"/>
      <c r="L6932" s="36"/>
      <c r="M6932" s="38"/>
      <c r="N6932" s="36"/>
      <c r="O6932" s="38"/>
    </row>
    <row r="6933" spans="8:15">
      <c r="H6933" s="37"/>
      <c r="I6933" s="36"/>
      <c r="J6933" s="38"/>
      <c r="K6933" s="36"/>
      <c r="L6933" s="36"/>
      <c r="M6933" s="38"/>
      <c r="N6933" s="36"/>
      <c r="O6933" s="38"/>
    </row>
    <row r="6934" spans="8:15">
      <c r="H6934" s="37"/>
      <c r="I6934" s="36"/>
      <c r="J6934" s="38"/>
      <c r="K6934" s="36"/>
      <c r="L6934" s="36"/>
      <c r="M6934" s="38"/>
      <c r="N6934" s="36"/>
      <c r="O6934" s="38"/>
    </row>
    <row r="6935" spans="8:15">
      <c r="H6935" s="37"/>
      <c r="I6935" s="36"/>
      <c r="J6935" s="38"/>
      <c r="K6935" s="36"/>
      <c r="L6935" s="36"/>
      <c r="M6935" s="38"/>
      <c r="N6935" s="36"/>
      <c r="O6935" s="38"/>
    </row>
    <row r="6936" spans="8:15">
      <c r="H6936" s="37"/>
      <c r="I6936" s="36"/>
      <c r="J6936" s="38"/>
      <c r="K6936" s="36"/>
      <c r="L6936" s="36"/>
      <c r="M6936" s="38"/>
      <c r="N6936" s="36"/>
      <c r="O6936" s="38"/>
    </row>
    <row r="6937" spans="8:15">
      <c r="H6937" s="37"/>
      <c r="I6937" s="36"/>
      <c r="J6937" s="38"/>
      <c r="K6937" s="36"/>
      <c r="L6937" s="36"/>
      <c r="M6937" s="38"/>
      <c r="N6937" s="36"/>
      <c r="O6937" s="38"/>
    </row>
    <row r="6938" spans="8:15">
      <c r="H6938" s="37"/>
      <c r="I6938" s="36"/>
      <c r="J6938" s="38"/>
      <c r="K6938" s="36"/>
      <c r="L6938" s="36"/>
      <c r="M6938" s="38"/>
      <c r="N6938" s="36"/>
      <c r="O6938" s="38"/>
    </row>
    <row r="6939" spans="8:15">
      <c r="H6939" s="37"/>
      <c r="I6939" s="36"/>
      <c r="J6939" s="38"/>
      <c r="K6939" s="36"/>
      <c r="L6939" s="36"/>
      <c r="M6939" s="38"/>
      <c r="N6939" s="36"/>
      <c r="O6939" s="38"/>
    </row>
    <row r="6940" spans="8:15">
      <c r="H6940" s="37"/>
      <c r="I6940" s="36"/>
      <c r="J6940" s="38"/>
      <c r="K6940" s="36"/>
      <c r="L6940" s="36"/>
      <c r="M6940" s="38"/>
      <c r="N6940" s="36"/>
      <c r="O6940" s="38"/>
    </row>
    <row r="6941" spans="8:15">
      <c r="H6941" s="37"/>
      <c r="I6941" s="36"/>
      <c r="J6941" s="38"/>
      <c r="K6941" s="36"/>
      <c r="L6941" s="36"/>
      <c r="M6941" s="38"/>
      <c r="N6941" s="36"/>
      <c r="O6941" s="38"/>
    </row>
    <row r="6942" spans="8:15">
      <c r="H6942" s="37"/>
      <c r="I6942" s="36"/>
      <c r="J6942" s="38"/>
      <c r="K6942" s="36"/>
      <c r="L6942" s="36"/>
      <c r="M6942" s="38"/>
      <c r="N6942" s="36"/>
      <c r="O6942" s="38"/>
    </row>
    <row r="6943" spans="8:15">
      <c r="H6943" s="37"/>
      <c r="I6943" s="36"/>
      <c r="J6943" s="38"/>
      <c r="K6943" s="36"/>
      <c r="L6943" s="36"/>
      <c r="M6943" s="38"/>
      <c r="N6943" s="36"/>
      <c r="O6943" s="38"/>
    </row>
    <row r="6944" spans="8:15">
      <c r="H6944" s="37"/>
      <c r="I6944" s="36"/>
      <c r="J6944" s="38"/>
      <c r="K6944" s="36"/>
      <c r="L6944" s="36"/>
      <c r="M6944" s="38"/>
      <c r="N6944" s="36"/>
      <c r="O6944" s="38"/>
    </row>
    <row r="6945" spans="8:15">
      <c r="H6945" s="37"/>
      <c r="I6945" s="36"/>
      <c r="J6945" s="38"/>
      <c r="K6945" s="36"/>
      <c r="L6945" s="36"/>
      <c r="M6945" s="38"/>
      <c r="N6945" s="36"/>
      <c r="O6945" s="38"/>
    </row>
    <row r="6946" spans="8:15">
      <c r="H6946" s="37"/>
      <c r="I6946" s="36"/>
      <c r="J6946" s="38"/>
      <c r="K6946" s="36"/>
      <c r="L6946" s="36"/>
      <c r="M6946" s="38"/>
      <c r="N6946" s="36"/>
      <c r="O6946" s="38"/>
    </row>
    <row r="6947" spans="8:15">
      <c r="H6947" s="37"/>
      <c r="I6947" s="36"/>
      <c r="J6947" s="38"/>
      <c r="K6947" s="36"/>
      <c r="L6947" s="36"/>
      <c r="M6947" s="38"/>
      <c r="N6947" s="36"/>
      <c r="O6947" s="38"/>
    </row>
    <row r="6948" spans="8:15">
      <c r="H6948" s="37"/>
      <c r="I6948" s="36"/>
      <c r="J6948" s="38"/>
      <c r="K6948" s="36"/>
      <c r="L6948" s="36"/>
      <c r="M6948" s="38"/>
      <c r="N6948" s="36"/>
      <c r="O6948" s="38"/>
    </row>
    <row r="6949" spans="8:15">
      <c r="H6949" s="37"/>
      <c r="I6949" s="36"/>
      <c r="J6949" s="38"/>
      <c r="K6949" s="36"/>
      <c r="L6949" s="36"/>
      <c r="M6949" s="38"/>
      <c r="N6949" s="36"/>
      <c r="O6949" s="38"/>
    </row>
    <row r="6950" spans="8:15">
      <c r="H6950" s="37"/>
      <c r="I6950" s="36"/>
      <c r="J6950" s="38"/>
      <c r="K6950" s="36"/>
      <c r="L6950" s="36"/>
      <c r="M6950" s="38"/>
      <c r="N6950" s="36"/>
      <c r="O6950" s="38"/>
    </row>
    <row r="6951" spans="8:15">
      <c r="H6951" s="37"/>
      <c r="I6951" s="36"/>
      <c r="J6951" s="38"/>
      <c r="K6951" s="36"/>
      <c r="L6951" s="36"/>
      <c r="M6951" s="38"/>
      <c r="N6951" s="36"/>
      <c r="O6951" s="38"/>
    </row>
    <row r="6952" spans="8:15">
      <c r="H6952" s="37"/>
      <c r="I6952" s="36"/>
      <c r="J6952" s="38"/>
      <c r="K6952" s="36"/>
      <c r="L6952" s="36"/>
      <c r="M6952" s="38"/>
      <c r="N6952" s="36"/>
      <c r="O6952" s="38"/>
    </row>
    <row r="6953" spans="8:15">
      <c r="H6953" s="37"/>
      <c r="I6953" s="36"/>
      <c r="J6953" s="38"/>
      <c r="K6953" s="36"/>
      <c r="L6953" s="36"/>
      <c r="M6953" s="38"/>
      <c r="N6953" s="36"/>
      <c r="O6953" s="38"/>
    </row>
    <row r="6954" spans="8:15">
      <c r="H6954" s="37"/>
      <c r="I6954" s="36"/>
      <c r="J6954" s="38"/>
      <c r="K6954" s="36"/>
      <c r="L6954" s="36"/>
      <c r="M6954" s="38"/>
      <c r="N6954" s="36"/>
      <c r="O6954" s="38"/>
    </row>
    <row r="6955" spans="8:15">
      <c r="H6955" s="37"/>
      <c r="I6955" s="36"/>
      <c r="J6955" s="38"/>
      <c r="K6955" s="36"/>
      <c r="L6955" s="36"/>
      <c r="M6955" s="38"/>
      <c r="N6955" s="36"/>
      <c r="O6955" s="38"/>
    </row>
    <row r="6956" spans="8:15">
      <c r="H6956" s="37"/>
      <c r="I6956" s="36"/>
      <c r="J6956" s="38"/>
      <c r="K6956" s="36"/>
      <c r="L6956" s="36"/>
      <c r="M6956" s="38"/>
      <c r="N6956" s="36"/>
      <c r="O6956" s="38"/>
    </row>
    <row r="6957" spans="8:15">
      <c r="H6957" s="37"/>
      <c r="I6957" s="36"/>
      <c r="J6957" s="38"/>
      <c r="K6957" s="36"/>
      <c r="L6957" s="36"/>
      <c r="M6957" s="38"/>
      <c r="N6957" s="36"/>
      <c r="O6957" s="38"/>
    </row>
    <row r="6958" spans="8:15">
      <c r="H6958" s="37"/>
      <c r="I6958" s="36"/>
      <c r="J6958" s="38"/>
      <c r="K6958" s="36"/>
      <c r="L6958" s="36"/>
      <c r="M6958" s="38"/>
      <c r="N6958" s="36"/>
      <c r="O6958" s="38"/>
    </row>
    <row r="6959" spans="8:15">
      <c r="H6959" s="37"/>
      <c r="I6959" s="36"/>
      <c r="J6959" s="38"/>
      <c r="K6959" s="36"/>
      <c r="L6959" s="36"/>
      <c r="M6959" s="38"/>
      <c r="N6959" s="36"/>
      <c r="O6959" s="38"/>
    </row>
    <row r="6960" spans="8:15">
      <c r="H6960" s="37"/>
      <c r="I6960" s="36"/>
      <c r="J6960" s="38"/>
      <c r="K6960" s="36"/>
      <c r="L6960" s="36"/>
      <c r="M6960" s="38"/>
      <c r="N6960" s="36"/>
      <c r="O6960" s="38"/>
    </row>
    <row r="6961" spans="8:15">
      <c r="H6961" s="37"/>
      <c r="I6961" s="36"/>
      <c r="J6961" s="38"/>
      <c r="K6961" s="36"/>
      <c r="L6961" s="36"/>
      <c r="M6961" s="38"/>
      <c r="N6961" s="36"/>
      <c r="O6961" s="38"/>
    </row>
    <row r="6962" spans="8:15">
      <c r="H6962" s="37"/>
      <c r="I6962" s="36"/>
      <c r="J6962" s="38"/>
      <c r="K6962" s="36"/>
      <c r="L6962" s="36"/>
      <c r="M6962" s="38"/>
      <c r="N6962" s="36"/>
      <c r="O6962" s="38"/>
    </row>
    <row r="6963" spans="8:15">
      <c r="H6963" s="37"/>
      <c r="I6963" s="36"/>
      <c r="J6963" s="38"/>
      <c r="K6963" s="36"/>
      <c r="L6963" s="36"/>
      <c r="M6963" s="38"/>
      <c r="N6963" s="36"/>
      <c r="O6963" s="38"/>
    </row>
    <row r="6964" spans="8:15">
      <c r="H6964" s="37"/>
      <c r="I6964" s="36"/>
      <c r="J6964" s="38"/>
      <c r="K6964" s="36"/>
      <c r="L6964" s="36"/>
      <c r="M6964" s="38"/>
      <c r="N6964" s="36"/>
      <c r="O6964" s="38"/>
    </row>
    <row r="6965" spans="8:15">
      <c r="H6965" s="37"/>
      <c r="I6965" s="36"/>
      <c r="J6965" s="38"/>
      <c r="K6965" s="36"/>
      <c r="L6965" s="36"/>
      <c r="M6965" s="38"/>
      <c r="N6965" s="36"/>
      <c r="O6965" s="38"/>
    </row>
    <row r="6966" spans="8:15">
      <c r="H6966" s="37"/>
      <c r="I6966" s="36"/>
      <c r="J6966" s="38"/>
      <c r="K6966" s="36"/>
      <c r="L6966" s="36"/>
      <c r="M6966" s="38"/>
      <c r="N6966" s="36"/>
      <c r="O6966" s="38"/>
    </row>
    <row r="6967" spans="8:15">
      <c r="H6967" s="37"/>
      <c r="I6967" s="36"/>
      <c r="J6967" s="38"/>
      <c r="K6967" s="36"/>
      <c r="L6967" s="36"/>
      <c r="M6967" s="38"/>
      <c r="N6967" s="36"/>
      <c r="O6967" s="38"/>
    </row>
    <row r="6968" spans="8:15">
      <c r="H6968" s="37"/>
      <c r="I6968" s="36"/>
      <c r="J6968" s="38"/>
      <c r="K6968" s="36"/>
      <c r="L6968" s="36"/>
      <c r="M6968" s="38"/>
      <c r="N6968" s="36"/>
      <c r="O6968" s="38"/>
    </row>
    <row r="6969" spans="8:15">
      <c r="H6969" s="37"/>
      <c r="I6969" s="36"/>
      <c r="J6969" s="38"/>
      <c r="K6969" s="36"/>
      <c r="L6969" s="36"/>
      <c r="M6969" s="38"/>
      <c r="N6969" s="36"/>
      <c r="O6969" s="38"/>
    </row>
    <row r="6970" spans="8:15">
      <c r="H6970" s="37"/>
      <c r="I6970" s="36"/>
      <c r="J6970" s="38"/>
      <c r="K6970" s="36"/>
      <c r="L6970" s="36"/>
      <c r="M6970" s="38"/>
      <c r="N6970" s="36"/>
      <c r="O6970" s="38"/>
    </row>
    <row r="6971" spans="8:15">
      <c r="H6971" s="37"/>
      <c r="I6971" s="36"/>
      <c r="J6971" s="38"/>
      <c r="K6971" s="36"/>
      <c r="L6971" s="36"/>
      <c r="M6971" s="38"/>
      <c r="N6971" s="36"/>
      <c r="O6971" s="38"/>
    </row>
    <row r="6972" spans="8:15">
      <c r="H6972" s="37"/>
      <c r="I6972" s="36"/>
      <c r="J6972" s="38"/>
      <c r="K6972" s="36"/>
      <c r="L6972" s="36"/>
      <c r="M6972" s="38"/>
      <c r="N6972" s="36"/>
      <c r="O6972" s="38"/>
    </row>
    <row r="6973" spans="8:15">
      <c r="H6973" s="37"/>
      <c r="I6973" s="36"/>
      <c r="J6973" s="38"/>
      <c r="K6973" s="36"/>
      <c r="L6973" s="36"/>
      <c r="M6973" s="38"/>
      <c r="N6973" s="36"/>
      <c r="O6973" s="38"/>
    </row>
    <row r="6974" spans="8:15">
      <c r="H6974" s="37"/>
      <c r="I6974" s="36"/>
      <c r="J6974" s="38"/>
      <c r="K6974" s="36"/>
      <c r="L6974" s="36"/>
      <c r="M6974" s="38"/>
      <c r="N6974" s="36"/>
      <c r="O6974" s="38"/>
    </row>
    <row r="6975" spans="8:15">
      <c r="H6975" s="37"/>
      <c r="I6975" s="36"/>
      <c r="J6975" s="38"/>
      <c r="K6975" s="36"/>
      <c r="L6975" s="36"/>
      <c r="M6975" s="38"/>
      <c r="N6975" s="36"/>
      <c r="O6975" s="38"/>
    </row>
    <row r="6976" spans="8:15">
      <c r="H6976" s="37"/>
      <c r="I6976" s="36"/>
      <c r="J6976" s="38"/>
      <c r="K6976" s="36"/>
      <c r="L6976" s="36"/>
      <c r="M6976" s="38"/>
      <c r="N6976" s="36"/>
      <c r="O6976" s="38"/>
    </row>
    <row r="6977" spans="8:15">
      <c r="H6977" s="37"/>
      <c r="I6977" s="36"/>
      <c r="J6977" s="38"/>
      <c r="K6977" s="36"/>
      <c r="L6977" s="36"/>
      <c r="M6977" s="38"/>
      <c r="N6977" s="36"/>
      <c r="O6977" s="38"/>
    </row>
    <row r="6978" spans="8:15">
      <c r="H6978" s="37"/>
      <c r="I6978" s="36"/>
      <c r="J6978" s="38"/>
      <c r="K6978" s="36"/>
      <c r="L6978" s="36"/>
      <c r="M6978" s="38"/>
      <c r="N6978" s="36"/>
      <c r="O6978" s="38"/>
    </row>
    <row r="6979" spans="8:15">
      <c r="H6979" s="37"/>
      <c r="I6979" s="36"/>
      <c r="J6979" s="38"/>
      <c r="K6979" s="36"/>
      <c r="L6979" s="36"/>
      <c r="M6979" s="38"/>
      <c r="N6979" s="36"/>
      <c r="O6979" s="38"/>
    </row>
    <row r="6980" spans="8:15">
      <c r="H6980" s="37"/>
      <c r="I6980" s="36"/>
      <c r="J6980" s="38"/>
      <c r="K6980" s="36"/>
      <c r="L6980" s="36"/>
      <c r="M6980" s="38"/>
      <c r="N6980" s="36"/>
      <c r="O6980" s="38"/>
    </row>
    <row r="6981" spans="8:15">
      <c r="H6981" s="37"/>
      <c r="I6981" s="36"/>
      <c r="J6981" s="38"/>
      <c r="K6981" s="36"/>
      <c r="L6981" s="36"/>
      <c r="M6981" s="38"/>
      <c r="N6981" s="36"/>
      <c r="O6981" s="38"/>
    </row>
    <row r="6982" spans="8:15">
      <c r="H6982" s="37"/>
      <c r="I6982" s="36"/>
      <c r="J6982" s="38"/>
      <c r="K6982" s="36"/>
      <c r="L6982" s="36"/>
      <c r="M6982" s="38"/>
      <c r="N6982" s="36"/>
      <c r="O6982" s="38"/>
    </row>
    <row r="6983" spans="8:15">
      <c r="H6983" s="37"/>
      <c r="I6983" s="36"/>
      <c r="J6983" s="38"/>
      <c r="K6983" s="36"/>
      <c r="L6983" s="36"/>
      <c r="M6983" s="38"/>
      <c r="N6983" s="36"/>
      <c r="O6983" s="38"/>
    </row>
    <row r="6984" spans="8:15">
      <c r="H6984" s="37"/>
      <c r="I6984" s="36"/>
      <c r="J6984" s="38"/>
      <c r="K6984" s="36"/>
      <c r="L6984" s="36"/>
      <c r="M6984" s="38"/>
      <c r="N6984" s="36"/>
      <c r="O6984" s="38"/>
    </row>
    <row r="6985" spans="8:15">
      <c r="H6985" s="37"/>
      <c r="I6985" s="36"/>
      <c r="J6985" s="38"/>
      <c r="K6985" s="36"/>
      <c r="L6985" s="36"/>
      <c r="M6985" s="38"/>
      <c r="N6985" s="36"/>
      <c r="O6985" s="38"/>
    </row>
    <row r="6986" spans="8:15">
      <c r="H6986" s="37"/>
      <c r="I6986" s="36"/>
      <c r="J6986" s="38"/>
      <c r="K6986" s="36"/>
      <c r="L6986" s="36"/>
      <c r="M6986" s="38"/>
      <c r="N6986" s="36"/>
      <c r="O6986" s="38"/>
    </row>
    <row r="6987" spans="8:15">
      <c r="H6987" s="37"/>
      <c r="I6987" s="36"/>
      <c r="J6987" s="38"/>
      <c r="K6987" s="36"/>
      <c r="L6987" s="36"/>
      <c r="M6987" s="38"/>
      <c r="N6987" s="36"/>
      <c r="O6987" s="38"/>
    </row>
    <row r="6988" spans="8:15">
      <c r="H6988" s="37"/>
      <c r="I6988" s="36"/>
      <c r="J6988" s="38"/>
      <c r="K6988" s="36"/>
      <c r="L6988" s="36"/>
      <c r="M6988" s="38"/>
      <c r="N6988" s="36"/>
      <c r="O6988" s="38"/>
    </row>
    <row r="6989" spans="8:15">
      <c r="H6989" s="37"/>
      <c r="I6989" s="36"/>
      <c r="J6989" s="38"/>
      <c r="K6989" s="36"/>
      <c r="L6989" s="36"/>
      <c r="M6989" s="38"/>
      <c r="N6989" s="36"/>
      <c r="O6989" s="38"/>
    </row>
    <row r="6990" spans="8:15">
      <c r="H6990" s="37"/>
      <c r="I6990" s="36"/>
      <c r="J6990" s="38"/>
      <c r="K6990" s="36"/>
      <c r="L6990" s="36"/>
      <c r="M6990" s="38"/>
      <c r="N6990" s="36"/>
      <c r="O6990" s="38"/>
    </row>
    <row r="6991" spans="8:15">
      <c r="H6991" s="37"/>
      <c r="I6991" s="36"/>
      <c r="J6991" s="38"/>
      <c r="K6991" s="36"/>
      <c r="L6991" s="36"/>
      <c r="M6991" s="38"/>
      <c r="N6991" s="36"/>
      <c r="O6991" s="38"/>
    </row>
    <row r="6992" spans="8:15">
      <c r="H6992" s="37"/>
      <c r="I6992" s="36"/>
      <c r="J6992" s="38"/>
      <c r="K6992" s="36"/>
      <c r="L6992" s="36"/>
      <c r="M6992" s="38"/>
      <c r="N6992" s="36"/>
      <c r="O6992" s="38"/>
    </row>
    <row r="6993" spans="8:15">
      <c r="H6993" s="37"/>
      <c r="I6993" s="36"/>
      <c r="J6993" s="38"/>
      <c r="K6993" s="36"/>
      <c r="L6993" s="36"/>
      <c r="M6993" s="38"/>
      <c r="N6993" s="36"/>
      <c r="O6993" s="38"/>
    </row>
    <row r="6994" spans="8:15">
      <c r="H6994" s="37"/>
      <c r="I6994" s="36"/>
      <c r="J6994" s="38"/>
      <c r="K6994" s="36"/>
      <c r="L6994" s="36"/>
      <c r="M6994" s="38"/>
      <c r="N6994" s="36"/>
      <c r="O6994" s="38"/>
    </row>
    <row r="6995" spans="8:15">
      <c r="H6995" s="37"/>
      <c r="I6995" s="36"/>
      <c r="J6995" s="38"/>
      <c r="K6995" s="36"/>
      <c r="L6995" s="36"/>
      <c r="M6995" s="38"/>
      <c r="N6995" s="36"/>
      <c r="O6995" s="38"/>
    </row>
    <row r="6996" spans="8:15">
      <c r="H6996" s="37"/>
      <c r="I6996" s="36"/>
      <c r="J6996" s="38"/>
      <c r="K6996" s="36"/>
      <c r="L6996" s="36"/>
      <c r="M6996" s="38"/>
      <c r="N6996" s="36"/>
      <c r="O6996" s="38"/>
    </row>
    <row r="6997" spans="8:15">
      <c r="H6997" s="37"/>
      <c r="I6997" s="36"/>
      <c r="J6997" s="38"/>
      <c r="K6997" s="36"/>
      <c r="L6997" s="36"/>
      <c r="M6997" s="38"/>
      <c r="N6997" s="36"/>
      <c r="O6997" s="38"/>
    </row>
    <row r="6998" spans="8:15">
      <c r="H6998" s="37"/>
      <c r="I6998" s="36"/>
      <c r="J6998" s="38"/>
      <c r="K6998" s="36"/>
      <c r="L6998" s="36"/>
      <c r="M6998" s="38"/>
      <c r="N6998" s="36"/>
      <c r="O6998" s="38"/>
    </row>
    <row r="6999" spans="8:15">
      <c r="H6999" s="37"/>
      <c r="I6999" s="36"/>
      <c r="J6999" s="38"/>
      <c r="K6999" s="36"/>
      <c r="L6999" s="36"/>
      <c r="M6999" s="38"/>
      <c r="N6999" s="36"/>
      <c r="O6999" s="38"/>
    </row>
    <row r="7000" spans="8:15">
      <c r="H7000" s="37"/>
      <c r="I7000" s="36"/>
      <c r="J7000" s="38"/>
      <c r="K7000" s="36"/>
      <c r="L7000" s="36"/>
      <c r="M7000" s="38"/>
      <c r="N7000" s="36"/>
      <c r="O7000" s="38"/>
    </row>
    <row r="7001" spans="8:15">
      <c r="H7001" s="37"/>
      <c r="I7001" s="36"/>
      <c r="J7001" s="38"/>
      <c r="K7001" s="36"/>
      <c r="L7001" s="36"/>
      <c r="M7001" s="38"/>
      <c r="N7001" s="36"/>
      <c r="O7001" s="38"/>
    </row>
    <row r="7002" spans="8:15">
      <c r="H7002" s="37"/>
      <c r="I7002" s="36"/>
      <c r="J7002" s="38"/>
      <c r="K7002" s="36"/>
      <c r="L7002" s="36"/>
      <c r="M7002" s="38"/>
      <c r="N7002" s="36"/>
      <c r="O7002" s="38"/>
    </row>
    <row r="7003" spans="8:15">
      <c r="H7003" s="37"/>
      <c r="I7003" s="36"/>
      <c r="J7003" s="38"/>
      <c r="K7003" s="36"/>
      <c r="L7003" s="36"/>
      <c r="M7003" s="38"/>
      <c r="N7003" s="36"/>
      <c r="O7003" s="38"/>
    </row>
    <row r="7004" spans="8:15">
      <c r="H7004" s="37"/>
      <c r="I7004" s="36"/>
      <c r="J7004" s="38"/>
      <c r="K7004" s="36"/>
      <c r="L7004" s="36"/>
      <c r="M7004" s="38"/>
      <c r="N7004" s="36"/>
      <c r="O7004" s="38"/>
    </row>
    <row r="7005" spans="8:15">
      <c r="H7005" s="37"/>
      <c r="I7005" s="36"/>
      <c r="J7005" s="38"/>
      <c r="K7005" s="36"/>
      <c r="L7005" s="36"/>
      <c r="M7005" s="38"/>
      <c r="N7005" s="36"/>
      <c r="O7005" s="38"/>
    </row>
    <row r="7006" spans="8:15">
      <c r="H7006" s="37"/>
      <c r="I7006" s="36"/>
      <c r="J7006" s="38"/>
      <c r="K7006" s="36"/>
      <c r="L7006" s="36"/>
      <c r="M7006" s="38"/>
      <c r="N7006" s="36"/>
      <c r="O7006" s="38"/>
    </row>
    <row r="7007" spans="8:15">
      <c r="H7007" s="37"/>
      <c r="I7007" s="36"/>
      <c r="J7007" s="38"/>
      <c r="K7007" s="36"/>
      <c r="L7007" s="36"/>
      <c r="M7007" s="38"/>
      <c r="N7007" s="36"/>
      <c r="O7007" s="38"/>
    </row>
    <row r="7008" spans="8:15">
      <c r="H7008" s="37"/>
      <c r="I7008" s="36"/>
      <c r="J7008" s="38"/>
      <c r="K7008" s="36"/>
      <c r="L7008" s="36"/>
      <c r="M7008" s="38"/>
      <c r="N7008" s="36"/>
      <c r="O7008" s="38"/>
    </row>
    <row r="7009" spans="8:15">
      <c r="H7009" s="37"/>
      <c r="I7009" s="36"/>
      <c r="J7009" s="38"/>
      <c r="K7009" s="36"/>
      <c r="L7009" s="36"/>
      <c r="M7009" s="38"/>
      <c r="N7009" s="36"/>
      <c r="O7009" s="38"/>
    </row>
    <row r="7010" spans="8:15">
      <c r="H7010" s="37"/>
      <c r="I7010" s="36"/>
      <c r="J7010" s="38"/>
      <c r="K7010" s="36"/>
      <c r="L7010" s="36"/>
      <c r="M7010" s="38"/>
      <c r="N7010" s="36"/>
      <c r="O7010" s="38"/>
    </row>
    <row r="7011" spans="8:15">
      <c r="H7011" s="37"/>
      <c r="I7011" s="36"/>
      <c r="J7011" s="38"/>
      <c r="K7011" s="36"/>
      <c r="L7011" s="36"/>
      <c r="M7011" s="38"/>
      <c r="N7011" s="36"/>
      <c r="O7011" s="38"/>
    </row>
    <row r="7012" spans="8:15">
      <c r="H7012" s="37"/>
      <c r="I7012" s="36"/>
      <c r="J7012" s="38"/>
      <c r="K7012" s="36"/>
      <c r="L7012" s="36"/>
      <c r="M7012" s="38"/>
      <c r="N7012" s="36"/>
      <c r="O7012" s="38"/>
    </row>
    <row r="7013" spans="8:15">
      <c r="H7013" s="37"/>
      <c r="I7013" s="36"/>
      <c r="J7013" s="38"/>
      <c r="K7013" s="36"/>
      <c r="L7013" s="36"/>
      <c r="M7013" s="38"/>
      <c r="N7013" s="36"/>
      <c r="O7013" s="38"/>
    </row>
    <row r="7014" spans="8:15">
      <c r="H7014" s="37"/>
      <c r="I7014" s="36"/>
      <c r="J7014" s="38"/>
      <c r="K7014" s="36"/>
      <c r="L7014" s="36"/>
      <c r="M7014" s="38"/>
      <c r="N7014" s="36"/>
      <c r="O7014" s="38"/>
    </row>
    <row r="7015" spans="8:15">
      <c r="H7015" s="37"/>
      <c r="I7015" s="36"/>
      <c r="J7015" s="38"/>
      <c r="K7015" s="36"/>
      <c r="L7015" s="36"/>
      <c r="M7015" s="38"/>
      <c r="N7015" s="36"/>
      <c r="O7015" s="38"/>
    </row>
    <row r="7016" spans="8:15">
      <c r="H7016" s="37"/>
      <c r="I7016" s="36"/>
      <c r="J7016" s="38"/>
      <c r="K7016" s="36"/>
      <c r="L7016" s="36"/>
      <c r="M7016" s="38"/>
      <c r="N7016" s="36"/>
      <c r="O7016" s="38"/>
    </row>
    <row r="7017" spans="8:15">
      <c r="H7017" s="37"/>
      <c r="I7017" s="36"/>
      <c r="J7017" s="38"/>
      <c r="K7017" s="36"/>
      <c r="L7017" s="36"/>
      <c r="M7017" s="38"/>
      <c r="N7017" s="36"/>
      <c r="O7017" s="38"/>
    </row>
    <row r="7018" spans="8:15">
      <c r="H7018" s="37"/>
      <c r="I7018" s="36"/>
      <c r="J7018" s="38"/>
      <c r="K7018" s="36"/>
      <c r="L7018" s="36"/>
      <c r="M7018" s="38"/>
      <c r="N7018" s="36"/>
      <c r="O7018" s="38"/>
    </row>
    <row r="7019" spans="8:15">
      <c r="H7019" s="37"/>
      <c r="I7019" s="36"/>
      <c r="J7019" s="38"/>
      <c r="K7019" s="36"/>
      <c r="L7019" s="36"/>
      <c r="M7019" s="38"/>
      <c r="N7019" s="36"/>
      <c r="O7019" s="38"/>
    </row>
    <row r="7020" spans="8:15">
      <c r="H7020" s="37"/>
      <c r="I7020" s="36"/>
      <c r="J7020" s="38"/>
      <c r="K7020" s="36"/>
      <c r="L7020" s="36"/>
      <c r="M7020" s="38"/>
      <c r="N7020" s="36"/>
      <c r="O7020" s="38"/>
    </row>
    <row r="7021" spans="8:15">
      <c r="H7021" s="37"/>
      <c r="I7021" s="36"/>
      <c r="J7021" s="38"/>
      <c r="K7021" s="36"/>
      <c r="L7021" s="36"/>
      <c r="M7021" s="38"/>
      <c r="N7021" s="36"/>
      <c r="O7021" s="38"/>
    </row>
    <row r="7022" spans="8:15">
      <c r="H7022" s="37"/>
      <c r="I7022" s="36"/>
      <c r="J7022" s="38"/>
      <c r="K7022" s="36"/>
      <c r="L7022" s="36"/>
      <c r="M7022" s="38"/>
      <c r="N7022" s="36"/>
      <c r="O7022" s="38"/>
    </row>
    <row r="7023" spans="8:15">
      <c r="H7023" s="37"/>
      <c r="I7023" s="36"/>
      <c r="J7023" s="38"/>
      <c r="K7023" s="36"/>
      <c r="L7023" s="36"/>
      <c r="M7023" s="38"/>
      <c r="N7023" s="36"/>
      <c r="O7023" s="38"/>
    </row>
    <row r="7024" spans="8:15">
      <c r="H7024" s="37"/>
      <c r="I7024" s="36"/>
      <c r="J7024" s="38"/>
      <c r="K7024" s="36"/>
      <c r="L7024" s="36"/>
      <c r="M7024" s="38"/>
      <c r="N7024" s="36"/>
      <c r="O7024" s="38"/>
    </row>
    <row r="7025" spans="8:15">
      <c r="H7025" s="37"/>
      <c r="I7025" s="36"/>
      <c r="J7025" s="38"/>
      <c r="K7025" s="36"/>
      <c r="L7025" s="36"/>
      <c r="M7025" s="38"/>
      <c r="N7025" s="36"/>
      <c r="O7025" s="38"/>
    </row>
    <row r="7026" spans="8:15">
      <c r="H7026" s="37"/>
      <c r="I7026" s="36"/>
      <c r="J7026" s="38"/>
      <c r="K7026" s="36"/>
      <c r="L7026" s="36"/>
      <c r="M7026" s="38"/>
      <c r="N7026" s="36"/>
      <c r="O7026" s="38"/>
    </row>
    <row r="7027" spans="8:15">
      <c r="H7027" s="37"/>
      <c r="I7027" s="36"/>
      <c r="J7027" s="38"/>
      <c r="K7027" s="36"/>
      <c r="L7027" s="36"/>
      <c r="M7027" s="38"/>
      <c r="N7027" s="36"/>
      <c r="O7027" s="38"/>
    </row>
    <row r="7028" spans="8:15">
      <c r="H7028" s="37"/>
      <c r="I7028" s="36"/>
      <c r="J7028" s="38"/>
      <c r="K7028" s="36"/>
      <c r="L7028" s="36"/>
      <c r="M7028" s="38"/>
      <c r="N7028" s="36"/>
      <c r="O7028" s="38"/>
    </row>
    <row r="7029" spans="8:15">
      <c r="H7029" s="37"/>
      <c r="I7029" s="36"/>
      <c r="J7029" s="38"/>
      <c r="K7029" s="36"/>
      <c r="L7029" s="36"/>
      <c r="M7029" s="38"/>
      <c r="N7029" s="36"/>
      <c r="O7029" s="38"/>
    </row>
    <row r="7030" spans="8:15">
      <c r="H7030" s="37"/>
      <c r="I7030" s="36"/>
      <c r="J7030" s="38"/>
      <c r="K7030" s="36"/>
      <c r="L7030" s="36"/>
      <c r="M7030" s="38"/>
      <c r="N7030" s="36"/>
      <c r="O7030" s="38"/>
    </row>
    <row r="7031" spans="8:15">
      <c r="H7031" s="37"/>
      <c r="I7031" s="36"/>
      <c r="J7031" s="38"/>
      <c r="K7031" s="36"/>
      <c r="L7031" s="36"/>
      <c r="M7031" s="38"/>
      <c r="N7031" s="36"/>
      <c r="O7031" s="38"/>
    </row>
    <row r="7032" spans="8:15">
      <c r="H7032" s="37"/>
      <c r="I7032" s="36"/>
      <c r="J7032" s="38"/>
      <c r="K7032" s="36"/>
      <c r="L7032" s="36"/>
      <c r="M7032" s="38"/>
      <c r="N7032" s="36"/>
      <c r="O7032" s="38"/>
    </row>
    <row r="7033" spans="8:15">
      <c r="H7033" s="37"/>
      <c r="I7033" s="36"/>
      <c r="J7033" s="38"/>
      <c r="K7033" s="36"/>
      <c r="L7033" s="36"/>
      <c r="M7033" s="38"/>
      <c r="N7033" s="36"/>
      <c r="O7033" s="38"/>
    </row>
    <row r="7034" spans="8:15">
      <c r="H7034" s="37"/>
      <c r="I7034" s="36"/>
      <c r="J7034" s="38"/>
      <c r="K7034" s="36"/>
      <c r="L7034" s="36"/>
      <c r="M7034" s="38"/>
      <c r="N7034" s="36"/>
      <c r="O7034" s="38"/>
    </row>
    <row r="7035" spans="8:15">
      <c r="H7035" s="37"/>
      <c r="I7035" s="36"/>
      <c r="J7035" s="38"/>
      <c r="K7035" s="36"/>
      <c r="L7035" s="36"/>
      <c r="M7035" s="38"/>
      <c r="N7035" s="36"/>
      <c r="O7035" s="38"/>
    </row>
    <row r="7036" spans="8:15">
      <c r="H7036" s="37"/>
      <c r="I7036" s="36"/>
      <c r="J7036" s="38"/>
      <c r="K7036" s="36"/>
      <c r="L7036" s="36"/>
      <c r="M7036" s="38"/>
      <c r="N7036" s="36"/>
      <c r="O7036" s="38"/>
    </row>
    <row r="7037" spans="8:15">
      <c r="H7037" s="37"/>
      <c r="I7037" s="36"/>
      <c r="J7037" s="38"/>
      <c r="K7037" s="36"/>
      <c r="L7037" s="36"/>
      <c r="M7037" s="38"/>
      <c r="N7037" s="36"/>
      <c r="O7037" s="38"/>
    </row>
    <row r="7038" spans="8:15">
      <c r="H7038" s="37"/>
      <c r="I7038" s="36"/>
      <c r="J7038" s="38"/>
      <c r="K7038" s="36"/>
      <c r="L7038" s="36"/>
      <c r="M7038" s="38"/>
      <c r="N7038" s="36"/>
      <c r="O7038" s="38"/>
    </row>
    <row r="7039" spans="8:15">
      <c r="H7039" s="37"/>
      <c r="I7039" s="36"/>
      <c r="J7039" s="38"/>
      <c r="K7039" s="36"/>
      <c r="L7039" s="36"/>
      <c r="M7039" s="38"/>
      <c r="N7039" s="36"/>
      <c r="O7039" s="38"/>
    </row>
    <row r="7040" spans="8:15">
      <c r="H7040" s="37"/>
      <c r="I7040" s="36"/>
      <c r="J7040" s="38"/>
      <c r="K7040" s="36"/>
      <c r="L7040" s="36"/>
      <c r="M7040" s="38"/>
      <c r="N7040" s="36"/>
      <c r="O7040" s="38"/>
    </row>
    <row r="7041" spans="8:15">
      <c r="H7041" s="37"/>
      <c r="I7041" s="36"/>
      <c r="J7041" s="38"/>
      <c r="K7041" s="36"/>
      <c r="L7041" s="36"/>
      <c r="M7041" s="38"/>
      <c r="N7041" s="36"/>
      <c r="O7041" s="38"/>
    </row>
    <row r="7042" spans="8:15">
      <c r="H7042" s="37"/>
      <c r="I7042" s="36"/>
      <c r="J7042" s="38"/>
      <c r="K7042" s="36"/>
      <c r="L7042" s="36"/>
      <c r="M7042" s="38"/>
      <c r="N7042" s="36"/>
      <c r="O7042" s="38"/>
    </row>
    <row r="7043" spans="8:15">
      <c r="H7043" s="37"/>
      <c r="I7043" s="36"/>
      <c r="J7043" s="38"/>
      <c r="K7043" s="36"/>
      <c r="L7043" s="36"/>
      <c r="M7043" s="38"/>
      <c r="N7043" s="36"/>
      <c r="O7043" s="38"/>
    </row>
    <row r="7044" spans="8:15">
      <c r="H7044" s="37"/>
      <c r="I7044" s="36"/>
      <c r="J7044" s="38"/>
      <c r="K7044" s="36"/>
      <c r="L7044" s="36"/>
      <c r="M7044" s="38"/>
      <c r="N7044" s="36"/>
      <c r="O7044" s="38"/>
    </row>
    <row r="7045" spans="8:15">
      <c r="H7045" s="37"/>
      <c r="I7045" s="36"/>
      <c r="J7045" s="38"/>
      <c r="K7045" s="36"/>
      <c r="L7045" s="36"/>
      <c r="M7045" s="38"/>
      <c r="N7045" s="36"/>
      <c r="O7045" s="38"/>
    </row>
    <row r="7046" spans="8:15">
      <c r="H7046" s="37"/>
      <c r="I7046" s="36"/>
      <c r="J7046" s="38"/>
      <c r="K7046" s="36"/>
      <c r="L7046" s="36"/>
      <c r="M7046" s="38"/>
      <c r="N7046" s="36"/>
      <c r="O7046" s="38"/>
    </row>
    <row r="7047" spans="8:15">
      <c r="H7047" s="37"/>
      <c r="I7047" s="36"/>
      <c r="J7047" s="38"/>
      <c r="K7047" s="36"/>
      <c r="L7047" s="36"/>
      <c r="M7047" s="38"/>
      <c r="N7047" s="36"/>
      <c r="O7047" s="38"/>
    </row>
    <row r="7048" spans="8:15">
      <c r="H7048" s="37"/>
      <c r="I7048" s="36"/>
      <c r="J7048" s="38"/>
      <c r="K7048" s="36"/>
      <c r="L7048" s="36"/>
      <c r="M7048" s="38"/>
      <c r="N7048" s="36"/>
      <c r="O7048" s="38"/>
    </row>
    <row r="7049" spans="8:15">
      <c r="H7049" s="37"/>
      <c r="I7049" s="36"/>
      <c r="J7049" s="38"/>
      <c r="K7049" s="36"/>
      <c r="L7049" s="36"/>
      <c r="M7049" s="38"/>
      <c r="N7049" s="36"/>
      <c r="O7049" s="38"/>
    </row>
    <row r="7050" spans="8:15">
      <c r="H7050" s="37"/>
      <c r="I7050" s="36"/>
      <c r="J7050" s="38"/>
      <c r="K7050" s="36"/>
      <c r="L7050" s="36"/>
      <c r="M7050" s="38"/>
      <c r="N7050" s="36"/>
      <c r="O7050" s="38"/>
    </row>
    <row r="7051" spans="8:15">
      <c r="H7051" s="37"/>
      <c r="I7051" s="36"/>
      <c r="J7051" s="38"/>
      <c r="K7051" s="36"/>
      <c r="L7051" s="36"/>
      <c r="M7051" s="38"/>
      <c r="N7051" s="36"/>
      <c r="O7051" s="38"/>
    </row>
    <row r="7052" spans="8:15">
      <c r="H7052" s="37"/>
      <c r="I7052" s="36"/>
      <c r="J7052" s="38"/>
      <c r="K7052" s="36"/>
      <c r="L7052" s="36"/>
      <c r="M7052" s="38"/>
      <c r="N7052" s="36"/>
      <c r="O7052" s="38"/>
    </row>
    <row r="7053" spans="8:15">
      <c r="H7053" s="37"/>
      <c r="I7053" s="36"/>
      <c r="J7053" s="38"/>
      <c r="K7053" s="36"/>
      <c r="L7053" s="36"/>
      <c r="M7053" s="38"/>
      <c r="N7053" s="36"/>
      <c r="O7053" s="38"/>
    </row>
    <row r="7054" spans="8:15">
      <c r="H7054" s="37"/>
      <c r="I7054" s="36"/>
      <c r="J7054" s="38"/>
      <c r="K7054" s="36"/>
      <c r="L7054" s="36"/>
      <c r="M7054" s="38"/>
      <c r="N7054" s="36"/>
      <c r="O7054" s="38"/>
    </row>
    <row r="7055" spans="8:15">
      <c r="H7055" s="37"/>
      <c r="I7055" s="36"/>
      <c r="J7055" s="38"/>
      <c r="K7055" s="36"/>
      <c r="L7055" s="36"/>
      <c r="M7055" s="38"/>
      <c r="N7055" s="36"/>
      <c r="O7055" s="38"/>
    </row>
    <row r="7056" spans="8:15">
      <c r="H7056" s="37"/>
      <c r="I7056" s="36"/>
      <c r="J7056" s="38"/>
      <c r="K7056" s="36"/>
      <c r="L7056" s="36"/>
      <c r="M7056" s="38"/>
      <c r="N7056" s="36"/>
      <c r="O7056" s="38"/>
    </row>
    <row r="7057" spans="8:15">
      <c r="H7057" s="37"/>
      <c r="I7057" s="36"/>
      <c r="J7057" s="38"/>
      <c r="K7057" s="36"/>
      <c r="L7057" s="36"/>
      <c r="M7057" s="38"/>
      <c r="N7057" s="36"/>
      <c r="O7057" s="38"/>
    </row>
    <row r="7058" spans="8:15">
      <c r="H7058" s="37"/>
      <c r="I7058" s="36"/>
      <c r="J7058" s="38"/>
      <c r="K7058" s="36"/>
      <c r="L7058" s="36"/>
      <c r="M7058" s="38"/>
      <c r="N7058" s="36"/>
      <c r="O7058" s="38"/>
    </row>
    <row r="7059" spans="8:15">
      <c r="H7059" s="37"/>
      <c r="I7059" s="36"/>
      <c r="J7059" s="38"/>
      <c r="K7059" s="36"/>
      <c r="L7059" s="36"/>
      <c r="M7059" s="38"/>
      <c r="N7059" s="36"/>
      <c r="O7059" s="38"/>
    </row>
    <row r="7060" spans="8:15">
      <c r="H7060" s="37"/>
      <c r="I7060" s="36"/>
      <c r="J7060" s="38"/>
      <c r="K7060" s="36"/>
      <c r="L7060" s="36"/>
      <c r="M7060" s="38"/>
      <c r="N7060" s="36"/>
      <c r="O7060" s="38"/>
    </row>
    <row r="7061" spans="8:15">
      <c r="H7061" s="37"/>
      <c r="I7061" s="36"/>
      <c r="J7061" s="38"/>
      <c r="K7061" s="36"/>
      <c r="L7061" s="36"/>
      <c r="M7061" s="38"/>
      <c r="N7061" s="36"/>
      <c r="O7061" s="38"/>
    </row>
    <row r="7062" spans="8:15">
      <c r="H7062" s="37"/>
      <c r="I7062" s="36"/>
      <c r="J7062" s="38"/>
      <c r="K7062" s="36"/>
      <c r="L7062" s="36"/>
      <c r="M7062" s="38"/>
      <c r="N7062" s="36"/>
      <c r="O7062" s="38"/>
    </row>
    <row r="7063" spans="8:15">
      <c r="H7063" s="37"/>
      <c r="I7063" s="36"/>
      <c r="J7063" s="38"/>
      <c r="K7063" s="36"/>
      <c r="L7063" s="36"/>
      <c r="M7063" s="38"/>
      <c r="N7063" s="36"/>
      <c r="O7063" s="38"/>
    </row>
    <row r="7064" spans="8:15">
      <c r="H7064" s="37"/>
      <c r="I7064" s="36"/>
      <c r="J7064" s="38"/>
      <c r="K7064" s="36"/>
      <c r="L7064" s="36"/>
      <c r="M7064" s="38"/>
      <c r="N7064" s="36"/>
      <c r="O7064" s="38"/>
    </row>
    <row r="7065" spans="8:15">
      <c r="H7065" s="37"/>
      <c r="I7065" s="36"/>
      <c r="J7065" s="38"/>
      <c r="K7065" s="36"/>
      <c r="L7065" s="36"/>
      <c r="M7065" s="38"/>
      <c r="N7065" s="36"/>
      <c r="O7065" s="38"/>
    </row>
    <row r="7066" spans="8:15">
      <c r="H7066" s="37"/>
      <c r="I7066" s="36"/>
      <c r="J7066" s="38"/>
      <c r="K7066" s="36"/>
      <c r="L7066" s="36"/>
      <c r="M7066" s="38"/>
      <c r="N7066" s="36"/>
      <c r="O7066" s="38"/>
    </row>
    <row r="7067" spans="8:15">
      <c r="H7067" s="37"/>
      <c r="I7067" s="36"/>
      <c r="J7067" s="38"/>
      <c r="K7067" s="36"/>
      <c r="L7067" s="36"/>
      <c r="M7067" s="38"/>
      <c r="N7067" s="36"/>
      <c r="O7067" s="38"/>
    </row>
    <row r="7068" spans="8:15">
      <c r="H7068" s="37"/>
      <c r="I7068" s="36"/>
      <c r="J7068" s="38"/>
      <c r="K7068" s="36"/>
      <c r="L7068" s="36"/>
      <c r="M7068" s="38"/>
      <c r="N7068" s="36"/>
      <c r="O7068" s="38"/>
    </row>
    <row r="7069" spans="8:15">
      <c r="H7069" s="37"/>
      <c r="I7069" s="36"/>
      <c r="J7069" s="38"/>
      <c r="K7069" s="36"/>
      <c r="L7069" s="36"/>
      <c r="M7069" s="38"/>
      <c r="N7069" s="36"/>
      <c r="O7069" s="38"/>
    </row>
    <row r="7070" spans="8:15">
      <c r="H7070" s="37"/>
      <c r="I7070" s="36"/>
      <c r="J7070" s="38"/>
      <c r="K7070" s="36"/>
      <c r="L7070" s="36"/>
      <c r="M7070" s="38"/>
      <c r="N7070" s="36"/>
      <c r="O7070" s="38"/>
    </row>
    <row r="7071" spans="8:15">
      <c r="H7071" s="37"/>
      <c r="I7071" s="36"/>
      <c r="J7071" s="38"/>
      <c r="K7071" s="36"/>
      <c r="L7071" s="36"/>
      <c r="M7071" s="38"/>
      <c r="N7071" s="36"/>
      <c r="O7071" s="38"/>
    </row>
    <row r="7072" spans="8:15">
      <c r="H7072" s="37"/>
      <c r="I7072" s="36"/>
      <c r="J7072" s="38"/>
      <c r="K7072" s="36"/>
      <c r="L7072" s="36"/>
      <c r="M7072" s="38"/>
      <c r="N7072" s="36"/>
      <c r="O7072" s="38"/>
    </row>
    <row r="7073" spans="8:15">
      <c r="H7073" s="37"/>
      <c r="I7073" s="36"/>
      <c r="J7073" s="38"/>
      <c r="K7073" s="36"/>
      <c r="L7073" s="36"/>
      <c r="M7073" s="38"/>
      <c r="N7073" s="36"/>
      <c r="O7073" s="38"/>
    </row>
    <row r="7074" spans="8:15">
      <c r="H7074" s="37"/>
      <c r="I7074" s="36"/>
      <c r="J7074" s="38"/>
      <c r="K7074" s="36"/>
      <c r="L7074" s="36"/>
      <c r="M7074" s="38"/>
      <c r="N7074" s="36"/>
      <c r="O7074" s="38"/>
    </row>
    <row r="7075" spans="8:15">
      <c r="H7075" s="37"/>
      <c r="I7075" s="36"/>
      <c r="J7075" s="38"/>
      <c r="K7075" s="36"/>
      <c r="L7075" s="36"/>
      <c r="M7075" s="38"/>
      <c r="N7075" s="36"/>
      <c r="O7075" s="38"/>
    </row>
    <row r="7076" spans="8:15">
      <c r="H7076" s="37"/>
      <c r="I7076" s="36"/>
      <c r="J7076" s="38"/>
      <c r="K7076" s="36"/>
      <c r="L7076" s="36"/>
      <c r="M7076" s="38"/>
      <c r="N7076" s="36"/>
      <c r="O7076" s="38"/>
    </row>
    <row r="7077" spans="8:15">
      <c r="H7077" s="37"/>
      <c r="I7077" s="36"/>
      <c r="J7077" s="38"/>
      <c r="K7077" s="36"/>
      <c r="L7077" s="36"/>
      <c r="M7077" s="38"/>
      <c r="N7077" s="36"/>
      <c r="O7077" s="38"/>
    </row>
    <row r="7078" spans="8:15">
      <c r="H7078" s="37"/>
      <c r="I7078" s="36"/>
      <c r="J7078" s="38"/>
      <c r="K7078" s="36"/>
      <c r="L7078" s="36"/>
      <c r="M7078" s="38"/>
      <c r="N7078" s="36"/>
      <c r="O7078" s="38"/>
    </row>
    <row r="7079" spans="8:15">
      <c r="H7079" s="37"/>
      <c r="I7079" s="36"/>
      <c r="J7079" s="38"/>
      <c r="K7079" s="36"/>
      <c r="L7079" s="36"/>
      <c r="M7079" s="38"/>
      <c r="N7079" s="36"/>
      <c r="O7079" s="38"/>
    </row>
    <row r="7080" spans="8:15">
      <c r="H7080" s="37"/>
      <c r="I7080" s="36"/>
      <c r="J7080" s="38"/>
      <c r="K7080" s="36"/>
      <c r="L7080" s="36"/>
      <c r="M7080" s="38"/>
      <c r="N7080" s="36"/>
      <c r="O7080" s="38"/>
    </row>
    <row r="7081" spans="8:15">
      <c r="H7081" s="37"/>
      <c r="I7081" s="36"/>
      <c r="J7081" s="38"/>
      <c r="K7081" s="36"/>
      <c r="L7081" s="36"/>
      <c r="M7081" s="38"/>
      <c r="N7081" s="36"/>
      <c r="O7081" s="38"/>
    </row>
    <row r="7082" spans="8:15">
      <c r="H7082" s="37"/>
      <c r="I7082" s="36"/>
      <c r="J7082" s="38"/>
      <c r="K7082" s="36"/>
      <c r="L7082" s="36"/>
      <c r="M7082" s="38"/>
      <c r="N7082" s="36"/>
      <c r="O7082" s="38"/>
    </row>
    <row r="7083" spans="8:15">
      <c r="H7083" s="37"/>
      <c r="I7083" s="36"/>
      <c r="J7083" s="38"/>
      <c r="K7083" s="36"/>
      <c r="L7083" s="36"/>
      <c r="M7083" s="38"/>
      <c r="N7083" s="36"/>
      <c r="O7083" s="38"/>
    </row>
    <row r="7084" spans="8:15">
      <c r="H7084" s="37"/>
      <c r="I7084" s="36"/>
      <c r="J7084" s="38"/>
      <c r="K7084" s="36"/>
      <c r="L7084" s="36"/>
      <c r="M7084" s="38"/>
      <c r="N7084" s="36"/>
      <c r="O7084" s="38"/>
    </row>
    <row r="7085" spans="8:15">
      <c r="H7085" s="37"/>
      <c r="I7085" s="36"/>
      <c r="J7085" s="38"/>
      <c r="K7085" s="36"/>
      <c r="L7085" s="36"/>
      <c r="M7085" s="38"/>
      <c r="N7085" s="36"/>
      <c r="O7085" s="38"/>
    </row>
    <row r="7086" spans="8:15">
      <c r="H7086" s="37"/>
      <c r="I7086" s="36"/>
      <c r="J7086" s="38"/>
      <c r="K7086" s="36"/>
      <c r="L7086" s="36"/>
      <c r="M7086" s="38"/>
      <c r="N7086" s="36"/>
      <c r="O7086" s="38"/>
    </row>
    <row r="7087" spans="8:15">
      <c r="H7087" s="37"/>
      <c r="I7087" s="36"/>
      <c r="J7087" s="38"/>
      <c r="K7087" s="36"/>
      <c r="L7087" s="36"/>
      <c r="M7087" s="38"/>
      <c r="N7087" s="36"/>
      <c r="O7087" s="38"/>
    </row>
    <row r="7088" spans="8:15">
      <c r="H7088" s="37"/>
      <c r="I7088" s="36"/>
      <c r="J7088" s="38"/>
      <c r="K7088" s="36"/>
      <c r="L7088" s="36"/>
      <c r="M7088" s="38"/>
      <c r="N7088" s="36"/>
      <c r="O7088" s="38"/>
    </row>
    <row r="7089" spans="8:15">
      <c r="H7089" s="37"/>
      <c r="I7089" s="36"/>
      <c r="J7089" s="38"/>
      <c r="K7089" s="36"/>
      <c r="L7089" s="36"/>
      <c r="M7089" s="38"/>
      <c r="N7089" s="36"/>
      <c r="O7089" s="38"/>
    </row>
    <row r="7090" spans="8:15">
      <c r="H7090" s="37"/>
      <c r="I7090" s="36"/>
      <c r="J7090" s="38"/>
      <c r="K7090" s="36"/>
      <c r="L7090" s="36"/>
      <c r="M7090" s="38"/>
      <c r="N7090" s="36"/>
      <c r="O7090" s="38"/>
    </row>
    <row r="7091" spans="8:15">
      <c r="H7091" s="37"/>
      <c r="I7091" s="36"/>
      <c r="J7091" s="38"/>
      <c r="K7091" s="36"/>
      <c r="L7091" s="36"/>
      <c r="M7091" s="38"/>
      <c r="N7091" s="36"/>
      <c r="O7091" s="38"/>
    </row>
    <row r="7092" spans="8:15">
      <c r="H7092" s="37"/>
      <c r="I7092" s="36"/>
      <c r="J7092" s="38"/>
      <c r="K7092" s="36"/>
      <c r="L7092" s="36"/>
      <c r="M7092" s="38"/>
      <c r="N7092" s="36"/>
      <c r="O7092" s="38"/>
    </row>
    <row r="7093" spans="8:15">
      <c r="H7093" s="37"/>
      <c r="I7093" s="36"/>
      <c r="J7093" s="38"/>
      <c r="K7093" s="36"/>
      <c r="L7093" s="36"/>
      <c r="M7093" s="38"/>
      <c r="N7093" s="36"/>
      <c r="O7093" s="38"/>
    </row>
    <row r="7094" spans="8:15">
      <c r="H7094" s="37"/>
      <c r="I7094" s="36"/>
      <c r="J7094" s="38"/>
      <c r="K7094" s="36"/>
      <c r="L7094" s="36"/>
      <c r="M7094" s="38"/>
      <c r="N7094" s="36"/>
      <c r="O7094" s="38"/>
    </row>
    <row r="7095" spans="8:15">
      <c r="H7095" s="37"/>
      <c r="I7095" s="36"/>
      <c r="J7095" s="38"/>
      <c r="K7095" s="36"/>
      <c r="L7095" s="36"/>
      <c r="M7095" s="38"/>
      <c r="N7095" s="36"/>
      <c r="O7095" s="38"/>
    </row>
    <row r="7096" spans="8:15">
      <c r="H7096" s="37"/>
      <c r="I7096" s="36"/>
      <c r="J7096" s="38"/>
      <c r="K7096" s="36"/>
      <c r="L7096" s="36"/>
      <c r="M7096" s="38"/>
      <c r="N7096" s="36"/>
      <c r="O7096" s="38"/>
    </row>
    <row r="7097" spans="8:15">
      <c r="H7097" s="37"/>
      <c r="I7097" s="36"/>
      <c r="J7097" s="38"/>
      <c r="K7097" s="36"/>
      <c r="L7097" s="36"/>
      <c r="M7097" s="38"/>
      <c r="N7097" s="36"/>
      <c r="O7097" s="38"/>
    </row>
    <row r="7098" spans="8:15">
      <c r="H7098" s="37"/>
      <c r="I7098" s="36"/>
      <c r="J7098" s="38"/>
      <c r="K7098" s="36"/>
      <c r="L7098" s="36"/>
      <c r="M7098" s="38"/>
      <c r="N7098" s="36"/>
      <c r="O7098" s="38"/>
    </row>
    <row r="7099" spans="8:15">
      <c r="H7099" s="37"/>
      <c r="I7099" s="36"/>
      <c r="J7099" s="38"/>
      <c r="K7099" s="36"/>
      <c r="L7099" s="36"/>
      <c r="M7099" s="38"/>
      <c r="N7099" s="36"/>
      <c r="O7099" s="38"/>
    </row>
    <row r="7100" spans="8:15">
      <c r="H7100" s="37"/>
      <c r="I7100" s="36"/>
      <c r="J7100" s="38"/>
      <c r="K7100" s="36"/>
      <c r="L7100" s="36"/>
      <c r="M7100" s="38"/>
      <c r="N7100" s="36"/>
      <c r="O7100" s="38"/>
    </row>
    <row r="7101" spans="8:15">
      <c r="H7101" s="37"/>
      <c r="I7101" s="36"/>
      <c r="J7101" s="38"/>
      <c r="K7101" s="36"/>
      <c r="L7101" s="36"/>
      <c r="M7101" s="38"/>
      <c r="N7101" s="36"/>
      <c r="O7101" s="38"/>
    </row>
    <row r="7102" spans="8:15">
      <c r="H7102" s="37"/>
      <c r="I7102" s="36"/>
      <c r="J7102" s="38"/>
      <c r="K7102" s="36"/>
      <c r="L7102" s="36"/>
      <c r="M7102" s="38"/>
      <c r="N7102" s="36"/>
      <c r="O7102" s="38"/>
    </row>
    <row r="7103" spans="8:15">
      <c r="H7103" s="37"/>
      <c r="I7103" s="36"/>
      <c r="J7103" s="38"/>
      <c r="K7103" s="36"/>
      <c r="L7103" s="36"/>
      <c r="M7103" s="38"/>
      <c r="N7103" s="36"/>
      <c r="O7103" s="38"/>
    </row>
    <row r="7104" spans="8:15">
      <c r="H7104" s="37"/>
      <c r="I7104" s="36"/>
      <c r="J7104" s="38"/>
      <c r="K7104" s="36"/>
      <c r="L7104" s="36"/>
      <c r="M7104" s="38"/>
      <c r="N7104" s="36"/>
      <c r="O7104" s="38"/>
    </row>
    <row r="7105" spans="8:15">
      <c r="H7105" s="37"/>
      <c r="I7105" s="36"/>
      <c r="J7105" s="38"/>
      <c r="K7105" s="36"/>
      <c r="L7105" s="36"/>
      <c r="M7105" s="38"/>
      <c r="N7105" s="36"/>
      <c r="O7105" s="38"/>
    </row>
    <row r="7106" spans="8:15">
      <c r="H7106" s="37"/>
      <c r="I7106" s="36"/>
      <c r="J7106" s="38"/>
      <c r="K7106" s="36"/>
      <c r="L7106" s="36"/>
      <c r="M7106" s="38"/>
      <c r="N7106" s="36"/>
      <c r="O7106" s="38"/>
    </row>
    <row r="7107" spans="8:15">
      <c r="H7107" s="37"/>
      <c r="I7107" s="36"/>
      <c r="J7107" s="38"/>
      <c r="K7107" s="36"/>
      <c r="L7107" s="36"/>
      <c r="M7107" s="38"/>
      <c r="N7107" s="36"/>
      <c r="O7107" s="38"/>
    </row>
    <row r="7108" spans="8:15">
      <c r="H7108" s="37"/>
      <c r="I7108" s="36"/>
      <c r="J7108" s="38"/>
      <c r="K7108" s="36"/>
      <c r="L7108" s="36"/>
      <c r="M7108" s="38"/>
      <c r="N7108" s="36"/>
      <c r="O7108" s="38"/>
    </row>
    <row r="7109" spans="8:15">
      <c r="H7109" s="37"/>
      <c r="I7109" s="36"/>
      <c r="J7109" s="38"/>
      <c r="K7109" s="36"/>
      <c r="L7109" s="36"/>
      <c r="M7109" s="38"/>
      <c r="N7109" s="36"/>
      <c r="O7109" s="38"/>
    </row>
    <row r="7110" spans="8:15">
      <c r="H7110" s="37"/>
      <c r="I7110" s="36"/>
      <c r="J7110" s="38"/>
      <c r="K7110" s="36"/>
      <c r="L7110" s="36"/>
      <c r="M7110" s="38"/>
      <c r="N7110" s="36"/>
      <c r="O7110" s="38"/>
    </row>
    <row r="7111" spans="8:15">
      <c r="H7111" s="37"/>
      <c r="I7111" s="36"/>
      <c r="J7111" s="38"/>
      <c r="K7111" s="36"/>
      <c r="L7111" s="36"/>
      <c r="M7111" s="38"/>
      <c r="N7111" s="36"/>
      <c r="O7111" s="38"/>
    </row>
    <row r="7112" spans="8:15">
      <c r="H7112" s="37"/>
      <c r="I7112" s="36"/>
      <c r="J7112" s="38"/>
      <c r="K7112" s="36"/>
      <c r="L7112" s="36"/>
      <c r="M7112" s="38"/>
      <c r="N7112" s="36"/>
      <c r="O7112" s="38"/>
    </row>
    <row r="7113" spans="8:15">
      <c r="H7113" s="37"/>
      <c r="I7113" s="36"/>
      <c r="J7113" s="38"/>
      <c r="K7113" s="36"/>
      <c r="L7113" s="36"/>
      <c r="M7113" s="38"/>
      <c r="N7113" s="36"/>
      <c r="O7113" s="38"/>
    </row>
    <row r="7114" spans="8:15">
      <c r="H7114" s="37"/>
      <c r="I7114" s="36"/>
      <c r="J7114" s="38"/>
      <c r="K7114" s="36"/>
      <c r="L7114" s="36"/>
      <c r="M7114" s="38"/>
      <c r="N7114" s="36"/>
      <c r="O7114" s="38"/>
    </row>
    <row r="7115" spans="8:15">
      <c r="H7115" s="37"/>
      <c r="I7115" s="36"/>
      <c r="J7115" s="38"/>
      <c r="K7115" s="36"/>
      <c r="L7115" s="36"/>
      <c r="M7115" s="38"/>
      <c r="N7115" s="36"/>
      <c r="O7115" s="38"/>
    </row>
    <row r="7116" spans="8:15">
      <c r="H7116" s="37"/>
      <c r="I7116" s="36"/>
      <c r="J7116" s="38"/>
      <c r="K7116" s="36"/>
      <c r="L7116" s="36"/>
      <c r="M7116" s="38"/>
      <c r="N7116" s="36"/>
      <c r="O7116" s="38"/>
    </row>
    <row r="7117" spans="8:15">
      <c r="H7117" s="37"/>
      <c r="I7117" s="36"/>
      <c r="J7117" s="38"/>
      <c r="K7117" s="36"/>
      <c r="L7117" s="36"/>
      <c r="M7117" s="38"/>
      <c r="N7117" s="36"/>
      <c r="O7117" s="38"/>
    </row>
    <row r="7118" spans="8:15">
      <c r="H7118" s="37"/>
      <c r="I7118" s="36"/>
      <c r="J7118" s="38"/>
      <c r="K7118" s="36"/>
      <c r="L7118" s="36"/>
      <c r="M7118" s="38"/>
      <c r="N7118" s="36"/>
      <c r="O7118" s="38"/>
    </row>
    <row r="7119" spans="8:15">
      <c r="H7119" s="37"/>
      <c r="I7119" s="36"/>
      <c r="J7119" s="38"/>
      <c r="K7119" s="36"/>
      <c r="L7119" s="36"/>
      <c r="M7119" s="38"/>
      <c r="N7119" s="36"/>
      <c r="O7119" s="38"/>
    </row>
    <row r="7120" spans="8:15">
      <c r="H7120" s="37"/>
      <c r="I7120" s="36"/>
      <c r="J7120" s="38"/>
      <c r="K7120" s="36"/>
      <c r="L7120" s="36"/>
      <c r="M7120" s="38"/>
      <c r="N7120" s="36"/>
      <c r="O7120" s="38"/>
    </row>
    <row r="7121" spans="8:15">
      <c r="H7121" s="37"/>
      <c r="I7121" s="36"/>
      <c r="J7121" s="38"/>
      <c r="K7121" s="36"/>
      <c r="L7121" s="36"/>
      <c r="M7121" s="38"/>
      <c r="N7121" s="36"/>
      <c r="O7121" s="38"/>
    </row>
    <row r="7122" spans="8:15">
      <c r="H7122" s="37"/>
      <c r="I7122" s="36"/>
      <c r="J7122" s="38"/>
      <c r="K7122" s="36"/>
      <c r="L7122" s="36"/>
      <c r="M7122" s="38"/>
      <c r="N7122" s="36"/>
      <c r="O7122" s="38"/>
    </row>
    <row r="7123" spans="8:15">
      <c r="H7123" s="37"/>
      <c r="I7123" s="36"/>
      <c r="J7123" s="38"/>
      <c r="K7123" s="36"/>
      <c r="L7123" s="36"/>
      <c r="M7123" s="38"/>
      <c r="N7123" s="36"/>
      <c r="O7123" s="38"/>
    </row>
    <row r="7124" spans="8:15">
      <c r="H7124" s="37"/>
      <c r="I7124" s="36"/>
      <c r="J7124" s="38"/>
      <c r="K7124" s="36"/>
      <c r="L7124" s="36"/>
      <c r="M7124" s="38"/>
      <c r="N7124" s="36"/>
      <c r="O7124" s="38"/>
    </row>
    <row r="7125" spans="8:15">
      <c r="H7125" s="37"/>
      <c r="I7125" s="36"/>
      <c r="J7125" s="38"/>
      <c r="K7125" s="36"/>
      <c r="L7125" s="36"/>
      <c r="M7125" s="38"/>
      <c r="N7125" s="36"/>
      <c r="O7125" s="38"/>
    </row>
    <row r="7126" spans="8:15">
      <c r="H7126" s="37"/>
      <c r="I7126" s="36"/>
      <c r="J7126" s="38"/>
      <c r="K7126" s="36"/>
      <c r="L7126" s="36"/>
      <c r="M7126" s="38"/>
      <c r="N7126" s="36"/>
      <c r="O7126" s="38"/>
    </row>
    <row r="7127" spans="8:15">
      <c r="H7127" s="37"/>
      <c r="I7127" s="36"/>
      <c r="J7127" s="38"/>
      <c r="K7127" s="36"/>
      <c r="L7127" s="36"/>
      <c r="M7127" s="38"/>
      <c r="N7127" s="36"/>
      <c r="O7127" s="38"/>
    </row>
    <row r="7128" spans="8:15">
      <c r="H7128" s="37"/>
      <c r="I7128" s="36"/>
      <c r="J7128" s="38"/>
      <c r="K7128" s="36"/>
      <c r="L7128" s="36"/>
      <c r="M7128" s="38"/>
      <c r="N7128" s="36"/>
      <c r="O7128" s="38"/>
    </row>
    <row r="7129" spans="8:15">
      <c r="H7129" s="37"/>
      <c r="I7129" s="36"/>
      <c r="J7129" s="38"/>
      <c r="K7129" s="36"/>
      <c r="L7129" s="36"/>
      <c r="M7129" s="38"/>
      <c r="N7129" s="36"/>
      <c r="O7129" s="38"/>
    </row>
    <row r="7130" spans="8:15">
      <c r="H7130" s="37"/>
      <c r="I7130" s="36"/>
      <c r="J7130" s="38"/>
      <c r="K7130" s="36"/>
      <c r="L7130" s="36"/>
      <c r="M7130" s="38"/>
      <c r="N7130" s="36"/>
      <c r="O7130" s="38"/>
    </row>
    <row r="7131" spans="8:15">
      <c r="H7131" s="37"/>
      <c r="I7131" s="36"/>
      <c r="J7131" s="38"/>
      <c r="K7131" s="36"/>
      <c r="L7131" s="36"/>
      <c r="M7131" s="38"/>
      <c r="N7131" s="36"/>
      <c r="O7131" s="38"/>
    </row>
    <row r="7132" spans="8:15">
      <c r="H7132" s="37"/>
      <c r="I7132" s="36"/>
      <c r="J7132" s="38"/>
      <c r="K7132" s="36"/>
      <c r="L7132" s="36"/>
      <c r="M7132" s="38"/>
      <c r="N7132" s="36"/>
      <c r="O7132" s="38"/>
    </row>
    <row r="7133" spans="8:15">
      <c r="H7133" s="37"/>
      <c r="I7133" s="36"/>
      <c r="J7133" s="38"/>
      <c r="K7133" s="36"/>
      <c r="L7133" s="36"/>
      <c r="M7133" s="38"/>
      <c r="N7133" s="36"/>
      <c r="O7133" s="38"/>
    </row>
    <row r="7134" spans="8:15">
      <c r="H7134" s="37"/>
      <c r="I7134" s="36"/>
      <c r="J7134" s="38"/>
      <c r="K7134" s="36"/>
      <c r="L7134" s="36"/>
      <c r="M7134" s="38"/>
      <c r="N7134" s="36"/>
      <c r="O7134" s="38"/>
    </row>
    <row r="7135" spans="8:15">
      <c r="H7135" s="37"/>
      <c r="I7135" s="36"/>
      <c r="J7135" s="38"/>
      <c r="K7135" s="36"/>
      <c r="L7135" s="36"/>
      <c r="M7135" s="38"/>
      <c r="N7135" s="36"/>
      <c r="O7135" s="38"/>
    </row>
    <row r="7136" spans="8:15">
      <c r="H7136" s="37"/>
      <c r="I7136" s="36"/>
      <c r="J7136" s="38"/>
      <c r="K7136" s="36"/>
      <c r="L7136" s="36"/>
      <c r="M7136" s="38"/>
      <c r="N7136" s="36"/>
      <c r="O7136" s="38"/>
    </row>
    <row r="7137" spans="8:15">
      <c r="H7137" s="37"/>
      <c r="I7137" s="36"/>
      <c r="J7137" s="38"/>
      <c r="K7137" s="36"/>
      <c r="L7137" s="36"/>
      <c r="M7137" s="38"/>
      <c r="N7137" s="36"/>
      <c r="O7137" s="38"/>
    </row>
    <row r="7138" spans="8:15">
      <c r="H7138" s="37"/>
      <c r="I7138" s="36"/>
      <c r="J7138" s="38"/>
      <c r="K7138" s="36"/>
      <c r="L7138" s="36"/>
      <c r="M7138" s="38"/>
      <c r="N7138" s="36"/>
      <c r="O7138" s="38"/>
    </row>
    <row r="7139" spans="8:15">
      <c r="H7139" s="37"/>
      <c r="I7139" s="36"/>
      <c r="J7139" s="38"/>
      <c r="K7139" s="36"/>
      <c r="L7139" s="36"/>
      <c r="M7139" s="38"/>
      <c r="N7139" s="36"/>
      <c r="O7139" s="38"/>
    </row>
    <row r="7140" spans="8:15">
      <c r="H7140" s="37"/>
      <c r="I7140" s="36"/>
      <c r="J7140" s="38"/>
      <c r="K7140" s="36"/>
      <c r="L7140" s="36"/>
      <c r="M7140" s="38"/>
      <c r="N7140" s="36"/>
      <c r="O7140" s="38"/>
    </row>
    <row r="7141" spans="8:15">
      <c r="H7141" s="37"/>
      <c r="I7141" s="36"/>
      <c r="J7141" s="38"/>
      <c r="K7141" s="36"/>
      <c r="L7141" s="36"/>
      <c r="M7141" s="38"/>
      <c r="N7141" s="36"/>
      <c r="O7141" s="38"/>
    </row>
    <row r="7142" spans="8:15">
      <c r="H7142" s="37"/>
      <c r="I7142" s="36"/>
      <c r="J7142" s="38"/>
      <c r="K7142" s="36"/>
      <c r="L7142" s="36"/>
      <c r="M7142" s="38"/>
      <c r="N7142" s="36"/>
      <c r="O7142" s="38"/>
    </row>
    <row r="7143" spans="8:15">
      <c r="H7143" s="37"/>
      <c r="I7143" s="36"/>
      <c r="J7143" s="38"/>
      <c r="K7143" s="36"/>
      <c r="L7143" s="36"/>
      <c r="M7143" s="38"/>
      <c r="N7143" s="36"/>
      <c r="O7143" s="38"/>
    </row>
    <row r="7144" spans="8:15">
      <c r="H7144" s="37"/>
      <c r="I7144" s="36"/>
      <c r="J7144" s="38"/>
      <c r="K7144" s="36"/>
      <c r="L7144" s="36"/>
      <c r="M7144" s="38"/>
      <c r="N7144" s="36"/>
      <c r="O7144" s="38"/>
    </row>
    <row r="7145" spans="8:15">
      <c r="H7145" s="37"/>
      <c r="I7145" s="36"/>
      <c r="J7145" s="38"/>
      <c r="K7145" s="36"/>
      <c r="L7145" s="36"/>
      <c r="M7145" s="38"/>
      <c r="N7145" s="36"/>
      <c r="O7145" s="38"/>
    </row>
    <row r="7146" spans="8:15">
      <c r="H7146" s="37"/>
      <c r="I7146" s="36"/>
      <c r="J7146" s="38"/>
      <c r="K7146" s="36"/>
      <c r="L7146" s="36"/>
      <c r="M7146" s="38"/>
      <c r="N7146" s="36"/>
      <c r="O7146" s="38"/>
    </row>
    <row r="7147" spans="8:15">
      <c r="H7147" s="37"/>
      <c r="I7147" s="36"/>
      <c r="J7147" s="38"/>
      <c r="K7147" s="36"/>
      <c r="L7147" s="36"/>
      <c r="M7147" s="38"/>
      <c r="N7147" s="36"/>
      <c r="O7147" s="38"/>
    </row>
    <row r="7148" spans="8:15">
      <c r="H7148" s="37"/>
      <c r="I7148" s="36"/>
      <c r="J7148" s="38"/>
      <c r="K7148" s="36"/>
      <c r="L7148" s="36"/>
      <c r="M7148" s="38"/>
      <c r="N7148" s="36"/>
      <c r="O7148" s="38"/>
    </row>
    <row r="7149" spans="8:15">
      <c r="H7149" s="37"/>
      <c r="I7149" s="36"/>
      <c r="J7149" s="38"/>
      <c r="K7149" s="36"/>
      <c r="L7149" s="36"/>
      <c r="M7149" s="38"/>
      <c r="N7149" s="36"/>
      <c r="O7149" s="38"/>
    </row>
    <row r="7150" spans="8:15">
      <c r="H7150" s="37"/>
      <c r="I7150" s="36"/>
      <c r="J7150" s="38"/>
      <c r="K7150" s="36"/>
      <c r="L7150" s="36"/>
      <c r="M7150" s="38"/>
      <c r="N7150" s="36"/>
      <c r="O7150" s="38"/>
    </row>
    <row r="7151" spans="8:15">
      <c r="H7151" s="37"/>
      <c r="I7151" s="36"/>
      <c r="J7151" s="38"/>
      <c r="K7151" s="36"/>
      <c r="L7151" s="36"/>
      <c r="M7151" s="38"/>
      <c r="N7151" s="36"/>
      <c r="O7151" s="38"/>
    </row>
    <row r="7152" spans="8:15">
      <c r="H7152" s="37"/>
      <c r="I7152" s="36"/>
      <c r="J7152" s="38"/>
      <c r="K7152" s="36"/>
      <c r="L7152" s="36"/>
      <c r="M7152" s="38"/>
      <c r="N7152" s="36"/>
      <c r="O7152" s="38"/>
    </row>
    <row r="7153" spans="8:15">
      <c r="H7153" s="37"/>
      <c r="I7153" s="36"/>
      <c r="J7153" s="38"/>
      <c r="K7153" s="36"/>
      <c r="L7153" s="36"/>
      <c r="M7153" s="38"/>
      <c r="N7153" s="36"/>
      <c r="O7153" s="38"/>
    </row>
    <row r="7154" spans="8:15">
      <c r="H7154" s="37"/>
      <c r="I7154" s="36"/>
      <c r="J7154" s="38"/>
      <c r="K7154" s="36"/>
      <c r="L7154" s="36"/>
      <c r="M7154" s="38"/>
      <c r="N7154" s="36"/>
      <c r="O7154" s="38"/>
    </row>
    <row r="7155" spans="8:15">
      <c r="H7155" s="37"/>
      <c r="I7155" s="36"/>
      <c r="J7155" s="38"/>
      <c r="K7155" s="36"/>
      <c r="L7155" s="36"/>
      <c r="M7155" s="38"/>
      <c r="N7155" s="36"/>
      <c r="O7155" s="38"/>
    </row>
    <row r="7156" spans="8:15">
      <c r="H7156" s="37"/>
      <c r="I7156" s="36"/>
      <c r="J7156" s="38"/>
      <c r="K7156" s="36"/>
      <c r="L7156" s="36"/>
      <c r="M7156" s="38"/>
      <c r="N7156" s="36"/>
      <c r="O7156" s="38"/>
    </row>
    <row r="7157" spans="8:15">
      <c r="H7157" s="37"/>
      <c r="I7157" s="36"/>
      <c r="J7157" s="38"/>
      <c r="K7157" s="36"/>
      <c r="L7157" s="36"/>
      <c r="M7157" s="38"/>
      <c r="N7157" s="36"/>
      <c r="O7157" s="38"/>
    </row>
    <row r="7158" spans="8:15">
      <c r="H7158" s="37"/>
      <c r="I7158" s="36"/>
      <c r="J7158" s="38"/>
      <c r="K7158" s="36"/>
      <c r="L7158" s="36"/>
      <c r="M7158" s="38"/>
      <c r="N7158" s="36"/>
      <c r="O7158" s="38"/>
    </row>
    <row r="7159" spans="8:15">
      <c r="H7159" s="37"/>
      <c r="I7159" s="36"/>
      <c r="J7159" s="38"/>
      <c r="K7159" s="36"/>
      <c r="L7159" s="36"/>
      <c r="M7159" s="38"/>
      <c r="N7159" s="36"/>
      <c r="O7159" s="38"/>
    </row>
    <row r="7160" spans="8:15">
      <c r="H7160" s="37"/>
      <c r="I7160" s="36"/>
      <c r="J7160" s="38"/>
      <c r="K7160" s="36"/>
      <c r="L7160" s="36"/>
      <c r="M7160" s="38"/>
      <c r="N7160" s="36"/>
      <c r="O7160" s="38"/>
    </row>
    <row r="7161" spans="8:15">
      <c r="H7161" s="37"/>
      <c r="I7161" s="36"/>
      <c r="J7161" s="38"/>
      <c r="K7161" s="36"/>
      <c r="L7161" s="36"/>
      <c r="M7161" s="38"/>
      <c r="N7161" s="36"/>
      <c r="O7161" s="38"/>
    </row>
    <row r="7162" spans="8:15">
      <c r="H7162" s="37"/>
      <c r="I7162" s="36"/>
      <c r="J7162" s="38"/>
      <c r="K7162" s="36"/>
      <c r="L7162" s="36"/>
      <c r="M7162" s="38"/>
      <c r="N7162" s="36"/>
      <c r="O7162" s="38"/>
    </row>
    <row r="7163" spans="8:15">
      <c r="H7163" s="37"/>
      <c r="I7163" s="36"/>
      <c r="J7163" s="38"/>
      <c r="K7163" s="36"/>
      <c r="L7163" s="36"/>
      <c r="M7163" s="38"/>
      <c r="N7163" s="36"/>
      <c r="O7163" s="38"/>
    </row>
    <row r="7164" spans="8:15">
      <c r="H7164" s="37"/>
      <c r="I7164" s="36"/>
      <c r="J7164" s="38"/>
      <c r="K7164" s="36"/>
      <c r="L7164" s="36"/>
      <c r="M7164" s="38"/>
      <c r="N7164" s="36"/>
      <c r="O7164" s="38"/>
    </row>
    <row r="7165" spans="8:15">
      <c r="H7165" s="37"/>
      <c r="I7165" s="36"/>
      <c r="J7165" s="38"/>
      <c r="K7165" s="36"/>
      <c r="L7165" s="36"/>
      <c r="M7165" s="38"/>
      <c r="N7165" s="36"/>
      <c r="O7165" s="38"/>
    </row>
    <row r="7166" spans="8:15">
      <c r="H7166" s="37"/>
      <c r="I7166" s="36"/>
      <c r="J7166" s="38"/>
      <c r="K7166" s="36"/>
      <c r="L7166" s="36"/>
      <c r="M7166" s="38"/>
      <c r="N7166" s="36"/>
      <c r="O7166" s="38"/>
    </row>
    <row r="7167" spans="8:15">
      <c r="H7167" s="37"/>
      <c r="I7167" s="36"/>
      <c r="J7167" s="38"/>
      <c r="K7167" s="36"/>
      <c r="L7167" s="36"/>
      <c r="M7167" s="38"/>
      <c r="N7167" s="36"/>
      <c r="O7167" s="38"/>
    </row>
    <row r="7168" spans="8:15">
      <c r="H7168" s="37"/>
      <c r="I7168" s="36"/>
      <c r="J7168" s="38"/>
      <c r="K7168" s="36"/>
      <c r="L7168" s="36"/>
      <c r="M7168" s="38"/>
      <c r="N7168" s="36"/>
      <c r="O7168" s="38"/>
    </row>
    <row r="7169" spans="8:15">
      <c r="H7169" s="37"/>
      <c r="I7169" s="36"/>
      <c r="J7169" s="38"/>
      <c r="K7169" s="36"/>
      <c r="L7169" s="36"/>
      <c r="M7169" s="38"/>
      <c r="N7169" s="36"/>
      <c r="O7169" s="38"/>
    </row>
    <row r="7170" spans="8:15">
      <c r="H7170" s="37"/>
      <c r="I7170" s="36"/>
      <c r="J7170" s="38"/>
      <c r="K7170" s="36"/>
      <c r="L7170" s="36"/>
      <c r="M7170" s="38"/>
      <c r="N7170" s="36"/>
      <c r="O7170" s="38"/>
    </row>
    <row r="7171" spans="8:15">
      <c r="H7171" s="37"/>
      <c r="I7171" s="36"/>
      <c r="J7171" s="38"/>
      <c r="K7171" s="36"/>
      <c r="L7171" s="36"/>
      <c r="M7171" s="38"/>
      <c r="N7171" s="36"/>
      <c r="O7171" s="38"/>
    </row>
    <row r="7172" spans="8:15">
      <c r="H7172" s="37"/>
      <c r="I7172" s="36"/>
      <c r="J7172" s="38"/>
      <c r="K7172" s="36"/>
      <c r="L7172" s="36"/>
      <c r="M7172" s="38"/>
      <c r="N7172" s="36"/>
      <c r="O7172" s="38"/>
    </row>
    <row r="7173" spans="8:15">
      <c r="H7173" s="37"/>
      <c r="I7173" s="36"/>
      <c r="J7173" s="38"/>
      <c r="K7173" s="36"/>
      <c r="L7173" s="36"/>
      <c r="M7173" s="38"/>
      <c r="N7173" s="36"/>
      <c r="O7173" s="38"/>
    </row>
    <row r="7174" spans="8:15">
      <c r="H7174" s="37"/>
      <c r="I7174" s="36"/>
      <c r="J7174" s="38"/>
      <c r="K7174" s="36"/>
      <c r="L7174" s="36"/>
      <c r="M7174" s="38"/>
      <c r="N7174" s="36"/>
      <c r="O7174" s="38"/>
    </row>
    <row r="7175" spans="8:15">
      <c r="H7175" s="37"/>
      <c r="I7175" s="36"/>
      <c r="J7175" s="38"/>
      <c r="K7175" s="36"/>
      <c r="L7175" s="36"/>
      <c r="M7175" s="38"/>
      <c r="N7175" s="36"/>
      <c r="O7175" s="38"/>
    </row>
    <row r="7176" spans="8:15">
      <c r="H7176" s="37"/>
      <c r="I7176" s="36"/>
      <c r="J7176" s="38"/>
      <c r="K7176" s="36"/>
      <c r="L7176" s="36"/>
      <c r="M7176" s="38"/>
      <c r="N7176" s="36"/>
      <c r="O7176" s="38"/>
    </row>
    <row r="7177" spans="8:15">
      <c r="H7177" s="37"/>
      <c r="I7177" s="36"/>
      <c r="J7177" s="38"/>
      <c r="K7177" s="36"/>
      <c r="L7177" s="36"/>
      <c r="M7177" s="38"/>
      <c r="N7177" s="36"/>
      <c r="O7177" s="38"/>
    </row>
    <row r="7178" spans="8:15">
      <c r="H7178" s="37"/>
      <c r="I7178" s="36"/>
      <c r="J7178" s="38"/>
      <c r="K7178" s="36"/>
      <c r="L7178" s="36"/>
      <c r="M7178" s="38"/>
      <c r="N7178" s="36"/>
      <c r="O7178" s="38"/>
    </row>
    <row r="7179" spans="8:15">
      <c r="H7179" s="37"/>
      <c r="I7179" s="36"/>
      <c r="J7179" s="38"/>
      <c r="K7179" s="36"/>
      <c r="L7179" s="36"/>
      <c r="M7179" s="38"/>
      <c r="N7179" s="36"/>
      <c r="O7179" s="38"/>
    </row>
    <row r="7180" spans="8:15">
      <c r="H7180" s="37"/>
      <c r="I7180" s="36"/>
      <c r="J7180" s="38"/>
      <c r="K7180" s="36"/>
      <c r="L7180" s="36"/>
      <c r="M7180" s="38"/>
      <c r="N7180" s="36"/>
      <c r="O7180" s="38"/>
    </row>
    <row r="7181" spans="8:15">
      <c r="H7181" s="37"/>
      <c r="I7181" s="36"/>
      <c r="J7181" s="38"/>
      <c r="K7181" s="36"/>
      <c r="L7181" s="36"/>
      <c r="M7181" s="38"/>
      <c r="N7181" s="36"/>
      <c r="O7181" s="38"/>
    </row>
    <row r="7182" spans="8:15">
      <c r="H7182" s="37"/>
      <c r="I7182" s="36"/>
      <c r="J7182" s="38"/>
      <c r="K7182" s="36"/>
      <c r="L7182" s="36"/>
      <c r="M7182" s="38"/>
      <c r="N7182" s="36"/>
      <c r="O7182" s="38"/>
    </row>
    <row r="7183" spans="8:15">
      <c r="H7183" s="37"/>
      <c r="I7183" s="36"/>
      <c r="J7183" s="38"/>
      <c r="K7183" s="36"/>
      <c r="L7183" s="36"/>
      <c r="M7183" s="38"/>
      <c r="N7183" s="36"/>
      <c r="O7183" s="38"/>
    </row>
    <row r="7184" spans="8:15">
      <c r="H7184" s="37"/>
      <c r="I7184" s="36"/>
      <c r="J7184" s="38"/>
      <c r="K7184" s="36"/>
      <c r="L7184" s="36"/>
      <c r="M7184" s="38"/>
      <c r="N7184" s="36"/>
      <c r="O7184" s="38"/>
    </row>
    <row r="7185" spans="8:15">
      <c r="H7185" s="37"/>
      <c r="I7185" s="36"/>
      <c r="J7185" s="38"/>
      <c r="K7185" s="36"/>
      <c r="L7185" s="36"/>
      <c r="M7185" s="38"/>
      <c r="N7185" s="36"/>
      <c r="O7185" s="38"/>
    </row>
    <row r="7186" spans="8:15">
      <c r="H7186" s="37"/>
      <c r="I7186" s="36"/>
      <c r="J7186" s="38"/>
      <c r="K7186" s="36"/>
      <c r="L7186" s="36"/>
      <c r="M7186" s="38"/>
      <c r="N7186" s="36"/>
      <c r="O7186" s="38"/>
    </row>
    <row r="7187" spans="8:15">
      <c r="H7187" s="37"/>
      <c r="I7187" s="36"/>
      <c r="J7187" s="38"/>
      <c r="K7187" s="36"/>
      <c r="L7187" s="36"/>
      <c r="M7187" s="38"/>
      <c r="N7187" s="36"/>
      <c r="O7187" s="38"/>
    </row>
    <row r="7188" spans="8:15">
      <c r="H7188" s="37"/>
      <c r="I7188" s="36"/>
      <c r="J7188" s="38"/>
      <c r="K7188" s="36"/>
      <c r="L7188" s="36"/>
      <c r="M7188" s="38"/>
      <c r="N7188" s="36"/>
      <c r="O7188" s="38"/>
    </row>
    <row r="7189" spans="8:15">
      <c r="H7189" s="37"/>
      <c r="I7189" s="36"/>
      <c r="J7189" s="38"/>
      <c r="K7189" s="36"/>
      <c r="L7189" s="36"/>
      <c r="M7189" s="38"/>
      <c r="N7189" s="36"/>
      <c r="O7189" s="38"/>
    </row>
    <row r="7190" spans="8:15">
      <c r="H7190" s="37"/>
      <c r="I7190" s="36"/>
      <c r="J7190" s="38"/>
      <c r="K7190" s="36"/>
      <c r="L7190" s="36"/>
      <c r="M7190" s="38"/>
      <c r="N7190" s="36"/>
      <c r="O7190" s="38"/>
    </row>
    <row r="7191" spans="8:15">
      <c r="H7191" s="37"/>
      <c r="I7191" s="36"/>
      <c r="J7191" s="38"/>
      <c r="K7191" s="36"/>
      <c r="L7191" s="36"/>
      <c r="M7191" s="38"/>
      <c r="N7191" s="36"/>
      <c r="O7191" s="38"/>
    </row>
    <row r="7192" spans="8:15">
      <c r="H7192" s="37"/>
      <c r="I7192" s="36"/>
      <c r="J7192" s="38"/>
      <c r="K7192" s="36"/>
      <c r="L7192" s="36"/>
      <c r="M7192" s="38"/>
      <c r="N7192" s="36"/>
      <c r="O7192" s="38"/>
    </row>
    <row r="7193" spans="8:15">
      <c r="H7193" s="37"/>
      <c r="I7193" s="36"/>
      <c r="J7193" s="38"/>
      <c r="K7193" s="36"/>
      <c r="L7193" s="36"/>
      <c r="M7193" s="38"/>
      <c r="N7193" s="36"/>
      <c r="O7193" s="38"/>
    </row>
    <row r="7194" spans="8:15">
      <c r="H7194" s="37"/>
      <c r="I7194" s="36"/>
      <c r="J7194" s="38"/>
      <c r="K7194" s="36"/>
      <c r="L7194" s="36"/>
      <c r="M7194" s="38"/>
      <c r="N7194" s="36"/>
      <c r="O7194" s="38"/>
    </row>
    <row r="7195" spans="8:15">
      <c r="H7195" s="37"/>
      <c r="I7195" s="36"/>
      <c r="J7195" s="38"/>
      <c r="K7195" s="36"/>
      <c r="L7195" s="36"/>
      <c r="M7195" s="38"/>
      <c r="N7195" s="36"/>
      <c r="O7195" s="38"/>
    </row>
    <row r="7196" spans="8:15">
      <c r="H7196" s="37"/>
      <c r="I7196" s="36"/>
      <c r="J7196" s="38"/>
      <c r="K7196" s="36"/>
      <c r="L7196" s="36"/>
      <c r="M7196" s="38"/>
      <c r="N7196" s="36"/>
      <c r="O7196" s="38"/>
    </row>
    <row r="7197" spans="8:15">
      <c r="H7197" s="37"/>
      <c r="I7197" s="36"/>
      <c r="J7197" s="38"/>
      <c r="K7197" s="36"/>
      <c r="L7197" s="36"/>
      <c r="M7197" s="38"/>
      <c r="N7197" s="36"/>
      <c r="O7197" s="38"/>
    </row>
    <row r="7198" spans="8:15">
      <c r="H7198" s="37"/>
      <c r="I7198" s="36"/>
      <c r="J7198" s="38"/>
      <c r="K7198" s="36"/>
      <c r="L7198" s="36"/>
      <c r="M7198" s="38"/>
      <c r="N7198" s="36"/>
      <c r="O7198" s="38"/>
    </row>
    <row r="7199" spans="8:15">
      <c r="H7199" s="37"/>
      <c r="I7199" s="36"/>
      <c r="J7199" s="38"/>
      <c r="K7199" s="36"/>
      <c r="L7199" s="36"/>
      <c r="M7199" s="38"/>
      <c r="N7199" s="36"/>
      <c r="O7199" s="38"/>
    </row>
    <row r="7200" spans="8:15">
      <c r="H7200" s="37"/>
      <c r="I7200" s="36"/>
      <c r="J7200" s="38"/>
      <c r="K7200" s="36"/>
      <c r="L7200" s="36"/>
      <c r="M7200" s="38"/>
      <c r="N7200" s="36"/>
      <c r="O7200" s="38"/>
    </row>
    <row r="7201" spans="8:15">
      <c r="H7201" s="37"/>
      <c r="I7201" s="36"/>
      <c r="J7201" s="38"/>
      <c r="K7201" s="36"/>
      <c r="L7201" s="36"/>
      <c r="M7201" s="38"/>
      <c r="N7201" s="36"/>
      <c r="O7201" s="38"/>
    </row>
    <row r="7202" spans="8:15">
      <c r="H7202" s="37"/>
      <c r="I7202" s="36"/>
      <c r="J7202" s="38"/>
      <c r="K7202" s="36"/>
      <c r="L7202" s="36"/>
      <c r="M7202" s="38"/>
      <c r="N7202" s="36"/>
      <c r="O7202" s="38"/>
    </row>
    <row r="7203" spans="8:15">
      <c r="H7203" s="37"/>
      <c r="I7203" s="36"/>
      <c r="J7203" s="38"/>
      <c r="K7203" s="36"/>
      <c r="L7203" s="36"/>
      <c r="M7203" s="38"/>
      <c r="N7203" s="36"/>
      <c r="O7203" s="38"/>
    </row>
    <row r="7204" spans="8:15">
      <c r="H7204" s="37"/>
      <c r="I7204" s="36"/>
      <c r="J7204" s="38"/>
      <c r="K7204" s="36"/>
      <c r="L7204" s="36"/>
      <c r="M7204" s="38"/>
      <c r="N7204" s="36"/>
      <c r="O7204" s="38"/>
    </row>
    <row r="7205" spans="8:15">
      <c r="H7205" s="37"/>
      <c r="I7205" s="36"/>
      <c r="J7205" s="38"/>
      <c r="K7205" s="36"/>
      <c r="L7205" s="36"/>
      <c r="M7205" s="38"/>
      <c r="N7205" s="36"/>
      <c r="O7205" s="38"/>
    </row>
    <row r="7206" spans="8:15">
      <c r="H7206" s="37"/>
      <c r="I7206" s="36"/>
      <c r="J7206" s="38"/>
      <c r="K7206" s="36"/>
      <c r="L7206" s="36"/>
      <c r="M7206" s="38"/>
      <c r="N7206" s="36"/>
      <c r="O7206" s="38"/>
    </row>
    <row r="7207" spans="8:15">
      <c r="H7207" s="37"/>
      <c r="I7207" s="36"/>
      <c r="J7207" s="38"/>
      <c r="K7207" s="36"/>
      <c r="L7207" s="36"/>
      <c r="M7207" s="38"/>
      <c r="N7207" s="36"/>
      <c r="O7207" s="38"/>
    </row>
    <row r="7208" spans="8:15">
      <c r="H7208" s="37"/>
      <c r="I7208" s="36"/>
      <c r="J7208" s="38"/>
      <c r="K7208" s="36"/>
      <c r="L7208" s="36"/>
      <c r="M7208" s="38"/>
      <c r="N7208" s="36"/>
      <c r="O7208" s="38"/>
    </row>
    <row r="7209" spans="8:15">
      <c r="H7209" s="37"/>
      <c r="I7209" s="36"/>
      <c r="J7209" s="38"/>
      <c r="K7209" s="36"/>
      <c r="L7209" s="36"/>
      <c r="M7209" s="38"/>
      <c r="N7209" s="36"/>
      <c r="O7209" s="38"/>
    </row>
    <row r="7210" spans="8:15">
      <c r="H7210" s="37"/>
      <c r="I7210" s="36"/>
      <c r="J7210" s="38"/>
      <c r="K7210" s="36"/>
      <c r="L7210" s="36"/>
      <c r="M7210" s="38"/>
      <c r="N7210" s="36"/>
      <c r="O7210" s="38"/>
    </row>
    <row r="7211" spans="8:15">
      <c r="H7211" s="37"/>
      <c r="I7211" s="36"/>
      <c r="J7211" s="38"/>
      <c r="K7211" s="36"/>
      <c r="L7211" s="36"/>
      <c r="M7211" s="38"/>
      <c r="N7211" s="36"/>
      <c r="O7211" s="38"/>
    </row>
    <row r="7212" spans="8:15">
      <c r="H7212" s="37"/>
      <c r="I7212" s="36"/>
      <c r="J7212" s="38"/>
      <c r="K7212" s="36"/>
      <c r="L7212" s="36"/>
      <c r="M7212" s="38"/>
      <c r="N7212" s="36"/>
      <c r="O7212" s="38"/>
    </row>
    <row r="7213" spans="8:15">
      <c r="H7213" s="37"/>
      <c r="I7213" s="36"/>
      <c r="J7213" s="38"/>
      <c r="K7213" s="36"/>
      <c r="L7213" s="36"/>
      <c r="M7213" s="38"/>
      <c r="N7213" s="36"/>
      <c r="O7213" s="38"/>
    </row>
    <row r="7214" spans="8:15">
      <c r="H7214" s="37"/>
      <c r="I7214" s="36"/>
      <c r="J7214" s="38"/>
      <c r="K7214" s="36"/>
      <c r="L7214" s="36"/>
      <c r="M7214" s="38"/>
      <c r="N7214" s="36"/>
      <c r="O7214" s="38"/>
    </row>
    <row r="7215" spans="8:15">
      <c r="H7215" s="37"/>
      <c r="I7215" s="36"/>
      <c r="J7215" s="38"/>
      <c r="K7215" s="36"/>
      <c r="L7215" s="36"/>
      <c r="M7215" s="38"/>
      <c r="N7215" s="36"/>
      <c r="O7215" s="38"/>
    </row>
    <row r="7216" spans="8:15">
      <c r="H7216" s="37"/>
      <c r="I7216" s="36"/>
      <c r="J7216" s="38"/>
      <c r="K7216" s="36"/>
      <c r="L7216" s="36"/>
      <c r="M7216" s="38"/>
      <c r="N7216" s="36"/>
      <c r="O7216" s="38"/>
    </row>
    <row r="7217" spans="8:15">
      <c r="H7217" s="37"/>
      <c r="I7217" s="36"/>
      <c r="J7217" s="38"/>
      <c r="K7217" s="36"/>
      <c r="L7217" s="36"/>
      <c r="M7217" s="38"/>
      <c r="N7217" s="36"/>
      <c r="O7217" s="38"/>
    </row>
    <row r="7218" spans="8:15">
      <c r="H7218" s="37"/>
      <c r="I7218" s="36"/>
      <c r="J7218" s="38"/>
      <c r="K7218" s="36"/>
      <c r="L7218" s="36"/>
      <c r="M7218" s="38"/>
      <c r="N7218" s="36"/>
      <c r="O7218" s="38"/>
    </row>
    <row r="7219" spans="8:15">
      <c r="H7219" s="37"/>
      <c r="I7219" s="36"/>
      <c r="J7219" s="38"/>
      <c r="K7219" s="36"/>
      <c r="L7219" s="36"/>
      <c r="M7219" s="38"/>
      <c r="N7219" s="36"/>
      <c r="O7219" s="38"/>
    </row>
    <row r="7220" spans="8:15">
      <c r="H7220" s="37"/>
      <c r="I7220" s="36"/>
      <c r="J7220" s="38"/>
      <c r="K7220" s="36"/>
      <c r="L7220" s="36"/>
      <c r="M7220" s="38"/>
      <c r="N7220" s="36"/>
      <c r="O7220" s="38"/>
    </row>
    <row r="7221" spans="8:15">
      <c r="H7221" s="37"/>
      <c r="I7221" s="36"/>
      <c r="J7221" s="38"/>
      <c r="K7221" s="36"/>
      <c r="L7221" s="36"/>
      <c r="M7221" s="38"/>
      <c r="N7221" s="36"/>
      <c r="O7221" s="38"/>
    </row>
    <row r="7222" spans="8:15">
      <c r="H7222" s="37"/>
      <c r="I7222" s="36"/>
      <c r="J7222" s="38"/>
      <c r="K7222" s="36"/>
      <c r="L7222" s="36"/>
      <c r="M7222" s="38"/>
      <c r="N7222" s="36"/>
      <c r="O7222" s="38"/>
    </row>
    <row r="7223" spans="8:15">
      <c r="H7223" s="37"/>
      <c r="I7223" s="36"/>
      <c r="J7223" s="38"/>
      <c r="K7223" s="36"/>
      <c r="L7223" s="36"/>
      <c r="M7223" s="38"/>
      <c r="N7223" s="36"/>
      <c r="O7223" s="38"/>
    </row>
    <row r="7224" spans="8:15">
      <c r="H7224" s="37"/>
      <c r="I7224" s="36"/>
      <c r="J7224" s="38"/>
      <c r="K7224" s="36"/>
      <c r="L7224" s="36"/>
      <c r="M7224" s="38"/>
      <c r="N7224" s="36"/>
      <c r="O7224" s="38"/>
    </row>
    <row r="7225" spans="8:15">
      <c r="H7225" s="37"/>
      <c r="I7225" s="36"/>
      <c r="J7225" s="38"/>
      <c r="K7225" s="36"/>
      <c r="L7225" s="36"/>
      <c r="M7225" s="38"/>
      <c r="N7225" s="36"/>
      <c r="O7225" s="38"/>
    </row>
    <row r="7226" spans="8:15">
      <c r="H7226" s="37"/>
      <c r="I7226" s="36"/>
      <c r="J7226" s="38"/>
      <c r="K7226" s="36"/>
      <c r="L7226" s="36"/>
      <c r="M7226" s="38"/>
      <c r="N7226" s="36"/>
      <c r="O7226" s="38"/>
    </row>
    <row r="7227" spans="8:15">
      <c r="H7227" s="37"/>
      <c r="I7227" s="36"/>
      <c r="J7227" s="38"/>
      <c r="K7227" s="36"/>
      <c r="L7227" s="36"/>
      <c r="M7227" s="38"/>
      <c r="N7227" s="36"/>
      <c r="O7227" s="38"/>
    </row>
    <row r="7228" spans="8:15">
      <c r="H7228" s="37"/>
      <c r="I7228" s="36"/>
      <c r="J7228" s="38"/>
      <c r="K7228" s="36"/>
      <c r="L7228" s="36"/>
      <c r="M7228" s="38"/>
      <c r="N7228" s="36"/>
      <c r="O7228" s="38"/>
    </row>
    <row r="7229" spans="8:15">
      <c r="H7229" s="37"/>
      <c r="I7229" s="36"/>
      <c r="J7229" s="38"/>
      <c r="K7229" s="36"/>
      <c r="L7229" s="36"/>
      <c r="M7229" s="38"/>
      <c r="N7229" s="36"/>
      <c r="O7229" s="38"/>
    </row>
    <row r="7230" spans="8:15">
      <c r="H7230" s="37"/>
      <c r="I7230" s="36"/>
      <c r="J7230" s="38"/>
      <c r="K7230" s="36"/>
      <c r="L7230" s="36"/>
      <c r="M7230" s="38"/>
      <c r="N7230" s="36"/>
      <c r="O7230" s="38"/>
    </row>
    <row r="7231" spans="8:15">
      <c r="H7231" s="37"/>
      <c r="I7231" s="36"/>
      <c r="J7231" s="38"/>
      <c r="K7231" s="36"/>
      <c r="L7231" s="36"/>
      <c r="M7231" s="38"/>
      <c r="N7231" s="36"/>
      <c r="O7231" s="38"/>
    </row>
    <row r="7232" spans="8:15">
      <c r="H7232" s="37"/>
      <c r="I7232" s="36"/>
      <c r="J7232" s="38"/>
      <c r="K7232" s="36"/>
      <c r="L7232" s="36"/>
      <c r="M7232" s="38"/>
      <c r="N7232" s="36"/>
      <c r="O7232" s="38"/>
    </row>
    <row r="7233" spans="8:15">
      <c r="H7233" s="37"/>
      <c r="I7233" s="36"/>
      <c r="J7233" s="38"/>
      <c r="K7233" s="36"/>
      <c r="L7233" s="36"/>
      <c r="M7233" s="38"/>
      <c r="N7233" s="36"/>
      <c r="O7233" s="38"/>
    </row>
    <row r="7234" spans="8:15">
      <c r="H7234" s="37"/>
      <c r="I7234" s="36"/>
      <c r="J7234" s="38"/>
      <c r="K7234" s="36"/>
      <c r="L7234" s="36"/>
      <c r="M7234" s="38"/>
      <c r="N7234" s="36"/>
      <c r="O7234" s="38"/>
    </row>
    <row r="7235" spans="8:15">
      <c r="H7235" s="37"/>
      <c r="I7235" s="36"/>
      <c r="J7235" s="38"/>
      <c r="K7235" s="36"/>
      <c r="L7235" s="36"/>
      <c r="M7235" s="38"/>
      <c r="N7235" s="36"/>
      <c r="O7235" s="38"/>
    </row>
    <row r="7236" spans="8:15">
      <c r="H7236" s="37"/>
      <c r="I7236" s="36"/>
      <c r="J7236" s="38"/>
      <c r="K7236" s="36"/>
      <c r="L7236" s="36"/>
      <c r="M7236" s="38"/>
      <c r="N7236" s="36"/>
      <c r="O7236" s="38"/>
    </row>
    <row r="7237" spans="8:15">
      <c r="H7237" s="37"/>
      <c r="I7237" s="36"/>
      <c r="J7237" s="38"/>
      <c r="K7237" s="36"/>
      <c r="L7237" s="36"/>
      <c r="M7237" s="38"/>
      <c r="N7237" s="36"/>
      <c r="O7237" s="38"/>
    </row>
    <row r="7238" spans="8:15">
      <c r="H7238" s="37"/>
      <c r="I7238" s="36"/>
      <c r="J7238" s="38"/>
      <c r="K7238" s="36"/>
      <c r="L7238" s="36"/>
      <c r="M7238" s="38"/>
      <c r="N7238" s="36"/>
      <c r="O7238" s="38"/>
    </row>
    <row r="7239" spans="8:15">
      <c r="H7239" s="37"/>
      <c r="I7239" s="36"/>
      <c r="J7239" s="38"/>
      <c r="K7239" s="36"/>
      <c r="L7239" s="36"/>
      <c r="M7239" s="38"/>
      <c r="N7239" s="36"/>
      <c r="O7239" s="38"/>
    </row>
    <row r="7240" spans="8:15">
      <c r="H7240" s="37"/>
      <c r="I7240" s="36"/>
      <c r="J7240" s="38"/>
      <c r="K7240" s="36"/>
      <c r="L7240" s="36"/>
      <c r="M7240" s="38"/>
      <c r="N7240" s="36"/>
      <c r="O7240" s="38"/>
    </row>
    <row r="7241" spans="8:15">
      <c r="H7241" s="37"/>
      <c r="I7241" s="36"/>
      <c r="J7241" s="38"/>
      <c r="K7241" s="36"/>
      <c r="L7241" s="36"/>
      <c r="M7241" s="38"/>
      <c r="N7241" s="36"/>
      <c r="O7241" s="38"/>
    </row>
    <row r="7242" spans="8:15">
      <c r="H7242" s="37"/>
      <c r="I7242" s="36"/>
      <c r="J7242" s="38"/>
      <c r="K7242" s="36"/>
      <c r="L7242" s="36"/>
      <c r="M7242" s="38"/>
      <c r="N7242" s="36"/>
      <c r="O7242" s="38"/>
    </row>
    <row r="7243" spans="8:15">
      <c r="H7243" s="37"/>
      <c r="I7243" s="36"/>
      <c r="J7243" s="38"/>
      <c r="K7243" s="36"/>
      <c r="L7243" s="36"/>
      <c r="M7243" s="38"/>
      <c r="N7243" s="36"/>
      <c r="O7243" s="38"/>
    </row>
    <row r="7244" spans="8:15">
      <c r="H7244" s="37"/>
      <c r="I7244" s="36"/>
      <c r="J7244" s="38"/>
      <c r="K7244" s="36"/>
      <c r="L7244" s="36"/>
      <c r="M7244" s="38"/>
      <c r="N7244" s="36"/>
      <c r="O7244" s="38"/>
    </row>
    <row r="7245" spans="8:15">
      <c r="H7245" s="37"/>
      <c r="I7245" s="36"/>
      <c r="J7245" s="38"/>
      <c r="K7245" s="36"/>
      <c r="L7245" s="36"/>
      <c r="M7245" s="38"/>
      <c r="N7245" s="36"/>
      <c r="O7245" s="38"/>
    </row>
    <row r="7246" spans="8:15">
      <c r="H7246" s="37"/>
      <c r="I7246" s="36"/>
      <c r="J7246" s="38"/>
      <c r="K7246" s="36"/>
      <c r="L7246" s="36"/>
      <c r="M7246" s="38"/>
      <c r="N7246" s="36"/>
      <c r="O7246" s="38"/>
    </row>
    <row r="7247" spans="8:15">
      <c r="H7247" s="37"/>
      <c r="I7247" s="36"/>
      <c r="J7247" s="38"/>
      <c r="K7247" s="36"/>
      <c r="L7247" s="36"/>
      <c r="M7247" s="38"/>
      <c r="N7247" s="36"/>
      <c r="O7247" s="38"/>
    </row>
    <row r="7248" spans="8:15">
      <c r="H7248" s="37"/>
      <c r="I7248" s="36"/>
      <c r="J7248" s="38"/>
      <c r="K7248" s="36"/>
      <c r="L7248" s="36"/>
      <c r="M7248" s="38"/>
      <c r="N7248" s="36"/>
      <c r="O7248" s="38"/>
    </row>
    <row r="7249" spans="8:15">
      <c r="H7249" s="37"/>
      <c r="I7249" s="36"/>
      <c r="J7249" s="38"/>
      <c r="K7249" s="36"/>
      <c r="L7249" s="36"/>
      <c r="M7249" s="38"/>
      <c r="N7249" s="36"/>
      <c r="O7249" s="38"/>
    </row>
    <row r="7250" spans="8:15">
      <c r="H7250" s="37"/>
      <c r="I7250" s="36"/>
      <c r="J7250" s="38"/>
      <c r="K7250" s="36"/>
      <c r="L7250" s="36"/>
      <c r="M7250" s="38"/>
      <c r="N7250" s="36"/>
      <c r="O7250" s="38"/>
    </row>
    <row r="7251" spans="8:15">
      <c r="H7251" s="37"/>
      <c r="I7251" s="36"/>
      <c r="J7251" s="38"/>
      <c r="K7251" s="36"/>
      <c r="L7251" s="36"/>
      <c r="M7251" s="38"/>
      <c r="N7251" s="36"/>
      <c r="O7251" s="38"/>
    </row>
    <row r="7252" spans="8:15">
      <c r="H7252" s="37"/>
      <c r="I7252" s="36"/>
      <c r="J7252" s="38"/>
      <c r="K7252" s="36"/>
      <c r="L7252" s="36"/>
      <c r="M7252" s="38"/>
      <c r="N7252" s="36"/>
      <c r="O7252" s="38"/>
    </row>
    <row r="7253" spans="8:15">
      <c r="H7253" s="37"/>
      <c r="I7253" s="36"/>
      <c r="J7253" s="38"/>
      <c r="K7253" s="36"/>
      <c r="L7253" s="36"/>
      <c r="M7253" s="38"/>
      <c r="N7253" s="36"/>
      <c r="O7253" s="38"/>
    </row>
    <row r="7254" spans="8:15">
      <c r="H7254" s="37"/>
      <c r="I7254" s="36"/>
      <c r="J7254" s="38"/>
      <c r="K7254" s="36"/>
      <c r="L7254" s="36"/>
      <c r="M7254" s="38"/>
      <c r="N7254" s="36"/>
      <c r="O7254" s="38"/>
    </row>
    <row r="7255" spans="8:15">
      <c r="H7255" s="37"/>
      <c r="I7255" s="36"/>
      <c r="J7255" s="38"/>
      <c r="K7255" s="36"/>
      <c r="L7255" s="36"/>
      <c r="M7255" s="38"/>
      <c r="N7255" s="36"/>
      <c r="O7255" s="38"/>
    </row>
    <row r="7256" spans="8:15">
      <c r="H7256" s="37"/>
      <c r="I7256" s="36"/>
      <c r="J7256" s="38"/>
      <c r="K7256" s="36"/>
      <c r="L7256" s="36"/>
      <c r="M7256" s="38"/>
      <c r="N7256" s="36"/>
      <c r="O7256" s="38"/>
    </row>
    <row r="7257" spans="8:15">
      <c r="H7257" s="37"/>
      <c r="I7257" s="36"/>
      <c r="J7257" s="38"/>
      <c r="K7257" s="36"/>
      <c r="L7257" s="36"/>
      <c r="M7257" s="38"/>
      <c r="N7257" s="36"/>
      <c r="O7257" s="38"/>
    </row>
    <row r="7258" spans="8:15">
      <c r="H7258" s="37"/>
      <c r="I7258" s="36"/>
      <c r="J7258" s="38"/>
      <c r="K7258" s="36"/>
      <c r="L7258" s="36"/>
      <c r="M7258" s="38"/>
      <c r="N7258" s="36"/>
      <c r="O7258" s="38"/>
    </row>
    <row r="7259" spans="8:15">
      <c r="H7259" s="37"/>
      <c r="I7259" s="36"/>
      <c r="J7259" s="38"/>
      <c r="K7259" s="36"/>
      <c r="L7259" s="36"/>
      <c r="M7259" s="38"/>
      <c r="N7259" s="36"/>
      <c r="O7259" s="38"/>
    </row>
    <row r="7260" spans="8:15">
      <c r="H7260" s="37"/>
      <c r="I7260" s="36"/>
      <c r="J7260" s="38"/>
      <c r="K7260" s="36"/>
      <c r="L7260" s="36"/>
      <c r="M7260" s="38"/>
      <c r="N7260" s="36"/>
      <c r="O7260" s="38"/>
    </row>
    <row r="7261" spans="8:15">
      <c r="H7261" s="37"/>
      <c r="I7261" s="36"/>
      <c r="J7261" s="38"/>
      <c r="K7261" s="36"/>
      <c r="L7261" s="36"/>
      <c r="M7261" s="38"/>
      <c r="N7261" s="36"/>
      <c r="O7261" s="38"/>
    </row>
    <row r="7262" spans="8:15">
      <c r="H7262" s="37"/>
      <c r="I7262" s="36"/>
      <c r="J7262" s="38"/>
      <c r="K7262" s="36"/>
      <c r="L7262" s="36"/>
      <c r="M7262" s="38"/>
      <c r="N7262" s="36"/>
      <c r="O7262" s="38"/>
    </row>
    <row r="7263" spans="8:15">
      <c r="H7263" s="37"/>
      <c r="I7263" s="36"/>
      <c r="J7263" s="38"/>
      <c r="K7263" s="36"/>
      <c r="L7263" s="36"/>
      <c r="M7263" s="38"/>
      <c r="N7263" s="36"/>
      <c r="O7263" s="38"/>
    </row>
    <row r="7264" spans="8:15">
      <c r="H7264" s="37"/>
      <c r="I7264" s="36"/>
      <c r="J7264" s="38"/>
      <c r="K7264" s="36"/>
      <c r="L7264" s="36"/>
      <c r="M7264" s="38"/>
      <c r="N7264" s="36"/>
      <c r="O7264" s="38"/>
    </row>
    <row r="7265" spans="8:15">
      <c r="H7265" s="37"/>
      <c r="I7265" s="36"/>
      <c r="J7265" s="38"/>
      <c r="K7265" s="36"/>
      <c r="L7265" s="36"/>
      <c r="M7265" s="38"/>
      <c r="N7265" s="36"/>
      <c r="O7265" s="38"/>
    </row>
    <row r="7266" spans="8:15">
      <c r="H7266" s="37"/>
      <c r="I7266" s="36"/>
      <c r="J7266" s="38"/>
      <c r="K7266" s="36"/>
      <c r="L7266" s="36"/>
      <c r="M7266" s="38"/>
      <c r="N7266" s="36"/>
      <c r="O7266" s="38"/>
    </row>
    <row r="7267" spans="8:15">
      <c r="H7267" s="37"/>
      <c r="I7267" s="36"/>
      <c r="J7267" s="38"/>
      <c r="K7267" s="36"/>
      <c r="L7267" s="36"/>
      <c r="M7267" s="38"/>
      <c r="N7267" s="36"/>
      <c r="O7267" s="38"/>
    </row>
    <row r="7268" spans="8:15">
      <c r="H7268" s="37"/>
      <c r="I7268" s="36"/>
      <c r="J7268" s="38"/>
      <c r="K7268" s="36"/>
      <c r="L7268" s="36"/>
      <c r="M7268" s="38"/>
      <c r="N7268" s="36"/>
      <c r="O7268" s="38"/>
    </row>
    <row r="7269" spans="8:15">
      <c r="H7269" s="37"/>
      <c r="I7269" s="36"/>
      <c r="J7269" s="38"/>
      <c r="K7269" s="36"/>
      <c r="L7269" s="36"/>
      <c r="M7269" s="38"/>
      <c r="N7269" s="36"/>
      <c r="O7269" s="38"/>
    </row>
    <row r="7270" spans="8:15">
      <c r="H7270" s="37"/>
      <c r="I7270" s="36"/>
      <c r="J7270" s="38"/>
      <c r="K7270" s="36"/>
      <c r="L7270" s="36"/>
      <c r="M7270" s="38"/>
      <c r="N7270" s="36"/>
      <c r="O7270" s="38"/>
    </row>
    <row r="7271" spans="8:15">
      <c r="H7271" s="37"/>
      <c r="I7271" s="36"/>
      <c r="J7271" s="38"/>
      <c r="K7271" s="36"/>
      <c r="L7271" s="36"/>
      <c r="M7271" s="38"/>
      <c r="N7271" s="36"/>
      <c r="O7271" s="38"/>
    </row>
    <row r="7272" spans="8:15">
      <c r="H7272" s="37"/>
      <c r="I7272" s="36"/>
      <c r="J7272" s="38"/>
      <c r="K7272" s="36"/>
      <c r="L7272" s="36"/>
      <c r="M7272" s="38"/>
      <c r="N7272" s="36"/>
      <c r="O7272" s="38"/>
    </row>
    <row r="7273" spans="8:15">
      <c r="H7273" s="37"/>
      <c r="I7273" s="36"/>
      <c r="J7273" s="38"/>
      <c r="K7273" s="36"/>
      <c r="L7273" s="36"/>
      <c r="M7273" s="38"/>
      <c r="N7273" s="36"/>
      <c r="O7273" s="38"/>
    </row>
    <row r="7274" spans="8:15">
      <c r="H7274" s="37"/>
      <c r="I7274" s="36"/>
      <c r="J7274" s="38"/>
      <c r="K7274" s="36"/>
      <c r="L7274" s="36"/>
      <c r="M7274" s="38"/>
      <c r="N7274" s="36"/>
      <c r="O7274" s="38"/>
    </row>
    <row r="7275" spans="8:15">
      <c r="H7275" s="37"/>
      <c r="I7275" s="36"/>
      <c r="J7275" s="38"/>
      <c r="K7275" s="36"/>
      <c r="L7275" s="36"/>
      <c r="M7275" s="38"/>
      <c r="N7275" s="36"/>
      <c r="O7275" s="38"/>
    </row>
    <row r="7276" spans="8:15">
      <c r="H7276" s="37"/>
      <c r="I7276" s="36"/>
      <c r="J7276" s="38"/>
      <c r="K7276" s="36"/>
      <c r="L7276" s="36"/>
      <c r="M7276" s="38"/>
      <c r="N7276" s="36"/>
      <c r="O7276" s="38"/>
    </row>
    <row r="7277" spans="8:15">
      <c r="H7277" s="37"/>
      <c r="I7277" s="36"/>
      <c r="J7277" s="38"/>
      <c r="K7277" s="36"/>
      <c r="L7277" s="36"/>
      <c r="M7277" s="38"/>
      <c r="N7277" s="36"/>
      <c r="O7277" s="38"/>
    </row>
    <row r="7278" spans="8:15">
      <c r="H7278" s="37"/>
      <c r="I7278" s="36"/>
      <c r="J7278" s="38"/>
      <c r="K7278" s="36"/>
      <c r="L7278" s="36"/>
      <c r="M7278" s="38"/>
      <c r="N7278" s="36"/>
      <c r="O7278" s="38"/>
    </row>
    <row r="7279" spans="8:15">
      <c r="H7279" s="37"/>
      <c r="I7279" s="36"/>
      <c r="J7279" s="38"/>
      <c r="K7279" s="36"/>
      <c r="L7279" s="36"/>
      <c r="M7279" s="38"/>
      <c r="N7279" s="36"/>
      <c r="O7279" s="38"/>
    </row>
    <row r="7280" spans="8:15">
      <c r="H7280" s="37"/>
      <c r="I7280" s="36"/>
      <c r="J7280" s="38"/>
      <c r="K7280" s="36"/>
      <c r="L7280" s="36"/>
      <c r="M7280" s="38"/>
      <c r="N7280" s="36"/>
      <c r="O7280" s="38"/>
    </row>
    <row r="7281" spans="8:15">
      <c r="H7281" s="37"/>
      <c r="I7281" s="36"/>
      <c r="J7281" s="38"/>
      <c r="K7281" s="36"/>
      <c r="L7281" s="36"/>
      <c r="M7281" s="38"/>
      <c r="N7281" s="36"/>
      <c r="O7281" s="38"/>
    </row>
    <row r="7282" spans="8:15">
      <c r="H7282" s="37"/>
      <c r="I7282" s="36"/>
      <c r="J7282" s="38"/>
      <c r="K7282" s="36"/>
      <c r="L7282" s="36"/>
      <c r="M7282" s="38"/>
      <c r="N7282" s="36"/>
      <c r="O7282" s="38"/>
    </row>
    <row r="7283" spans="8:15">
      <c r="H7283" s="37"/>
      <c r="I7283" s="36"/>
      <c r="J7283" s="38"/>
      <c r="K7283" s="36"/>
      <c r="L7283" s="36"/>
      <c r="M7283" s="38"/>
      <c r="N7283" s="36"/>
      <c r="O7283" s="38"/>
    </row>
    <row r="7284" spans="8:15">
      <c r="H7284" s="37"/>
      <c r="I7284" s="36"/>
      <c r="J7284" s="38"/>
      <c r="K7284" s="36"/>
      <c r="L7284" s="36"/>
      <c r="M7284" s="38"/>
      <c r="N7284" s="36"/>
      <c r="O7284" s="38"/>
    </row>
    <row r="7285" spans="8:15">
      <c r="H7285" s="37"/>
      <c r="I7285" s="36"/>
      <c r="J7285" s="38"/>
      <c r="K7285" s="36"/>
      <c r="L7285" s="36"/>
      <c r="M7285" s="38"/>
      <c r="N7285" s="36"/>
      <c r="O7285" s="38"/>
    </row>
    <row r="7286" spans="8:15">
      <c r="H7286" s="37"/>
      <c r="I7286" s="36"/>
      <c r="J7286" s="38"/>
      <c r="K7286" s="36"/>
      <c r="L7286" s="36"/>
      <c r="M7286" s="38"/>
      <c r="N7286" s="36"/>
      <c r="O7286" s="38"/>
    </row>
    <row r="7287" spans="8:15">
      <c r="H7287" s="37"/>
      <c r="I7287" s="36"/>
      <c r="J7287" s="38"/>
      <c r="K7287" s="36"/>
      <c r="L7287" s="36"/>
      <c r="M7287" s="38"/>
      <c r="N7287" s="36"/>
      <c r="O7287" s="38"/>
    </row>
    <row r="7288" spans="8:15">
      <c r="H7288" s="37"/>
      <c r="I7288" s="36"/>
      <c r="J7288" s="38"/>
      <c r="K7288" s="36"/>
      <c r="L7288" s="36"/>
      <c r="M7288" s="38"/>
      <c r="N7288" s="36"/>
      <c r="O7288" s="38"/>
    </row>
    <row r="7289" spans="8:15">
      <c r="H7289" s="37"/>
      <c r="I7289" s="36"/>
      <c r="J7289" s="38"/>
      <c r="K7289" s="36"/>
      <c r="L7289" s="36"/>
      <c r="M7289" s="38"/>
      <c r="N7289" s="36"/>
      <c r="O7289" s="38"/>
    </row>
    <row r="7290" spans="8:15">
      <c r="H7290" s="37"/>
      <c r="I7290" s="36"/>
      <c r="J7290" s="38"/>
      <c r="K7290" s="36"/>
      <c r="L7290" s="36"/>
      <c r="M7290" s="38"/>
      <c r="N7290" s="36"/>
      <c r="O7290" s="38"/>
    </row>
    <row r="7291" spans="8:15">
      <c r="H7291" s="37"/>
      <c r="I7291" s="36"/>
      <c r="J7291" s="38"/>
      <c r="K7291" s="36"/>
      <c r="L7291" s="36"/>
      <c r="M7291" s="38"/>
      <c r="N7291" s="36"/>
      <c r="O7291" s="38"/>
    </row>
    <row r="7292" spans="8:15">
      <c r="H7292" s="37"/>
      <c r="I7292" s="36"/>
      <c r="J7292" s="38"/>
      <c r="K7292" s="36"/>
      <c r="L7292" s="36"/>
      <c r="M7292" s="38"/>
      <c r="N7292" s="36"/>
      <c r="O7292" s="38"/>
    </row>
    <row r="7293" spans="8:15">
      <c r="H7293" s="37"/>
      <c r="I7293" s="36"/>
      <c r="J7293" s="38"/>
      <c r="K7293" s="36"/>
      <c r="L7293" s="36"/>
      <c r="M7293" s="38"/>
      <c r="N7293" s="36"/>
      <c r="O7293" s="38"/>
    </row>
    <row r="7294" spans="8:15">
      <c r="H7294" s="37"/>
      <c r="I7294" s="36"/>
      <c r="J7294" s="38"/>
      <c r="K7294" s="36"/>
      <c r="L7294" s="36"/>
      <c r="M7294" s="38"/>
      <c r="N7294" s="36"/>
      <c r="O7294" s="38"/>
    </row>
    <row r="7295" spans="8:15">
      <c r="H7295" s="37"/>
      <c r="I7295" s="36"/>
      <c r="J7295" s="38"/>
      <c r="K7295" s="36"/>
      <c r="L7295" s="36"/>
      <c r="M7295" s="38"/>
      <c r="N7295" s="36"/>
      <c r="O7295" s="38"/>
    </row>
    <row r="7296" spans="8:15">
      <c r="H7296" s="37"/>
      <c r="I7296" s="36"/>
      <c r="J7296" s="38"/>
      <c r="K7296" s="36"/>
      <c r="L7296" s="36"/>
      <c r="M7296" s="38"/>
      <c r="N7296" s="36"/>
      <c r="O7296" s="38"/>
    </row>
    <row r="7297" spans="8:15">
      <c r="H7297" s="37"/>
      <c r="I7297" s="36"/>
      <c r="J7297" s="38"/>
      <c r="K7297" s="36"/>
      <c r="L7297" s="36"/>
      <c r="M7297" s="38"/>
      <c r="N7297" s="36"/>
      <c r="O7297" s="38"/>
    </row>
    <row r="7298" spans="8:15">
      <c r="H7298" s="37"/>
      <c r="I7298" s="36"/>
      <c r="J7298" s="38"/>
      <c r="K7298" s="36"/>
      <c r="L7298" s="36"/>
      <c r="M7298" s="38"/>
      <c r="N7298" s="36"/>
      <c r="O7298" s="38"/>
    </row>
    <row r="7299" spans="8:15">
      <c r="H7299" s="37"/>
      <c r="I7299" s="36"/>
      <c r="J7299" s="38"/>
      <c r="K7299" s="36"/>
      <c r="L7299" s="36"/>
      <c r="M7299" s="38"/>
      <c r="N7299" s="36"/>
      <c r="O7299" s="38"/>
    </row>
    <row r="7300" spans="8:15">
      <c r="H7300" s="37"/>
      <c r="I7300" s="36"/>
      <c r="J7300" s="38"/>
      <c r="K7300" s="36"/>
      <c r="L7300" s="36"/>
      <c r="M7300" s="38"/>
      <c r="N7300" s="36"/>
      <c r="O7300" s="38"/>
    </row>
    <row r="7301" spans="8:15">
      <c r="H7301" s="37"/>
      <c r="I7301" s="36"/>
      <c r="J7301" s="38"/>
      <c r="K7301" s="36"/>
      <c r="L7301" s="36"/>
      <c r="M7301" s="38"/>
      <c r="N7301" s="36"/>
      <c r="O7301" s="38"/>
    </row>
    <row r="7302" spans="8:15">
      <c r="H7302" s="37"/>
      <c r="I7302" s="36"/>
      <c r="J7302" s="38"/>
      <c r="K7302" s="36"/>
      <c r="L7302" s="36"/>
      <c r="M7302" s="38"/>
      <c r="N7302" s="36"/>
      <c r="O7302" s="38"/>
    </row>
    <row r="7303" spans="8:15">
      <c r="H7303" s="37"/>
      <c r="I7303" s="36"/>
      <c r="J7303" s="38"/>
      <c r="K7303" s="36"/>
      <c r="L7303" s="36"/>
      <c r="M7303" s="38"/>
      <c r="N7303" s="36"/>
      <c r="O7303" s="38"/>
    </row>
    <row r="7304" spans="8:15">
      <c r="H7304" s="37"/>
      <c r="I7304" s="36"/>
      <c r="J7304" s="38"/>
      <c r="K7304" s="36"/>
      <c r="L7304" s="36"/>
      <c r="M7304" s="38"/>
      <c r="N7304" s="36"/>
      <c r="O7304" s="38"/>
    </row>
    <row r="7305" spans="8:15">
      <c r="H7305" s="37"/>
      <c r="I7305" s="36"/>
      <c r="J7305" s="38"/>
      <c r="K7305" s="36"/>
      <c r="L7305" s="36"/>
      <c r="M7305" s="38"/>
      <c r="N7305" s="36"/>
      <c r="O7305" s="38"/>
    </row>
    <row r="7306" spans="8:15">
      <c r="H7306" s="37"/>
      <c r="I7306" s="36"/>
      <c r="J7306" s="38"/>
      <c r="K7306" s="36"/>
      <c r="L7306" s="36"/>
      <c r="M7306" s="38"/>
      <c r="N7306" s="36"/>
      <c r="O7306" s="38"/>
    </row>
    <row r="7307" spans="8:15">
      <c r="H7307" s="37"/>
      <c r="I7307" s="36"/>
      <c r="J7307" s="38"/>
      <c r="K7307" s="36"/>
      <c r="L7307" s="36"/>
      <c r="M7307" s="38"/>
      <c r="N7307" s="36"/>
      <c r="O7307" s="38"/>
    </row>
    <row r="7308" spans="8:15">
      <c r="H7308" s="37"/>
      <c r="I7308" s="36"/>
      <c r="J7308" s="38"/>
      <c r="K7308" s="36"/>
      <c r="L7308" s="36"/>
      <c r="M7308" s="38"/>
      <c r="N7308" s="36"/>
      <c r="O7308" s="38"/>
    </row>
    <row r="7309" spans="8:15">
      <c r="H7309" s="37"/>
      <c r="I7309" s="36"/>
      <c r="J7309" s="38"/>
      <c r="K7309" s="36"/>
      <c r="L7309" s="36"/>
      <c r="M7309" s="38"/>
      <c r="N7309" s="36"/>
      <c r="O7309" s="38"/>
    </row>
    <row r="7310" spans="8:15">
      <c r="H7310" s="37"/>
      <c r="I7310" s="36"/>
      <c r="J7310" s="38"/>
      <c r="K7310" s="36"/>
      <c r="L7310" s="36"/>
      <c r="M7310" s="38"/>
      <c r="N7310" s="36"/>
      <c r="O7310" s="38"/>
    </row>
    <row r="7311" spans="8:15">
      <c r="H7311" s="37"/>
      <c r="I7311" s="36"/>
      <c r="J7311" s="38"/>
      <c r="K7311" s="36"/>
      <c r="L7311" s="36"/>
      <c r="M7311" s="38"/>
      <c r="N7311" s="36"/>
      <c r="O7311" s="38"/>
    </row>
    <row r="7312" spans="8:15">
      <c r="H7312" s="37"/>
      <c r="I7312" s="36"/>
      <c r="J7312" s="38"/>
      <c r="K7312" s="36"/>
      <c r="L7312" s="36"/>
      <c r="M7312" s="38"/>
      <c r="N7312" s="36"/>
      <c r="O7312" s="38"/>
    </row>
    <row r="7313" spans="8:15">
      <c r="H7313" s="37"/>
      <c r="I7313" s="36"/>
      <c r="J7313" s="38"/>
      <c r="K7313" s="36"/>
      <c r="L7313" s="36"/>
      <c r="M7313" s="38"/>
      <c r="N7313" s="36"/>
      <c r="O7313" s="38"/>
    </row>
    <row r="7314" spans="8:15">
      <c r="H7314" s="37"/>
      <c r="I7314" s="36"/>
      <c r="J7314" s="38"/>
      <c r="K7314" s="36"/>
      <c r="L7314" s="36"/>
      <c r="M7314" s="38"/>
      <c r="N7314" s="36"/>
      <c r="O7314" s="38"/>
    </row>
    <row r="7315" spans="8:15">
      <c r="H7315" s="37"/>
      <c r="I7315" s="36"/>
      <c r="J7315" s="38"/>
      <c r="K7315" s="36"/>
      <c r="L7315" s="36"/>
      <c r="M7315" s="38"/>
      <c r="N7315" s="36"/>
      <c r="O7315" s="38"/>
    </row>
    <row r="7316" spans="8:15">
      <c r="H7316" s="37"/>
      <c r="I7316" s="36"/>
      <c r="J7316" s="38"/>
      <c r="K7316" s="36"/>
      <c r="L7316" s="36"/>
      <c r="M7316" s="38"/>
      <c r="N7316" s="36"/>
      <c r="O7316" s="38"/>
    </row>
    <row r="7317" spans="8:15">
      <c r="H7317" s="37"/>
      <c r="I7317" s="36"/>
      <c r="J7317" s="38"/>
      <c r="K7317" s="36"/>
      <c r="L7317" s="36"/>
      <c r="M7317" s="38"/>
      <c r="N7317" s="36"/>
      <c r="O7317" s="38"/>
    </row>
    <row r="7318" spans="8:15">
      <c r="H7318" s="37"/>
      <c r="I7318" s="36"/>
      <c r="J7318" s="38"/>
      <c r="K7318" s="36"/>
      <c r="L7318" s="36"/>
      <c r="M7318" s="38"/>
      <c r="N7318" s="36"/>
      <c r="O7318" s="38"/>
    </row>
    <row r="7319" spans="8:15">
      <c r="H7319" s="37"/>
      <c r="I7319" s="36"/>
      <c r="J7319" s="38"/>
      <c r="K7319" s="36"/>
      <c r="L7319" s="36"/>
      <c r="M7319" s="38"/>
      <c r="N7319" s="36"/>
      <c r="O7319" s="38"/>
    </row>
    <row r="7320" spans="8:15">
      <c r="H7320" s="37"/>
      <c r="I7320" s="36"/>
      <c r="J7320" s="38"/>
      <c r="K7320" s="36"/>
      <c r="L7320" s="36"/>
      <c r="M7320" s="38"/>
      <c r="N7320" s="36"/>
      <c r="O7320" s="38"/>
    </row>
    <row r="7321" spans="8:15">
      <c r="H7321" s="37"/>
      <c r="I7321" s="36"/>
      <c r="J7321" s="38"/>
      <c r="K7321" s="36"/>
      <c r="L7321" s="36"/>
      <c r="M7321" s="38"/>
      <c r="N7321" s="36"/>
      <c r="O7321" s="38"/>
    </row>
    <row r="7322" spans="8:15">
      <c r="H7322" s="37"/>
      <c r="I7322" s="36"/>
      <c r="J7322" s="38"/>
      <c r="K7322" s="36"/>
      <c r="L7322" s="36"/>
      <c r="M7322" s="38"/>
      <c r="N7322" s="36"/>
      <c r="O7322" s="38"/>
    </row>
    <row r="7323" spans="8:15">
      <c r="H7323" s="37"/>
      <c r="I7323" s="36"/>
      <c r="J7323" s="38"/>
      <c r="K7323" s="36"/>
      <c r="L7323" s="36"/>
      <c r="M7323" s="38"/>
      <c r="N7323" s="36"/>
      <c r="O7323" s="38"/>
    </row>
    <row r="7324" spans="8:15">
      <c r="H7324" s="37"/>
      <c r="I7324" s="36"/>
      <c r="J7324" s="38"/>
      <c r="K7324" s="36"/>
      <c r="L7324" s="36"/>
      <c r="M7324" s="38"/>
      <c r="N7324" s="36"/>
      <c r="O7324" s="38"/>
    </row>
    <row r="7325" spans="8:15">
      <c r="H7325" s="37"/>
      <c r="I7325" s="36"/>
      <c r="J7325" s="38"/>
      <c r="K7325" s="36"/>
      <c r="L7325" s="36"/>
      <c r="M7325" s="38"/>
      <c r="N7325" s="36"/>
      <c r="O7325" s="38"/>
    </row>
    <row r="7326" spans="8:15">
      <c r="H7326" s="37"/>
      <c r="I7326" s="36"/>
      <c r="J7326" s="38"/>
      <c r="K7326" s="36"/>
      <c r="L7326" s="36"/>
      <c r="M7326" s="38"/>
      <c r="N7326" s="36"/>
      <c r="O7326" s="38"/>
    </row>
    <row r="7327" spans="8:15">
      <c r="H7327" s="37"/>
      <c r="I7327" s="36"/>
      <c r="J7327" s="38"/>
      <c r="K7327" s="36"/>
      <c r="L7327" s="36"/>
      <c r="M7327" s="38"/>
      <c r="N7327" s="36"/>
      <c r="O7327" s="38"/>
    </row>
    <row r="7328" spans="8:15">
      <c r="H7328" s="37"/>
      <c r="I7328" s="36"/>
      <c r="J7328" s="38"/>
      <c r="K7328" s="36"/>
      <c r="L7328" s="36"/>
      <c r="M7328" s="38"/>
      <c r="N7328" s="36"/>
      <c r="O7328" s="38"/>
    </row>
    <row r="7329" spans="8:15">
      <c r="H7329" s="37"/>
      <c r="I7329" s="36"/>
      <c r="J7329" s="38"/>
      <c r="K7329" s="36"/>
      <c r="L7329" s="36"/>
      <c r="M7329" s="38"/>
      <c r="N7329" s="36"/>
      <c r="O7329" s="38"/>
    </row>
    <row r="7330" spans="8:15">
      <c r="H7330" s="37"/>
      <c r="I7330" s="36"/>
      <c r="J7330" s="38"/>
      <c r="K7330" s="36"/>
      <c r="L7330" s="36"/>
      <c r="M7330" s="38"/>
      <c r="N7330" s="36"/>
      <c r="O7330" s="38"/>
    </row>
    <row r="7331" spans="8:15">
      <c r="H7331" s="37"/>
      <c r="I7331" s="36"/>
      <c r="J7331" s="38"/>
      <c r="K7331" s="36"/>
      <c r="L7331" s="36"/>
      <c r="M7331" s="38"/>
      <c r="N7331" s="36"/>
      <c r="O7331" s="38"/>
    </row>
    <row r="7332" spans="8:15">
      <c r="H7332" s="37"/>
      <c r="I7332" s="36"/>
      <c r="J7332" s="38"/>
      <c r="K7332" s="36"/>
      <c r="L7332" s="36"/>
      <c r="M7332" s="38"/>
      <c r="N7332" s="36"/>
      <c r="O7332" s="38"/>
    </row>
    <row r="7333" spans="8:15">
      <c r="H7333" s="37"/>
      <c r="I7333" s="36"/>
      <c r="J7333" s="38"/>
      <c r="K7333" s="36"/>
      <c r="L7333" s="36"/>
      <c r="M7333" s="38"/>
      <c r="N7333" s="36"/>
      <c r="O7333" s="38"/>
    </row>
    <row r="7334" spans="8:15">
      <c r="H7334" s="37"/>
      <c r="I7334" s="36"/>
      <c r="J7334" s="38"/>
      <c r="K7334" s="36"/>
      <c r="L7334" s="36"/>
      <c r="M7334" s="38"/>
      <c r="N7334" s="36"/>
      <c r="O7334" s="38"/>
    </row>
    <row r="7335" spans="8:15">
      <c r="H7335" s="37"/>
      <c r="I7335" s="36"/>
      <c r="J7335" s="38"/>
      <c r="K7335" s="36"/>
      <c r="L7335" s="36"/>
      <c r="M7335" s="38"/>
      <c r="N7335" s="36"/>
      <c r="O7335" s="38"/>
    </row>
    <row r="7336" spans="8:15">
      <c r="H7336" s="37"/>
      <c r="I7336" s="36"/>
      <c r="J7336" s="38"/>
      <c r="K7336" s="36"/>
      <c r="L7336" s="36"/>
      <c r="M7336" s="38"/>
      <c r="N7336" s="36"/>
      <c r="O7336" s="38"/>
    </row>
    <row r="7337" spans="8:15">
      <c r="H7337" s="37"/>
      <c r="I7337" s="36"/>
      <c r="J7337" s="38"/>
      <c r="K7337" s="36"/>
      <c r="L7337" s="36"/>
      <c r="M7337" s="38"/>
      <c r="N7337" s="36"/>
      <c r="O7337" s="38"/>
    </row>
    <row r="7338" spans="8:15">
      <c r="H7338" s="37"/>
      <c r="I7338" s="36"/>
      <c r="J7338" s="38"/>
      <c r="K7338" s="36"/>
      <c r="L7338" s="36"/>
      <c r="M7338" s="38"/>
      <c r="N7338" s="36"/>
      <c r="O7338" s="38"/>
    </row>
    <row r="7339" spans="8:15">
      <c r="H7339" s="37"/>
      <c r="I7339" s="36"/>
      <c r="J7339" s="38"/>
      <c r="K7339" s="36"/>
      <c r="L7339" s="36"/>
      <c r="M7339" s="38"/>
      <c r="N7339" s="36"/>
      <c r="O7339" s="38"/>
    </row>
    <row r="7340" spans="8:15">
      <c r="H7340" s="37"/>
      <c r="I7340" s="36"/>
      <c r="J7340" s="38"/>
      <c r="K7340" s="36"/>
      <c r="L7340" s="36"/>
      <c r="M7340" s="38"/>
      <c r="N7340" s="36"/>
      <c r="O7340" s="38"/>
    </row>
    <row r="7341" spans="8:15">
      <c r="H7341" s="37"/>
      <c r="I7341" s="36"/>
      <c r="J7341" s="38"/>
      <c r="K7341" s="36"/>
      <c r="L7341" s="36"/>
      <c r="M7341" s="38"/>
      <c r="N7341" s="36"/>
      <c r="O7341" s="38"/>
    </row>
    <row r="7342" spans="8:15">
      <c r="H7342" s="37"/>
      <c r="I7342" s="36"/>
      <c r="J7342" s="38"/>
      <c r="K7342" s="36"/>
      <c r="L7342" s="36"/>
      <c r="M7342" s="38"/>
      <c r="N7342" s="36"/>
      <c r="O7342" s="38"/>
    </row>
    <row r="7343" spans="8:15">
      <c r="H7343" s="37"/>
      <c r="I7343" s="36"/>
      <c r="J7343" s="38"/>
      <c r="K7343" s="36"/>
      <c r="L7343" s="36"/>
      <c r="M7343" s="38"/>
      <c r="N7343" s="36"/>
      <c r="O7343" s="38"/>
    </row>
    <row r="7344" spans="8:15">
      <c r="H7344" s="37"/>
      <c r="I7344" s="36"/>
      <c r="J7344" s="38"/>
      <c r="K7344" s="36"/>
      <c r="L7344" s="36"/>
      <c r="M7344" s="38"/>
      <c r="N7344" s="36"/>
      <c r="O7344" s="38"/>
    </row>
    <row r="7345" spans="8:15">
      <c r="H7345" s="37"/>
      <c r="I7345" s="36"/>
      <c r="J7345" s="38"/>
      <c r="K7345" s="36"/>
      <c r="L7345" s="36"/>
      <c r="M7345" s="38"/>
      <c r="N7345" s="36"/>
      <c r="O7345" s="38"/>
    </row>
    <row r="7346" spans="8:15">
      <c r="H7346" s="37"/>
      <c r="I7346" s="36"/>
      <c r="J7346" s="38"/>
      <c r="K7346" s="36"/>
      <c r="L7346" s="36"/>
      <c r="M7346" s="38"/>
      <c r="N7346" s="36"/>
      <c r="O7346" s="38"/>
    </row>
    <row r="7347" spans="8:15">
      <c r="H7347" s="37"/>
      <c r="I7347" s="36"/>
      <c r="J7347" s="38"/>
      <c r="K7347" s="36"/>
      <c r="L7347" s="36"/>
      <c r="M7347" s="38"/>
      <c r="N7347" s="36"/>
      <c r="O7347" s="38"/>
    </row>
    <row r="7348" spans="8:15">
      <c r="H7348" s="37"/>
      <c r="I7348" s="36"/>
      <c r="J7348" s="38"/>
      <c r="K7348" s="36"/>
      <c r="L7348" s="36"/>
      <c r="M7348" s="38"/>
      <c r="N7348" s="36"/>
      <c r="O7348" s="38"/>
    </row>
    <row r="7349" spans="8:15">
      <c r="H7349" s="37"/>
      <c r="I7349" s="36"/>
      <c r="J7349" s="38"/>
      <c r="K7349" s="36"/>
      <c r="L7349" s="36"/>
      <c r="M7349" s="38"/>
      <c r="N7349" s="36"/>
      <c r="O7349" s="38"/>
    </row>
    <row r="7350" spans="8:15">
      <c r="H7350" s="37"/>
      <c r="I7350" s="36"/>
      <c r="J7350" s="38"/>
      <c r="K7350" s="36"/>
      <c r="L7350" s="36"/>
      <c r="M7350" s="38"/>
      <c r="N7350" s="36"/>
      <c r="O7350" s="38"/>
    </row>
    <row r="7351" spans="8:15">
      <c r="H7351" s="37"/>
      <c r="I7351" s="36"/>
      <c r="J7351" s="38"/>
      <c r="K7351" s="36"/>
      <c r="L7351" s="36"/>
      <c r="M7351" s="38"/>
      <c r="N7351" s="36"/>
      <c r="O7351" s="38"/>
    </row>
    <row r="7352" spans="8:15">
      <c r="H7352" s="37"/>
      <c r="I7352" s="36"/>
      <c r="J7352" s="38"/>
      <c r="K7352" s="36"/>
      <c r="L7352" s="36"/>
      <c r="M7352" s="38"/>
      <c r="N7352" s="36"/>
      <c r="O7352" s="38"/>
    </row>
    <row r="7353" spans="8:15">
      <c r="H7353" s="37"/>
      <c r="I7353" s="36"/>
      <c r="J7353" s="38"/>
      <c r="K7353" s="36"/>
      <c r="L7353" s="36"/>
      <c r="M7353" s="38"/>
      <c r="N7353" s="36"/>
      <c r="O7353" s="38"/>
    </row>
    <row r="7354" spans="8:15">
      <c r="H7354" s="37"/>
      <c r="I7354" s="36"/>
      <c r="J7354" s="38"/>
      <c r="K7354" s="36"/>
      <c r="L7354" s="36"/>
      <c r="M7354" s="38"/>
      <c r="N7354" s="36"/>
      <c r="O7354" s="38"/>
    </row>
    <row r="7355" spans="8:15">
      <c r="H7355" s="37"/>
      <c r="I7355" s="36"/>
      <c r="J7355" s="38"/>
      <c r="K7355" s="36"/>
      <c r="L7355" s="36"/>
      <c r="M7355" s="38"/>
      <c r="N7355" s="36"/>
      <c r="O7355" s="38"/>
    </row>
    <row r="7356" spans="8:15">
      <c r="H7356" s="37"/>
      <c r="I7356" s="36"/>
      <c r="J7356" s="38"/>
      <c r="K7356" s="36"/>
      <c r="L7356" s="36"/>
      <c r="M7356" s="38"/>
      <c r="N7356" s="36"/>
      <c r="O7356" s="38"/>
    </row>
    <row r="7357" spans="8:15">
      <c r="H7357" s="37"/>
      <c r="I7357" s="36"/>
      <c r="J7357" s="38"/>
      <c r="K7357" s="36"/>
      <c r="L7357" s="36"/>
      <c r="M7357" s="38"/>
      <c r="N7357" s="36"/>
      <c r="O7357" s="38"/>
    </row>
    <row r="7358" spans="8:15">
      <c r="H7358" s="37"/>
      <c r="I7358" s="36"/>
      <c r="J7358" s="38"/>
      <c r="K7358" s="36"/>
      <c r="L7358" s="36"/>
      <c r="M7358" s="38"/>
      <c r="N7358" s="36"/>
      <c r="O7358" s="38"/>
    </row>
    <row r="7359" spans="8:15">
      <c r="H7359" s="37"/>
      <c r="I7359" s="36"/>
      <c r="J7359" s="38"/>
      <c r="K7359" s="36"/>
      <c r="L7359" s="36"/>
      <c r="M7359" s="38"/>
      <c r="N7359" s="36"/>
      <c r="O7359" s="38"/>
    </row>
    <row r="7360" spans="8:15">
      <c r="H7360" s="37"/>
      <c r="I7360" s="36"/>
      <c r="J7360" s="38"/>
      <c r="K7360" s="36"/>
      <c r="L7360" s="36"/>
      <c r="M7360" s="38"/>
      <c r="N7360" s="36"/>
      <c r="O7360" s="38"/>
    </row>
    <row r="7361" spans="8:15">
      <c r="H7361" s="37"/>
      <c r="I7361" s="36"/>
      <c r="J7361" s="38"/>
      <c r="K7361" s="36"/>
      <c r="L7361" s="36"/>
      <c r="M7361" s="38"/>
      <c r="N7361" s="36"/>
      <c r="O7361" s="38"/>
    </row>
    <row r="7362" spans="8:15">
      <c r="H7362" s="37"/>
      <c r="I7362" s="36"/>
      <c r="J7362" s="38"/>
      <c r="K7362" s="36"/>
      <c r="L7362" s="36"/>
      <c r="M7362" s="38"/>
      <c r="N7362" s="36"/>
      <c r="O7362" s="38"/>
    </row>
    <row r="7363" spans="8:15">
      <c r="H7363" s="37"/>
      <c r="I7363" s="36"/>
      <c r="J7363" s="38"/>
      <c r="K7363" s="36"/>
      <c r="L7363" s="36"/>
      <c r="M7363" s="38"/>
      <c r="N7363" s="36"/>
      <c r="O7363" s="38"/>
    </row>
    <row r="7364" spans="8:15">
      <c r="H7364" s="37"/>
      <c r="I7364" s="36"/>
      <c r="J7364" s="38"/>
      <c r="K7364" s="36"/>
      <c r="L7364" s="36"/>
      <c r="M7364" s="38"/>
      <c r="N7364" s="36"/>
      <c r="O7364" s="38"/>
    </row>
    <row r="7365" spans="8:15">
      <c r="H7365" s="37"/>
      <c r="I7365" s="36"/>
      <c r="J7365" s="38"/>
      <c r="K7365" s="36"/>
      <c r="L7365" s="36"/>
      <c r="M7365" s="38"/>
      <c r="N7365" s="36"/>
      <c r="O7365" s="38"/>
    </row>
    <row r="7366" spans="8:15">
      <c r="H7366" s="37"/>
      <c r="I7366" s="36"/>
      <c r="J7366" s="38"/>
      <c r="K7366" s="36"/>
      <c r="L7366" s="36"/>
      <c r="M7366" s="38"/>
      <c r="N7366" s="36"/>
      <c r="O7366" s="38"/>
    </row>
    <row r="7367" spans="8:15">
      <c r="H7367" s="37"/>
      <c r="I7367" s="36"/>
      <c r="J7367" s="38"/>
      <c r="K7367" s="36"/>
      <c r="L7367" s="36"/>
      <c r="M7367" s="38"/>
      <c r="N7367" s="36"/>
      <c r="O7367" s="38"/>
    </row>
    <row r="7368" spans="8:15">
      <c r="H7368" s="37"/>
      <c r="I7368" s="36"/>
      <c r="J7368" s="38"/>
      <c r="K7368" s="36"/>
      <c r="L7368" s="36"/>
      <c r="M7368" s="38"/>
      <c r="N7368" s="36"/>
      <c r="O7368" s="38"/>
    </row>
    <row r="7369" spans="8:15">
      <c r="H7369" s="37"/>
      <c r="I7369" s="36"/>
      <c r="J7369" s="38"/>
      <c r="K7369" s="36"/>
      <c r="L7369" s="36"/>
      <c r="M7369" s="38"/>
      <c r="N7369" s="36"/>
      <c r="O7369" s="38"/>
    </row>
    <row r="7370" spans="8:15">
      <c r="H7370" s="37"/>
      <c r="I7370" s="36"/>
      <c r="J7370" s="38"/>
      <c r="K7370" s="36"/>
      <c r="L7370" s="36"/>
      <c r="M7370" s="38"/>
      <c r="N7370" s="36"/>
      <c r="O7370" s="38"/>
    </row>
    <row r="7371" spans="8:15">
      <c r="H7371" s="37"/>
      <c r="I7371" s="36"/>
      <c r="J7371" s="38"/>
      <c r="K7371" s="36"/>
      <c r="L7371" s="36"/>
      <c r="M7371" s="38"/>
      <c r="N7371" s="36"/>
      <c r="O7371" s="38"/>
    </row>
    <row r="7372" spans="8:15">
      <c r="H7372" s="37"/>
      <c r="I7372" s="36"/>
      <c r="J7372" s="38"/>
      <c r="K7372" s="36"/>
      <c r="L7372" s="36"/>
      <c r="M7372" s="38"/>
      <c r="N7372" s="36"/>
      <c r="O7372" s="38"/>
    </row>
    <row r="7373" spans="8:15">
      <c r="H7373" s="37"/>
      <c r="I7373" s="36"/>
      <c r="J7373" s="38"/>
      <c r="K7373" s="36"/>
      <c r="L7373" s="36"/>
      <c r="M7373" s="38"/>
      <c r="N7373" s="36"/>
      <c r="O7373" s="38"/>
    </row>
    <row r="7374" spans="8:15">
      <c r="H7374" s="37"/>
      <c r="I7374" s="36"/>
      <c r="J7374" s="38"/>
      <c r="K7374" s="36"/>
      <c r="L7374" s="36"/>
      <c r="M7374" s="38"/>
      <c r="N7374" s="36"/>
      <c r="O7374" s="38"/>
    </row>
    <row r="7375" spans="8:15">
      <c r="H7375" s="37"/>
      <c r="I7375" s="36"/>
      <c r="J7375" s="38"/>
      <c r="K7375" s="36"/>
      <c r="L7375" s="36"/>
      <c r="M7375" s="38"/>
      <c r="N7375" s="36"/>
      <c r="O7375" s="38"/>
    </row>
    <row r="7376" spans="8:15">
      <c r="H7376" s="37"/>
      <c r="I7376" s="36"/>
      <c r="J7376" s="38"/>
      <c r="K7376" s="36"/>
      <c r="L7376" s="36"/>
      <c r="M7376" s="38"/>
      <c r="N7376" s="36"/>
      <c r="O7376" s="38"/>
    </row>
    <row r="7377" spans="8:15">
      <c r="H7377" s="37"/>
      <c r="I7377" s="36"/>
      <c r="J7377" s="38"/>
      <c r="K7377" s="36"/>
      <c r="L7377" s="36"/>
      <c r="M7377" s="38"/>
      <c r="N7377" s="36"/>
      <c r="O7377" s="38"/>
    </row>
    <row r="7378" spans="8:15">
      <c r="H7378" s="37"/>
      <c r="I7378" s="36"/>
      <c r="J7378" s="38"/>
      <c r="K7378" s="36"/>
      <c r="L7378" s="36"/>
      <c r="M7378" s="38"/>
      <c r="N7378" s="36"/>
      <c r="O7378" s="38"/>
    </row>
    <row r="7379" spans="8:15">
      <c r="H7379" s="37"/>
      <c r="I7379" s="36"/>
      <c r="J7379" s="38"/>
      <c r="K7379" s="36"/>
      <c r="L7379" s="36"/>
      <c r="M7379" s="38"/>
      <c r="N7379" s="36"/>
      <c r="O7379" s="38"/>
    </row>
    <row r="7380" spans="8:15">
      <c r="H7380" s="37"/>
      <c r="I7380" s="36"/>
      <c r="J7380" s="38"/>
      <c r="K7380" s="36"/>
      <c r="L7380" s="36"/>
      <c r="M7380" s="38"/>
      <c r="N7380" s="36"/>
      <c r="O7380" s="38"/>
    </row>
    <row r="7381" spans="8:15">
      <c r="H7381" s="37"/>
      <c r="I7381" s="36"/>
      <c r="J7381" s="38"/>
      <c r="K7381" s="36"/>
      <c r="L7381" s="36"/>
      <c r="M7381" s="38"/>
      <c r="N7381" s="36"/>
      <c r="O7381" s="38"/>
    </row>
    <row r="7382" spans="8:15">
      <c r="H7382" s="37"/>
      <c r="I7382" s="36"/>
      <c r="J7382" s="38"/>
      <c r="K7382" s="36"/>
      <c r="L7382" s="36"/>
      <c r="M7382" s="38"/>
      <c r="N7382" s="36"/>
      <c r="O7382" s="38"/>
    </row>
    <row r="7383" spans="8:15">
      <c r="H7383" s="37"/>
      <c r="I7383" s="36"/>
      <c r="J7383" s="38"/>
      <c r="K7383" s="36"/>
      <c r="L7383" s="36"/>
      <c r="M7383" s="38"/>
      <c r="N7383" s="36"/>
      <c r="O7383" s="38"/>
    </row>
    <row r="7384" spans="8:15">
      <c r="H7384" s="37"/>
      <c r="I7384" s="36"/>
      <c r="J7384" s="38"/>
      <c r="K7384" s="36"/>
      <c r="L7384" s="36"/>
      <c r="M7384" s="38"/>
      <c r="N7384" s="36"/>
      <c r="O7384" s="38"/>
    </row>
    <row r="7385" spans="8:15">
      <c r="H7385" s="37"/>
      <c r="I7385" s="36"/>
      <c r="J7385" s="38"/>
      <c r="K7385" s="36"/>
      <c r="L7385" s="36"/>
      <c r="M7385" s="38"/>
      <c r="N7385" s="36"/>
      <c r="O7385" s="38"/>
    </row>
    <row r="7386" spans="8:15">
      <c r="H7386" s="37"/>
      <c r="I7386" s="36"/>
      <c r="J7386" s="38"/>
      <c r="K7386" s="36"/>
      <c r="L7386" s="36"/>
      <c r="M7386" s="38"/>
      <c r="N7386" s="36"/>
      <c r="O7386" s="38"/>
    </row>
    <row r="7387" spans="8:15">
      <c r="H7387" s="37"/>
      <c r="I7387" s="36"/>
      <c r="J7387" s="38"/>
      <c r="K7387" s="36"/>
      <c r="L7387" s="36"/>
      <c r="M7387" s="38"/>
      <c r="N7387" s="36"/>
      <c r="O7387" s="38"/>
    </row>
    <row r="7388" spans="8:15">
      <c r="H7388" s="37"/>
      <c r="I7388" s="36"/>
      <c r="J7388" s="38"/>
      <c r="K7388" s="36"/>
      <c r="L7388" s="36"/>
      <c r="M7388" s="38"/>
      <c r="N7388" s="36"/>
      <c r="O7388" s="38"/>
    </row>
    <row r="7389" spans="8:15">
      <c r="H7389" s="37"/>
      <c r="I7389" s="36"/>
      <c r="J7389" s="38"/>
      <c r="K7389" s="36"/>
      <c r="L7389" s="36"/>
      <c r="M7389" s="38"/>
      <c r="N7389" s="36"/>
      <c r="O7389" s="38"/>
    </row>
    <row r="7390" spans="8:15">
      <c r="H7390" s="37"/>
      <c r="I7390" s="36"/>
      <c r="J7390" s="38"/>
      <c r="K7390" s="36"/>
      <c r="L7390" s="36"/>
      <c r="M7390" s="38"/>
      <c r="N7390" s="36"/>
      <c r="O7390" s="38"/>
    </row>
    <row r="7391" spans="8:15">
      <c r="H7391" s="37"/>
      <c r="I7391" s="36"/>
      <c r="J7391" s="38"/>
      <c r="K7391" s="36"/>
      <c r="L7391" s="36"/>
      <c r="M7391" s="38"/>
      <c r="N7391" s="36"/>
      <c r="O7391" s="38"/>
    </row>
    <row r="7392" spans="8:15">
      <c r="H7392" s="37"/>
      <c r="I7392" s="36"/>
      <c r="J7392" s="38"/>
      <c r="K7392" s="36"/>
      <c r="L7392" s="36"/>
      <c r="M7392" s="38"/>
      <c r="N7392" s="36"/>
      <c r="O7392" s="38"/>
    </row>
    <row r="7393" spans="8:15">
      <c r="H7393" s="37"/>
      <c r="I7393" s="36"/>
      <c r="J7393" s="38"/>
      <c r="K7393" s="36"/>
      <c r="L7393" s="36"/>
      <c r="M7393" s="38"/>
      <c r="N7393" s="36"/>
      <c r="O7393" s="38"/>
    </row>
    <row r="7394" spans="8:15">
      <c r="H7394" s="37"/>
      <c r="I7394" s="36"/>
      <c r="J7394" s="38"/>
      <c r="K7394" s="36"/>
      <c r="L7394" s="36"/>
      <c r="M7394" s="38"/>
      <c r="N7394" s="36"/>
      <c r="O7394" s="38"/>
    </row>
    <row r="7395" spans="8:15">
      <c r="H7395" s="37"/>
      <c r="I7395" s="36"/>
      <c r="J7395" s="38"/>
      <c r="K7395" s="36"/>
      <c r="L7395" s="36"/>
      <c r="M7395" s="38"/>
      <c r="N7395" s="36"/>
      <c r="O7395" s="38"/>
    </row>
    <row r="7396" spans="8:15">
      <c r="H7396" s="37"/>
      <c r="I7396" s="36"/>
      <c r="J7396" s="38"/>
      <c r="K7396" s="36"/>
      <c r="L7396" s="36"/>
      <c r="M7396" s="38"/>
      <c r="N7396" s="36"/>
      <c r="O7396" s="38"/>
    </row>
    <row r="7397" spans="8:15">
      <c r="H7397" s="37"/>
      <c r="I7397" s="36"/>
      <c r="J7397" s="38"/>
      <c r="K7397" s="36"/>
      <c r="L7397" s="36"/>
      <c r="M7397" s="38"/>
      <c r="N7397" s="36"/>
      <c r="O7397" s="38"/>
    </row>
    <row r="7398" spans="8:15">
      <c r="H7398" s="37"/>
      <c r="I7398" s="36"/>
      <c r="J7398" s="38"/>
      <c r="K7398" s="36"/>
      <c r="L7398" s="36"/>
      <c r="M7398" s="38"/>
      <c r="N7398" s="36"/>
      <c r="O7398" s="38"/>
    </row>
    <row r="7399" spans="8:15">
      <c r="H7399" s="37"/>
      <c r="I7399" s="36"/>
      <c r="J7399" s="38"/>
      <c r="K7399" s="36"/>
      <c r="L7399" s="36"/>
      <c r="M7399" s="38"/>
      <c r="N7399" s="36"/>
      <c r="O7399" s="38"/>
    </row>
    <row r="7400" spans="8:15">
      <c r="H7400" s="37"/>
      <c r="I7400" s="36"/>
      <c r="J7400" s="38"/>
      <c r="K7400" s="36"/>
      <c r="L7400" s="36"/>
      <c r="M7400" s="38"/>
      <c r="N7400" s="36"/>
      <c r="O7400" s="38"/>
    </row>
    <row r="7401" spans="8:15">
      <c r="H7401" s="37"/>
      <c r="I7401" s="36"/>
      <c r="J7401" s="38"/>
      <c r="K7401" s="36"/>
      <c r="L7401" s="36"/>
      <c r="M7401" s="38"/>
      <c r="N7401" s="36"/>
      <c r="O7401" s="38"/>
    </row>
    <row r="7402" spans="8:15">
      <c r="H7402" s="37"/>
      <c r="I7402" s="36"/>
      <c r="J7402" s="38"/>
      <c r="K7402" s="36"/>
      <c r="L7402" s="36"/>
      <c r="M7402" s="38"/>
      <c r="N7402" s="36"/>
      <c r="O7402" s="38"/>
    </row>
    <row r="7403" spans="8:15">
      <c r="H7403" s="37"/>
      <c r="I7403" s="36"/>
      <c r="J7403" s="38"/>
      <c r="K7403" s="36"/>
      <c r="L7403" s="36"/>
      <c r="M7403" s="38"/>
      <c r="N7403" s="36"/>
      <c r="O7403" s="38"/>
    </row>
    <row r="7404" spans="8:15">
      <c r="H7404" s="37"/>
      <c r="I7404" s="36"/>
      <c r="J7404" s="38"/>
      <c r="K7404" s="36"/>
      <c r="L7404" s="36"/>
      <c r="M7404" s="38"/>
      <c r="N7404" s="36"/>
      <c r="O7404" s="38"/>
    </row>
    <row r="7405" spans="8:15">
      <c r="H7405" s="37"/>
      <c r="I7405" s="36"/>
      <c r="J7405" s="38"/>
      <c r="K7405" s="36"/>
      <c r="L7405" s="36"/>
      <c r="M7405" s="38"/>
      <c r="N7405" s="36"/>
      <c r="O7405" s="38"/>
    </row>
    <row r="7406" spans="8:15">
      <c r="H7406" s="37"/>
      <c r="I7406" s="36"/>
      <c r="J7406" s="38"/>
      <c r="K7406" s="36"/>
      <c r="L7406" s="36"/>
      <c r="M7406" s="38"/>
      <c r="N7406" s="36"/>
      <c r="O7406" s="38"/>
    </row>
    <row r="7407" spans="8:15">
      <c r="H7407" s="37"/>
      <c r="I7407" s="36"/>
      <c r="J7407" s="38"/>
      <c r="K7407" s="36"/>
      <c r="L7407" s="36"/>
      <c r="M7407" s="38"/>
      <c r="N7407" s="36"/>
      <c r="O7407" s="38"/>
    </row>
    <row r="7408" spans="8:15">
      <c r="H7408" s="37"/>
      <c r="I7408" s="36"/>
      <c r="J7408" s="38"/>
      <c r="K7408" s="36"/>
      <c r="L7408" s="36"/>
      <c r="M7408" s="38"/>
      <c r="N7408" s="36"/>
      <c r="O7408" s="38"/>
    </row>
    <row r="7409" spans="8:15">
      <c r="H7409" s="37"/>
      <c r="I7409" s="36"/>
      <c r="J7409" s="38"/>
      <c r="K7409" s="36"/>
      <c r="L7409" s="36"/>
      <c r="M7409" s="38"/>
      <c r="N7409" s="36"/>
      <c r="O7409" s="38"/>
    </row>
    <row r="7410" spans="8:15">
      <c r="H7410" s="37"/>
      <c r="I7410" s="36"/>
      <c r="J7410" s="38"/>
      <c r="K7410" s="36"/>
      <c r="L7410" s="36"/>
      <c r="M7410" s="38"/>
      <c r="N7410" s="36"/>
      <c r="O7410" s="38"/>
    </row>
    <row r="7411" spans="8:15">
      <c r="H7411" s="37"/>
      <c r="I7411" s="36"/>
      <c r="J7411" s="38"/>
      <c r="K7411" s="36"/>
      <c r="L7411" s="36"/>
      <c r="M7411" s="38"/>
      <c r="N7411" s="36"/>
      <c r="O7411" s="38"/>
    </row>
    <row r="7412" spans="8:15">
      <c r="H7412" s="37"/>
      <c r="I7412" s="36"/>
      <c r="J7412" s="38"/>
      <c r="K7412" s="36"/>
      <c r="L7412" s="36"/>
      <c r="M7412" s="38"/>
      <c r="N7412" s="36"/>
      <c r="O7412" s="38"/>
    </row>
    <row r="7413" spans="8:15">
      <c r="H7413" s="37"/>
      <c r="I7413" s="36"/>
      <c r="J7413" s="38"/>
      <c r="K7413" s="36"/>
      <c r="L7413" s="36"/>
      <c r="M7413" s="38"/>
      <c r="N7413" s="36"/>
      <c r="O7413" s="38"/>
    </row>
    <row r="7414" spans="8:15">
      <c r="H7414" s="37"/>
      <c r="I7414" s="36"/>
      <c r="J7414" s="38"/>
      <c r="K7414" s="36"/>
      <c r="L7414" s="36"/>
      <c r="M7414" s="38"/>
      <c r="N7414" s="36"/>
      <c r="O7414" s="38"/>
    </row>
    <row r="7415" spans="8:15">
      <c r="H7415" s="37"/>
      <c r="I7415" s="36"/>
      <c r="J7415" s="38"/>
      <c r="K7415" s="36"/>
      <c r="L7415" s="36"/>
      <c r="M7415" s="38"/>
      <c r="N7415" s="36"/>
      <c r="O7415" s="38"/>
    </row>
    <row r="7416" spans="8:15">
      <c r="H7416" s="37"/>
      <c r="I7416" s="36"/>
      <c r="J7416" s="38"/>
      <c r="K7416" s="36"/>
      <c r="L7416" s="36"/>
      <c r="M7416" s="38"/>
      <c r="N7416" s="36"/>
      <c r="O7416" s="38"/>
    </row>
    <row r="7417" spans="8:15">
      <c r="H7417" s="37"/>
      <c r="I7417" s="36"/>
      <c r="J7417" s="38"/>
      <c r="K7417" s="36"/>
      <c r="L7417" s="36"/>
      <c r="M7417" s="38"/>
      <c r="N7417" s="36"/>
      <c r="O7417" s="38"/>
    </row>
    <row r="7418" spans="8:15">
      <c r="H7418" s="37"/>
      <c r="I7418" s="36"/>
      <c r="J7418" s="38"/>
      <c r="K7418" s="36"/>
      <c r="L7418" s="36"/>
      <c r="M7418" s="38"/>
      <c r="N7418" s="36"/>
      <c r="O7418" s="38"/>
    </row>
    <row r="7419" spans="8:15">
      <c r="H7419" s="37"/>
      <c r="I7419" s="36"/>
      <c r="J7419" s="38"/>
      <c r="K7419" s="36"/>
      <c r="L7419" s="36"/>
      <c r="M7419" s="38"/>
      <c r="N7419" s="36"/>
      <c r="O7419" s="38"/>
    </row>
    <row r="7420" spans="8:15">
      <c r="H7420" s="37"/>
      <c r="I7420" s="36"/>
      <c r="J7420" s="38"/>
      <c r="K7420" s="36"/>
      <c r="L7420" s="36"/>
      <c r="M7420" s="38"/>
      <c r="N7420" s="36"/>
      <c r="O7420" s="38"/>
    </row>
    <row r="7421" spans="8:15">
      <c r="H7421" s="37"/>
      <c r="I7421" s="36"/>
      <c r="J7421" s="38"/>
      <c r="K7421" s="36"/>
      <c r="L7421" s="36"/>
      <c r="M7421" s="38"/>
      <c r="N7421" s="36"/>
      <c r="O7421" s="38"/>
    </row>
    <row r="7422" spans="8:15">
      <c r="H7422" s="37"/>
      <c r="I7422" s="36"/>
      <c r="J7422" s="38"/>
      <c r="K7422" s="36"/>
      <c r="L7422" s="36"/>
      <c r="M7422" s="38"/>
      <c r="N7422" s="36"/>
      <c r="O7422" s="38"/>
    </row>
    <row r="7423" spans="8:15">
      <c r="H7423" s="37"/>
      <c r="I7423" s="36"/>
      <c r="J7423" s="38"/>
      <c r="K7423" s="36"/>
      <c r="L7423" s="36"/>
      <c r="M7423" s="38"/>
      <c r="N7423" s="36"/>
      <c r="O7423" s="38"/>
    </row>
    <row r="7424" spans="8:15">
      <c r="H7424" s="37"/>
      <c r="I7424" s="36"/>
      <c r="J7424" s="38"/>
      <c r="K7424" s="36"/>
      <c r="L7424" s="36"/>
      <c r="M7424" s="38"/>
      <c r="N7424" s="36"/>
      <c r="O7424" s="38"/>
    </row>
    <row r="7425" spans="8:15">
      <c r="H7425" s="37"/>
      <c r="I7425" s="36"/>
      <c r="J7425" s="38"/>
      <c r="K7425" s="36"/>
      <c r="L7425" s="36"/>
      <c r="M7425" s="38"/>
      <c r="N7425" s="36"/>
      <c r="O7425" s="38"/>
    </row>
    <row r="7426" spans="8:15">
      <c r="H7426" s="37"/>
      <c r="I7426" s="36"/>
      <c r="J7426" s="38"/>
      <c r="K7426" s="36"/>
      <c r="L7426" s="36"/>
      <c r="M7426" s="38"/>
      <c r="N7426" s="36"/>
      <c r="O7426" s="38"/>
    </row>
    <row r="7427" spans="8:15">
      <c r="H7427" s="37"/>
      <c r="I7427" s="36"/>
      <c r="J7427" s="38"/>
      <c r="K7427" s="36"/>
      <c r="L7427" s="36"/>
      <c r="M7427" s="38"/>
      <c r="N7427" s="36"/>
      <c r="O7427" s="38"/>
    </row>
    <row r="7428" spans="8:15">
      <c r="H7428" s="37"/>
      <c r="I7428" s="36"/>
      <c r="J7428" s="38"/>
      <c r="K7428" s="36"/>
      <c r="L7428" s="36"/>
      <c r="M7428" s="38"/>
      <c r="N7428" s="36"/>
      <c r="O7428" s="38"/>
    </row>
    <row r="7429" spans="8:15">
      <c r="H7429" s="37"/>
      <c r="I7429" s="36"/>
      <c r="J7429" s="38"/>
      <c r="K7429" s="36"/>
      <c r="L7429" s="36"/>
      <c r="M7429" s="38"/>
      <c r="N7429" s="36"/>
      <c r="O7429" s="38"/>
    </row>
    <row r="7430" spans="8:15">
      <c r="H7430" s="37"/>
      <c r="I7430" s="36"/>
      <c r="J7430" s="38"/>
      <c r="K7430" s="36"/>
      <c r="L7430" s="36"/>
      <c r="M7430" s="38"/>
      <c r="N7430" s="36"/>
      <c r="O7430" s="38"/>
    </row>
    <row r="7431" spans="8:15">
      <c r="H7431" s="37"/>
      <c r="I7431" s="36"/>
      <c r="J7431" s="38"/>
      <c r="K7431" s="36"/>
      <c r="L7431" s="36"/>
      <c r="M7431" s="38"/>
      <c r="N7431" s="36"/>
      <c r="O7431" s="38"/>
    </row>
    <row r="7432" spans="8:15">
      <c r="H7432" s="37"/>
      <c r="I7432" s="36"/>
      <c r="J7432" s="38"/>
      <c r="K7432" s="36"/>
      <c r="L7432" s="36"/>
      <c r="M7432" s="38"/>
      <c r="N7432" s="36"/>
      <c r="O7432" s="38"/>
    </row>
    <row r="7433" spans="8:15">
      <c r="H7433" s="37"/>
      <c r="I7433" s="36"/>
      <c r="J7433" s="38"/>
      <c r="K7433" s="36"/>
      <c r="L7433" s="36"/>
      <c r="M7433" s="38"/>
      <c r="N7433" s="36"/>
      <c r="O7433" s="38"/>
    </row>
    <row r="7434" spans="8:15">
      <c r="H7434" s="37"/>
      <c r="I7434" s="36"/>
      <c r="J7434" s="38"/>
      <c r="K7434" s="36"/>
      <c r="L7434" s="36"/>
      <c r="M7434" s="38"/>
      <c r="N7434" s="36"/>
      <c r="O7434" s="38"/>
    </row>
    <row r="7435" spans="8:15">
      <c r="H7435" s="37"/>
      <c r="I7435" s="36"/>
      <c r="J7435" s="38"/>
      <c r="K7435" s="36"/>
      <c r="L7435" s="36"/>
      <c r="M7435" s="38"/>
      <c r="N7435" s="36"/>
      <c r="O7435" s="38"/>
    </row>
    <row r="7436" spans="8:15">
      <c r="H7436" s="37"/>
      <c r="I7436" s="36"/>
      <c r="J7436" s="38"/>
      <c r="K7436" s="36"/>
      <c r="L7436" s="36"/>
      <c r="M7436" s="38"/>
      <c r="N7436" s="36"/>
      <c r="O7436" s="38"/>
    </row>
    <row r="7437" spans="8:15">
      <c r="H7437" s="37"/>
      <c r="I7437" s="36"/>
      <c r="J7437" s="38"/>
      <c r="K7437" s="36"/>
      <c r="L7437" s="36"/>
      <c r="M7437" s="38"/>
      <c r="N7437" s="36"/>
      <c r="O7437" s="38"/>
    </row>
    <row r="7438" spans="8:15">
      <c r="H7438" s="37"/>
      <c r="I7438" s="36"/>
      <c r="J7438" s="38"/>
      <c r="K7438" s="36"/>
      <c r="L7438" s="36"/>
      <c r="M7438" s="38"/>
      <c r="N7438" s="36"/>
      <c r="O7438" s="38"/>
    </row>
    <row r="7439" spans="8:15">
      <c r="H7439" s="37"/>
      <c r="I7439" s="36"/>
      <c r="J7439" s="38"/>
      <c r="K7439" s="36"/>
      <c r="L7439" s="36"/>
      <c r="M7439" s="38"/>
      <c r="N7439" s="36"/>
      <c r="O7439" s="38"/>
    </row>
    <row r="7440" spans="8:15">
      <c r="H7440" s="37"/>
      <c r="I7440" s="36"/>
      <c r="J7440" s="38"/>
      <c r="K7440" s="36"/>
      <c r="L7440" s="36"/>
      <c r="M7440" s="38"/>
      <c r="N7440" s="36"/>
      <c r="O7440" s="38"/>
    </row>
    <row r="7441" spans="8:15">
      <c r="H7441" s="37"/>
      <c r="I7441" s="36"/>
      <c r="J7441" s="38"/>
      <c r="K7441" s="36"/>
      <c r="L7441" s="36"/>
      <c r="M7441" s="38"/>
      <c r="N7441" s="36"/>
      <c r="O7441" s="38"/>
    </row>
    <row r="7442" spans="8:15">
      <c r="H7442" s="37"/>
      <c r="I7442" s="36"/>
      <c r="J7442" s="38"/>
      <c r="K7442" s="36"/>
      <c r="L7442" s="36"/>
      <c r="M7442" s="38"/>
      <c r="N7442" s="36"/>
      <c r="O7442" s="38"/>
    </row>
    <row r="7443" spans="8:15">
      <c r="H7443" s="37"/>
      <c r="I7443" s="36"/>
      <c r="J7443" s="38"/>
      <c r="K7443" s="36"/>
      <c r="L7443" s="36"/>
      <c r="M7443" s="38"/>
      <c r="N7443" s="36"/>
      <c r="O7443" s="38"/>
    </row>
    <row r="7444" spans="8:15">
      <c r="H7444" s="37"/>
      <c r="I7444" s="36"/>
      <c r="J7444" s="38"/>
      <c r="K7444" s="36"/>
      <c r="L7444" s="36"/>
      <c r="M7444" s="38"/>
      <c r="N7444" s="36"/>
      <c r="O7444" s="38"/>
    </row>
    <row r="7445" spans="8:15">
      <c r="H7445" s="37"/>
      <c r="I7445" s="36"/>
      <c r="J7445" s="38"/>
      <c r="K7445" s="36"/>
      <c r="L7445" s="36"/>
      <c r="M7445" s="38"/>
      <c r="N7445" s="36"/>
      <c r="O7445" s="38"/>
    </row>
    <row r="7446" spans="8:15">
      <c r="H7446" s="37"/>
      <c r="I7446" s="36"/>
      <c r="J7446" s="38"/>
      <c r="K7446" s="36"/>
      <c r="L7446" s="36"/>
      <c r="M7446" s="38"/>
      <c r="N7446" s="36"/>
      <c r="O7446" s="38"/>
    </row>
    <row r="7447" spans="8:15">
      <c r="H7447" s="37"/>
      <c r="I7447" s="36"/>
      <c r="J7447" s="38"/>
      <c r="K7447" s="36"/>
      <c r="L7447" s="36"/>
      <c r="M7447" s="38"/>
      <c r="N7447" s="36"/>
      <c r="O7447" s="38"/>
    </row>
    <row r="7448" spans="8:15">
      <c r="H7448" s="37"/>
      <c r="I7448" s="36"/>
      <c r="J7448" s="38"/>
      <c r="K7448" s="36"/>
      <c r="L7448" s="36"/>
      <c r="M7448" s="38"/>
      <c r="N7448" s="36"/>
      <c r="O7448" s="38"/>
    </row>
    <row r="7449" spans="8:15">
      <c r="H7449" s="37"/>
      <c r="I7449" s="36"/>
      <c r="J7449" s="38"/>
      <c r="K7449" s="36"/>
      <c r="L7449" s="36"/>
      <c r="M7449" s="38"/>
      <c r="N7449" s="36"/>
      <c r="O7449" s="38"/>
    </row>
    <row r="7450" spans="8:15">
      <c r="H7450" s="37"/>
      <c r="I7450" s="36"/>
      <c r="J7450" s="38"/>
      <c r="K7450" s="36"/>
      <c r="L7450" s="36"/>
      <c r="M7450" s="38"/>
      <c r="N7450" s="36"/>
      <c r="O7450" s="38"/>
    </row>
    <row r="7451" spans="8:15">
      <c r="H7451" s="37"/>
      <c r="I7451" s="36"/>
      <c r="J7451" s="38"/>
      <c r="K7451" s="36"/>
      <c r="L7451" s="36"/>
      <c r="M7451" s="38"/>
      <c r="N7451" s="36"/>
      <c r="O7451" s="38"/>
    </row>
    <row r="7452" spans="8:15">
      <c r="H7452" s="37"/>
      <c r="I7452" s="36"/>
      <c r="J7452" s="38"/>
      <c r="K7452" s="36"/>
      <c r="L7452" s="36"/>
      <c r="M7452" s="38"/>
      <c r="N7452" s="36"/>
      <c r="O7452" s="38"/>
    </row>
    <row r="7453" spans="8:15">
      <c r="H7453" s="37"/>
      <c r="I7453" s="36"/>
      <c r="J7453" s="38"/>
      <c r="K7453" s="36"/>
      <c r="L7453" s="36"/>
      <c r="M7453" s="38"/>
      <c r="N7453" s="36"/>
      <c r="O7453" s="38"/>
    </row>
    <row r="7454" spans="8:15">
      <c r="H7454" s="37"/>
      <c r="I7454" s="36"/>
      <c r="J7454" s="38"/>
      <c r="K7454" s="36"/>
      <c r="L7454" s="36"/>
      <c r="M7454" s="38"/>
      <c r="N7454" s="36"/>
      <c r="O7454" s="38"/>
    </row>
    <row r="7455" spans="8:15">
      <c r="H7455" s="37"/>
      <c r="I7455" s="36"/>
      <c r="J7455" s="38"/>
      <c r="K7455" s="36"/>
      <c r="L7455" s="36"/>
      <c r="M7455" s="38"/>
      <c r="N7455" s="36"/>
      <c r="O7455" s="38"/>
    </row>
    <row r="7456" spans="8:15">
      <c r="H7456" s="37"/>
      <c r="I7456" s="36"/>
      <c r="J7456" s="38"/>
      <c r="K7456" s="36"/>
      <c r="L7456" s="36"/>
      <c r="M7456" s="38"/>
      <c r="N7456" s="36"/>
      <c r="O7456" s="38"/>
    </row>
    <row r="7457" spans="8:15">
      <c r="H7457" s="37"/>
      <c r="I7457" s="36"/>
      <c r="J7457" s="38"/>
      <c r="K7457" s="36"/>
      <c r="L7457" s="36"/>
      <c r="M7457" s="38"/>
      <c r="N7457" s="36"/>
      <c r="O7457" s="38"/>
    </row>
    <row r="7458" spans="8:15">
      <c r="H7458" s="37"/>
      <c r="I7458" s="36"/>
      <c r="J7458" s="38"/>
      <c r="K7458" s="36"/>
      <c r="L7458" s="36"/>
      <c r="M7458" s="38"/>
      <c r="N7458" s="36"/>
      <c r="O7458" s="38"/>
    </row>
    <row r="7459" spans="8:15">
      <c r="H7459" s="37"/>
      <c r="I7459" s="36"/>
      <c r="J7459" s="38"/>
      <c r="K7459" s="36"/>
      <c r="L7459" s="36"/>
      <c r="M7459" s="38"/>
      <c r="N7459" s="36"/>
      <c r="O7459" s="38"/>
    </row>
    <row r="7460" spans="8:15">
      <c r="H7460" s="37"/>
      <c r="I7460" s="36"/>
      <c r="J7460" s="38"/>
      <c r="K7460" s="36"/>
      <c r="L7460" s="36"/>
      <c r="M7460" s="38"/>
      <c r="N7460" s="36"/>
      <c r="O7460" s="38"/>
    </row>
    <row r="7461" spans="8:15">
      <c r="H7461" s="37"/>
      <c r="I7461" s="36"/>
      <c r="J7461" s="38"/>
      <c r="K7461" s="36"/>
      <c r="L7461" s="36"/>
      <c r="M7461" s="38"/>
      <c r="N7461" s="36"/>
      <c r="O7461" s="38"/>
    </row>
    <row r="7462" spans="8:15">
      <c r="H7462" s="37"/>
      <c r="I7462" s="36"/>
      <c r="J7462" s="38"/>
      <c r="K7462" s="36"/>
      <c r="L7462" s="36"/>
      <c r="M7462" s="38"/>
      <c r="N7462" s="36"/>
      <c r="O7462" s="38"/>
    </row>
    <row r="7463" spans="8:15">
      <c r="H7463" s="37"/>
      <c r="I7463" s="36"/>
      <c r="J7463" s="38"/>
      <c r="K7463" s="36"/>
      <c r="L7463" s="36"/>
      <c r="M7463" s="38"/>
      <c r="N7463" s="36"/>
      <c r="O7463" s="38"/>
    </row>
    <row r="7464" spans="8:15">
      <c r="H7464" s="37"/>
      <c r="I7464" s="36"/>
      <c r="J7464" s="38"/>
      <c r="K7464" s="36"/>
      <c r="L7464" s="36"/>
      <c r="M7464" s="38"/>
      <c r="N7464" s="36"/>
      <c r="O7464" s="38"/>
    </row>
    <row r="7465" spans="8:15">
      <c r="H7465" s="37"/>
      <c r="I7465" s="36"/>
      <c r="J7465" s="38"/>
      <c r="K7465" s="36"/>
      <c r="L7465" s="36"/>
      <c r="M7465" s="38"/>
      <c r="N7465" s="36"/>
      <c r="O7465" s="38"/>
    </row>
    <row r="7466" spans="8:15">
      <c r="H7466" s="37"/>
      <c r="I7466" s="36"/>
      <c r="J7466" s="38"/>
      <c r="K7466" s="36"/>
      <c r="L7466" s="36"/>
      <c r="M7466" s="38"/>
      <c r="N7466" s="36"/>
      <c r="O7466" s="38"/>
    </row>
    <row r="7467" spans="8:15">
      <c r="H7467" s="37"/>
      <c r="I7467" s="36"/>
      <c r="J7467" s="38"/>
      <c r="K7467" s="36"/>
      <c r="L7467" s="36"/>
      <c r="M7467" s="38"/>
      <c r="N7467" s="36"/>
      <c r="O7467" s="38"/>
    </row>
    <row r="7468" spans="8:15">
      <c r="H7468" s="37"/>
      <c r="I7468" s="36"/>
      <c r="J7468" s="38"/>
      <c r="K7468" s="36"/>
      <c r="L7468" s="36"/>
      <c r="M7468" s="38"/>
      <c r="N7468" s="36"/>
      <c r="O7468" s="38"/>
    </row>
    <row r="7469" spans="8:15">
      <c r="H7469" s="37"/>
      <c r="I7469" s="36"/>
      <c r="J7469" s="38"/>
      <c r="K7469" s="36"/>
      <c r="L7469" s="36"/>
      <c r="M7469" s="38"/>
      <c r="N7469" s="36"/>
      <c r="O7469" s="38"/>
    </row>
    <row r="7470" spans="8:15">
      <c r="H7470" s="37"/>
      <c r="I7470" s="36"/>
      <c r="J7470" s="38"/>
      <c r="K7470" s="36"/>
      <c r="L7470" s="36"/>
      <c r="M7470" s="38"/>
      <c r="N7470" s="36"/>
      <c r="O7470" s="38"/>
    </row>
    <row r="7471" spans="8:15">
      <c r="H7471" s="37"/>
      <c r="I7471" s="36"/>
      <c r="J7471" s="38"/>
      <c r="K7471" s="36"/>
      <c r="L7471" s="36"/>
      <c r="M7471" s="38"/>
      <c r="N7471" s="36"/>
      <c r="O7471" s="38"/>
    </row>
    <row r="7472" spans="8:15">
      <c r="H7472" s="37"/>
      <c r="I7472" s="36"/>
      <c r="J7472" s="38"/>
      <c r="K7472" s="36"/>
      <c r="L7472" s="36"/>
      <c r="M7472" s="38"/>
      <c r="N7472" s="36"/>
      <c r="O7472" s="38"/>
    </row>
    <row r="7473" spans="8:15">
      <c r="H7473" s="37"/>
      <c r="I7473" s="36"/>
      <c r="J7473" s="38"/>
      <c r="K7473" s="36"/>
      <c r="L7473" s="36"/>
      <c r="M7473" s="38"/>
      <c r="N7473" s="36"/>
      <c r="O7473" s="38"/>
    </row>
    <row r="7474" spans="8:15">
      <c r="H7474" s="37"/>
      <c r="I7474" s="36"/>
      <c r="J7474" s="38"/>
      <c r="K7474" s="36"/>
      <c r="L7474" s="36"/>
      <c r="M7474" s="38"/>
      <c r="N7474" s="36"/>
      <c r="O7474" s="38"/>
    </row>
    <row r="7475" spans="8:15">
      <c r="H7475" s="37"/>
      <c r="I7475" s="36"/>
      <c r="J7475" s="38"/>
      <c r="K7475" s="36"/>
      <c r="L7475" s="36"/>
      <c r="M7475" s="38"/>
      <c r="N7475" s="36"/>
      <c r="O7475" s="38"/>
    </row>
    <row r="7476" spans="8:15">
      <c r="H7476" s="37"/>
      <c r="I7476" s="36"/>
      <c r="J7476" s="38"/>
      <c r="K7476" s="36"/>
      <c r="L7476" s="36"/>
      <c r="M7476" s="38"/>
      <c r="N7476" s="36"/>
      <c r="O7476" s="38"/>
    </row>
    <row r="7477" spans="8:15">
      <c r="H7477" s="37"/>
      <c r="I7477" s="36"/>
      <c r="J7477" s="38"/>
      <c r="K7477" s="36"/>
      <c r="L7477" s="36"/>
      <c r="M7477" s="38"/>
      <c r="N7477" s="36"/>
      <c r="O7477" s="38"/>
    </row>
    <row r="7478" spans="8:15">
      <c r="H7478" s="37"/>
      <c r="I7478" s="36"/>
      <c r="J7478" s="38"/>
      <c r="K7478" s="36"/>
      <c r="L7478" s="36"/>
      <c r="M7478" s="38"/>
      <c r="N7478" s="36"/>
      <c r="O7478" s="38"/>
    </row>
    <row r="7479" spans="8:15">
      <c r="H7479" s="37"/>
      <c r="I7479" s="36"/>
      <c r="J7479" s="38"/>
      <c r="K7479" s="36"/>
      <c r="L7479" s="36"/>
      <c r="M7479" s="38"/>
      <c r="N7479" s="36"/>
      <c r="O7479" s="38"/>
    </row>
    <row r="7480" spans="8:15">
      <c r="H7480" s="37"/>
      <c r="I7480" s="36"/>
      <c r="J7480" s="38"/>
      <c r="K7480" s="36"/>
      <c r="L7480" s="36"/>
      <c r="M7480" s="38"/>
      <c r="N7480" s="36"/>
      <c r="O7480" s="38"/>
    </row>
    <row r="7481" spans="8:15">
      <c r="H7481" s="37"/>
      <c r="I7481" s="36"/>
      <c r="J7481" s="38"/>
      <c r="K7481" s="36"/>
      <c r="L7481" s="36"/>
      <c r="M7481" s="38"/>
      <c r="N7481" s="36"/>
      <c r="O7481" s="38"/>
    </row>
    <row r="7482" spans="8:15">
      <c r="H7482" s="37"/>
      <c r="I7482" s="36"/>
      <c r="J7482" s="38"/>
      <c r="K7482" s="36"/>
      <c r="L7482" s="36"/>
      <c r="M7482" s="38"/>
      <c r="N7482" s="36"/>
      <c r="O7482" s="38"/>
    </row>
    <row r="7483" spans="8:15">
      <c r="H7483" s="37"/>
      <c r="I7483" s="36"/>
      <c r="J7483" s="38"/>
      <c r="K7483" s="36"/>
      <c r="L7483" s="36"/>
      <c r="M7483" s="38"/>
      <c r="N7483" s="36"/>
      <c r="O7483" s="38"/>
    </row>
    <row r="7484" spans="8:15">
      <c r="H7484" s="37"/>
      <c r="I7484" s="36"/>
      <c r="J7484" s="38"/>
      <c r="K7484" s="36"/>
      <c r="L7484" s="36"/>
      <c r="M7484" s="38"/>
      <c r="N7484" s="36"/>
      <c r="O7484" s="38"/>
    </row>
    <row r="7485" spans="8:15">
      <c r="H7485" s="37"/>
      <c r="I7485" s="36"/>
      <c r="J7485" s="38"/>
      <c r="K7485" s="36"/>
      <c r="L7485" s="36"/>
      <c r="M7485" s="38"/>
      <c r="N7485" s="36"/>
      <c r="O7485" s="38"/>
    </row>
    <row r="7486" spans="8:15">
      <c r="H7486" s="37"/>
      <c r="I7486" s="36"/>
      <c r="J7486" s="38"/>
      <c r="K7486" s="36"/>
      <c r="L7486" s="36"/>
      <c r="M7486" s="38"/>
      <c r="N7486" s="36"/>
      <c r="O7486" s="38"/>
    </row>
    <row r="7487" spans="8:15">
      <c r="H7487" s="37"/>
      <c r="I7487" s="36"/>
      <c r="J7487" s="38"/>
      <c r="K7487" s="36"/>
      <c r="L7487" s="36"/>
      <c r="M7487" s="38"/>
      <c r="N7487" s="36"/>
      <c r="O7487" s="38"/>
    </row>
    <row r="7488" spans="8:15">
      <c r="H7488" s="37"/>
      <c r="I7488" s="36"/>
      <c r="J7488" s="38"/>
      <c r="K7488" s="36"/>
      <c r="L7488" s="36"/>
      <c r="M7488" s="38"/>
      <c r="N7488" s="36"/>
      <c r="O7488" s="38"/>
    </row>
    <row r="7489" spans="8:15">
      <c r="H7489" s="37"/>
      <c r="I7489" s="36"/>
      <c r="J7489" s="38"/>
      <c r="K7489" s="36"/>
      <c r="L7489" s="36"/>
      <c r="M7489" s="38"/>
      <c r="N7489" s="36"/>
      <c r="O7489" s="38"/>
    </row>
    <row r="7490" spans="8:15">
      <c r="H7490" s="37"/>
      <c r="I7490" s="36"/>
      <c r="J7490" s="38"/>
      <c r="K7490" s="36"/>
      <c r="L7490" s="36"/>
      <c r="M7490" s="38"/>
      <c r="N7490" s="36"/>
      <c r="O7490" s="38"/>
    </row>
    <row r="7491" spans="8:15">
      <c r="H7491" s="37"/>
      <c r="I7491" s="36"/>
      <c r="J7491" s="38"/>
      <c r="K7491" s="36"/>
      <c r="L7491" s="36"/>
      <c r="M7491" s="38"/>
      <c r="N7491" s="36"/>
      <c r="O7491" s="38"/>
    </row>
    <row r="7492" spans="8:15">
      <c r="H7492" s="37"/>
      <c r="I7492" s="36"/>
      <c r="J7492" s="38"/>
      <c r="K7492" s="36"/>
      <c r="L7492" s="36"/>
      <c r="M7492" s="38"/>
      <c r="N7492" s="36"/>
      <c r="O7492" s="38"/>
    </row>
    <row r="7493" spans="8:15">
      <c r="H7493" s="37"/>
      <c r="I7493" s="36"/>
      <c r="J7493" s="38"/>
      <c r="K7493" s="36"/>
      <c r="L7493" s="36"/>
      <c r="M7493" s="38"/>
      <c r="N7493" s="36"/>
      <c r="O7493" s="38"/>
    </row>
    <row r="7494" spans="8:15">
      <c r="H7494" s="37"/>
      <c r="I7494" s="36"/>
      <c r="J7494" s="38"/>
      <c r="K7494" s="36"/>
      <c r="L7494" s="36"/>
      <c r="M7494" s="38"/>
      <c r="N7494" s="36"/>
      <c r="O7494" s="38"/>
    </row>
    <row r="7495" spans="8:15">
      <c r="H7495" s="37"/>
      <c r="I7495" s="36"/>
      <c r="J7495" s="38"/>
      <c r="K7495" s="36"/>
      <c r="L7495" s="36"/>
      <c r="M7495" s="38"/>
      <c r="N7495" s="36"/>
      <c r="O7495" s="38"/>
    </row>
    <row r="7496" spans="8:15">
      <c r="H7496" s="37"/>
      <c r="I7496" s="36"/>
      <c r="J7496" s="38"/>
      <c r="K7496" s="36"/>
      <c r="L7496" s="36"/>
      <c r="M7496" s="38"/>
      <c r="N7496" s="36"/>
      <c r="O7496" s="38"/>
    </row>
    <row r="7497" spans="8:15">
      <c r="H7497" s="37"/>
      <c r="I7497" s="36"/>
      <c r="J7497" s="38"/>
      <c r="K7497" s="36"/>
      <c r="L7497" s="36"/>
      <c r="M7497" s="38"/>
      <c r="N7497" s="36"/>
      <c r="O7497" s="38"/>
    </row>
    <row r="7498" spans="8:15">
      <c r="H7498" s="37"/>
      <c r="I7498" s="36"/>
      <c r="J7498" s="38"/>
      <c r="K7498" s="36"/>
      <c r="L7498" s="36"/>
      <c r="M7498" s="38"/>
      <c r="N7498" s="36"/>
      <c r="O7498" s="38"/>
    </row>
    <row r="7499" spans="8:15">
      <c r="H7499" s="37"/>
      <c r="I7499" s="36"/>
      <c r="J7499" s="38"/>
      <c r="K7499" s="36"/>
      <c r="L7499" s="36"/>
      <c r="M7499" s="38"/>
      <c r="N7499" s="36"/>
      <c r="O7499" s="38"/>
    </row>
    <row r="7500" spans="8:15">
      <c r="H7500" s="37"/>
      <c r="I7500" s="36"/>
      <c r="J7500" s="38"/>
      <c r="K7500" s="36"/>
      <c r="L7500" s="36"/>
      <c r="M7500" s="38"/>
      <c r="N7500" s="36"/>
      <c r="O7500" s="38"/>
    </row>
    <row r="7501" spans="8:15">
      <c r="H7501" s="37"/>
      <c r="I7501" s="36"/>
      <c r="J7501" s="38"/>
      <c r="K7501" s="36"/>
      <c r="L7501" s="36"/>
      <c r="M7501" s="38"/>
      <c r="N7501" s="36"/>
      <c r="O7501" s="38"/>
    </row>
    <row r="7502" spans="8:15">
      <c r="H7502" s="37"/>
      <c r="I7502" s="36"/>
      <c r="J7502" s="38"/>
      <c r="K7502" s="36"/>
      <c r="L7502" s="36"/>
      <c r="M7502" s="38"/>
      <c r="N7502" s="36"/>
      <c r="O7502" s="38"/>
    </row>
    <row r="7503" spans="8:15">
      <c r="H7503" s="37"/>
      <c r="I7503" s="36"/>
      <c r="J7503" s="38"/>
      <c r="K7503" s="36"/>
      <c r="L7503" s="36"/>
      <c r="M7503" s="38"/>
      <c r="N7503" s="36"/>
      <c r="O7503" s="38"/>
    </row>
    <row r="7504" spans="8:15">
      <c r="H7504" s="37"/>
      <c r="I7504" s="36"/>
      <c r="J7504" s="38"/>
      <c r="K7504" s="36"/>
      <c r="L7504" s="36"/>
      <c r="M7504" s="38"/>
      <c r="N7504" s="36"/>
      <c r="O7504" s="38"/>
    </row>
    <row r="7505" spans="8:15">
      <c r="H7505" s="37"/>
      <c r="I7505" s="36"/>
      <c r="J7505" s="38"/>
      <c r="K7505" s="36"/>
      <c r="L7505" s="36"/>
      <c r="M7505" s="38"/>
      <c r="N7505" s="36"/>
      <c r="O7505" s="38"/>
    </row>
    <row r="7506" spans="8:15">
      <c r="H7506" s="37"/>
      <c r="I7506" s="36"/>
      <c r="J7506" s="38"/>
      <c r="K7506" s="36"/>
      <c r="L7506" s="36"/>
      <c r="M7506" s="38"/>
      <c r="N7506" s="36"/>
      <c r="O7506" s="38"/>
    </row>
    <row r="7507" spans="8:15">
      <c r="H7507" s="37"/>
      <c r="I7507" s="36"/>
      <c r="J7507" s="38"/>
      <c r="K7507" s="36"/>
      <c r="L7507" s="36"/>
      <c r="M7507" s="38"/>
      <c r="N7507" s="36"/>
      <c r="O7507" s="38"/>
    </row>
    <row r="7508" spans="8:15">
      <c r="H7508" s="37"/>
      <c r="I7508" s="36"/>
      <c r="J7508" s="38"/>
      <c r="K7508" s="36"/>
      <c r="L7508" s="36"/>
      <c r="M7508" s="38"/>
      <c r="N7508" s="36"/>
      <c r="O7508" s="38"/>
    </row>
    <row r="7509" spans="8:15">
      <c r="H7509" s="37"/>
      <c r="I7509" s="36"/>
      <c r="J7509" s="38"/>
      <c r="K7509" s="36"/>
      <c r="L7509" s="36"/>
      <c r="M7509" s="38"/>
      <c r="N7509" s="36"/>
      <c r="O7509" s="38"/>
    </row>
    <row r="7510" spans="8:15">
      <c r="H7510" s="37"/>
      <c r="I7510" s="36"/>
      <c r="J7510" s="38"/>
      <c r="K7510" s="36"/>
      <c r="L7510" s="36"/>
      <c r="M7510" s="38"/>
      <c r="N7510" s="36"/>
      <c r="O7510" s="38"/>
    </row>
    <row r="7511" spans="8:15">
      <c r="H7511" s="37"/>
      <c r="I7511" s="36"/>
      <c r="J7511" s="38"/>
      <c r="K7511" s="36"/>
      <c r="L7511" s="36"/>
      <c r="M7511" s="38"/>
      <c r="N7511" s="36"/>
      <c r="O7511" s="38"/>
    </row>
    <row r="7512" spans="8:15">
      <c r="H7512" s="37"/>
      <c r="I7512" s="36"/>
      <c r="J7512" s="38"/>
      <c r="K7512" s="36"/>
      <c r="L7512" s="36"/>
      <c r="M7512" s="38"/>
      <c r="N7512" s="36"/>
      <c r="O7512" s="38"/>
    </row>
    <row r="7513" spans="8:15">
      <c r="H7513" s="37"/>
      <c r="I7513" s="36"/>
      <c r="J7513" s="38"/>
      <c r="K7513" s="36"/>
      <c r="L7513" s="36"/>
      <c r="M7513" s="38"/>
      <c r="N7513" s="36"/>
      <c r="O7513" s="38"/>
    </row>
    <row r="7514" spans="8:15">
      <c r="H7514" s="37"/>
      <c r="I7514" s="36"/>
      <c r="J7514" s="38"/>
      <c r="K7514" s="36"/>
      <c r="L7514" s="36"/>
      <c r="M7514" s="38"/>
      <c r="N7514" s="36"/>
      <c r="O7514" s="38"/>
    </row>
    <row r="7515" spans="8:15">
      <c r="H7515" s="37"/>
      <c r="I7515" s="36"/>
      <c r="J7515" s="38"/>
      <c r="K7515" s="36"/>
      <c r="L7515" s="36"/>
      <c r="M7515" s="38"/>
      <c r="N7515" s="36"/>
      <c r="O7515" s="38"/>
    </row>
    <row r="7516" spans="8:15">
      <c r="H7516" s="37"/>
      <c r="I7516" s="36"/>
      <c r="J7516" s="38"/>
      <c r="K7516" s="36"/>
      <c r="L7516" s="36"/>
      <c r="M7516" s="38"/>
      <c r="N7516" s="36"/>
      <c r="O7516" s="38"/>
    </row>
    <row r="7517" spans="8:15">
      <c r="H7517" s="37"/>
      <c r="I7517" s="36"/>
      <c r="J7517" s="38"/>
      <c r="K7517" s="36"/>
      <c r="L7517" s="36"/>
      <c r="M7517" s="38"/>
      <c r="N7517" s="36"/>
      <c r="O7517" s="38"/>
    </row>
    <row r="7518" spans="8:15">
      <c r="H7518" s="37"/>
      <c r="I7518" s="36"/>
      <c r="J7518" s="38"/>
      <c r="K7518" s="36"/>
      <c r="L7518" s="36"/>
      <c r="M7518" s="38"/>
      <c r="N7518" s="36"/>
      <c r="O7518" s="38"/>
    </row>
    <row r="7519" spans="8:15">
      <c r="H7519" s="37"/>
      <c r="I7519" s="36"/>
      <c r="J7519" s="38"/>
      <c r="K7519" s="36"/>
      <c r="L7519" s="36"/>
      <c r="M7519" s="38"/>
      <c r="N7519" s="36"/>
      <c r="O7519" s="38"/>
    </row>
    <row r="7520" spans="8:15">
      <c r="H7520" s="37"/>
      <c r="I7520" s="36"/>
      <c r="J7520" s="38"/>
      <c r="K7520" s="36"/>
      <c r="L7520" s="36"/>
      <c r="M7520" s="38"/>
      <c r="N7520" s="36"/>
      <c r="O7520" s="38"/>
    </row>
    <row r="7521" spans="8:15">
      <c r="H7521" s="37"/>
      <c r="I7521" s="36"/>
      <c r="J7521" s="38"/>
      <c r="K7521" s="36"/>
      <c r="L7521" s="36"/>
      <c r="M7521" s="38"/>
      <c r="N7521" s="36"/>
      <c r="O7521" s="38"/>
    </row>
    <row r="7522" spans="8:15">
      <c r="H7522" s="37"/>
      <c r="I7522" s="36"/>
      <c r="J7522" s="38"/>
      <c r="K7522" s="36"/>
      <c r="L7522" s="36"/>
      <c r="M7522" s="38"/>
      <c r="N7522" s="36"/>
      <c r="O7522" s="38"/>
    </row>
    <row r="7523" spans="8:15">
      <c r="H7523" s="37"/>
      <c r="I7523" s="36"/>
      <c r="J7523" s="38"/>
      <c r="K7523" s="36"/>
      <c r="L7523" s="36"/>
      <c r="M7523" s="38"/>
      <c r="N7523" s="36"/>
      <c r="O7523" s="38"/>
    </row>
    <row r="7524" spans="8:15">
      <c r="H7524" s="37"/>
      <c r="I7524" s="36"/>
      <c r="J7524" s="38"/>
      <c r="K7524" s="36"/>
      <c r="L7524" s="36"/>
      <c r="M7524" s="38"/>
      <c r="N7524" s="36"/>
      <c r="O7524" s="38"/>
    </row>
    <row r="7525" spans="8:15">
      <c r="H7525" s="37"/>
      <c r="I7525" s="36"/>
      <c r="J7525" s="38"/>
      <c r="K7525" s="36"/>
      <c r="L7525" s="36"/>
      <c r="M7525" s="38"/>
      <c r="N7525" s="36"/>
      <c r="O7525" s="38"/>
    </row>
    <row r="7526" spans="8:15">
      <c r="H7526" s="37"/>
      <c r="I7526" s="36"/>
      <c r="J7526" s="38"/>
      <c r="K7526" s="36"/>
      <c r="L7526" s="36"/>
      <c r="M7526" s="38"/>
      <c r="N7526" s="36"/>
      <c r="O7526" s="38"/>
    </row>
    <row r="7527" spans="8:15">
      <c r="H7527" s="37"/>
      <c r="I7527" s="36"/>
      <c r="J7527" s="38"/>
      <c r="K7527" s="36"/>
      <c r="L7527" s="36"/>
      <c r="M7527" s="38"/>
      <c r="N7527" s="36"/>
      <c r="O7527" s="38"/>
    </row>
    <row r="7528" spans="8:15">
      <c r="H7528" s="37"/>
      <c r="I7528" s="36"/>
      <c r="J7528" s="38"/>
      <c r="K7528" s="36"/>
      <c r="L7528" s="36"/>
      <c r="M7528" s="38"/>
      <c r="N7528" s="36"/>
      <c r="O7528" s="38"/>
    </row>
    <row r="7529" spans="8:15">
      <c r="H7529" s="37"/>
      <c r="I7529" s="36"/>
      <c r="J7529" s="38"/>
      <c r="K7529" s="36"/>
      <c r="L7529" s="36"/>
      <c r="M7529" s="38"/>
      <c r="N7529" s="36"/>
      <c r="O7529" s="38"/>
    </row>
    <row r="7530" spans="8:15">
      <c r="H7530" s="37"/>
      <c r="I7530" s="36"/>
      <c r="J7530" s="38"/>
      <c r="K7530" s="36"/>
      <c r="L7530" s="36"/>
      <c r="M7530" s="38"/>
      <c r="N7530" s="36"/>
      <c r="O7530" s="38"/>
    </row>
    <row r="7531" spans="8:15">
      <c r="H7531" s="37"/>
      <c r="I7531" s="36"/>
      <c r="J7531" s="38"/>
      <c r="K7531" s="36"/>
      <c r="L7531" s="36"/>
      <c r="M7531" s="38"/>
      <c r="N7531" s="36"/>
      <c r="O7531" s="38"/>
    </row>
    <row r="7532" spans="8:15">
      <c r="H7532" s="37"/>
      <c r="I7532" s="36"/>
      <c r="J7532" s="38"/>
      <c r="K7532" s="36"/>
      <c r="L7532" s="36"/>
      <c r="M7532" s="38"/>
      <c r="N7532" s="36"/>
      <c r="O7532" s="38"/>
    </row>
    <row r="7533" spans="8:15">
      <c r="H7533" s="37"/>
      <c r="I7533" s="36"/>
      <c r="J7533" s="38"/>
      <c r="K7533" s="36"/>
      <c r="L7533" s="36"/>
      <c r="M7533" s="38"/>
      <c r="N7533" s="36"/>
      <c r="O7533" s="38"/>
    </row>
    <row r="7534" spans="8:15">
      <c r="H7534" s="37"/>
      <c r="I7534" s="36"/>
      <c r="J7534" s="38"/>
      <c r="K7534" s="36"/>
      <c r="L7534" s="36"/>
      <c r="M7534" s="38"/>
      <c r="N7534" s="36"/>
      <c r="O7534" s="38"/>
    </row>
    <row r="7535" spans="8:15">
      <c r="H7535" s="37"/>
      <c r="I7535" s="36"/>
      <c r="J7535" s="38"/>
      <c r="K7535" s="36"/>
      <c r="L7535" s="36"/>
      <c r="M7535" s="38"/>
      <c r="N7535" s="36"/>
      <c r="O7535" s="38"/>
    </row>
    <row r="7536" spans="8:15">
      <c r="H7536" s="37"/>
      <c r="I7536" s="36"/>
      <c r="J7536" s="38"/>
      <c r="K7536" s="36"/>
      <c r="L7536" s="36"/>
      <c r="M7536" s="38"/>
      <c r="N7536" s="36"/>
      <c r="O7536" s="38"/>
    </row>
    <row r="7537" spans="8:15">
      <c r="H7537" s="37"/>
      <c r="I7537" s="36"/>
      <c r="J7537" s="38"/>
      <c r="K7537" s="36"/>
      <c r="L7537" s="36"/>
      <c r="M7537" s="38"/>
      <c r="N7537" s="36"/>
      <c r="O7537" s="38"/>
    </row>
    <row r="7538" spans="8:15">
      <c r="H7538" s="37"/>
      <c r="I7538" s="36"/>
      <c r="J7538" s="38"/>
      <c r="K7538" s="36"/>
      <c r="L7538" s="36"/>
      <c r="M7538" s="38"/>
      <c r="N7538" s="36"/>
      <c r="O7538" s="38"/>
    </row>
    <row r="7539" spans="8:15">
      <c r="H7539" s="37"/>
      <c r="I7539" s="36"/>
      <c r="J7539" s="38"/>
      <c r="K7539" s="36"/>
      <c r="L7539" s="36"/>
      <c r="M7539" s="38"/>
      <c r="N7539" s="36"/>
      <c r="O7539" s="38"/>
    </row>
    <row r="7540" spans="8:15">
      <c r="H7540" s="37"/>
      <c r="I7540" s="36"/>
      <c r="J7540" s="38"/>
      <c r="K7540" s="36"/>
      <c r="L7540" s="36"/>
      <c r="M7540" s="38"/>
      <c r="N7540" s="36"/>
      <c r="O7540" s="38"/>
    </row>
    <row r="7541" spans="8:15">
      <c r="H7541" s="37"/>
      <c r="I7541" s="36"/>
      <c r="J7541" s="38"/>
      <c r="K7541" s="36"/>
      <c r="L7541" s="36"/>
      <c r="M7541" s="38"/>
      <c r="N7541" s="36"/>
      <c r="O7541" s="38"/>
    </row>
    <row r="7542" spans="8:15">
      <c r="H7542" s="37"/>
      <c r="I7542" s="36"/>
      <c r="J7542" s="38"/>
      <c r="K7542" s="36"/>
      <c r="L7542" s="36"/>
      <c r="M7542" s="38"/>
      <c r="N7542" s="36"/>
      <c r="O7542" s="38"/>
    </row>
    <row r="7543" spans="8:15">
      <c r="H7543" s="37"/>
      <c r="I7543" s="36"/>
      <c r="J7543" s="38"/>
      <c r="K7543" s="36"/>
      <c r="L7543" s="36"/>
      <c r="M7543" s="38"/>
      <c r="N7543" s="36"/>
      <c r="O7543" s="38"/>
    </row>
    <row r="7544" spans="8:15">
      <c r="H7544" s="37"/>
      <c r="I7544" s="36"/>
      <c r="J7544" s="38"/>
      <c r="K7544" s="36"/>
      <c r="L7544" s="36"/>
      <c r="M7544" s="38"/>
      <c r="N7544" s="36"/>
      <c r="O7544" s="38"/>
    </row>
    <row r="7545" spans="8:15">
      <c r="H7545" s="37"/>
      <c r="I7545" s="36"/>
      <c r="J7545" s="38"/>
      <c r="K7545" s="36"/>
      <c r="L7545" s="36"/>
      <c r="M7545" s="38"/>
      <c r="N7545" s="36"/>
      <c r="O7545" s="38"/>
    </row>
    <row r="7546" spans="8:15">
      <c r="H7546" s="37"/>
      <c r="I7546" s="36"/>
      <c r="J7546" s="38"/>
      <c r="K7546" s="36"/>
      <c r="L7546" s="36"/>
      <c r="M7546" s="38"/>
      <c r="N7546" s="36"/>
      <c r="O7546" s="38"/>
    </row>
    <row r="7547" spans="8:15">
      <c r="H7547" s="37"/>
      <c r="I7547" s="36"/>
      <c r="J7547" s="38"/>
      <c r="K7547" s="36"/>
      <c r="L7547" s="36"/>
      <c r="M7547" s="38"/>
      <c r="N7547" s="36"/>
      <c r="O7547" s="38"/>
    </row>
    <row r="7548" spans="8:15">
      <c r="H7548" s="37"/>
      <c r="I7548" s="36"/>
      <c r="J7548" s="38"/>
      <c r="K7548" s="36"/>
      <c r="L7548" s="36"/>
      <c r="M7548" s="38"/>
      <c r="N7548" s="36"/>
      <c r="O7548" s="38"/>
    </row>
    <row r="7549" spans="8:15">
      <c r="H7549" s="37"/>
      <c r="I7549" s="36"/>
      <c r="J7549" s="38"/>
      <c r="K7549" s="36"/>
      <c r="L7549" s="36"/>
      <c r="M7549" s="38"/>
      <c r="N7549" s="36"/>
      <c r="O7549" s="38"/>
    </row>
    <row r="7550" spans="8:15">
      <c r="H7550" s="37"/>
      <c r="I7550" s="36"/>
      <c r="J7550" s="38"/>
      <c r="K7550" s="36"/>
      <c r="L7550" s="36"/>
      <c r="M7550" s="38"/>
      <c r="N7550" s="36"/>
      <c r="O7550" s="38"/>
    </row>
    <row r="7551" spans="8:15">
      <c r="H7551" s="37"/>
      <c r="I7551" s="36"/>
      <c r="J7551" s="38"/>
      <c r="K7551" s="36"/>
      <c r="L7551" s="36"/>
      <c r="M7551" s="38"/>
      <c r="N7551" s="36"/>
      <c r="O7551" s="38"/>
    </row>
    <row r="7552" spans="8:15">
      <c r="H7552" s="37"/>
      <c r="I7552" s="36"/>
      <c r="J7552" s="38"/>
      <c r="K7552" s="36"/>
      <c r="L7552" s="36"/>
      <c r="M7552" s="38"/>
      <c r="N7552" s="36"/>
      <c r="O7552" s="38"/>
    </row>
    <row r="7553" spans="8:15">
      <c r="H7553" s="37"/>
      <c r="I7553" s="36"/>
      <c r="J7553" s="38"/>
      <c r="K7553" s="36"/>
      <c r="L7553" s="36"/>
      <c r="M7553" s="38"/>
      <c r="N7553" s="36"/>
      <c r="O7553" s="38"/>
    </row>
    <row r="7554" spans="8:15">
      <c r="H7554" s="37"/>
      <c r="I7554" s="36"/>
      <c r="J7554" s="38"/>
      <c r="K7554" s="36"/>
      <c r="L7554" s="36"/>
      <c r="M7554" s="38"/>
      <c r="N7554" s="36"/>
      <c r="O7554" s="38"/>
    </row>
    <row r="7555" spans="8:15">
      <c r="H7555" s="37"/>
      <c r="I7555" s="36"/>
      <c r="J7555" s="38"/>
      <c r="K7555" s="36"/>
      <c r="L7555" s="36"/>
      <c r="M7555" s="38"/>
      <c r="N7555" s="36"/>
      <c r="O7555" s="38"/>
    </row>
    <row r="7556" spans="8:15">
      <c r="H7556" s="37"/>
      <c r="I7556" s="36"/>
      <c r="J7556" s="38"/>
      <c r="K7556" s="36"/>
      <c r="L7556" s="36"/>
      <c r="M7556" s="38"/>
      <c r="N7556" s="36"/>
      <c r="O7556" s="38"/>
    </row>
    <row r="7557" spans="8:15">
      <c r="H7557" s="37"/>
      <c r="I7557" s="36"/>
      <c r="J7557" s="38"/>
      <c r="K7557" s="36"/>
      <c r="L7557" s="36"/>
      <c r="M7557" s="38"/>
      <c r="N7557" s="36"/>
      <c r="O7557" s="38"/>
    </row>
    <row r="7558" spans="8:15">
      <c r="H7558" s="37"/>
      <c r="I7558" s="36"/>
      <c r="J7558" s="38"/>
      <c r="K7558" s="36"/>
      <c r="L7558" s="36"/>
      <c r="M7558" s="38"/>
      <c r="N7558" s="36"/>
      <c r="O7558" s="38"/>
    </row>
    <row r="7559" spans="8:15">
      <c r="H7559" s="37"/>
      <c r="I7559" s="36"/>
      <c r="J7559" s="38"/>
      <c r="K7559" s="36"/>
      <c r="L7559" s="36"/>
      <c r="M7559" s="38"/>
      <c r="N7559" s="36"/>
      <c r="O7559" s="38"/>
    </row>
    <row r="7560" spans="8:15">
      <c r="H7560" s="37"/>
      <c r="I7560" s="36"/>
      <c r="J7560" s="38"/>
      <c r="K7560" s="36"/>
      <c r="L7560" s="36"/>
      <c r="M7560" s="38"/>
      <c r="N7560" s="36"/>
      <c r="O7560" s="38"/>
    </row>
    <row r="7561" spans="8:15">
      <c r="H7561" s="37"/>
      <c r="I7561" s="36"/>
      <c r="J7561" s="38"/>
      <c r="K7561" s="36"/>
      <c r="L7561" s="36"/>
      <c r="M7561" s="38"/>
      <c r="N7561" s="36"/>
      <c r="O7561" s="38"/>
    </row>
    <row r="7562" spans="8:15">
      <c r="H7562" s="37"/>
      <c r="I7562" s="36"/>
      <c r="J7562" s="38"/>
      <c r="K7562" s="36"/>
      <c r="L7562" s="36"/>
      <c r="M7562" s="38"/>
      <c r="N7562" s="36"/>
      <c r="O7562" s="38"/>
    </row>
    <row r="7563" spans="8:15">
      <c r="H7563" s="37"/>
      <c r="I7563" s="36"/>
      <c r="J7563" s="38"/>
      <c r="K7563" s="36"/>
      <c r="L7563" s="36"/>
      <c r="M7563" s="38"/>
      <c r="N7563" s="36"/>
      <c r="O7563" s="38"/>
    </row>
    <row r="7564" spans="8:15">
      <c r="H7564" s="37"/>
      <c r="I7564" s="36"/>
      <c r="J7564" s="38"/>
      <c r="K7564" s="36"/>
      <c r="L7564" s="36"/>
      <c r="M7564" s="38"/>
      <c r="N7564" s="36"/>
      <c r="O7564" s="38"/>
    </row>
    <row r="7565" spans="8:15">
      <c r="H7565" s="37"/>
      <c r="I7565" s="36"/>
      <c r="J7565" s="38"/>
      <c r="K7565" s="36"/>
      <c r="L7565" s="36"/>
      <c r="M7565" s="38"/>
      <c r="N7565" s="36"/>
      <c r="O7565" s="38"/>
    </row>
    <row r="7566" spans="8:15">
      <c r="H7566" s="37"/>
      <c r="I7566" s="36"/>
      <c r="J7566" s="38"/>
      <c r="K7566" s="36"/>
      <c r="L7566" s="36"/>
      <c r="M7566" s="38"/>
      <c r="N7566" s="36"/>
      <c r="O7566" s="38"/>
    </row>
    <row r="7567" spans="8:15">
      <c r="H7567" s="37"/>
      <c r="I7567" s="36"/>
      <c r="J7567" s="38"/>
      <c r="K7567" s="36"/>
      <c r="L7567" s="36"/>
      <c r="M7567" s="38"/>
      <c r="N7567" s="36"/>
      <c r="O7567" s="38"/>
    </row>
    <row r="7568" spans="8:15">
      <c r="H7568" s="37"/>
      <c r="I7568" s="36"/>
      <c r="J7568" s="38"/>
      <c r="K7568" s="36"/>
      <c r="L7568" s="36"/>
      <c r="M7568" s="38"/>
      <c r="N7568" s="36"/>
      <c r="O7568" s="38"/>
    </row>
    <row r="7569" spans="8:15">
      <c r="H7569" s="37"/>
      <c r="I7569" s="36"/>
      <c r="J7569" s="38"/>
      <c r="K7569" s="36"/>
      <c r="L7569" s="36"/>
      <c r="M7569" s="38"/>
      <c r="N7569" s="36"/>
      <c r="O7569" s="38"/>
    </row>
    <row r="7570" spans="8:15">
      <c r="H7570" s="37"/>
      <c r="I7570" s="36"/>
      <c r="J7570" s="38"/>
      <c r="K7570" s="36"/>
      <c r="L7570" s="36"/>
      <c r="M7570" s="38"/>
      <c r="N7570" s="36"/>
      <c r="O7570" s="38"/>
    </row>
    <row r="7571" spans="8:15">
      <c r="H7571" s="37"/>
      <c r="I7571" s="36"/>
      <c r="J7571" s="38"/>
      <c r="K7571" s="36"/>
      <c r="L7571" s="36"/>
      <c r="M7571" s="38"/>
      <c r="N7571" s="36"/>
      <c r="O7571" s="38"/>
    </row>
    <row r="7572" spans="8:15">
      <c r="H7572" s="37"/>
      <c r="I7572" s="36"/>
      <c r="J7572" s="38"/>
      <c r="K7572" s="36"/>
      <c r="L7572" s="36"/>
      <c r="M7572" s="38"/>
      <c r="N7572" s="36"/>
      <c r="O7572" s="38"/>
    </row>
    <row r="7573" spans="8:15">
      <c r="H7573" s="37"/>
      <c r="I7573" s="36"/>
      <c r="J7573" s="38"/>
      <c r="K7573" s="36"/>
      <c r="L7573" s="36"/>
      <c r="M7573" s="38"/>
      <c r="N7573" s="36"/>
      <c r="O7573" s="38"/>
    </row>
    <row r="7574" spans="8:15">
      <c r="H7574" s="37"/>
      <c r="I7574" s="36"/>
      <c r="J7574" s="38"/>
      <c r="K7574" s="36"/>
      <c r="L7574" s="36"/>
      <c r="M7574" s="38"/>
      <c r="N7574" s="36"/>
      <c r="O7574" s="38"/>
    </row>
    <row r="7575" spans="8:15">
      <c r="H7575" s="37"/>
      <c r="I7575" s="36"/>
      <c r="J7575" s="38"/>
      <c r="K7575" s="36"/>
      <c r="L7575" s="36"/>
      <c r="M7575" s="38"/>
      <c r="N7575" s="36"/>
      <c r="O7575" s="38"/>
    </row>
    <row r="7576" spans="8:15">
      <c r="H7576" s="37"/>
      <c r="I7576" s="36"/>
      <c r="J7576" s="38"/>
      <c r="K7576" s="36"/>
      <c r="L7576" s="36"/>
      <c r="M7576" s="38"/>
      <c r="N7576" s="36"/>
      <c r="O7576" s="38"/>
    </row>
    <row r="7577" spans="8:15">
      <c r="H7577" s="37"/>
      <c r="I7577" s="36"/>
      <c r="J7577" s="38"/>
      <c r="K7577" s="36"/>
      <c r="L7577" s="36"/>
      <c r="M7577" s="38"/>
      <c r="N7577" s="36"/>
      <c r="O7577" s="38"/>
    </row>
    <row r="7578" spans="8:15">
      <c r="H7578" s="37"/>
      <c r="I7578" s="36"/>
      <c r="J7578" s="38"/>
      <c r="K7578" s="36"/>
      <c r="L7578" s="36"/>
      <c r="M7578" s="38"/>
      <c r="N7578" s="36"/>
      <c r="O7578" s="38"/>
    </row>
    <row r="7579" spans="8:15">
      <c r="H7579" s="37"/>
      <c r="I7579" s="36"/>
      <c r="J7579" s="38"/>
      <c r="K7579" s="36"/>
      <c r="L7579" s="36"/>
      <c r="M7579" s="38"/>
      <c r="N7579" s="36"/>
      <c r="O7579" s="38"/>
    </row>
    <row r="7580" spans="8:15">
      <c r="H7580" s="37"/>
      <c r="I7580" s="36"/>
      <c r="J7580" s="38"/>
      <c r="K7580" s="36"/>
      <c r="L7580" s="36"/>
      <c r="M7580" s="38"/>
      <c r="N7580" s="36"/>
      <c r="O7580" s="38"/>
    </row>
    <row r="7581" spans="8:15">
      <c r="H7581" s="37"/>
      <c r="I7581" s="36"/>
      <c r="J7581" s="38"/>
      <c r="K7581" s="36"/>
      <c r="L7581" s="36"/>
      <c r="M7581" s="38"/>
      <c r="N7581" s="36"/>
      <c r="O7581" s="38"/>
    </row>
    <row r="7582" spans="8:15">
      <c r="H7582" s="37"/>
      <c r="I7582" s="36"/>
      <c r="J7582" s="38"/>
      <c r="K7582" s="36"/>
      <c r="L7582" s="36"/>
      <c r="M7582" s="38"/>
      <c r="N7582" s="36"/>
      <c r="O7582" s="38"/>
    </row>
    <row r="7583" spans="8:15">
      <c r="H7583" s="37"/>
      <c r="I7583" s="36"/>
      <c r="J7583" s="38"/>
      <c r="K7583" s="36"/>
      <c r="L7583" s="36"/>
      <c r="M7583" s="38"/>
      <c r="N7583" s="36"/>
      <c r="O7583" s="38"/>
    </row>
    <row r="7584" spans="8:15">
      <c r="H7584" s="37"/>
      <c r="I7584" s="36"/>
      <c r="J7584" s="38"/>
      <c r="K7584" s="36"/>
      <c r="L7584" s="36"/>
      <c r="M7584" s="38"/>
      <c r="N7584" s="36"/>
      <c r="O7584" s="38"/>
    </row>
    <row r="7585" spans="8:15">
      <c r="H7585" s="37"/>
      <c r="I7585" s="36"/>
      <c r="J7585" s="38"/>
      <c r="K7585" s="36"/>
      <c r="L7585" s="36"/>
      <c r="M7585" s="38"/>
      <c r="N7585" s="36"/>
      <c r="O7585" s="38"/>
    </row>
    <row r="7586" spans="8:15">
      <c r="H7586" s="37"/>
      <c r="I7586" s="36"/>
      <c r="J7586" s="38"/>
      <c r="K7586" s="36"/>
      <c r="L7586" s="36"/>
      <c r="M7586" s="38"/>
      <c r="N7586" s="36"/>
      <c r="O7586" s="38"/>
    </row>
    <row r="7587" spans="8:15">
      <c r="H7587" s="37"/>
      <c r="I7587" s="36"/>
      <c r="J7587" s="38"/>
      <c r="K7587" s="36"/>
      <c r="L7587" s="36"/>
      <c r="M7587" s="38"/>
      <c r="N7587" s="36"/>
      <c r="O7587" s="38"/>
    </row>
    <row r="7588" spans="8:15">
      <c r="H7588" s="37"/>
      <c r="I7588" s="36"/>
      <c r="J7588" s="38"/>
      <c r="K7588" s="36"/>
      <c r="L7588" s="36"/>
      <c r="M7588" s="38"/>
      <c r="N7588" s="36"/>
      <c r="O7588" s="38"/>
    </row>
    <row r="7589" spans="8:15">
      <c r="H7589" s="37"/>
      <c r="I7589" s="36"/>
      <c r="J7589" s="38"/>
      <c r="K7589" s="36"/>
      <c r="L7589" s="36"/>
      <c r="M7589" s="38"/>
      <c r="N7589" s="36"/>
      <c r="O7589" s="38"/>
    </row>
    <row r="7590" spans="8:15">
      <c r="H7590" s="37"/>
      <c r="I7590" s="36"/>
      <c r="J7590" s="38"/>
      <c r="K7590" s="36"/>
      <c r="L7590" s="36"/>
      <c r="M7590" s="38"/>
      <c r="N7590" s="36"/>
      <c r="O7590" s="38"/>
    </row>
    <row r="7591" spans="8:15">
      <c r="H7591" s="37"/>
      <c r="I7591" s="36"/>
      <c r="J7591" s="38"/>
      <c r="K7591" s="36"/>
      <c r="L7591" s="36"/>
      <c r="M7591" s="38"/>
      <c r="N7591" s="36"/>
      <c r="O7591" s="38"/>
    </row>
    <row r="7592" spans="8:15">
      <c r="H7592" s="37"/>
      <c r="I7592" s="36"/>
      <c r="J7592" s="38"/>
      <c r="K7592" s="36"/>
      <c r="L7592" s="36"/>
      <c r="M7592" s="38"/>
      <c r="N7592" s="36"/>
      <c r="O7592" s="38"/>
    </row>
    <row r="7593" spans="8:15">
      <c r="H7593" s="37"/>
      <c r="I7593" s="36"/>
      <c r="J7593" s="38"/>
      <c r="K7593" s="36"/>
      <c r="L7593" s="36"/>
      <c r="M7593" s="38"/>
      <c r="N7593" s="36"/>
      <c r="O7593" s="38"/>
    </row>
    <row r="7594" spans="8:15">
      <c r="H7594" s="37"/>
      <c r="I7594" s="36"/>
      <c r="J7594" s="38"/>
      <c r="K7594" s="36"/>
      <c r="L7594" s="36"/>
      <c r="M7594" s="38"/>
      <c r="N7594" s="36"/>
      <c r="O7594" s="38"/>
    </row>
    <row r="7595" spans="8:15">
      <c r="H7595" s="37"/>
      <c r="I7595" s="36"/>
      <c r="J7595" s="38"/>
      <c r="K7595" s="36"/>
      <c r="L7595" s="36"/>
      <c r="M7595" s="38"/>
      <c r="N7595" s="36"/>
      <c r="O7595" s="38"/>
    </row>
    <row r="7596" spans="8:15">
      <c r="H7596" s="37"/>
      <c r="I7596" s="36"/>
      <c r="J7596" s="38"/>
      <c r="K7596" s="36"/>
      <c r="L7596" s="36"/>
      <c r="M7596" s="38"/>
      <c r="N7596" s="36"/>
      <c r="O7596" s="38"/>
    </row>
    <row r="7597" spans="8:15">
      <c r="H7597" s="37"/>
      <c r="I7597" s="36"/>
      <c r="J7597" s="38"/>
      <c r="K7597" s="36"/>
      <c r="L7597" s="36"/>
      <c r="M7597" s="38"/>
      <c r="N7597" s="36"/>
      <c r="O7597" s="38"/>
    </row>
    <row r="7598" spans="8:15">
      <c r="H7598" s="37"/>
      <c r="I7598" s="36"/>
      <c r="J7598" s="38"/>
      <c r="K7598" s="36"/>
      <c r="L7598" s="36"/>
      <c r="M7598" s="38"/>
      <c r="N7598" s="36"/>
      <c r="O7598" s="38"/>
    </row>
    <row r="7599" spans="8:15">
      <c r="H7599" s="37"/>
      <c r="I7599" s="36"/>
      <c r="J7599" s="38"/>
      <c r="K7599" s="36"/>
      <c r="L7599" s="36"/>
      <c r="M7599" s="38"/>
      <c r="N7599" s="36"/>
      <c r="O7599" s="38"/>
    </row>
    <row r="7600" spans="8:15">
      <c r="H7600" s="37"/>
      <c r="I7600" s="36"/>
      <c r="J7600" s="38"/>
      <c r="K7600" s="36"/>
      <c r="L7600" s="36"/>
      <c r="M7600" s="38"/>
      <c r="N7600" s="36"/>
      <c r="O7600" s="38"/>
    </row>
    <row r="7601" spans="8:15">
      <c r="H7601" s="37"/>
      <c r="I7601" s="36"/>
      <c r="J7601" s="38"/>
      <c r="K7601" s="36"/>
      <c r="L7601" s="36"/>
      <c r="M7601" s="38"/>
      <c r="N7601" s="36"/>
      <c r="O7601" s="38"/>
    </row>
    <row r="7602" spans="8:15">
      <c r="H7602" s="37"/>
      <c r="I7602" s="36"/>
      <c r="J7602" s="38"/>
      <c r="K7602" s="36"/>
      <c r="L7602" s="36"/>
      <c r="M7602" s="38"/>
      <c r="N7602" s="36"/>
      <c r="O7602" s="38"/>
    </row>
    <row r="7603" spans="8:15">
      <c r="H7603" s="37"/>
      <c r="I7603" s="36"/>
      <c r="J7603" s="38"/>
      <c r="K7603" s="36"/>
      <c r="L7603" s="36"/>
      <c r="M7603" s="38"/>
      <c r="N7603" s="36"/>
      <c r="O7603" s="38"/>
    </row>
    <row r="7604" spans="8:15">
      <c r="H7604" s="37"/>
      <c r="I7604" s="36"/>
      <c r="J7604" s="38"/>
      <c r="K7604" s="36"/>
      <c r="L7604" s="36"/>
      <c r="M7604" s="38"/>
      <c r="N7604" s="36"/>
      <c r="O7604" s="38"/>
    </row>
    <row r="7605" spans="8:15">
      <c r="H7605" s="37"/>
      <c r="I7605" s="36"/>
      <c r="J7605" s="38"/>
      <c r="K7605" s="36"/>
      <c r="L7605" s="36"/>
      <c r="M7605" s="38"/>
      <c r="N7605" s="36"/>
      <c r="O7605" s="38"/>
    </row>
    <row r="7606" spans="8:15">
      <c r="H7606" s="37"/>
      <c r="I7606" s="36"/>
      <c r="J7606" s="38"/>
      <c r="K7606" s="36"/>
      <c r="L7606" s="36"/>
      <c r="M7606" s="38"/>
      <c r="N7606" s="36"/>
      <c r="O7606" s="38"/>
    </row>
    <row r="7607" spans="8:15">
      <c r="H7607" s="37"/>
      <c r="I7607" s="36"/>
      <c r="J7607" s="38"/>
      <c r="K7607" s="36"/>
      <c r="L7607" s="36"/>
      <c r="M7607" s="38"/>
      <c r="N7607" s="36"/>
      <c r="O7607" s="38"/>
    </row>
    <row r="7608" spans="8:15">
      <c r="H7608" s="37"/>
      <c r="I7608" s="36"/>
      <c r="J7608" s="38"/>
      <c r="K7608" s="36"/>
      <c r="L7608" s="36"/>
      <c r="M7608" s="38"/>
      <c r="N7608" s="36"/>
      <c r="O7608" s="38"/>
    </row>
    <row r="7609" spans="8:15">
      <c r="H7609" s="37"/>
      <c r="I7609" s="36"/>
      <c r="J7609" s="38"/>
      <c r="K7609" s="36"/>
      <c r="L7609" s="36"/>
      <c r="M7609" s="38"/>
      <c r="N7609" s="36"/>
      <c r="O7609" s="38"/>
    </row>
    <row r="7610" spans="8:15">
      <c r="H7610" s="37"/>
      <c r="I7610" s="36"/>
      <c r="J7610" s="38"/>
      <c r="K7610" s="36"/>
      <c r="L7610" s="36"/>
      <c r="M7610" s="38"/>
      <c r="N7610" s="36"/>
      <c r="O7610" s="38"/>
    </row>
    <row r="7611" spans="8:15">
      <c r="H7611" s="37"/>
      <c r="I7611" s="36"/>
      <c r="J7611" s="38"/>
      <c r="K7611" s="36"/>
      <c r="L7611" s="36"/>
      <c r="M7611" s="38"/>
      <c r="N7611" s="36"/>
      <c r="O7611" s="38"/>
    </row>
    <row r="7612" spans="8:15">
      <c r="H7612" s="37"/>
      <c r="I7612" s="36"/>
      <c r="J7612" s="38"/>
      <c r="K7612" s="36"/>
      <c r="L7612" s="36"/>
      <c r="M7612" s="38"/>
      <c r="N7612" s="36"/>
      <c r="O7612" s="38"/>
    </row>
    <row r="7613" spans="8:15">
      <c r="H7613" s="37"/>
      <c r="I7613" s="36"/>
      <c r="J7613" s="38"/>
      <c r="K7613" s="36"/>
      <c r="L7613" s="36"/>
      <c r="M7613" s="38"/>
      <c r="N7613" s="36"/>
      <c r="O7613" s="38"/>
    </row>
    <row r="7614" spans="8:15">
      <c r="H7614" s="37"/>
      <c r="I7614" s="36"/>
      <c r="J7614" s="38"/>
      <c r="K7614" s="36"/>
      <c r="L7614" s="36"/>
      <c r="M7614" s="38"/>
      <c r="N7614" s="36"/>
      <c r="O7614" s="38"/>
    </row>
    <row r="7615" spans="8:15">
      <c r="H7615" s="37"/>
      <c r="I7615" s="36"/>
      <c r="J7615" s="38"/>
      <c r="K7615" s="36"/>
      <c r="L7615" s="36"/>
      <c r="M7615" s="38"/>
      <c r="N7615" s="36"/>
      <c r="O7615" s="38"/>
    </row>
    <row r="7616" spans="8:15">
      <c r="H7616" s="37"/>
      <c r="I7616" s="36"/>
      <c r="J7616" s="38"/>
      <c r="K7616" s="36"/>
      <c r="L7616" s="36"/>
      <c r="M7616" s="38"/>
      <c r="N7616" s="36"/>
      <c r="O7616" s="38"/>
    </row>
    <row r="7617" spans="8:15">
      <c r="H7617" s="37"/>
      <c r="I7617" s="36"/>
      <c r="J7617" s="38"/>
      <c r="K7617" s="36"/>
      <c r="L7617" s="36"/>
      <c r="M7617" s="38"/>
      <c r="N7617" s="36"/>
      <c r="O7617" s="38"/>
    </row>
    <row r="7618" spans="8:15">
      <c r="H7618" s="37"/>
      <c r="I7618" s="36"/>
      <c r="J7618" s="38"/>
      <c r="K7618" s="36"/>
      <c r="L7618" s="36"/>
      <c r="M7618" s="38"/>
      <c r="N7618" s="36"/>
      <c r="O7618" s="38"/>
    </row>
    <row r="7619" spans="8:15">
      <c r="H7619" s="37"/>
      <c r="I7619" s="36"/>
      <c r="J7619" s="38"/>
      <c r="K7619" s="36"/>
      <c r="L7619" s="36"/>
      <c r="M7619" s="38"/>
      <c r="N7619" s="36"/>
      <c r="O7619" s="38"/>
    </row>
    <row r="7620" spans="8:15">
      <c r="H7620" s="37"/>
      <c r="I7620" s="36"/>
      <c r="J7620" s="38"/>
      <c r="K7620" s="36"/>
      <c r="L7620" s="36"/>
      <c r="M7620" s="38"/>
      <c r="N7620" s="36"/>
      <c r="O7620" s="38"/>
    </row>
    <row r="7621" spans="8:15">
      <c r="H7621" s="37"/>
      <c r="I7621" s="36"/>
      <c r="J7621" s="38"/>
      <c r="K7621" s="36"/>
      <c r="L7621" s="36"/>
      <c r="M7621" s="38"/>
      <c r="N7621" s="36"/>
      <c r="O7621" s="38"/>
    </row>
    <row r="7622" spans="8:15">
      <c r="H7622" s="37"/>
      <c r="I7622" s="36"/>
      <c r="J7622" s="38"/>
      <c r="K7622" s="36"/>
      <c r="L7622" s="36"/>
      <c r="M7622" s="38"/>
      <c r="N7622" s="36"/>
      <c r="O7622" s="38"/>
    </row>
    <row r="7623" spans="8:15">
      <c r="H7623" s="37"/>
      <c r="I7623" s="36"/>
      <c r="J7623" s="38"/>
      <c r="K7623" s="36"/>
      <c r="L7623" s="36"/>
      <c r="M7623" s="38"/>
      <c r="N7623" s="36"/>
      <c r="O7623" s="38"/>
    </row>
    <row r="7624" spans="8:15">
      <c r="H7624" s="37"/>
      <c r="I7624" s="36"/>
      <c r="J7624" s="38"/>
      <c r="K7624" s="36"/>
      <c r="L7624" s="36"/>
      <c r="M7624" s="38"/>
      <c r="N7624" s="36"/>
      <c r="O7624" s="38"/>
    </row>
    <row r="7625" spans="8:15">
      <c r="H7625" s="37"/>
      <c r="I7625" s="36"/>
      <c r="J7625" s="38"/>
      <c r="K7625" s="36"/>
      <c r="L7625" s="36"/>
      <c r="M7625" s="38"/>
      <c r="N7625" s="36"/>
      <c r="O7625" s="38"/>
    </row>
    <row r="7626" spans="8:15">
      <c r="H7626" s="37"/>
      <c r="I7626" s="36"/>
      <c r="J7626" s="38"/>
      <c r="K7626" s="36"/>
      <c r="L7626" s="36"/>
      <c r="M7626" s="38"/>
      <c r="N7626" s="36"/>
      <c r="O7626" s="38"/>
    </row>
    <row r="7627" spans="8:15">
      <c r="H7627" s="37"/>
      <c r="I7627" s="36"/>
      <c r="J7627" s="38"/>
      <c r="K7627" s="36"/>
      <c r="L7627" s="36"/>
      <c r="M7627" s="38"/>
      <c r="N7627" s="36"/>
      <c r="O7627" s="38"/>
    </row>
    <row r="7628" spans="8:15">
      <c r="H7628" s="37"/>
      <c r="I7628" s="36"/>
      <c r="J7628" s="38"/>
      <c r="K7628" s="36"/>
      <c r="L7628" s="36"/>
      <c r="M7628" s="38"/>
      <c r="N7628" s="36"/>
      <c r="O7628" s="38"/>
    </row>
    <row r="7629" spans="8:15">
      <c r="H7629" s="37"/>
      <c r="I7629" s="36"/>
      <c r="J7629" s="38"/>
      <c r="K7629" s="36"/>
      <c r="L7629" s="36"/>
      <c r="M7629" s="38"/>
      <c r="N7629" s="36"/>
      <c r="O7629" s="38"/>
    </row>
    <row r="7630" spans="8:15">
      <c r="H7630" s="37"/>
      <c r="I7630" s="36"/>
      <c r="J7630" s="38"/>
      <c r="K7630" s="36"/>
      <c r="L7630" s="36"/>
      <c r="M7630" s="38"/>
      <c r="N7630" s="36"/>
      <c r="O7630" s="38"/>
    </row>
    <row r="7631" spans="8:15">
      <c r="H7631" s="37"/>
      <c r="I7631" s="36"/>
      <c r="J7631" s="38"/>
      <c r="K7631" s="36"/>
      <c r="L7631" s="36"/>
      <c r="M7631" s="38"/>
      <c r="N7631" s="36"/>
      <c r="O7631" s="38"/>
    </row>
    <row r="7632" spans="8:15">
      <c r="H7632" s="37"/>
      <c r="I7632" s="36"/>
      <c r="J7632" s="38"/>
      <c r="K7632" s="36"/>
      <c r="L7632" s="36"/>
      <c r="M7632" s="38"/>
      <c r="N7632" s="36"/>
      <c r="O7632" s="38"/>
    </row>
    <row r="7633" spans="8:15">
      <c r="H7633" s="37"/>
      <c r="I7633" s="36"/>
      <c r="J7633" s="38"/>
      <c r="K7633" s="36"/>
      <c r="L7633" s="36"/>
      <c r="M7633" s="38"/>
      <c r="N7633" s="36"/>
      <c r="O7633" s="38"/>
    </row>
    <row r="7634" spans="8:15">
      <c r="H7634" s="37"/>
      <c r="I7634" s="36"/>
      <c r="J7634" s="38"/>
      <c r="K7634" s="36"/>
      <c r="L7634" s="36"/>
      <c r="M7634" s="38"/>
      <c r="N7634" s="36"/>
      <c r="O7634" s="38"/>
    </row>
    <row r="7635" spans="8:15">
      <c r="H7635" s="37"/>
      <c r="I7635" s="36"/>
      <c r="J7635" s="38"/>
      <c r="K7635" s="36"/>
      <c r="L7635" s="36"/>
      <c r="M7635" s="38"/>
      <c r="N7635" s="36"/>
      <c r="O7635" s="38"/>
    </row>
    <row r="7636" spans="8:15">
      <c r="H7636" s="37"/>
      <c r="I7636" s="36"/>
      <c r="J7636" s="38"/>
      <c r="K7636" s="36"/>
      <c r="L7636" s="36"/>
      <c r="M7636" s="38"/>
      <c r="N7636" s="36"/>
      <c r="O7636" s="38"/>
    </row>
    <row r="7637" spans="8:15">
      <c r="H7637" s="37"/>
      <c r="I7637" s="36"/>
      <c r="J7637" s="38"/>
      <c r="K7637" s="36"/>
      <c r="L7637" s="36"/>
      <c r="M7637" s="38"/>
      <c r="N7637" s="36"/>
      <c r="O7637" s="38"/>
    </row>
    <row r="7638" spans="8:15">
      <c r="H7638" s="37"/>
      <c r="I7638" s="36"/>
      <c r="J7638" s="38"/>
      <c r="K7638" s="36"/>
      <c r="L7638" s="36"/>
      <c r="M7638" s="38"/>
      <c r="N7638" s="36"/>
      <c r="O7638" s="38"/>
    </row>
    <row r="7639" spans="8:15">
      <c r="H7639" s="37"/>
      <c r="I7639" s="36"/>
      <c r="J7639" s="38"/>
      <c r="K7639" s="36"/>
      <c r="L7639" s="36"/>
      <c r="M7639" s="38"/>
      <c r="N7639" s="36"/>
      <c r="O7639" s="38"/>
    </row>
    <row r="7640" spans="8:15">
      <c r="H7640" s="37"/>
      <c r="I7640" s="36"/>
      <c r="J7640" s="38"/>
      <c r="K7640" s="36"/>
      <c r="L7640" s="36"/>
      <c r="M7640" s="38"/>
      <c r="N7640" s="36"/>
      <c r="O7640" s="38"/>
    </row>
    <row r="7641" spans="8:15">
      <c r="H7641" s="37"/>
      <c r="I7641" s="36"/>
      <c r="J7641" s="38"/>
      <c r="K7641" s="36"/>
      <c r="L7641" s="36"/>
      <c r="M7641" s="38"/>
      <c r="N7641" s="36"/>
      <c r="O7641" s="38"/>
    </row>
    <row r="7642" spans="8:15">
      <c r="H7642" s="37"/>
      <c r="I7642" s="36"/>
      <c r="J7642" s="38"/>
      <c r="K7642" s="36"/>
      <c r="L7642" s="36"/>
      <c r="M7642" s="38"/>
      <c r="N7642" s="36"/>
      <c r="O7642" s="38"/>
    </row>
    <row r="7643" spans="8:15">
      <c r="H7643" s="37"/>
      <c r="I7643" s="36"/>
      <c r="J7643" s="38"/>
      <c r="K7643" s="36"/>
      <c r="L7643" s="36"/>
      <c r="M7643" s="38"/>
      <c r="N7643" s="36"/>
      <c r="O7643" s="38"/>
    </row>
    <row r="7644" spans="8:15">
      <c r="H7644" s="37"/>
      <c r="I7644" s="36"/>
      <c r="J7644" s="38"/>
      <c r="K7644" s="36"/>
      <c r="L7644" s="36"/>
      <c r="M7644" s="38"/>
      <c r="N7644" s="36"/>
      <c r="O7644" s="38"/>
    </row>
    <row r="7645" spans="8:15">
      <c r="H7645" s="37"/>
      <c r="I7645" s="36"/>
      <c r="J7645" s="38"/>
      <c r="K7645" s="36"/>
      <c r="L7645" s="36"/>
      <c r="M7645" s="38"/>
      <c r="N7645" s="36"/>
      <c r="O7645" s="38"/>
    </row>
    <row r="7646" spans="8:15">
      <c r="H7646" s="37"/>
      <c r="I7646" s="36"/>
      <c r="J7646" s="38"/>
      <c r="K7646" s="36"/>
      <c r="L7646" s="36"/>
      <c r="M7646" s="38"/>
      <c r="N7646" s="36"/>
      <c r="O7646" s="38"/>
    </row>
    <row r="7647" spans="8:15">
      <c r="H7647" s="37"/>
      <c r="I7647" s="36"/>
      <c r="J7647" s="38"/>
      <c r="K7647" s="36"/>
      <c r="L7647" s="36"/>
      <c r="M7647" s="38"/>
      <c r="N7647" s="36"/>
      <c r="O7647" s="38"/>
    </row>
    <row r="7648" spans="8:15">
      <c r="H7648" s="37"/>
      <c r="I7648" s="36"/>
      <c r="J7648" s="38"/>
      <c r="K7648" s="36"/>
      <c r="L7648" s="36"/>
      <c r="M7648" s="38"/>
      <c r="N7648" s="36"/>
      <c r="O7648" s="38"/>
    </row>
    <row r="7649" spans="8:15">
      <c r="H7649" s="37"/>
      <c r="I7649" s="36"/>
      <c r="J7649" s="38"/>
      <c r="K7649" s="36"/>
      <c r="L7649" s="36"/>
      <c r="M7649" s="38"/>
      <c r="N7649" s="36"/>
      <c r="O7649" s="38"/>
    </row>
    <row r="7650" spans="8:15">
      <c r="H7650" s="37"/>
      <c r="I7650" s="36"/>
      <c r="J7650" s="38"/>
      <c r="K7650" s="36"/>
      <c r="L7650" s="36"/>
      <c r="M7650" s="38"/>
      <c r="N7650" s="36"/>
      <c r="O7650" s="38"/>
    </row>
    <row r="7651" spans="8:15">
      <c r="H7651" s="37"/>
      <c r="I7651" s="36"/>
      <c r="J7651" s="38"/>
      <c r="K7651" s="36"/>
      <c r="L7651" s="36"/>
      <c r="M7651" s="38"/>
      <c r="N7651" s="36"/>
      <c r="O7651" s="38"/>
    </row>
    <row r="7652" spans="8:15">
      <c r="H7652" s="37"/>
      <c r="I7652" s="36"/>
      <c r="J7652" s="38"/>
      <c r="K7652" s="36"/>
      <c r="L7652" s="36"/>
      <c r="M7652" s="38"/>
      <c r="N7652" s="36"/>
      <c r="O7652" s="38"/>
    </row>
    <row r="7653" spans="8:15">
      <c r="H7653" s="37"/>
      <c r="I7653" s="36"/>
      <c r="J7653" s="38"/>
      <c r="K7653" s="36"/>
      <c r="L7653" s="36"/>
      <c r="M7653" s="38"/>
      <c r="N7653" s="36"/>
      <c r="O7653" s="38"/>
    </row>
    <row r="7654" spans="8:15">
      <c r="H7654" s="37"/>
      <c r="I7654" s="36"/>
      <c r="J7654" s="38"/>
      <c r="K7654" s="36"/>
      <c r="L7654" s="36"/>
      <c r="M7654" s="38"/>
      <c r="N7654" s="36"/>
      <c r="O7654" s="38"/>
    </row>
    <row r="7655" spans="8:15">
      <c r="H7655" s="37"/>
      <c r="I7655" s="36"/>
      <c r="J7655" s="38"/>
      <c r="K7655" s="36"/>
      <c r="L7655" s="36"/>
      <c r="M7655" s="38"/>
      <c r="N7655" s="36"/>
      <c r="O7655" s="38"/>
    </row>
    <row r="7656" spans="8:15">
      <c r="H7656" s="37"/>
      <c r="I7656" s="36"/>
      <c r="J7656" s="38"/>
      <c r="K7656" s="36"/>
      <c r="L7656" s="36"/>
      <c r="M7656" s="38"/>
      <c r="N7656" s="36"/>
      <c r="O7656" s="38"/>
    </row>
    <row r="7657" spans="8:15">
      <c r="H7657" s="37"/>
      <c r="I7657" s="36"/>
      <c r="J7657" s="38"/>
      <c r="K7657" s="36"/>
      <c r="L7657" s="36"/>
      <c r="M7657" s="38"/>
      <c r="N7657" s="36"/>
      <c r="O7657" s="38"/>
    </row>
    <row r="7658" spans="8:15">
      <c r="H7658" s="37"/>
      <c r="I7658" s="36"/>
      <c r="J7658" s="38"/>
      <c r="K7658" s="36"/>
      <c r="L7658" s="36"/>
      <c r="M7658" s="38"/>
      <c r="N7658" s="36"/>
      <c r="O7658" s="38"/>
    </row>
    <row r="7659" spans="8:15">
      <c r="H7659" s="37"/>
      <c r="I7659" s="36"/>
      <c r="J7659" s="38"/>
      <c r="K7659" s="36"/>
      <c r="L7659" s="36"/>
      <c r="M7659" s="38"/>
      <c r="N7659" s="36"/>
      <c r="O7659" s="38"/>
    </row>
    <row r="7660" spans="8:15">
      <c r="H7660" s="37"/>
      <c r="I7660" s="36"/>
      <c r="J7660" s="38"/>
      <c r="K7660" s="36"/>
      <c r="L7660" s="36"/>
      <c r="M7660" s="38"/>
      <c r="N7660" s="36"/>
      <c r="O7660" s="38"/>
    </row>
    <row r="7661" spans="8:15">
      <c r="H7661" s="37"/>
      <c r="I7661" s="36"/>
      <c r="J7661" s="38"/>
      <c r="K7661" s="36"/>
      <c r="L7661" s="36"/>
      <c r="M7661" s="38"/>
      <c r="N7661" s="36"/>
      <c r="O7661" s="38"/>
    </row>
    <row r="7662" spans="8:15">
      <c r="H7662" s="37"/>
      <c r="I7662" s="36"/>
      <c r="J7662" s="38"/>
      <c r="K7662" s="36"/>
      <c r="L7662" s="36"/>
      <c r="M7662" s="38"/>
      <c r="N7662" s="36"/>
      <c r="O7662" s="38"/>
    </row>
    <row r="7663" spans="8:15">
      <c r="H7663" s="37"/>
      <c r="I7663" s="36"/>
      <c r="J7663" s="38"/>
      <c r="K7663" s="36"/>
      <c r="L7663" s="36"/>
      <c r="M7663" s="38"/>
      <c r="N7663" s="36"/>
      <c r="O7663" s="38"/>
    </row>
    <row r="7664" spans="8:15">
      <c r="H7664" s="37"/>
      <c r="I7664" s="36"/>
      <c r="J7664" s="38"/>
      <c r="K7664" s="36"/>
      <c r="L7664" s="36"/>
      <c r="M7664" s="38"/>
      <c r="N7664" s="36"/>
      <c r="O7664" s="38"/>
    </row>
    <row r="7665" spans="8:15">
      <c r="H7665" s="37"/>
      <c r="I7665" s="36"/>
      <c r="J7665" s="38"/>
      <c r="K7665" s="36"/>
      <c r="L7665" s="36"/>
      <c r="M7665" s="38"/>
      <c r="N7665" s="36"/>
      <c r="O7665" s="38"/>
    </row>
    <row r="7666" spans="8:15">
      <c r="H7666" s="37"/>
      <c r="I7666" s="36"/>
      <c r="J7666" s="38"/>
      <c r="K7666" s="36"/>
      <c r="L7666" s="36"/>
      <c r="M7666" s="38"/>
      <c r="N7666" s="36"/>
      <c r="O7666" s="38"/>
    </row>
    <row r="7667" spans="8:15">
      <c r="H7667" s="37"/>
      <c r="I7667" s="36"/>
      <c r="J7667" s="38"/>
      <c r="K7667" s="36"/>
      <c r="L7667" s="36"/>
      <c r="M7667" s="38"/>
      <c r="N7667" s="36"/>
      <c r="O7667" s="38"/>
    </row>
    <row r="7668" spans="8:15">
      <c r="H7668" s="37"/>
      <c r="I7668" s="36"/>
      <c r="J7668" s="38"/>
      <c r="K7668" s="36"/>
      <c r="L7668" s="36"/>
      <c r="M7668" s="38"/>
      <c r="N7668" s="36"/>
      <c r="O7668" s="38"/>
    </row>
    <row r="7669" spans="8:15">
      <c r="H7669" s="37"/>
      <c r="I7669" s="36"/>
      <c r="J7669" s="38"/>
      <c r="K7669" s="36"/>
      <c r="L7669" s="36"/>
      <c r="M7669" s="38"/>
      <c r="N7669" s="36"/>
      <c r="O7669" s="38"/>
    </row>
    <row r="7670" spans="8:15">
      <c r="H7670" s="37"/>
      <c r="I7670" s="36"/>
      <c r="J7670" s="38"/>
      <c r="K7670" s="36"/>
      <c r="L7670" s="36"/>
      <c r="M7670" s="38"/>
      <c r="N7670" s="36"/>
      <c r="O7670" s="38"/>
    </row>
    <row r="7671" spans="8:15">
      <c r="H7671" s="37"/>
      <c r="I7671" s="36"/>
      <c r="J7671" s="38"/>
      <c r="K7671" s="36"/>
      <c r="L7671" s="36"/>
      <c r="M7671" s="38"/>
      <c r="N7671" s="36"/>
      <c r="O7671" s="38"/>
    </row>
    <row r="7672" spans="8:15">
      <c r="H7672" s="37"/>
      <c r="I7672" s="36"/>
      <c r="J7672" s="38"/>
      <c r="K7672" s="36"/>
      <c r="L7672" s="36"/>
      <c r="M7672" s="38"/>
      <c r="N7672" s="36"/>
      <c r="O7672" s="38"/>
    </row>
    <row r="7673" spans="8:15">
      <c r="H7673" s="37"/>
      <c r="I7673" s="36"/>
      <c r="J7673" s="38"/>
      <c r="K7673" s="36"/>
      <c r="L7673" s="36"/>
      <c r="M7673" s="38"/>
      <c r="N7673" s="36"/>
      <c r="O7673" s="38"/>
    </row>
    <row r="7674" spans="8:15">
      <c r="H7674" s="37"/>
      <c r="I7674" s="36"/>
      <c r="J7674" s="38"/>
      <c r="K7674" s="36"/>
      <c r="L7674" s="36"/>
      <c r="M7674" s="38"/>
      <c r="N7674" s="36"/>
      <c r="O7674" s="38"/>
    </row>
    <row r="7675" spans="8:15">
      <c r="H7675" s="37"/>
      <c r="I7675" s="36"/>
      <c r="J7675" s="38"/>
      <c r="K7675" s="36"/>
      <c r="L7675" s="36"/>
      <c r="M7675" s="38"/>
      <c r="N7675" s="36"/>
      <c r="O7675" s="38"/>
    </row>
    <row r="7676" spans="8:15">
      <c r="H7676" s="37"/>
      <c r="I7676" s="36"/>
      <c r="J7676" s="38"/>
      <c r="K7676" s="36"/>
      <c r="L7676" s="36"/>
      <c r="M7676" s="38"/>
      <c r="N7676" s="36"/>
      <c r="O7676" s="38"/>
    </row>
    <row r="7677" spans="8:15">
      <c r="H7677" s="37"/>
      <c r="I7677" s="36"/>
      <c r="J7677" s="38"/>
      <c r="K7677" s="36"/>
      <c r="L7677" s="36"/>
      <c r="M7677" s="38"/>
      <c r="N7677" s="36"/>
      <c r="O7677" s="38"/>
    </row>
    <row r="7678" spans="8:15">
      <c r="H7678" s="37"/>
      <c r="I7678" s="36"/>
      <c r="J7678" s="38"/>
      <c r="K7678" s="36"/>
      <c r="L7678" s="36"/>
      <c r="M7678" s="38"/>
      <c r="N7678" s="36"/>
      <c r="O7678" s="38"/>
    </row>
    <row r="7679" spans="8:15">
      <c r="H7679" s="37"/>
      <c r="I7679" s="36"/>
      <c r="J7679" s="38"/>
      <c r="K7679" s="36"/>
      <c r="L7679" s="36"/>
      <c r="M7679" s="38"/>
      <c r="N7679" s="36"/>
      <c r="O7679" s="38"/>
    </row>
    <row r="7680" spans="8:15">
      <c r="H7680" s="37"/>
      <c r="I7680" s="36"/>
      <c r="J7680" s="38"/>
      <c r="K7680" s="36"/>
      <c r="L7680" s="36"/>
      <c r="M7680" s="38"/>
      <c r="N7680" s="36"/>
      <c r="O7680" s="38"/>
    </row>
    <row r="7681" spans="8:15">
      <c r="H7681" s="37"/>
      <c r="I7681" s="36"/>
      <c r="J7681" s="38"/>
      <c r="K7681" s="36"/>
      <c r="L7681" s="36"/>
      <c r="M7681" s="38"/>
      <c r="N7681" s="36"/>
      <c r="O7681" s="38"/>
    </row>
    <row r="7682" spans="8:15">
      <c r="H7682" s="37"/>
      <c r="I7682" s="36"/>
      <c r="J7682" s="38"/>
      <c r="K7682" s="36"/>
      <c r="L7682" s="36"/>
      <c r="M7682" s="38"/>
      <c r="N7682" s="36"/>
      <c r="O7682" s="38"/>
    </row>
    <row r="7683" spans="8:15">
      <c r="H7683" s="37"/>
      <c r="I7683" s="36"/>
      <c r="J7683" s="38"/>
      <c r="K7683" s="36"/>
      <c r="L7683" s="36"/>
      <c r="M7683" s="38"/>
      <c r="N7683" s="36"/>
      <c r="O7683" s="38"/>
    </row>
    <row r="7684" spans="8:15">
      <c r="H7684" s="37"/>
      <c r="I7684" s="36"/>
      <c r="J7684" s="38"/>
      <c r="K7684" s="36"/>
      <c r="L7684" s="36"/>
      <c r="M7684" s="38"/>
      <c r="N7684" s="36"/>
      <c r="O7684" s="38"/>
    </row>
    <row r="7685" spans="8:15">
      <c r="H7685" s="37"/>
      <c r="I7685" s="36"/>
      <c r="J7685" s="38"/>
      <c r="K7685" s="36"/>
      <c r="L7685" s="36"/>
      <c r="M7685" s="38"/>
      <c r="N7685" s="36"/>
      <c r="O7685" s="38"/>
    </row>
    <row r="7686" spans="8:15">
      <c r="H7686" s="37"/>
      <c r="I7686" s="36"/>
      <c r="J7686" s="38"/>
      <c r="K7686" s="36"/>
      <c r="L7686" s="36"/>
      <c r="M7686" s="38"/>
      <c r="N7686" s="36"/>
      <c r="O7686" s="38"/>
    </row>
    <row r="7687" spans="8:15">
      <c r="H7687" s="37"/>
      <c r="I7687" s="36"/>
      <c r="J7687" s="38"/>
      <c r="K7687" s="36"/>
      <c r="L7687" s="36"/>
      <c r="M7687" s="38"/>
      <c r="N7687" s="36"/>
      <c r="O7687" s="38"/>
    </row>
    <row r="7688" spans="8:15">
      <c r="H7688" s="37"/>
      <c r="I7688" s="36"/>
      <c r="J7688" s="38"/>
      <c r="K7688" s="36"/>
      <c r="L7688" s="36"/>
      <c r="M7688" s="38"/>
      <c r="N7688" s="36"/>
      <c r="O7688" s="38"/>
    </row>
    <row r="7689" spans="8:15">
      <c r="H7689" s="37"/>
      <c r="I7689" s="36"/>
      <c r="J7689" s="38"/>
      <c r="K7689" s="36"/>
      <c r="L7689" s="36"/>
      <c r="M7689" s="38"/>
      <c r="N7689" s="36"/>
      <c r="O7689" s="38"/>
    </row>
    <row r="7690" spans="8:15">
      <c r="H7690" s="37"/>
      <c r="I7690" s="36"/>
      <c r="J7690" s="38"/>
      <c r="K7690" s="36"/>
      <c r="L7690" s="36"/>
      <c r="M7690" s="38"/>
      <c r="N7690" s="36"/>
      <c r="O7690" s="38"/>
    </row>
    <row r="7691" spans="8:15">
      <c r="H7691" s="37"/>
      <c r="I7691" s="36"/>
      <c r="J7691" s="38"/>
      <c r="K7691" s="36"/>
      <c r="L7691" s="36"/>
      <c r="M7691" s="38"/>
      <c r="N7691" s="36"/>
      <c r="O7691" s="38"/>
    </row>
    <row r="7692" spans="8:15">
      <c r="H7692" s="37"/>
      <c r="I7692" s="36"/>
      <c r="J7692" s="38"/>
      <c r="K7692" s="36"/>
      <c r="L7692" s="36"/>
      <c r="M7692" s="38"/>
      <c r="N7692" s="36"/>
      <c r="O7692" s="38"/>
    </row>
    <row r="7693" spans="8:15">
      <c r="H7693" s="37"/>
      <c r="I7693" s="36"/>
      <c r="J7693" s="38"/>
      <c r="K7693" s="36"/>
      <c r="L7693" s="36"/>
      <c r="M7693" s="38"/>
      <c r="N7693" s="36"/>
      <c r="O7693" s="38"/>
    </row>
    <row r="7694" spans="8:15">
      <c r="H7694" s="37"/>
      <c r="I7694" s="36"/>
      <c r="J7694" s="38"/>
      <c r="K7694" s="36"/>
      <c r="L7694" s="36"/>
      <c r="M7694" s="38"/>
      <c r="N7694" s="36"/>
      <c r="O7694" s="38"/>
    </row>
    <row r="7695" spans="8:15">
      <c r="H7695" s="37"/>
      <c r="I7695" s="36"/>
      <c r="J7695" s="38"/>
      <c r="K7695" s="36"/>
      <c r="L7695" s="36"/>
      <c r="M7695" s="38"/>
      <c r="N7695" s="36"/>
      <c r="O7695" s="38"/>
    </row>
    <row r="7696" spans="8:15">
      <c r="H7696" s="37"/>
      <c r="I7696" s="36"/>
      <c r="J7696" s="38"/>
      <c r="K7696" s="36"/>
      <c r="L7696" s="36"/>
      <c r="M7696" s="38"/>
      <c r="N7696" s="36"/>
      <c r="O7696" s="38"/>
    </row>
    <row r="7697" spans="8:15">
      <c r="H7697" s="37"/>
      <c r="I7697" s="36"/>
      <c r="J7697" s="38"/>
      <c r="K7697" s="36"/>
      <c r="L7697" s="36"/>
      <c r="M7697" s="38"/>
      <c r="N7697" s="36"/>
      <c r="O7697" s="38"/>
    </row>
    <row r="7698" spans="8:15">
      <c r="H7698" s="37"/>
      <c r="I7698" s="36"/>
      <c r="J7698" s="38"/>
      <c r="K7698" s="36"/>
      <c r="L7698" s="36"/>
      <c r="M7698" s="38"/>
      <c r="N7698" s="36"/>
      <c r="O7698" s="38"/>
    </row>
    <row r="7699" spans="8:15">
      <c r="H7699" s="37"/>
      <c r="I7699" s="36"/>
      <c r="J7699" s="38"/>
      <c r="K7699" s="36"/>
      <c r="L7699" s="36"/>
      <c r="M7699" s="38"/>
      <c r="N7699" s="36"/>
      <c r="O7699" s="38"/>
    </row>
    <row r="7700" spans="8:15">
      <c r="H7700" s="37"/>
      <c r="I7700" s="36"/>
      <c r="J7700" s="38"/>
      <c r="K7700" s="36"/>
      <c r="L7700" s="36"/>
      <c r="M7700" s="38"/>
      <c r="N7700" s="36"/>
      <c r="O7700" s="38"/>
    </row>
    <row r="7701" spans="8:15">
      <c r="H7701" s="37"/>
      <c r="I7701" s="36"/>
      <c r="J7701" s="38"/>
      <c r="K7701" s="36"/>
      <c r="L7701" s="36"/>
      <c r="M7701" s="38"/>
      <c r="N7701" s="36"/>
      <c r="O7701" s="38"/>
    </row>
    <row r="7702" spans="8:15">
      <c r="H7702" s="37"/>
      <c r="I7702" s="36"/>
      <c r="J7702" s="38"/>
      <c r="K7702" s="36"/>
      <c r="L7702" s="36"/>
      <c r="M7702" s="38"/>
      <c r="N7702" s="36"/>
      <c r="O7702" s="38"/>
    </row>
    <row r="7703" spans="8:15">
      <c r="H7703" s="37"/>
      <c r="I7703" s="36"/>
      <c r="J7703" s="38"/>
      <c r="K7703" s="36"/>
      <c r="L7703" s="36"/>
      <c r="M7703" s="38"/>
      <c r="N7703" s="36"/>
      <c r="O7703" s="38"/>
    </row>
    <row r="7704" spans="8:15">
      <c r="H7704" s="37"/>
      <c r="I7704" s="36"/>
      <c r="J7704" s="38"/>
      <c r="K7704" s="36"/>
      <c r="L7704" s="36"/>
      <c r="M7704" s="38"/>
      <c r="N7704" s="36"/>
      <c r="O7704" s="38"/>
    </row>
    <row r="7705" spans="8:15">
      <c r="H7705" s="37"/>
      <c r="I7705" s="36"/>
      <c r="J7705" s="38"/>
      <c r="K7705" s="36"/>
      <c r="L7705" s="36"/>
      <c r="M7705" s="38"/>
      <c r="N7705" s="36"/>
      <c r="O7705" s="38"/>
    </row>
    <row r="7706" spans="8:15">
      <c r="H7706" s="37"/>
      <c r="I7706" s="36"/>
      <c r="J7706" s="38"/>
      <c r="K7706" s="36"/>
      <c r="L7706" s="36"/>
      <c r="M7706" s="38"/>
      <c r="N7706" s="36"/>
      <c r="O7706" s="38"/>
    </row>
    <row r="7707" spans="8:15">
      <c r="H7707" s="37"/>
      <c r="I7707" s="36"/>
      <c r="J7707" s="38"/>
      <c r="K7707" s="36"/>
      <c r="L7707" s="36"/>
      <c r="M7707" s="38"/>
      <c r="N7707" s="36"/>
      <c r="O7707" s="38"/>
    </row>
    <row r="7708" spans="8:15">
      <c r="H7708" s="37"/>
      <c r="I7708" s="36"/>
      <c r="J7708" s="38"/>
      <c r="K7708" s="36"/>
      <c r="L7708" s="36"/>
      <c r="M7708" s="38"/>
      <c r="N7708" s="36"/>
      <c r="O7708" s="38"/>
    </row>
    <row r="7709" spans="8:15">
      <c r="H7709" s="37"/>
      <c r="I7709" s="36"/>
      <c r="J7709" s="38"/>
      <c r="K7709" s="36"/>
      <c r="L7709" s="36"/>
      <c r="M7709" s="38"/>
      <c r="N7709" s="36"/>
      <c r="O7709" s="38"/>
    </row>
    <row r="7710" spans="8:15">
      <c r="H7710" s="37"/>
      <c r="I7710" s="36"/>
      <c r="J7710" s="38"/>
      <c r="K7710" s="36"/>
      <c r="L7710" s="36"/>
      <c r="M7710" s="38"/>
      <c r="N7710" s="36"/>
      <c r="O7710" s="38"/>
    </row>
    <row r="7711" spans="8:15">
      <c r="H7711" s="37"/>
      <c r="I7711" s="36"/>
      <c r="J7711" s="38"/>
      <c r="K7711" s="36"/>
      <c r="L7711" s="36"/>
      <c r="M7711" s="38"/>
      <c r="N7711" s="36"/>
      <c r="O7711" s="38"/>
    </row>
    <row r="7712" spans="8:15">
      <c r="H7712" s="37"/>
      <c r="I7712" s="36"/>
      <c r="J7712" s="38"/>
      <c r="K7712" s="36"/>
      <c r="L7712" s="36"/>
      <c r="M7712" s="38"/>
      <c r="N7712" s="36"/>
      <c r="O7712" s="38"/>
    </row>
    <row r="7713" spans="8:15">
      <c r="H7713" s="37"/>
      <c r="I7713" s="36"/>
      <c r="J7713" s="38"/>
      <c r="K7713" s="36"/>
      <c r="L7713" s="36"/>
      <c r="M7713" s="38"/>
      <c r="N7713" s="36"/>
      <c r="O7713" s="38"/>
    </row>
    <row r="7714" spans="8:15">
      <c r="H7714" s="37"/>
      <c r="I7714" s="36"/>
      <c r="J7714" s="38"/>
      <c r="K7714" s="36"/>
      <c r="L7714" s="36"/>
      <c r="M7714" s="38"/>
      <c r="N7714" s="36"/>
      <c r="O7714" s="38"/>
    </row>
    <row r="7715" spans="8:15">
      <c r="H7715" s="37"/>
      <c r="I7715" s="36"/>
      <c r="J7715" s="38"/>
      <c r="K7715" s="36"/>
      <c r="L7715" s="36"/>
      <c r="M7715" s="38"/>
      <c r="N7715" s="36"/>
      <c r="O7715" s="38"/>
    </row>
    <row r="7716" spans="8:15">
      <c r="H7716" s="37"/>
      <c r="I7716" s="36"/>
      <c r="J7716" s="38"/>
      <c r="K7716" s="36"/>
      <c r="L7716" s="36"/>
      <c r="M7716" s="38"/>
      <c r="N7716" s="36"/>
      <c r="O7716" s="38"/>
    </row>
    <row r="7717" spans="8:15">
      <c r="H7717" s="37"/>
      <c r="I7717" s="36"/>
      <c r="J7717" s="38"/>
      <c r="K7717" s="36"/>
      <c r="L7717" s="36"/>
      <c r="M7717" s="38"/>
      <c r="N7717" s="36"/>
      <c r="O7717" s="38"/>
    </row>
    <row r="7718" spans="8:15">
      <c r="H7718" s="37"/>
      <c r="I7718" s="36"/>
      <c r="J7718" s="38"/>
      <c r="K7718" s="36"/>
      <c r="L7718" s="36"/>
      <c r="M7718" s="38"/>
      <c r="N7718" s="36"/>
      <c r="O7718" s="38"/>
    </row>
    <row r="7719" spans="8:15">
      <c r="H7719" s="37"/>
      <c r="I7719" s="36"/>
      <c r="J7719" s="38"/>
      <c r="K7719" s="36"/>
      <c r="L7719" s="36"/>
      <c r="M7719" s="38"/>
      <c r="N7719" s="36"/>
      <c r="O7719" s="38"/>
    </row>
    <row r="7720" spans="8:15">
      <c r="H7720" s="37"/>
      <c r="I7720" s="36"/>
      <c r="J7720" s="38"/>
      <c r="K7720" s="36"/>
      <c r="L7720" s="36"/>
      <c r="M7720" s="38"/>
      <c r="N7720" s="36"/>
      <c r="O7720" s="38"/>
    </row>
    <row r="7721" spans="8:15">
      <c r="H7721" s="37"/>
      <c r="I7721" s="36"/>
      <c r="J7721" s="38"/>
      <c r="K7721" s="36"/>
      <c r="L7721" s="36"/>
      <c r="M7721" s="38"/>
      <c r="N7721" s="36"/>
      <c r="O7721" s="38"/>
    </row>
    <row r="7722" spans="8:15">
      <c r="H7722" s="37"/>
      <c r="I7722" s="36"/>
      <c r="J7722" s="38"/>
      <c r="K7722" s="36"/>
      <c r="L7722" s="36"/>
      <c r="M7722" s="38"/>
      <c r="N7722" s="36"/>
      <c r="O7722" s="38"/>
    </row>
    <row r="7723" spans="8:15">
      <c r="H7723" s="37"/>
      <c r="I7723" s="36"/>
      <c r="J7723" s="38"/>
      <c r="K7723" s="36"/>
      <c r="L7723" s="36"/>
      <c r="M7723" s="38"/>
      <c r="N7723" s="36"/>
      <c r="O7723" s="38"/>
    </row>
    <row r="7724" spans="8:15">
      <c r="H7724" s="37"/>
      <c r="I7724" s="36"/>
      <c r="J7724" s="38"/>
      <c r="K7724" s="36"/>
      <c r="L7724" s="36"/>
      <c r="M7724" s="38"/>
      <c r="N7724" s="36"/>
      <c r="O7724" s="38"/>
    </row>
    <row r="7725" spans="8:15">
      <c r="H7725" s="37"/>
      <c r="I7725" s="36"/>
      <c r="J7725" s="38"/>
      <c r="K7725" s="36"/>
      <c r="L7725" s="36"/>
      <c r="M7725" s="38"/>
      <c r="N7725" s="36"/>
      <c r="O7725" s="38"/>
    </row>
    <row r="7726" spans="8:15">
      <c r="H7726" s="37"/>
      <c r="I7726" s="36"/>
      <c r="J7726" s="38"/>
      <c r="K7726" s="36"/>
      <c r="L7726" s="36"/>
      <c r="M7726" s="38"/>
      <c r="N7726" s="36"/>
      <c r="O7726" s="38"/>
    </row>
    <row r="7727" spans="8:15">
      <c r="H7727" s="37"/>
      <c r="I7727" s="36"/>
      <c r="J7727" s="38"/>
      <c r="K7727" s="36"/>
      <c r="L7727" s="36"/>
      <c r="M7727" s="38"/>
      <c r="N7727" s="36"/>
      <c r="O7727" s="38"/>
    </row>
    <row r="7728" spans="8:15">
      <c r="H7728" s="37"/>
      <c r="I7728" s="36"/>
      <c r="J7728" s="38"/>
      <c r="K7728" s="36"/>
      <c r="L7728" s="36"/>
      <c r="M7728" s="38"/>
      <c r="N7728" s="36"/>
      <c r="O7728" s="38"/>
    </row>
    <row r="7729" spans="8:15">
      <c r="H7729" s="37"/>
      <c r="I7729" s="36"/>
      <c r="J7729" s="38"/>
      <c r="K7729" s="36"/>
      <c r="L7729" s="36"/>
      <c r="M7729" s="38"/>
      <c r="N7729" s="36"/>
      <c r="O7729" s="38"/>
    </row>
    <row r="7730" spans="8:15">
      <c r="H7730" s="37"/>
      <c r="I7730" s="36"/>
      <c r="J7730" s="38"/>
      <c r="K7730" s="36"/>
      <c r="L7730" s="36"/>
      <c r="M7730" s="38"/>
      <c r="N7730" s="36"/>
      <c r="O7730" s="38"/>
    </row>
    <row r="7731" spans="8:15">
      <c r="H7731" s="37"/>
      <c r="I7731" s="36"/>
      <c r="J7731" s="38"/>
      <c r="K7731" s="36"/>
      <c r="L7731" s="36"/>
      <c r="M7731" s="38"/>
      <c r="N7731" s="36"/>
      <c r="O7731" s="38"/>
    </row>
    <row r="7732" spans="8:15">
      <c r="H7732" s="37"/>
      <c r="I7732" s="36"/>
      <c r="J7732" s="38"/>
      <c r="K7732" s="36"/>
      <c r="L7732" s="36"/>
      <c r="M7732" s="38"/>
      <c r="N7732" s="36"/>
      <c r="O7732" s="38"/>
    </row>
    <row r="7733" spans="8:15">
      <c r="H7733" s="37"/>
      <c r="I7733" s="36"/>
      <c r="J7733" s="38"/>
      <c r="K7733" s="36"/>
      <c r="L7733" s="36"/>
      <c r="M7733" s="38"/>
      <c r="N7733" s="36"/>
      <c r="O7733" s="38"/>
    </row>
    <row r="7734" spans="8:15">
      <c r="H7734" s="37"/>
      <c r="I7734" s="36"/>
      <c r="J7734" s="38"/>
      <c r="K7734" s="36"/>
      <c r="L7734" s="36"/>
      <c r="M7734" s="38"/>
      <c r="N7734" s="36"/>
      <c r="O7734" s="38"/>
    </row>
    <row r="7735" spans="8:15">
      <c r="H7735" s="37"/>
      <c r="I7735" s="36"/>
      <c r="J7735" s="38"/>
      <c r="K7735" s="36"/>
      <c r="L7735" s="36"/>
      <c r="M7735" s="38"/>
      <c r="N7735" s="36"/>
      <c r="O7735" s="38"/>
    </row>
    <row r="7736" spans="8:15">
      <c r="H7736" s="37"/>
      <c r="I7736" s="36"/>
      <c r="J7736" s="38"/>
      <c r="K7736" s="36"/>
      <c r="L7736" s="36"/>
      <c r="M7736" s="38"/>
      <c r="N7736" s="36"/>
      <c r="O7736" s="38"/>
    </row>
    <row r="7737" spans="8:15">
      <c r="H7737" s="37"/>
      <c r="I7737" s="36"/>
      <c r="J7737" s="38"/>
      <c r="K7737" s="36"/>
      <c r="L7737" s="36"/>
      <c r="M7737" s="38"/>
      <c r="N7737" s="36"/>
      <c r="O7737" s="38"/>
    </row>
    <row r="7738" spans="8:15">
      <c r="H7738" s="37"/>
      <c r="I7738" s="36"/>
      <c r="J7738" s="38"/>
      <c r="K7738" s="36"/>
      <c r="L7738" s="36"/>
      <c r="M7738" s="38"/>
      <c r="N7738" s="36"/>
      <c r="O7738" s="38"/>
    </row>
    <row r="7739" spans="8:15">
      <c r="H7739" s="37"/>
      <c r="I7739" s="36"/>
      <c r="J7739" s="38"/>
      <c r="K7739" s="36"/>
      <c r="L7739" s="36"/>
      <c r="M7739" s="38"/>
      <c r="N7739" s="36"/>
      <c r="O7739" s="38"/>
    </row>
    <row r="7740" spans="8:15">
      <c r="H7740" s="37"/>
      <c r="I7740" s="36"/>
      <c r="J7740" s="38"/>
      <c r="K7740" s="36"/>
      <c r="L7740" s="36"/>
      <c r="M7740" s="38"/>
      <c r="N7740" s="36"/>
      <c r="O7740" s="38"/>
    </row>
    <row r="7741" spans="8:15">
      <c r="H7741" s="37"/>
      <c r="I7741" s="36"/>
      <c r="J7741" s="38"/>
      <c r="K7741" s="36"/>
      <c r="L7741" s="36"/>
      <c r="M7741" s="38"/>
      <c r="N7741" s="36"/>
      <c r="O7741" s="38"/>
    </row>
    <row r="7742" spans="8:15">
      <c r="H7742" s="37"/>
      <c r="I7742" s="36"/>
      <c r="J7742" s="38"/>
      <c r="K7742" s="36"/>
      <c r="L7742" s="36"/>
      <c r="M7742" s="38"/>
      <c r="N7742" s="36"/>
      <c r="O7742" s="38"/>
    </row>
    <row r="7743" spans="8:15">
      <c r="H7743" s="37"/>
      <c r="I7743" s="36"/>
      <c r="J7743" s="38"/>
      <c r="K7743" s="36"/>
      <c r="L7743" s="36"/>
      <c r="M7743" s="38"/>
      <c r="N7743" s="36"/>
      <c r="O7743" s="38"/>
    </row>
    <row r="7744" spans="8:15">
      <c r="H7744" s="37"/>
      <c r="I7744" s="36"/>
      <c r="J7744" s="38"/>
      <c r="K7744" s="36"/>
      <c r="L7744" s="36"/>
      <c r="M7744" s="38"/>
      <c r="N7744" s="36"/>
      <c r="O7744" s="38"/>
    </row>
    <row r="7745" spans="8:15">
      <c r="H7745" s="37"/>
      <c r="I7745" s="36"/>
      <c r="J7745" s="38"/>
      <c r="K7745" s="36"/>
      <c r="L7745" s="36"/>
      <c r="M7745" s="38"/>
      <c r="N7745" s="36"/>
      <c r="O7745" s="38"/>
    </row>
    <row r="7746" spans="8:15">
      <c r="H7746" s="37"/>
      <c r="I7746" s="36"/>
      <c r="J7746" s="38"/>
      <c r="K7746" s="36"/>
      <c r="L7746" s="36"/>
      <c r="M7746" s="38"/>
      <c r="N7746" s="36"/>
      <c r="O7746" s="38"/>
    </row>
    <row r="7747" spans="8:15">
      <c r="H7747" s="37"/>
      <c r="I7747" s="36"/>
      <c r="J7747" s="38"/>
      <c r="K7747" s="36"/>
      <c r="L7747" s="36"/>
      <c r="M7747" s="38"/>
      <c r="N7747" s="36"/>
      <c r="O7747" s="38"/>
    </row>
    <row r="7748" spans="8:15">
      <c r="H7748" s="37"/>
      <c r="I7748" s="36"/>
      <c r="J7748" s="38"/>
      <c r="K7748" s="36"/>
      <c r="L7748" s="36"/>
      <c r="M7748" s="38"/>
      <c r="N7748" s="36"/>
      <c r="O7748" s="38"/>
    </row>
    <row r="7749" spans="8:15">
      <c r="H7749" s="37"/>
      <c r="I7749" s="36"/>
      <c r="J7749" s="38"/>
      <c r="K7749" s="36"/>
      <c r="L7749" s="36"/>
      <c r="M7749" s="38"/>
      <c r="N7749" s="36"/>
      <c r="O7749" s="38"/>
    </row>
    <row r="7750" spans="8:15">
      <c r="H7750" s="37"/>
      <c r="I7750" s="36"/>
      <c r="J7750" s="38"/>
      <c r="K7750" s="36"/>
      <c r="L7750" s="36"/>
      <c r="M7750" s="38"/>
      <c r="N7750" s="36"/>
      <c r="O7750" s="38"/>
    </row>
    <row r="7751" spans="8:15">
      <c r="H7751" s="37"/>
      <c r="I7751" s="36"/>
      <c r="J7751" s="38"/>
      <c r="K7751" s="36"/>
      <c r="L7751" s="36"/>
      <c r="M7751" s="38"/>
      <c r="N7751" s="36"/>
      <c r="O7751" s="38"/>
    </row>
    <row r="7752" spans="8:15">
      <c r="H7752" s="37"/>
      <c r="I7752" s="36"/>
      <c r="J7752" s="38"/>
      <c r="K7752" s="36"/>
      <c r="L7752" s="36"/>
      <c r="M7752" s="38"/>
      <c r="N7752" s="36"/>
      <c r="O7752" s="38"/>
    </row>
    <row r="7753" spans="8:15">
      <c r="H7753" s="37"/>
      <c r="I7753" s="36"/>
      <c r="J7753" s="38"/>
      <c r="K7753" s="36"/>
      <c r="L7753" s="36"/>
      <c r="M7753" s="38"/>
      <c r="N7753" s="36"/>
      <c r="O7753" s="38"/>
    </row>
    <row r="7754" spans="8:15">
      <c r="H7754" s="37"/>
      <c r="I7754" s="36"/>
      <c r="J7754" s="38"/>
      <c r="K7754" s="36"/>
      <c r="L7754" s="36"/>
      <c r="M7754" s="38"/>
      <c r="N7754" s="36"/>
      <c r="O7754" s="38"/>
    </row>
    <row r="7755" spans="8:15">
      <c r="H7755" s="37"/>
      <c r="I7755" s="36"/>
      <c r="J7755" s="38"/>
      <c r="K7755" s="36"/>
      <c r="L7755" s="36"/>
      <c r="M7755" s="38"/>
      <c r="N7755" s="36"/>
      <c r="O7755" s="38"/>
    </row>
    <row r="7756" spans="8:15">
      <c r="H7756" s="37"/>
      <c r="I7756" s="36"/>
      <c r="J7756" s="38"/>
      <c r="K7756" s="36"/>
      <c r="L7756" s="36"/>
      <c r="M7756" s="38"/>
      <c r="N7756" s="36"/>
      <c r="O7756" s="38"/>
    </row>
    <row r="7757" spans="8:15">
      <c r="H7757" s="37"/>
      <c r="I7757" s="36"/>
      <c r="J7757" s="38"/>
      <c r="K7757" s="36"/>
      <c r="L7757" s="36"/>
      <c r="M7757" s="38"/>
      <c r="N7757" s="36"/>
      <c r="O7757" s="38"/>
    </row>
    <row r="7758" spans="8:15">
      <c r="H7758" s="37"/>
      <c r="I7758" s="36"/>
      <c r="J7758" s="38"/>
      <c r="K7758" s="36"/>
      <c r="L7758" s="36"/>
      <c r="M7758" s="38"/>
      <c r="N7758" s="36"/>
      <c r="O7758" s="38"/>
    </row>
    <row r="7759" spans="8:15">
      <c r="H7759" s="37"/>
      <c r="I7759" s="36"/>
      <c r="J7759" s="38"/>
      <c r="K7759" s="36"/>
      <c r="L7759" s="36"/>
      <c r="M7759" s="38"/>
      <c r="N7759" s="36"/>
      <c r="O7759" s="38"/>
    </row>
    <row r="7760" spans="8:15">
      <c r="H7760" s="37"/>
      <c r="I7760" s="36"/>
      <c r="J7760" s="38"/>
      <c r="K7760" s="36"/>
      <c r="L7760" s="36"/>
      <c r="M7760" s="38"/>
      <c r="N7760" s="36"/>
      <c r="O7760" s="38"/>
    </row>
    <row r="7761" spans="8:15">
      <c r="H7761" s="37"/>
      <c r="I7761" s="36"/>
      <c r="J7761" s="38"/>
      <c r="K7761" s="36"/>
      <c r="L7761" s="36"/>
      <c r="M7761" s="38"/>
      <c r="N7761" s="36"/>
      <c r="O7761" s="38"/>
    </row>
    <row r="7762" spans="8:15">
      <c r="H7762" s="37"/>
      <c r="I7762" s="36"/>
      <c r="J7762" s="38"/>
      <c r="K7762" s="36"/>
      <c r="L7762" s="36"/>
      <c r="M7762" s="38"/>
      <c r="N7762" s="36"/>
      <c r="O7762" s="38"/>
    </row>
    <row r="7763" spans="8:15">
      <c r="H7763" s="37"/>
      <c r="I7763" s="36"/>
      <c r="J7763" s="38"/>
      <c r="K7763" s="36"/>
      <c r="L7763" s="36"/>
      <c r="M7763" s="38"/>
      <c r="N7763" s="36"/>
      <c r="O7763" s="38"/>
    </row>
    <row r="7764" spans="8:15">
      <c r="H7764" s="37"/>
      <c r="I7764" s="36"/>
      <c r="J7764" s="38"/>
      <c r="K7764" s="36"/>
      <c r="L7764" s="36"/>
      <c r="M7764" s="38"/>
      <c r="N7764" s="36"/>
      <c r="O7764" s="38"/>
    </row>
    <row r="7765" spans="8:15">
      <c r="H7765" s="37"/>
      <c r="I7765" s="36"/>
      <c r="J7765" s="38"/>
      <c r="K7765" s="36"/>
      <c r="L7765" s="36"/>
      <c r="M7765" s="38"/>
      <c r="N7765" s="36"/>
      <c r="O7765" s="38"/>
    </row>
    <row r="7766" spans="8:15">
      <c r="H7766" s="37"/>
      <c r="I7766" s="36"/>
      <c r="J7766" s="38"/>
      <c r="K7766" s="36"/>
      <c r="L7766" s="36"/>
      <c r="M7766" s="38"/>
      <c r="N7766" s="36"/>
      <c r="O7766" s="38"/>
    </row>
    <row r="7767" spans="8:15">
      <c r="H7767" s="37"/>
      <c r="I7767" s="36"/>
      <c r="J7767" s="38"/>
      <c r="K7767" s="36"/>
      <c r="L7767" s="36"/>
      <c r="M7767" s="38"/>
      <c r="N7767" s="36"/>
      <c r="O7767" s="38"/>
    </row>
    <row r="7768" spans="8:15">
      <c r="H7768" s="37"/>
      <c r="I7768" s="36"/>
      <c r="J7768" s="38"/>
      <c r="K7768" s="36"/>
      <c r="L7768" s="36"/>
      <c r="M7768" s="38"/>
      <c r="N7768" s="36"/>
      <c r="O7768" s="38"/>
    </row>
    <row r="7769" spans="8:15">
      <c r="H7769" s="37"/>
      <c r="I7769" s="36"/>
      <c r="J7769" s="38"/>
      <c r="K7769" s="36"/>
      <c r="L7769" s="36"/>
      <c r="M7769" s="38"/>
      <c r="N7769" s="36"/>
      <c r="O7769" s="38"/>
    </row>
    <row r="7770" spans="8:15">
      <c r="H7770" s="37"/>
      <c r="I7770" s="36"/>
      <c r="J7770" s="38"/>
      <c r="K7770" s="36"/>
      <c r="L7770" s="36"/>
      <c r="M7770" s="38"/>
      <c r="N7770" s="36"/>
      <c r="O7770" s="38"/>
    </row>
    <row r="7771" spans="8:15">
      <c r="H7771" s="37"/>
      <c r="I7771" s="36"/>
      <c r="J7771" s="38"/>
      <c r="K7771" s="36"/>
      <c r="L7771" s="36"/>
      <c r="M7771" s="38"/>
      <c r="N7771" s="36"/>
      <c r="O7771" s="38"/>
    </row>
    <row r="7772" spans="8:15">
      <c r="H7772" s="37"/>
      <c r="I7772" s="36"/>
      <c r="J7772" s="38"/>
      <c r="K7772" s="36"/>
      <c r="L7772" s="36"/>
      <c r="M7772" s="38"/>
      <c r="N7772" s="36"/>
      <c r="O7772" s="38"/>
    </row>
    <row r="7773" spans="8:15">
      <c r="H7773" s="37"/>
      <c r="I7773" s="36"/>
      <c r="J7773" s="38"/>
      <c r="K7773" s="36"/>
      <c r="L7773" s="36"/>
      <c r="M7773" s="38"/>
      <c r="N7773" s="36"/>
      <c r="O7773" s="38"/>
    </row>
    <row r="7774" spans="8:15">
      <c r="H7774" s="37"/>
      <c r="I7774" s="36"/>
      <c r="J7774" s="38"/>
      <c r="K7774" s="36"/>
      <c r="L7774" s="36"/>
      <c r="M7774" s="38"/>
      <c r="N7774" s="36"/>
      <c r="O7774" s="38"/>
    </row>
    <row r="7775" spans="8:15">
      <c r="H7775" s="37"/>
      <c r="I7775" s="36"/>
      <c r="J7775" s="38"/>
      <c r="K7775" s="36"/>
      <c r="L7775" s="36"/>
      <c r="M7775" s="38"/>
      <c r="N7775" s="36"/>
      <c r="O7775" s="38"/>
    </row>
    <row r="7776" spans="8:15">
      <c r="H7776" s="37"/>
      <c r="I7776" s="36"/>
      <c r="J7776" s="38"/>
      <c r="K7776" s="36"/>
      <c r="L7776" s="36"/>
      <c r="M7776" s="38"/>
      <c r="N7776" s="36"/>
      <c r="O7776" s="38"/>
    </row>
    <row r="7777" spans="8:15">
      <c r="H7777" s="37"/>
      <c r="I7777" s="36"/>
      <c r="J7777" s="38"/>
      <c r="K7777" s="36"/>
      <c r="L7777" s="36"/>
      <c r="M7777" s="38"/>
      <c r="N7777" s="36"/>
      <c r="O7777" s="38"/>
    </row>
    <row r="7778" spans="8:15">
      <c r="H7778" s="37"/>
      <c r="I7778" s="36"/>
      <c r="J7778" s="38"/>
      <c r="K7778" s="36"/>
      <c r="L7778" s="36"/>
      <c r="M7778" s="38"/>
      <c r="N7778" s="36"/>
      <c r="O7778" s="38"/>
    </row>
    <row r="7779" spans="8:15">
      <c r="H7779" s="37"/>
      <c r="I7779" s="36"/>
      <c r="J7779" s="38"/>
      <c r="K7779" s="36"/>
      <c r="L7779" s="36"/>
      <c r="M7779" s="38"/>
      <c r="N7779" s="36"/>
      <c r="O7779" s="38"/>
    </row>
    <row r="7780" spans="8:15">
      <c r="H7780" s="37"/>
      <c r="I7780" s="36"/>
      <c r="J7780" s="38"/>
      <c r="K7780" s="36"/>
      <c r="L7780" s="36"/>
      <c r="M7780" s="38"/>
      <c r="N7780" s="36"/>
      <c r="O7780" s="38"/>
    </row>
    <row r="7781" spans="8:15">
      <c r="H7781" s="37"/>
      <c r="I7781" s="36"/>
      <c r="J7781" s="38"/>
      <c r="K7781" s="36"/>
      <c r="L7781" s="36"/>
      <c r="M7781" s="38"/>
      <c r="N7781" s="36"/>
      <c r="O7781" s="38"/>
    </row>
    <row r="7782" spans="8:15">
      <c r="H7782" s="37"/>
      <c r="I7782" s="36"/>
      <c r="J7782" s="38"/>
      <c r="K7782" s="36"/>
      <c r="L7782" s="36"/>
      <c r="M7782" s="38"/>
      <c r="N7782" s="36"/>
      <c r="O7782" s="38"/>
    </row>
    <row r="7783" spans="8:15">
      <c r="H7783" s="37"/>
      <c r="I7783" s="36"/>
      <c r="J7783" s="38"/>
      <c r="K7783" s="36"/>
      <c r="L7783" s="36"/>
      <c r="M7783" s="38"/>
      <c r="N7783" s="36"/>
      <c r="O7783" s="38"/>
    </row>
    <row r="7784" spans="8:15">
      <c r="H7784" s="37"/>
      <c r="I7784" s="36"/>
      <c r="J7784" s="38"/>
      <c r="K7784" s="36"/>
      <c r="L7784" s="36"/>
      <c r="M7784" s="38"/>
      <c r="N7784" s="36"/>
      <c r="O7784" s="38"/>
    </row>
    <row r="7785" spans="8:15">
      <c r="H7785" s="37"/>
      <c r="I7785" s="36"/>
      <c r="J7785" s="38"/>
      <c r="K7785" s="36"/>
      <c r="L7785" s="36"/>
      <c r="M7785" s="38"/>
      <c r="N7785" s="36"/>
      <c r="O7785" s="38"/>
    </row>
    <row r="7786" spans="8:15">
      <c r="H7786" s="37"/>
      <c r="I7786" s="36"/>
      <c r="J7786" s="38"/>
      <c r="K7786" s="36"/>
      <c r="L7786" s="36"/>
      <c r="M7786" s="38"/>
      <c r="N7786" s="36"/>
      <c r="O7786" s="38"/>
    </row>
    <row r="7787" spans="8:15">
      <c r="H7787" s="37"/>
      <c r="I7787" s="36"/>
      <c r="J7787" s="38"/>
      <c r="K7787" s="36"/>
      <c r="L7787" s="36"/>
      <c r="M7787" s="38"/>
      <c r="N7787" s="36"/>
      <c r="O7787" s="38"/>
    </row>
    <row r="7788" spans="8:15">
      <c r="H7788" s="37"/>
      <c r="I7788" s="36"/>
      <c r="J7788" s="38"/>
      <c r="K7788" s="36"/>
      <c r="L7788" s="36"/>
      <c r="M7788" s="38"/>
      <c r="N7788" s="36"/>
      <c r="O7788" s="38"/>
    </row>
    <row r="7789" spans="8:15">
      <c r="H7789" s="37"/>
      <c r="I7789" s="36"/>
      <c r="J7789" s="38"/>
      <c r="K7789" s="36"/>
      <c r="L7789" s="36"/>
      <c r="M7789" s="38"/>
      <c r="N7789" s="36"/>
      <c r="O7789" s="38"/>
    </row>
    <row r="7790" spans="8:15">
      <c r="H7790" s="37"/>
      <c r="I7790" s="36"/>
      <c r="J7790" s="38"/>
      <c r="K7790" s="36"/>
      <c r="L7790" s="36"/>
      <c r="M7790" s="38"/>
      <c r="N7790" s="36"/>
      <c r="O7790" s="38"/>
    </row>
    <row r="7791" spans="8:15">
      <c r="H7791" s="37"/>
      <c r="I7791" s="36"/>
      <c r="J7791" s="38"/>
      <c r="K7791" s="36"/>
      <c r="L7791" s="36"/>
      <c r="M7791" s="38"/>
      <c r="N7791" s="36"/>
      <c r="O7791" s="38"/>
    </row>
    <row r="7792" spans="8:15">
      <c r="H7792" s="37"/>
      <c r="I7792" s="36"/>
      <c r="J7792" s="38"/>
      <c r="K7792" s="36"/>
      <c r="L7792" s="36"/>
      <c r="M7792" s="38"/>
      <c r="N7792" s="36"/>
      <c r="O7792" s="38"/>
    </row>
    <row r="7793" spans="8:15">
      <c r="H7793" s="37"/>
      <c r="I7793" s="36"/>
      <c r="J7793" s="38"/>
      <c r="K7793" s="36"/>
      <c r="L7793" s="36"/>
      <c r="M7793" s="38"/>
      <c r="N7793" s="36"/>
      <c r="O7793" s="38"/>
    </row>
    <row r="7794" spans="8:15">
      <c r="H7794" s="37"/>
      <c r="I7794" s="36"/>
      <c r="J7794" s="38"/>
      <c r="K7794" s="36"/>
      <c r="L7794" s="36"/>
      <c r="M7794" s="38"/>
      <c r="N7794" s="36"/>
      <c r="O7794" s="38"/>
    </row>
    <row r="7795" spans="8:15">
      <c r="H7795" s="37"/>
      <c r="I7795" s="36"/>
      <c r="J7795" s="38"/>
      <c r="K7795" s="36"/>
      <c r="L7795" s="36"/>
      <c r="M7795" s="38"/>
      <c r="N7795" s="36"/>
      <c r="O7795" s="38"/>
    </row>
    <row r="7796" spans="8:15">
      <c r="H7796" s="37"/>
      <c r="I7796" s="36"/>
      <c r="J7796" s="38"/>
      <c r="K7796" s="36"/>
      <c r="L7796" s="36"/>
      <c r="M7796" s="38"/>
      <c r="N7796" s="36"/>
      <c r="O7796" s="38"/>
    </row>
    <row r="7797" spans="8:15">
      <c r="H7797" s="37"/>
      <c r="I7797" s="36"/>
      <c r="J7797" s="38"/>
      <c r="K7797" s="36"/>
      <c r="L7797" s="36"/>
      <c r="M7797" s="38"/>
      <c r="N7797" s="36"/>
      <c r="O7797" s="38"/>
    </row>
    <row r="7798" spans="8:15">
      <c r="H7798" s="37"/>
      <c r="I7798" s="36"/>
      <c r="J7798" s="38"/>
      <c r="K7798" s="36"/>
      <c r="L7798" s="36"/>
      <c r="M7798" s="38"/>
      <c r="N7798" s="36"/>
      <c r="O7798" s="38"/>
    </row>
    <row r="7799" spans="8:15">
      <c r="H7799" s="37"/>
      <c r="I7799" s="36"/>
      <c r="J7799" s="38"/>
      <c r="K7799" s="36"/>
      <c r="L7799" s="36"/>
      <c r="M7799" s="38"/>
      <c r="N7799" s="36"/>
      <c r="O7799" s="38"/>
    </row>
    <row r="7800" spans="8:15">
      <c r="H7800" s="37"/>
      <c r="I7800" s="36"/>
      <c r="J7800" s="38"/>
      <c r="K7800" s="36"/>
      <c r="L7800" s="36"/>
      <c r="M7800" s="38"/>
      <c r="N7800" s="36"/>
      <c r="O7800" s="38"/>
    </row>
    <row r="7801" spans="8:15">
      <c r="H7801" s="37"/>
      <c r="I7801" s="36"/>
      <c r="J7801" s="38"/>
      <c r="K7801" s="36"/>
      <c r="L7801" s="36"/>
      <c r="M7801" s="38"/>
      <c r="N7801" s="36"/>
      <c r="O7801" s="38"/>
    </row>
    <row r="7802" spans="8:15">
      <c r="H7802" s="37"/>
      <c r="I7802" s="36"/>
      <c r="J7802" s="38"/>
      <c r="K7802" s="36"/>
      <c r="L7802" s="36"/>
      <c r="M7802" s="38"/>
      <c r="N7802" s="36"/>
      <c r="O7802" s="38"/>
    </row>
    <row r="7803" spans="8:15">
      <c r="H7803" s="37"/>
      <c r="I7803" s="36"/>
      <c r="J7803" s="38"/>
      <c r="K7803" s="36"/>
      <c r="L7803" s="36"/>
      <c r="M7803" s="38"/>
      <c r="N7803" s="36"/>
      <c r="O7803" s="38"/>
    </row>
    <row r="7804" spans="8:15">
      <c r="H7804" s="37"/>
      <c r="I7804" s="36"/>
      <c r="J7804" s="38"/>
      <c r="K7804" s="36"/>
      <c r="L7804" s="36"/>
      <c r="M7804" s="38"/>
      <c r="N7804" s="36"/>
      <c r="O7804" s="38"/>
    </row>
    <row r="7805" spans="8:15">
      <c r="H7805" s="37"/>
      <c r="I7805" s="36"/>
      <c r="J7805" s="38"/>
      <c r="K7805" s="36"/>
      <c r="L7805" s="36"/>
      <c r="M7805" s="38"/>
      <c r="N7805" s="36"/>
      <c r="O7805" s="38"/>
    </row>
    <row r="7806" spans="8:15">
      <c r="H7806" s="37"/>
      <c r="I7806" s="36"/>
      <c r="J7806" s="38"/>
      <c r="K7806" s="36"/>
      <c r="L7806" s="36"/>
      <c r="M7806" s="38"/>
      <c r="N7806" s="36"/>
      <c r="O7806" s="38"/>
    </row>
    <row r="7807" spans="8:15">
      <c r="H7807" s="37"/>
      <c r="I7807" s="36"/>
      <c r="J7807" s="38"/>
      <c r="K7807" s="36"/>
      <c r="L7807" s="36"/>
      <c r="M7807" s="38"/>
      <c r="N7807" s="36"/>
      <c r="O7807" s="38"/>
    </row>
    <row r="7808" spans="8:15">
      <c r="H7808" s="37"/>
      <c r="I7808" s="36"/>
      <c r="J7808" s="38"/>
      <c r="K7808" s="36"/>
      <c r="L7808" s="36"/>
      <c r="M7808" s="38"/>
      <c r="N7808" s="36"/>
      <c r="O7808" s="38"/>
    </row>
    <row r="7809" spans="8:15">
      <c r="H7809" s="37"/>
      <c r="I7809" s="36"/>
      <c r="J7809" s="38"/>
      <c r="K7809" s="36"/>
      <c r="L7809" s="36"/>
      <c r="M7809" s="38"/>
      <c r="N7809" s="36"/>
      <c r="O7809" s="38"/>
    </row>
    <row r="7810" spans="8:15">
      <c r="H7810" s="37"/>
      <c r="I7810" s="36"/>
      <c r="J7810" s="38"/>
      <c r="K7810" s="36"/>
      <c r="L7810" s="36"/>
      <c r="M7810" s="38"/>
      <c r="N7810" s="36"/>
      <c r="O7810" s="38"/>
    </row>
    <row r="7811" spans="8:15">
      <c r="H7811" s="37"/>
      <c r="I7811" s="36"/>
      <c r="J7811" s="38"/>
      <c r="K7811" s="36"/>
      <c r="L7811" s="36"/>
      <c r="M7811" s="38"/>
      <c r="N7811" s="36"/>
      <c r="O7811" s="38"/>
    </row>
    <row r="7812" spans="8:15">
      <c r="H7812" s="37"/>
      <c r="I7812" s="36"/>
      <c r="J7812" s="38"/>
      <c r="K7812" s="36"/>
      <c r="L7812" s="36"/>
      <c r="M7812" s="38"/>
      <c r="N7812" s="36"/>
      <c r="O7812" s="38"/>
    </row>
    <row r="7813" spans="8:15">
      <c r="H7813" s="37"/>
      <c r="I7813" s="36"/>
      <c r="J7813" s="38"/>
      <c r="K7813" s="36"/>
      <c r="L7813" s="36"/>
      <c r="M7813" s="38"/>
      <c r="N7813" s="36"/>
      <c r="O7813" s="38"/>
    </row>
    <row r="7814" spans="8:15">
      <c r="H7814" s="37"/>
      <c r="I7814" s="36"/>
      <c r="J7814" s="38"/>
      <c r="K7814" s="36"/>
      <c r="L7814" s="36"/>
      <c r="M7814" s="38"/>
      <c r="N7814" s="36"/>
      <c r="O7814" s="38"/>
    </row>
    <row r="7815" spans="8:15">
      <c r="H7815" s="37"/>
      <c r="I7815" s="36"/>
      <c r="J7815" s="38"/>
      <c r="K7815" s="36"/>
      <c r="L7815" s="36"/>
      <c r="M7815" s="38"/>
      <c r="N7815" s="36"/>
      <c r="O7815" s="38"/>
    </row>
    <row r="7816" spans="8:15">
      <c r="H7816" s="37"/>
      <c r="I7816" s="36"/>
      <c r="J7816" s="38"/>
      <c r="K7816" s="36"/>
      <c r="L7816" s="36"/>
      <c r="M7816" s="38"/>
      <c r="N7816" s="36"/>
      <c r="O7816" s="38"/>
    </row>
    <row r="7817" spans="8:15">
      <c r="H7817" s="37"/>
      <c r="I7817" s="36"/>
      <c r="J7817" s="38"/>
      <c r="K7817" s="36"/>
      <c r="L7817" s="36"/>
      <c r="M7817" s="38"/>
      <c r="N7817" s="36"/>
      <c r="O7817" s="38"/>
    </row>
    <row r="7818" spans="8:15">
      <c r="H7818" s="37"/>
      <c r="I7818" s="36"/>
      <c r="J7818" s="38"/>
      <c r="K7818" s="36"/>
      <c r="L7818" s="36"/>
      <c r="M7818" s="38"/>
      <c r="N7818" s="36"/>
      <c r="O7818" s="38"/>
    </row>
    <row r="7819" spans="8:15">
      <c r="H7819" s="37"/>
      <c r="I7819" s="36"/>
      <c r="J7819" s="38"/>
      <c r="K7819" s="36"/>
      <c r="L7819" s="36"/>
      <c r="M7819" s="38"/>
      <c r="N7819" s="36"/>
      <c r="O7819" s="38"/>
    </row>
    <row r="7820" spans="8:15">
      <c r="H7820" s="37"/>
      <c r="I7820" s="36"/>
      <c r="J7820" s="38"/>
      <c r="K7820" s="36"/>
      <c r="L7820" s="36"/>
      <c r="M7820" s="38"/>
      <c r="N7820" s="36"/>
      <c r="O7820" s="38"/>
    </row>
    <row r="7821" spans="8:15">
      <c r="H7821" s="37"/>
      <c r="I7821" s="36"/>
      <c r="J7821" s="38"/>
      <c r="K7821" s="36"/>
      <c r="L7821" s="36"/>
      <c r="M7821" s="38"/>
      <c r="N7821" s="36"/>
      <c r="O7821" s="38"/>
    </row>
    <row r="7822" spans="8:15">
      <c r="H7822" s="37"/>
      <c r="I7822" s="36"/>
      <c r="J7822" s="38"/>
      <c r="K7822" s="36"/>
      <c r="L7822" s="36"/>
      <c r="M7822" s="38"/>
      <c r="N7822" s="36"/>
      <c r="O7822" s="38"/>
    </row>
    <row r="7823" spans="8:15">
      <c r="H7823" s="37"/>
      <c r="I7823" s="36"/>
      <c r="J7823" s="38"/>
      <c r="K7823" s="36"/>
      <c r="L7823" s="36"/>
      <c r="M7823" s="38"/>
      <c r="N7823" s="36"/>
      <c r="O7823" s="38"/>
    </row>
    <row r="7824" spans="8:15">
      <c r="H7824" s="37"/>
      <c r="I7824" s="36"/>
      <c r="J7824" s="38"/>
      <c r="K7824" s="36"/>
      <c r="L7824" s="36"/>
      <c r="M7824" s="38"/>
      <c r="N7824" s="36"/>
      <c r="O7824" s="38"/>
    </row>
    <row r="7825" spans="8:15">
      <c r="H7825" s="37"/>
      <c r="I7825" s="36"/>
      <c r="J7825" s="38"/>
      <c r="K7825" s="36"/>
      <c r="L7825" s="36"/>
      <c r="M7825" s="38"/>
      <c r="N7825" s="36"/>
      <c r="O7825" s="38"/>
    </row>
    <row r="7826" spans="8:15">
      <c r="H7826" s="37"/>
      <c r="I7826" s="36"/>
      <c r="J7826" s="38"/>
      <c r="K7826" s="36"/>
      <c r="L7826" s="36"/>
      <c r="M7826" s="38"/>
      <c r="N7826" s="36"/>
      <c r="O7826" s="38"/>
    </row>
    <row r="7827" spans="8:15">
      <c r="H7827" s="37"/>
      <c r="I7827" s="36"/>
      <c r="J7827" s="38"/>
      <c r="K7827" s="36"/>
      <c r="L7827" s="36"/>
      <c r="M7827" s="38"/>
      <c r="N7827" s="36"/>
      <c r="O7827" s="38"/>
    </row>
    <row r="7828" spans="8:15">
      <c r="H7828" s="37"/>
      <c r="I7828" s="36"/>
      <c r="J7828" s="38"/>
      <c r="K7828" s="36"/>
      <c r="L7828" s="36"/>
      <c r="M7828" s="38"/>
      <c r="N7828" s="36"/>
      <c r="O7828" s="38"/>
    </row>
    <row r="7829" spans="8:15">
      <c r="H7829" s="37"/>
      <c r="I7829" s="36"/>
      <c r="J7829" s="38"/>
      <c r="K7829" s="36"/>
      <c r="L7829" s="36"/>
      <c r="M7829" s="38"/>
      <c r="N7829" s="36"/>
      <c r="O7829" s="38"/>
    </row>
    <row r="7830" spans="8:15">
      <c r="H7830" s="37"/>
      <c r="I7830" s="36"/>
      <c r="J7830" s="38"/>
      <c r="K7830" s="36"/>
      <c r="L7830" s="36"/>
      <c r="M7830" s="38"/>
      <c r="N7830" s="36"/>
      <c r="O7830" s="38"/>
    </row>
    <row r="7831" spans="8:15">
      <c r="H7831" s="37"/>
      <c r="I7831" s="36"/>
      <c r="J7831" s="38"/>
      <c r="K7831" s="36"/>
      <c r="L7831" s="36"/>
      <c r="M7831" s="38"/>
      <c r="N7831" s="36"/>
      <c r="O7831" s="38"/>
    </row>
    <row r="7832" spans="8:15">
      <c r="H7832" s="37"/>
      <c r="I7832" s="36"/>
      <c r="J7832" s="38"/>
      <c r="K7832" s="36"/>
      <c r="L7832" s="36"/>
      <c r="M7832" s="38"/>
      <c r="N7832" s="36"/>
      <c r="O7832" s="38"/>
    </row>
    <row r="7833" spans="8:15">
      <c r="H7833" s="37"/>
      <c r="I7833" s="36"/>
      <c r="J7833" s="38"/>
      <c r="K7833" s="36"/>
      <c r="L7833" s="36"/>
      <c r="M7833" s="38"/>
      <c r="N7833" s="36"/>
      <c r="O7833" s="38"/>
    </row>
    <row r="7834" spans="8:15">
      <c r="H7834" s="37"/>
      <c r="I7834" s="36"/>
      <c r="J7834" s="38"/>
      <c r="K7834" s="36"/>
      <c r="L7834" s="36"/>
      <c r="M7834" s="38"/>
      <c r="N7834" s="36"/>
      <c r="O7834" s="38"/>
    </row>
    <row r="7835" spans="8:15">
      <c r="H7835" s="37"/>
      <c r="I7835" s="36"/>
      <c r="J7835" s="38"/>
      <c r="K7835" s="36"/>
      <c r="L7835" s="36"/>
      <c r="M7835" s="38"/>
      <c r="N7835" s="36"/>
      <c r="O7835" s="38"/>
    </row>
    <row r="7836" spans="8:15">
      <c r="H7836" s="37"/>
      <c r="I7836" s="36"/>
      <c r="J7836" s="38"/>
      <c r="K7836" s="36"/>
      <c r="L7836" s="36"/>
      <c r="M7836" s="38"/>
      <c r="N7836" s="36"/>
      <c r="O7836" s="38"/>
    </row>
    <row r="7837" spans="8:15">
      <c r="H7837" s="37"/>
      <c r="I7837" s="36"/>
      <c r="J7837" s="38"/>
      <c r="K7837" s="36"/>
      <c r="L7837" s="36"/>
      <c r="M7837" s="38"/>
      <c r="N7837" s="36"/>
      <c r="O7837" s="38"/>
    </row>
    <row r="7838" spans="8:15">
      <c r="H7838" s="37"/>
      <c r="I7838" s="36"/>
      <c r="J7838" s="38"/>
      <c r="K7838" s="36"/>
      <c r="L7838" s="36"/>
      <c r="M7838" s="38"/>
      <c r="N7838" s="36"/>
      <c r="O7838" s="38"/>
    </row>
    <row r="7839" spans="8:15">
      <c r="H7839" s="37"/>
      <c r="I7839" s="36"/>
      <c r="J7839" s="38"/>
      <c r="K7839" s="36"/>
      <c r="L7839" s="36"/>
      <c r="M7839" s="38"/>
      <c r="N7839" s="36"/>
      <c r="O7839" s="38"/>
    </row>
    <row r="7840" spans="8:15">
      <c r="H7840" s="37"/>
      <c r="I7840" s="36"/>
      <c r="J7840" s="38"/>
      <c r="K7840" s="36"/>
      <c r="L7840" s="36"/>
      <c r="M7840" s="38"/>
      <c r="N7840" s="36"/>
      <c r="O7840" s="38"/>
    </row>
    <row r="7841" spans="8:15">
      <c r="H7841" s="37"/>
      <c r="I7841" s="36"/>
      <c r="J7841" s="38"/>
      <c r="K7841" s="36"/>
      <c r="L7841" s="36"/>
      <c r="M7841" s="38"/>
      <c r="N7841" s="36"/>
      <c r="O7841" s="38"/>
    </row>
    <row r="7842" spans="8:15">
      <c r="H7842" s="37"/>
      <c r="I7842" s="36"/>
      <c r="J7842" s="38"/>
      <c r="K7842" s="36"/>
      <c r="L7842" s="36"/>
      <c r="M7842" s="38"/>
      <c r="N7842" s="36"/>
      <c r="O7842" s="38"/>
    </row>
    <row r="7843" spans="8:15">
      <c r="H7843" s="37"/>
      <c r="I7843" s="36"/>
      <c r="J7843" s="38"/>
      <c r="K7843" s="36"/>
      <c r="L7843" s="36"/>
      <c r="M7843" s="38"/>
      <c r="N7843" s="36"/>
      <c r="O7843" s="38"/>
    </row>
    <row r="7844" spans="8:15">
      <c r="H7844" s="37"/>
      <c r="I7844" s="36"/>
      <c r="J7844" s="38"/>
      <c r="K7844" s="36"/>
      <c r="L7844" s="36"/>
      <c r="M7844" s="38"/>
      <c r="N7844" s="36"/>
      <c r="O7844" s="38"/>
    </row>
    <row r="7845" spans="8:15">
      <c r="H7845" s="37"/>
      <c r="I7845" s="36"/>
      <c r="J7845" s="38"/>
      <c r="K7845" s="36"/>
      <c r="L7845" s="36"/>
      <c r="M7845" s="38"/>
      <c r="N7845" s="36"/>
      <c r="O7845" s="38"/>
    </row>
    <row r="7846" spans="8:15">
      <c r="H7846" s="37"/>
      <c r="I7846" s="36"/>
      <c r="J7846" s="38"/>
      <c r="K7846" s="36"/>
      <c r="L7846" s="36"/>
      <c r="M7846" s="38"/>
      <c r="N7846" s="36"/>
      <c r="O7846" s="38"/>
    </row>
    <row r="7847" spans="8:15">
      <c r="H7847" s="37"/>
      <c r="I7847" s="36"/>
      <c r="J7847" s="38"/>
      <c r="K7847" s="36"/>
      <c r="L7847" s="36"/>
      <c r="M7847" s="38"/>
      <c r="N7847" s="36"/>
      <c r="O7847" s="38"/>
    </row>
    <row r="7848" spans="8:15">
      <c r="H7848" s="37"/>
      <c r="I7848" s="36"/>
      <c r="J7848" s="38"/>
      <c r="K7848" s="36"/>
      <c r="L7848" s="36"/>
      <c r="M7848" s="38"/>
      <c r="N7848" s="36"/>
      <c r="O7848" s="38"/>
    </row>
    <row r="7849" spans="8:15">
      <c r="H7849" s="37"/>
      <c r="I7849" s="36"/>
      <c r="J7849" s="38"/>
      <c r="K7849" s="36"/>
      <c r="L7849" s="36"/>
      <c r="M7849" s="38"/>
      <c r="N7849" s="36"/>
      <c r="O7849" s="38"/>
    </row>
    <row r="7850" spans="8:15">
      <c r="H7850" s="37"/>
      <c r="I7850" s="36"/>
      <c r="J7850" s="38"/>
      <c r="K7850" s="36"/>
      <c r="L7850" s="36"/>
      <c r="M7850" s="38"/>
      <c r="N7850" s="36"/>
      <c r="O7850" s="38"/>
    </row>
    <row r="7851" spans="8:15">
      <c r="H7851" s="37"/>
      <c r="I7851" s="36"/>
      <c r="J7851" s="38"/>
      <c r="K7851" s="36"/>
      <c r="L7851" s="36"/>
      <c r="M7851" s="38"/>
      <c r="N7851" s="36"/>
      <c r="O7851" s="38"/>
    </row>
    <row r="7852" spans="8:15">
      <c r="H7852" s="37"/>
      <c r="I7852" s="36"/>
      <c r="J7852" s="38"/>
      <c r="K7852" s="36"/>
      <c r="L7852" s="36"/>
      <c r="M7852" s="38"/>
      <c r="N7852" s="36"/>
      <c r="O7852" s="38"/>
    </row>
    <row r="7853" spans="8:15">
      <c r="H7853" s="37"/>
      <c r="I7853" s="36"/>
      <c r="J7853" s="38"/>
      <c r="K7853" s="36"/>
      <c r="L7853" s="36"/>
      <c r="M7853" s="38"/>
      <c r="N7853" s="36"/>
      <c r="O7853" s="38"/>
    </row>
    <row r="7854" spans="8:15">
      <c r="H7854" s="37"/>
      <c r="I7854" s="36"/>
      <c r="J7854" s="38"/>
      <c r="K7854" s="36"/>
      <c r="L7854" s="36"/>
      <c r="M7854" s="38"/>
      <c r="N7854" s="36"/>
      <c r="O7854" s="38"/>
    </row>
    <row r="7855" spans="8:15">
      <c r="H7855" s="37"/>
      <c r="I7855" s="36"/>
      <c r="J7855" s="38"/>
      <c r="K7855" s="36"/>
      <c r="L7855" s="36"/>
      <c r="M7855" s="38"/>
      <c r="N7855" s="36"/>
      <c r="O7855" s="38"/>
    </row>
    <row r="7856" spans="8:15">
      <c r="H7856" s="37"/>
      <c r="I7856" s="36"/>
      <c r="J7856" s="38"/>
      <c r="K7856" s="36"/>
      <c r="L7856" s="36"/>
      <c r="M7856" s="38"/>
      <c r="N7856" s="36"/>
      <c r="O7856" s="38"/>
    </row>
    <row r="7857" spans="8:15">
      <c r="H7857" s="37"/>
      <c r="I7857" s="36"/>
      <c r="J7857" s="38"/>
      <c r="K7857" s="36"/>
      <c r="L7857" s="36"/>
      <c r="M7857" s="38"/>
      <c r="N7857" s="36"/>
      <c r="O7857" s="38"/>
    </row>
    <row r="7858" spans="8:15">
      <c r="H7858" s="37"/>
      <c r="I7858" s="36"/>
      <c r="J7858" s="38"/>
      <c r="K7858" s="36"/>
      <c r="L7858" s="36"/>
      <c r="M7858" s="38"/>
      <c r="N7858" s="36"/>
      <c r="O7858" s="38"/>
    </row>
    <row r="7859" spans="8:15">
      <c r="H7859" s="37"/>
      <c r="I7859" s="36"/>
      <c r="J7859" s="38"/>
      <c r="K7859" s="36"/>
      <c r="L7859" s="36"/>
      <c r="M7859" s="38"/>
      <c r="N7859" s="36"/>
      <c r="O7859" s="38"/>
    </row>
    <row r="7860" spans="8:15">
      <c r="H7860" s="37"/>
      <c r="I7860" s="36"/>
      <c r="J7860" s="38"/>
      <c r="K7860" s="36"/>
      <c r="L7860" s="36"/>
      <c r="M7860" s="38"/>
      <c r="N7860" s="36"/>
      <c r="O7860" s="38"/>
    </row>
    <row r="7861" spans="8:15">
      <c r="H7861" s="37"/>
      <c r="I7861" s="36"/>
      <c r="J7861" s="38"/>
      <c r="K7861" s="36"/>
      <c r="L7861" s="36"/>
      <c r="M7861" s="38"/>
      <c r="N7861" s="36"/>
      <c r="O7861" s="38"/>
    </row>
    <row r="7862" spans="8:15">
      <c r="H7862" s="37"/>
      <c r="I7862" s="36"/>
      <c r="J7862" s="38"/>
      <c r="K7862" s="36"/>
      <c r="L7862" s="36"/>
      <c r="M7862" s="38"/>
      <c r="N7862" s="36"/>
      <c r="O7862" s="38"/>
    </row>
    <row r="7863" spans="8:15">
      <c r="H7863" s="37"/>
      <c r="I7863" s="36"/>
      <c r="J7863" s="38"/>
      <c r="K7863" s="36"/>
      <c r="L7863" s="36"/>
      <c r="M7863" s="38"/>
      <c r="N7863" s="36"/>
      <c r="O7863" s="38"/>
    </row>
    <row r="7864" spans="8:15">
      <c r="H7864" s="37"/>
      <c r="I7864" s="36"/>
      <c r="J7864" s="38"/>
      <c r="K7864" s="36"/>
      <c r="L7864" s="36"/>
      <c r="M7864" s="38"/>
      <c r="N7864" s="36"/>
      <c r="O7864" s="38"/>
    </row>
    <row r="7865" spans="8:15">
      <c r="H7865" s="37"/>
      <c r="I7865" s="36"/>
      <c r="J7865" s="38"/>
      <c r="K7865" s="36"/>
      <c r="L7865" s="36"/>
      <c r="M7865" s="38"/>
      <c r="N7865" s="36"/>
      <c r="O7865" s="38"/>
    </row>
    <row r="7866" spans="8:15">
      <c r="H7866" s="37"/>
      <c r="I7866" s="36"/>
      <c r="J7866" s="38"/>
      <c r="K7866" s="36"/>
      <c r="L7866" s="36"/>
      <c r="M7866" s="38"/>
      <c r="N7866" s="36"/>
      <c r="O7866" s="38"/>
    </row>
    <row r="7867" spans="8:15">
      <c r="H7867" s="37"/>
      <c r="I7867" s="36"/>
      <c r="J7867" s="38"/>
      <c r="K7867" s="36"/>
      <c r="L7867" s="36"/>
      <c r="M7867" s="38"/>
      <c r="N7867" s="36"/>
      <c r="O7867" s="38"/>
    </row>
    <row r="7868" spans="8:15">
      <c r="H7868" s="37"/>
      <c r="I7868" s="36"/>
      <c r="J7868" s="38"/>
      <c r="K7868" s="36"/>
      <c r="L7868" s="36"/>
      <c r="M7868" s="38"/>
      <c r="N7868" s="36"/>
      <c r="O7868" s="38"/>
    </row>
    <row r="7869" spans="8:15">
      <c r="H7869" s="37"/>
      <c r="I7869" s="36"/>
      <c r="J7869" s="38"/>
      <c r="K7869" s="36"/>
      <c r="L7869" s="36"/>
      <c r="M7869" s="38"/>
      <c r="N7869" s="36"/>
      <c r="O7869" s="38"/>
    </row>
    <row r="7870" spans="8:15">
      <c r="H7870" s="37"/>
      <c r="I7870" s="36"/>
      <c r="J7870" s="38"/>
      <c r="K7870" s="36"/>
      <c r="L7870" s="36"/>
      <c r="M7870" s="38"/>
      <c r="N7870" s="36"/>
      <c r="O7870" s="38"/>
    </row>
    <row r="7871" spans="8:15">
      <c r="H7871" s="37"/>
      <c r="I7871" s="36"/>
      <c r="J7871" s="38"/>
      <c r="K7871" s="36"/>
      <c r="L7871" s="36"/>
      <c r="M7871" s="38"/>
      <c r="N7871" s="36"/>
      <c r="O7871" s="38"/>
    </row>
    <row r="7872" spans="8:15">
      <c r="H7872" s="37"/>
      <c r="I7872" s="36"/>
      <c r="J7872" s="38"/>
      <c r="K7872" s="36"/>
      <c r="L7872" s="36"/>
      <c r="M7872" s="38"/>
      <c r="N7872" s="36"/>
      <c r="O7872" s="38"/>
    </row>
    <row r="7873" spans="8:15">
      <c r="H7873" s="37"/>
      <c r="I7873" s="36"/>
      <c r="J7873" s="38"/>
      <c r="K7873" s="36"/>
      <c r="L7873" s="36"/>
      <c r="M7873" s="38"/>
      <c r="N7873" s="36"/>
      <c r="O7873" s="38"/>
    </row>
    <row r="7874" spans="8:15">
      <c r="H7874" s="37"/>
      <c r="I7874" s="36"/>
      <c r="J7874" s="38"/>
      <c r="K7874" s="36"/>
      <c r="L7874" s="36"/>
      <c r="M7874" s="38"/>
      <c r="N7874" s="36"/>
      <c r="O7874" s="38"/>
    </row>
    <row r="7875" spans="8:15">
      <c r="H7875" s="37"/>
      <c r="I7875" s="36"/>
      <c r="J7875" s="38"/>
      <c r="K7875" s="36"/>
      <c r="L7875" s="36"/>
      <c r="M7875" s="38"/>
      <c r="N7875" s="36"/>
      <c r="O7875" s="38"/>
    </row>
    <row r="7876" spans="8:15">
      <c r="H7876" s="37"/>
      <c r="I7876" s="36"/>
      <c r="J7876" s="38"/>
      <c r="K7876" s="36"/>
      <c r="L7876" s="36"/>
      <c r="M7876" s="38"/>
      <c r="N7876" s="36"/>
      <c r="O7876" s="38"/>
    </row>
    <row r="7877" spans="8:15">
      <c r="H7877" s="37"/>
      <c r="I7877" s="36"/>
      <c r="J7877" s="38"/>
      <c r="K7877" s="36"/>
      <c r="L7877" s="36"/>
      <c r="M7877" s="38"/>
      <c r="N7877" s="36"/>
      <c r="O7877" s="38"/>
    </row>
    <row r="7878" spans="8:15">
      <c r="H7878" s="37"/>
      <c r="I7878" s="36"/>
      <c r="J7878" s="38"/>
      <c r="K7878" s="36"/>
      <c r="L7878" s="36"/>
      <c r="M7878" s="38"/>
      <c r="N7878" s="36"/>
      <c r="O7878" s="38"/>
    </row>
    <row r="7879" spans="8:15">
      <c r="H7879" s="37"/>
      <c r="I7879" s="36"/>
      <c r="J7879" s="38"/>
      <c r="K7879" s="36"/>
      <c r="L7879" s="36"/>
      <c r="M7879" s="38"/>
      <c r="N7879" s="36"/>
      <c r="O7879" s="38"/>
    </row>
    <row r="7880" spans="8:15">
      <c r="H7880" s="37"/>
      <c r="I7880" s="36"/>
      <c r="J7880" s="38"/>
      <c r="K7880" s="36"/>
      <c r="L7880" s="36"/>
      <c r="M7880" s="38"/>
      <c r="N7880" s="36"/>
      <c r="O7880" s="38"/>
    </row>
    <row r="7881" spans="8:15">
      <c r="H7881" s="37"/>
      <c r="I7881" s="36"/>
      <c r="J7881" s="38"/>
      <c r="K7881" s="36"/>
      <c r="L7881" s="36"/>
      <c r="M7881" s="38"/>
      <c r="N7881" s="36"/>
      <c r="O7881" s="38"/>
    </row>
    <row r="7882" spans="8:15">
      <c r="H7882" s="37"/>
      <c r="I7882" s="36"/>
      <c r="J7882" s="38"/>
      <c r="K7882" s="36"/>
      <c r="L7882" s="36"/>
      <c r="M7882" s="38"/>
      <c r="N7882" s="36"/>
      <c r="O7882" s="38"/>
    </row>
    <row r="7883" spans="8:15">
      <c r="H7883" s="37"/>
      <c r="I7883" s="36"/>
      <c r="J7883" s="38"/>
      <c r="K7883" s="36"/>
      <c r="L7883" s="36"/>
      <c r="M7883" s="38"/>
      <c r="N7883" s="36"/>
      <c r="O7883" s="38"/>
    </row>
    <row r="7884" spans="8:15">
      <c r="H7884" s="37"/>
      <c r="I7884" s="36"/>
      <c r="J7884" s="38"/>
      <c r="K7884" s="36"/>
      <c r="L7884" s="36"/>
      <c r="M7884" s="38"/>
      <c r="N7884" s="36"/>
      <c r="O7884" s="38"/>
    </row>
    <row r="7885" spans="8:15">
      <c r="H7885" s="37"/>
      <c r="I7885" s="36"/>
      <c r="J7885" s="38"/>
      <c r="K7885" s="36"/>
      <c r="L7885" s="36"/>
      <c r="M7885" s="38"/>
      <c r="N7885" s="36"/>
      <c r="O7885" s="38"/>
    </row>
    <row r="7886" spans="8:15">
      <c r="H7886" s="37"/>
      <c r="I7886" s="36"/>
      <c r="J7886" s="38"/>
      <c r="K7886" s="36"/>
      <c r="L7886" s="36"/>
      <c r="M7886" s="38"/>
      <c r="N7886" s="36"/>
      <c r="O7886" s="38"/>
    </row>
    <row r="7887" spans="8:15">
      <c r="H7887" s="37"/>
      <c r="I7887" s="36"/>
      <c r="J7887" s="38"/>
      <c r="K7887" s="36"/>
      <c r="L7887" s="36"/>
      <c r="M7887" s="38"/>
      <c r="N7887" s="36"/>
      <c r="O7887" s="38"/>
    </row>
    <row r="7888" spans="8:15">
      <c r="H7888" s="37"/>
      <c r="I7888" s="36"/>
      <c r="J7888" s="38"/>
      <c r="K7888" s="36"/>
      <c r="L7888" s="36"/>
      <c r="M7888" s="38"/>
      <c r="N7888" s="36"/>
      <c r="O7888" s="38"/>
    </row>
    <row r="7889" spans="8:15">
      <c r="H7889" s="37"/>
      <c r="I7889" s="36"/>
      <c r="J7889" s="38"/>
      <c r="K7889" s="36"/>
      <c r="L7889" s="36"/>
      <c r="M7889" s="38"/>
      <c r="N7889" s="36"/>
      <c r="O7889" s="38"/>
    </row>
    <row r="7890" spans="8:15">
      <c r="H7890" s="37"/>
      <c r="I7890" s="36"/>
      <c r="J7890" s="38"/>
      <c r="K7890" s="36"/>
      <c r="L7890" s="36"/>
      <c r="M7890" s="38"/>
      <c r="N7890" s="36"/>
      <c r="O7890" s="38"/>
    </row>
    <row r="7891" spans="8:15">
      <c r="H7891" s="37"/>
      <c r="I7891" s="36"/>
      <c r="J7891" s="38"/>
      <c r="K7891" s="36"/>
      <c r="L7891" s="36"/>
      <c r="M7891" s="38"/>
      <c r="N7891" s="36"/>
      <c r="O7891" s="38"/>
    </row>
    <row r="7892" spans="8:15">
      <c r="H7892" s="37"/>
      <c r="I7892" s="36"/>
      <c r="J7892" s="38"/>
      <c r="K7892" s="36"/>
      <c r="L7892" s="36"/>
      <c r="M7892" s="38"/>
      <c r="N7892" s="36"/>
      <c r="O7892" s="38"/>
    </row>
    <row r="7893" spans="8:15">
      <c r="H7893" s="37"/>
      <c r="I7893" s="36"/>
      <c r="J7893" s="38"/>
      <c r="K7893" s="36"/>
      <c r="L7893" s="36"/>
      <c r="M7893" s="38"/>
      <c r="N7893" s="36"/>
      <c r="O7893" s="38"/>
    </row>
    <row r="7894" spans="8:15">
      <c r="H7894" s="37"/>
      <c r="I7894" s="36"/>
      <c r="J7894" s="38"/>
      <c r="K7894" s="36"/>
      <c r="L7894" s="36"/>
      <c r="M7894" s="38"/>
      <c r="N7894" s="36"/>
      <c r="O7894" s="38"/>
    </row>
    <row r="7895" spans="8:15">
      <c r="H7895" s="37"/>
      <c r="I7895" s="36"/>
      <c r="J7895" s="38"/>
      <c r="K7895" s="36"/>
      <c r="L7895" s="36"/>
      <c r="M7895" s="38"/>
      <c r="N7895" s="36"/>
      <c r="O7895" s="38"/>
    </row>
    <row r="7896" spans="8:15">
      <c r="H7896" s="37"/>
      <c r="I7896" s="36"/>
      <c r="J7896" s="38"/>
      <c r="K7896" s="36"/>
      <c r="L7896" s="36"/>
      <c r="M7896" s="38"/>
      <c r="N7896" s="36"/>
      <c r="O7896" s="38"/>
    </row>
    <row r="7897" spans="8:15">
      <c r="H7897" s="37"/>
      <c r="I7897" s="36"/>
      <c r="J7897" s="38"/>
      <c r="K7897" s="36"/>
      <c r="L7897" s="36"/>
      <c r="M7897" s="38"/>
      <c r="N7897" s="36"/>
      <c r="O7897" s="38"/>
    </row>
    <row r="7898" spans="8:15">
      <c r="H7898" s="37"/>
      <c r="I7898" s="36"/>
      <c r="J7898" s="38"/>
      <c r="K7898" s="36"/>
      <c r="L7898" s="36"/>
      <c r="M7898" s="38"/>
      <c r="N7898" s="36"/>
      <c r="O7898" s="38"/>
    </row>
    <row r="7899" spans="8:15">
      <c r="H7899" s="37"/>
      <c r="I7899" s="36"/>
      <c r="J7899" s="38"/>
      <c r="K7899" s="36"/>
      <c r="L7899" s="36"/>
      <c r="M7899" s="38"/>
      <c r="N7899" s="36"/>
      <c r="O7899" s="38"/>
    </row>
    <row r="7900" spans="8:15">
      <c r="H7900" s="37"/>
      <c r="I7900" s="36"/>
      <c r="J7900" s="38"/>
      <c r="K7900" s="36"/>
      <c r="L7900" s="36"/>
      <c r="M7900" s="38"/>
      <c r="N7900" s="36"/>
      <c r="O7900" s="38"/>
    </row>
    <row r="7901" spans="8:15">
      <c r="H7901" s="37"/>
      <c r="I7901" s="36"/>
      <c r="J7901" s="38"/>
      <c r="K7901" s="36"/>
      <c r="L7901" s="36"/>
      <c r="M7901" s="38"/>
      <c r="N7901" s="36"/>
      <c r="O7901" s="38"/>
    </row>
    <row r="7902" spans="8:15">
      <c r="H7902" s="37"/>
      <c r="I7902" s="36"/>
      <c r="J7902" s="38"/>
      <c r="K7902" s="36"/>
      <c r="L7902" s="36"/>
      <c r="M7902" s="38"/>
      <c r="N7902" s="36"/>
      <c r="O7902" s="38"/>
    </row>
    <row r="7903" spans="8:15">
      <c r="H7903" s="37"/>
      <c r="I7903" s="36"/>
      <c r="J7903" s="38"/>
      <c r="K7903" s="36"/>
      <c r="L7903" s="36"/>
      <c r="M7903" s="38"/>
      <c r="N7903" s="36"/>
      <c r="O7903" s="38"/>
    </row>
    <row r="7904" spans="8:15">
      <c r="H7904" s="37"/>
      <c r="I7904" s="36"/>
      <c r="J7904" s="38"/>
      <c r="K7904" s="36"/>
      <c r="L7904" s="36"/>
      <c r="M7904" s="38"/>
      <c r="N7904" s="36"/>
      <c r="O7904" s="38"/>
    </row>
    <row r="7905" spans="8:15">
      <c r="H7905" s="37"/>
      <c r="I7905" s="36"/>
      <c r="J7905" s="38"/>
      <c r="K7905" s="36"/>
      <c r="L7905" s="36"/>
      <c r="M7905" s="38"/>
      <c r="N7905" s="36"/>
      <c r="O7905" s="38"/>
    </row>
    <row r="7906" spans="8:15">
      <c r="H7906" s="37"/>
      <c r="I7906" s="36"/>
      <c r="J7906" s="38"/>
      <c r="K7906" s="36"/>
      <c r="L7906" s="36"/>
      <c r="M7906" s="38"/>
      <c r="N7906" s="36"/>
      <c r="O7906" s="38"/>
    </row>
    <row r="7907" spans="8:15">
      <c r="H7907" s="37"/>
      <c r="I7907" s="36"/>
      <c r="J7907" s="38"/>
      <c r="K7907" s="36"/>
      <c r="L7907" s="36"/>
      <c r="M7907" s="38"/>
      <c r="N7907" s="36"/>
      <c r="O7907" s="38"/>
    </row>
    <row r="7908" spans="8:15">
      <c r="H7908" s="37"/>
      <c r="I7908" s="36"/>
      <c r="J7908" s="38"/>
      <c r="K7908" s="36"/>
      <c r="L7908" s="36"/>
      <c r="M7908" s="38"/>
      <c r="N7908" s="36"/>
      <c r="O7908" s="38"/>
    </row>
    <row r="7909" spans="8:15">
      <c r="H7909" s="37"/>
      <c r="I7909" s="36"/>
      <c r="J7909" s="38"/>
      <c r="K7909" s="36"/>
      <c r="L7909" s="36"/>
      <c r="M7909" s="38"/>
      <c r="N7909" s="36"/>
      <c r="O7909" s="38"/>
    </row>
    <row r="7910" spans="8:15">
      <c r="H7910" s="37"/>
      <c r="I7910" s="36"/>
      <c r="J7910" s="38"/>
      <c r="K7910" s="36"/>
      <c r="L7910" s="36"/>
      <c r="M7910" s="38"/>
      <c r="N7910" s="36"/>
      <c r="O7910" s="38"/>
    </row>
    <row r="7911" spans="8:15">
      <c r="H7911" s="37"/>
      <c r="I7911" s="36"/>
      <c r="J7911" s="38"/>
      <c r="K7911" s="36"/>
      <c r="L7911" s="36"/>
      <c r="M7911" s="38"/>
      <c r="N7911" s="36"/>
      <c r="O7911" s="38"/>
    </row>
    <row r="7912" spans="8:15">
      <c r="H7912" s="37"/>
      <c r="I7912" s="36"/>
      <c r="J7912" s="38"/>
      <c r="K7912" s="36"/>
      <c r="L7912" s="36"/>
      <c r="M7912" s="38"/>
      <c r="N7912" s="36"/>
      <c r="O7912" s="38"/>
    </row>
    <row r="7913" spans="8:15">
      <c r="H7913" s="37"/>
      <c r="I7913" s="36"/>
      <c r="J7913" s="38"/>
      <c r="K7913" s="36"/>
      <c r="L7913" s="36"/>
      <c r="M7913" s="38"/>
      <c r="N7913" s="36"/>
      <c r="O7913" s="38"/>
    </row>
    <row r="7914" spans="8:15">
      <c r="H7914" s="37"/>
      <c r="I7914" s="36"/>
      <c r="J7914" s="38"/>
      <c r="K7914" s="36"/>
      <c r="L7914" s="36"/>
      <c r="M7914" s="38"/>
      <c r="N7914" s="36"/>
      <c r="O7914" s="38"/>
    </row>
    <row r="7915" spans="8:15">
      <c r="H7915" s="37"/>
      <c r="I7915" s="36"/>
      <c r="J7915" s="38"/>
      <c r="K7915" s="36"/>
      <c r="L7915" s="36"/>
      <c r="M7915" s="38"/>
      <c r="N7915" s="36"/>
      <c r="O7915" s="38"/>
    </row>
    <row r="7916" spans="8:15">
      <c r="H7916" s="37"/>
      <c r="I7916" s="36"/>
      <c r="J7916" s="38"/>
      <c r="K7916" s="36"/>
      <c r="L7916" s="36"/>
      <c r="M7916" s="38"/>
      <c r="N7916" s="36"/>
      <c r="O7916" s="38"/>
    </row>
    <row r="7917" spans="8:15">
      <c r="H7917" s="37"/>
      <c r="I7917" s="36"/>
      <c r="J7917" s="38"/>
      <c r="K7917" s="36"/>
      <c r="L7917" s="36"/>
      <c r="M7917" s="38"/>
      <c r="N7917" s="36"/>
      <c r="O7917" s="38"/>
    </row>
    <row r="7918" spans="8:15">
      <c r="H7918" s="37"/>
      <c r="I7918" s="36"/>
      <c r="J7918" s="38"/>
      <c r="K7918" s="36"/>
      <c r="L7918" s="36"/>
      <c r="M7918" s="38"/>
      <c r="N7918" s="36"/>
      <c r="O7918" s="38"/>
    </row>
    <row r="7919" spans="8:15">
      <c r="H7919" s="37"/>
      <c r="I7919" s="36"/>
      <c r="J7919" s="38"/>
      <c r="K7919" s="36"/>
      <c r="L7919" s="36"/>
      <c r="M7919" s="38"/>
      <c r="N7919" s="36"/>
      <c r="O7919" s="38"/>
    </row>
    <row r="7920" spans="8:15">
      <c r="H7920" s="37"/>
      <c r="I7920" s="36"/>
      <c r="J7920" s="38"/>
      <c r="K7920" s="36"/>
      <c r="L7920" s="36"/>
      <c r="M7920" s="38"/>
      <c r="N7920" s="36"/>
      <c r="O7920" s="38"/>
    </row>
    <row r="7921" spans="8:15">
      <c r="H7921" s="37"/>
      <c r="I7921" s="36"/>
      <c r="J7921" s="38"/>
      <c r="K7921" s="36"/>
      <c r="L7921" s="36"/>
      <c r="M7921" s="38"/>
      <c r="N7921" s="36"/>
      <c r="O7921" s="38"/>
    </row>
    <row r="7922" spans="8:15">
      <c r="H7922" s="37"/>
      <c r="I7922" s="36"/>
      <c r="J7922" s="38"/>
      <c r="K7922" s="36"/>
      <c r="L7922" s="36"/>
      <c r="M7922" s="38"/>
      <c r="N7922" s="36"/>
      <c r="O7922" s="38"/>
    </row>
    <row r="7923" spans="8:15">
      <c r="H7923" s="37"/>
      <c r="I7923" s="36"/>
      <c r="J7923" s="38"/>
      <c r="K7923" s="36"/>
      <c r="L7923" s="36"/>
      <c r="M7923" s="38"/>
      <c r="N7923" s="36"/>
      <c r="O7923" s="38"/>
    </row>
    <row r="7924" spans="8:15">
      <c r="H7924" s="37"/>
      <c r="I7924" s="36"/>
      <c r="J7924" s="38"/>
      <c r="K7924" s="36"/>
      <c r="L7924" s="36"/>
      <c r="M7924" s="38"/>
      <c r="N7924" s="36"/>
      <c r="O7924" s="38"/>
    </row>
    <row r="7925" spans="8:15">
      <c r="H7925" s="37"/>
      <c r="I7925" s="36"/>
      <c r="J7925" s="38"/>
      <c r="K7925" s="36"/>
      <c r="L7925" s="36"/>
      <c r="M7925" s="38"/>
      <c r="N7925" s="36"/>
      <c r="O7925" s="38"/>
    </row>
    <row r="7926" spans="8:15">
      <c r="H7926" s="37"/>
      <c r="I7926" s="36"/>
      <c r="J7926" s="38"/>
      <c r="K7926" s="36"/>
      <c r="L7926" s="36"/>
      <c r="M7926" s="38"/>
      <c r="N7926" s="36"/>
      <c r="O7926" s="38"/>
    </row>
    <row r="7927" spans="8:15">
      <c r="H7927" s="37"/>
      <c r="I7927" s="36"/>
      <c r="J7927" s="38"/>
      <c r="K7927" s="36"/>
      <c r="L7927" s="36"/>
      <c r="M7927" s="38"/>
      <c r="N7927" s="36"/>
      <c r="O7927" s="38"/>
    </row>
    <row r="7928" spans="8:15">
      <c r="H7928" s="37"/>
      <c r="I7928" s="36"/>
      <c r="J7928" s="38"/>
      <c r="K7928" s="36"/>
      <c r="L7928" s="36"/>
      <c r="M7928" s="38"/>
      <c r="N7928" s="36"/>
      <c r="O7928" s="38"/>
    </row>
    <row r="7929" spans="8:15">
      <c r="H7929" s="37"/>
      <c r="I7929" s="36"/>
      <c r="J7929" s="38"/>
      <c r="K7929" s="36"/>
      <c r="L7929" s="36"/>
      <c r="M7929" s="38"/>
      <c r="N7929" s="36"/>
      <c r="O7929" s="38"/>
    </row>
    <row r="7930" spans="8:15">
      <c r="H7930" s="37"/>
      <c r="I7930" s="36"/>
      <c r="J7930" s="38"/>
      <c r="K7930" s="36"/>
      <c r="L7930" s="36"/>
      <c r="M7930" s="38"/>
      <c r="N7930" s="36"/>
      <c r="O7930" s="38"/>
    </row>
    <row r="7931" spans="8:15">
      <c r="H7931" s="37"/>
      <c r="I7931" s="36"/>
      <c r="J7931" s="38"/>
      <c r="K7931" s="36"/>
      <c r="L7931" s="36"/>
      <c r="M7931" s="38"/>
      <c r="N7931" s="36"/>
      <c r="O7931" s="38"/>
    </row>
    <row r="7932" spans="8:15">
      <c r="H7932" s="37"/>
      <c r="I7932" s="36"/>
      <c r="J7932" s="38"/>
      <c r="K7932" s="36"/>
      <c r="L7932" s="36"/>
      <c r="M7932" s="38"/>
      <c r="N7932" s="36"/>
      <c r="O7932" s="38"/>
    </row>
    <row r="7933" spans="8:15">
      <c r="H7933" s="37"/>
      <c r="I7933" s="36"/>
      <c r="J7933" s="38"/>
      <c r="K7933" s="36"/>
      <c r="L7933" s="36"/>
      <c r="M7933" s="38"/>
      <c r="N7933" s="36"/>
      <c r="O7933" s="38"/>
    </row>
    <row r="7934" spans="8:15">
      <c r="H7934" s="37"/>
      <c r="I7934" s="36"/>
      <c r="J7934" s="38"/>
      <c r="K7934" s="36"/>
      <c r="L7934" s="36"/>
      <c r="M7934" s="38"/>
      <c r="N7934" s="36"/>
      <c r="O7934" s="38"/>
    </row>
    <row r="7935" spans="8:15">
      <c r="H7935" s="37"/>
      <c r="I7935" s="36"/>
      <c r="J7935" s="38"/>
      <c r="K7935" s="36"/>
      <c r="L7935" s="36"/>
      <c r="M7935" s="38"/>
      <c r="N7935" s="36"/>
      <c r="O7935" s="38"/>
    </row>
    <row r="7936" spans="8:15">
      <c r="H7936" s="37"/>
      <c r="I7936" s="36"/>
      <c r="J7936" s="38"/>
      <c r="K7936" s="36"/>
      <c r="L7936" s="36"/>
      <c r="M7936" s="38"/>
      <c r="N7936" s="36"/>
      <c r="O7936" s="38"/>
    </row>
    <row r="7937" spans="8:15">
      <c r="H7937" s="37"/>
      <c r="I7937" s="36"/>
      <c r="J7937" s="38"/>
      <c r="K7937" s="36"/>
      <c r="L7937" s="36"/>
      <c r="M7937" s="38"/>
      <c r="N7937" s="36"/>
      <c r="O7937" s="38"/>
    </row>
    <row r="7938" spans="8:15">
      <c r="H7938" s="37"/>
      <c r="I7938" s="36"/>
      <c r="J7938" s="38"/>
      <c r="K7938" s="36"/>
      <c r="L7938" s="36"/>
      <c r="M7938" s="38"/>
      <c r="N7938" s="36"/>
      <c r="O7938" s="38"/>
    </row>
    <row r="7939" spans="8:15">
      <c r="H7939" s="37"/>
      <c r="I7939" s="36"/>
      <c r="J7939" s="38"/>
      <c r="K7939" s="36"/>
      <c r="L7939" s="36"/>
      <c r="M7939" s="38"/>
      <c r="N7939" s="36"/>
      <c r="O7939" s="38"/>
    </row>
    <row r="7940" spans="8:15">
      <c r="H7940" s="37"/>
      <c r="I7940" s="36"/>
      <c r="J7940" s="38"/>
      <c r="K7940" s="36"/>
      <c r="L7940" s="36"/>
      <c r="M7940" s="38"/>
      <c r="N7940" s="36"/>
      <c r="O7940" s="38"/>
    </row>
    <row r="7941" spans="8:15">
      <c r="H7941" s="37"/>
      <c r="I7941" s="36"/>
      <c r="J7941" s="38"/>
      <c r="K7941" s="36"/>
      <c r="L7941" s="36"/>
      <c r="M7941" s="38"/>
      <c r="N7941" s="36"/>
      <c r="O7941" s="38"/>
    </row>
    <row r="7942" spans="8:15">
      <c r="H7942" s="37"/>
      <c r="I7942" s="36"/>
      <c r="J7942" s="38"/>
      <c r="K7942" s="36"/>
      <c r="L7942" s="36"/>
      <c r="M7942" s="38"/>
      <c r="N7942" s="36"/>
      <c r="O7942" s="38"/>
    </row>
    <row r="7943" spans="8:15">
      <c r="H7943" s="37"/>
      <c r="I7943" s="36"/>
      <c r="J7943" s="38"/>
      <c r="K7943" s="36"/>
      <c r="L7943" s="36"/>
      <c r="M7943" s="38"/>
      <c r="N7943" s="36"/>
      <c r="O7943" s="38"/>
    </row>
    <row r="7944" spans="8:15">
      <c r="H7944" s="37"/>
      <c r="I7944" s="36"/>
      <c r="J7944" s="38"/>
      <c r="K7944" s="36"/>
      <c r="L7944" s="36"/>
      <c r="M7944" s="38"/>
      <c r="N7944" s="36"/>
      <c r="O7944" s="38"/>
    </row>
    <row r="7945" spans="8:15">
      <c r="H7945" s="37"/>
      <c r="I7945" s="36"/>
      <c r="J7945" s="38"/>
      <c r="K7945" s="36"/>
      <c r="L7945" s="36"/>
      <c r="M7945" s="38"/>
      <c r="N7945" s="36"/>
      <c r="O7945" s="38"/>
    </row>
    <row r="7946" spans="8:15">
      <c r="H7946" s="37"/>
      <c r="I7946" s="36"/>
      <c r="J7946" s="38"/>
      <c r="K7946" s="36"/>
      <c r="L7946" s="36"/>
      <c r="M7946" s="38"/>
      <c r="N7946" s="36"/>
      <c r="O7946" s="38"/>
    </row>
    <row r="7947" spans="8:15">
      <c r="H7947" s="37"/>
      <c r="I7947" s="36"/>
      <c r="J7947" s="38"/>
      <c r="K7947" s="36"/>
      <c r="L7947" s="36"/>
      <c r="M7947" s="38"/>
      <c r="N7947" s="36"/>
      <c r="O7947" s="38"/>
    </row>
    <row r="7948" spans="8:15">
      <c r="H7948" s="37"/>
      <c r="I7948" s="36"/>
      <c r="J7948" s="38"/>
      <c r="K7948" s="36"/>
      <c r="L7948" s="36"/>
      <c r="M7948" s="38"/>
      <c r="N7948" s="36"/>
      <c r="O7948" s="38"/>
    </row>
    <row r="7949" spans="8:15">
      <c r="H7949" s="37"/>
      <c r="I7949" s="36"/>
      <c r="J7949" s="38"/>
      <c r="K7949" s="36"/>
      <c r="L7949" s="36"/>
      <c r="M7949" s="38"/>
      <c r="N7949" s="36"/>
      <c r="O7949" s="38"/>
    </row>
    <row r="7950" spans="8:15">
      <c r="H7950" s="37"/>
      <c r="I7950" s="36"/>
      <c r="J7950" s="38"/>
      <c r="K7950" s="36"/>
      <c r="L7950" s="36"/>
      <c r="M7950" s="38"/>
      <c r="N7950" s="36"/>
      <c r="O7950" s="38"/>
    </row>
    <row r="7951" spans="8:15">
      <c r="H7951" s="37"/>
      <c r="I7951" s="36"/>
      <c r="J7951" s="38"/>
      <c r="K7951" s="36"/>
      <c r="L7951" s="36"/>
      <c r="M7951" s="38"/>
      <c r="N7951" s="36"/>
      <c r="O7951" s="38"/>
    </row>
    <row r="7952" spans="8:15">
      <c r="H7952" s="37"/>
      <c r="I7952" s="36"/>
      <c r="J7952" s="38"/>
      <c r="K7952" s="36"/>
      <c r="L7952" s="36"/>
      <c r="M7952" s="38"/>
      <c r="N7952" s="36"/>
      <c r="O7952" s="38"/>
    </row>
    <row r="7953" spans="8:15">
      <c r="H7953" s="37"/>
      <c r="I7953" s="36"/>
      <c r="J7953" s="38"/>
      <c r="K7953" s="36"/>
      <c r="L7953" s="36"/>
      <c r="M7953" s="38"/>
      <c r="N7953" s="36"/>
      <c r="O7953" s="38"/>
    </row>
    <row r="7954" spans="8:15">
      <c r="H7954" s="37"/>
      <c r="I7954" s="36"/>
      <c r="J7954" s="38"/>
      <c r="K7954" s="36"/>
      <c r="L7954" s="36"/>
      <c r="M7954" s="38"/>
      <c r="N7954" s="36"/>
      <c r="O7954" s="38"/>
    </row>
    <row r="7955" spans="8:15">
      <c r="H7955" s="37"/>
      <c r="I7955" s="36"/>
      <c r="J7955" s="38"/>
      <c r="K7955" s="36"/>
      <c r="L7955" s="36"/>
      <c r="M7955" s="38"/>
      <c r="N7955" s="36"/>
      <c r="O7955" s="38"/>
    </row>
    <row r="7956" spans="8:15">
      <c r="H7956" s="37"/>
      <c r="I7956" s="36"/>
      <c r="J7956" s="38"/>
      <c r="K7956" s="36"/>
      <c r="L7956" s="36"/>
      <c r="M7956" s="38"/>
      <c r="N7956" s="36"/>
      <c r="O7956" s="38"/>
    </row>
    <row r="7957" spans="8:15">
      <c r="H7957" s="37"/>
      <c r="I7957" s="36"/>
      <c r="J7957" s="38"/>
      <c r="K7957" s="36"/>
      <c r="L7957" s="36"/>
      <c r="M7957" s="38"/>
      <c r="N7957" s="36"/>
      <c r="O7957" s="38"/>
    </row>
    <row r="7958" spans="8:15">
      <c r="H7958" s="37"/>
      <c r="I7958" s="36"/>
      <c r="J7958" s="38"/>
      <c r="K7958" s="36"/>
      <c r="L7958" s="36"/>
      <c r="M7958" s="38"/>
      <c r="N7958" s="36"/>
      <c r="O7958" s="38"/>
    </row>
    <row r="7959" spans="8:15">
      <c r="H7959" s="37"/>
      <c r="I7959" s="36"/>
      <c r="J7959" s="38"/>
      <c r="K7959" s="36"/>
      <c r="L7959" s="36"/>
      <c r="M7959" s="38"/>
      <c r="N7959" s="36"/>
      <c r="O7959" s="38"/>
    </row>
    <row r="7960" spans="8:15">
      <c r="H7960" s="37"/>
      <c r="I7960" s="36"/>
      <c r="J7960" s="38"/>
      <c r="K7960" s="36"/>
      <c r="L7960" s="36"/>
      <c r="M7960" s="38"/>
      <c r="N7960" s="36"/>
      <c r="O7960" s="38"/>
    </row>
    <row r="7961" spans="8:15">
      <c r="H7961" s="37"/>
      <c r="I7961" s="36"/>
      <c r="J7961" s="38"/>
      <c r="K7961" s="36"/>
      <c r="L7961" s="36"/>
      <c r="M7961" s="38"/>
      <c r="N7961" s="36"/>
      <c r="O7961" s="38"/>
    </row>
    <row r="7962" spans="8:15">
      <c r="H7962" s="37"/>
      <c r="I7962" s="36"/>
      <c r="J7962" s="38"/>
      <c r="K7962" s="36"/>
      <c r="L7962" s="36"/>
      <c r="M7962" s="38"/>
      <c r="N7962" s="36"/>
      <c r="O7962" s="38"/>
    </row>
    <row r="7963" spans="8:15">
      <c r="H7963" s="37"/>
      <c r="I7963" s="36"/>
      <c r="J7963" s="38"/>
      <c r="K7963" s="36"/>
      <c r="L7963" s="36"/>
      <c r="M7963" s="38"/>
      <c r="N7963" s="36"/>
      <c r="O7963" s="38"/>
    </row>
    <row r="7964" spans="8:15">
      <c r="H7964" s="37"/>
      <c r="I7964" s="36"/>
      <c r="J7964" s="38"/>
      <c r="K7964" s="36"/>
      <c r="L7964" s="36"/>
      <c r="M7964" s="38"/>
      <c r="N7964" s="36"/>
      <c r="O7964" s="38"/>
    </row>
    <row r="7965" spans="8:15">
      <c r="H7965" s="37"/>
      <c r="I7965" s="36"/>
      <c r="J7965" s="38"/>
      <c r="K7965" s="36"/>
      <c r="L7965" s="36"/>
      <c r="M7965" s="38"/>
      <c r="N7965" s="36"/>
      <c r="O7965" s="38"/>
    </row>
    <row r="7966" spans="8:15">
      <c r="H7966" s="37"/>
      <c r="I7966" s="36"/>
      <c r="J7966" s="38"/>
      <c r="K7966" s="36"/>
      <c r="L7966" s="36"/>
      <c r="M7966" s="38"/>
      <c r="N7966" s="36"/>
      <c r="O7966" s="38"/>
    </row>
    <row r="7967" spans="8:15">
      <c r="H7967" s="37"/>
      <c r="I7967" s="36"/>
      <c r="J7967" s="38"/>
      <c r="K7967" s="36"/>
      <c r="L7967" s="36"/>
      <c r="M7967" s="38"/>
      <c r="N7967" s="36"/>
      <c r="O7967" s="38"/>
    </row>
    <row r="7968" spans="8:15">
      <c r="H7968" s="37"/>
      <c r="I7968" s="36"/>
      <c r="J7968" s="38"/>
      <c r="K7968" s="36"/>
      <c r="L7968" s="36"/>
      <c r="M7968" s="38"/>
      <c r="N7968" s="36"/>
      <c r="O7968" s="38"/>
    </row>
    <row r="7969" spans="8:15">
      <c r="H7969" s="37"/>
      <c r="I7969" s="36"/>
      <c r="J7969" s="38"/>
      <c r="K7969" s="36"/>
      <c r="L7969" s="36"/>
      <c r="M7969" s="38"/>
      <c r="N7969" s="36"/>
      <c r="O7969" s="38"/>
    </row>
    <row r="7970" spans="8:15">
      <c r="H7970" s="37"/>
      <c r="I7970" s="36"/>
      <c r="J7970" s="38"/>
      <c r="K7970" s="36"/>
      <c r="L7970" s="36"/>
      <c r="M7970" s="38"/>
      <c r="N7970" s="36"/>
      <c r="O7970" s="38"/>
    </row>
    <row r="7971" spans="8:15">
      <c r="H7971" s="37"/>
      <c r="I7971" s="36"/>
      <c r="J7971" s="38"/>
      <c r="K7971" s="36"/>
      <c r="L7971" s="36"/>
      <c r="M7971" s="38"/>
      <c r="N7971" s="36"/>
      <c r="O7971" s="38"/>
    </row>
    <row r="7972" spans="8:15">
      <c r="H7972" s="37"/>
      <c r="I7972" s="36"/>
      <c r="J7972" s="38"/>
      <c r="K7972" s="36"/>
      <c r="L7972" s="36"/>
      <c r="M7972" s="38"/>
      <c r="N7972" s="36"/>
      <c r="O7972" s="38"/>
    </row>
    <row r="7973" spans="8:15">
      <c r="H7973" s="37"/>
      <c r="I7973" s="36"/>
      <c r="J7973" s="38"/>
      <c r="K7973" s="36"/>
      <c r="L7973" s="36"/>
      <c r="M7973" s="38"/>
      <c r="N7973" s="36"/>
      <c r="O7973" s="38"/>
    </row>
    <row r="7974" spans="8:15">
      <c r="H7974" s="37"/>
      <c r="I7974" s="36"/>
      <c r="J7974" s="38"/>
      <c r="K7974" s="36"/>
      <c r="L7974" s="36"/>
      <c r="M7974" s="38"/>
      <c r="N7974" s="36"/>
      <c r="O7974" s="38"/>
    </row>
    <row r="7975" spans="8:15">
      <c r="H7975" s="37"/>
      <c r="I7975" s="36"/>
      <c r="J7975" s="38"/>
      <c r="K7975" s="36"/>
      <c r="L7975" s="36"/>
      <c r="M7975" s="38"/>
      <c r="N7975" s="36"/>
      <c r="O7975" s="38"/>
    </row>
    <row r="7976" spans="8:15">
      <c r="H7976" s="37"/>
      <c r="I7976" s="36"/>
      <c r="J7976" s="38"/>
      <c r="K7976" s="36"/>
      <c r="L7976" s="36"/>
      <c r="M7976" s="38"/>
      <c r="N7976" s="36"/>
      <c r="O7976" s="38"/>
    </row>
    <row r="7977" spans="8:15">
      <c r="H7977" s="37"/>
      <c r="I7977" s="36"/>
      <c r="J7977" s="38"/>
      <c r="K7977" s="36"/>
      <c r="L7977" s="36"/>
      <c r="M7977" s="38"/>
      <c r="N7977" s="36"/>
      <c r="O7977" s="38"/>
    </row>
    <row r="7978" spans="8:15">
      <c r="H7978" s="37"/>
      <c r="I7978" s="36"/>
      <c r="J7978" s="38"/>
      <c r="K7978" s="36"/>
      <c r="L7978" s="36"/>
      <c r="M7978" s="38"/>
      <c r="N7978" s="36"/>
      <c r="O7978" s="38"/>
    </row>
    <row r="7979" spans="8:15">
      <c r="H7979" s="37"/>
      <c r="I7979" s="36"/>
      <c r="J7979" s="38"/>
      <c r="K7979" s="36"/>
      <c r="L7979" s="36"/>
      <c r="M7979" s="38"/>
      <c r="N7979" s="36"/>
      <c r="O7979" s="38"/>
    </row>
    <row r="7980" spans="8:15">
      <c r="H7980" s="37"/>
      <c r="I7980" s="36"/>
      <c r="J7980" s="38"/>
      <c r="K7980" s="36"/>
      <c r="L7980" s="36"/>
      <c r="M7980" s="38"/>
      <c r="N7980" s="36"/>
      <c r="O7980" s="38"/>
    </row>
    <row r="7981" spans="8:15">
      <c r="H7981" s="37"/>
      <c r="I7981" s="36"/>
      <c r="J7981" s="38"/>
      <c r="K7981" s="36"/>
      <c r="L7981" s="36"/>
      <c r="M7981" s="38"/>
      <c r="N7981" s="36"/>
      <c r="O7981" s="38"/>
    </row>
    <row r="7982" spans="8:15">
      <c r="H7982" s="37"/>
      <c r="I7982" s="36"/>
      <c r="J7982" s="38"/>
      <c r="K7982" s="36"/>
      <c r="L7982" s="36"/>
      <c r="M7982" s="38"/>
      <c r="N7982" s="36"/>
      <c r="O7982" s="38"/>
    </row>
    <row r="7983" spans="8:15">
      <c r="H7983" s="37"/>
      <c r="I7983" s="36"/>
      <c r="J7983" s="38"/>
      <c r="K7983" s="36"/>
      <c r="L7983" s="36"/>
      <c r="M7983" s="38"/>
      <c r="N7983" s="36"/>
      <c r="O7983" s="38"/>
    </row>
    <row r="7984" spans="8:15">
      <c r="H7984" s="37"/>
      <c r="I7984" s="36"/>
      <c r="J7984" s="38"/>
      <c r="K7984" s="36"/>
      <c r="L7984" s="36"/>
      <c r="M7984" s="38"/>
      <c r="N7984" s="36"/>
      <c r="O7984" s="38"/>
    </row>
    <row r="7985" spans="8:15">
      <c r="H7985" s="37"/>
      <c r="I7985" s="36"/>
      <c r="J7985" s="38"/>
      <c r="K7985" s="36"/>
      <c r="L7985" s="36"/>
      <c r="M7985" s="38"/>
      <c r="N7985" s="36"/>
      <c r="O7985" s="38"/>
    </row>
    <row r="7986" spans="8:15">
      <c r="H7986" s="37"/>
      <c r="I7986" s="36"/>
      <c r="J7986" s="38"/>
      <c r="K7986" s="36"/>
      <c r="L7986" s="36"/>
      <c r="M7986" s="38"/>
      <c r="N7986" s="36"/>
      <c r="O7986" s="38"/>
    </row>
    <row r="7987" spans="8:15">
      <c r="H7987" s="37"/>
      <c r="I7987" s="36"/>
      <c r="J7987" s="38"/>
      <c r="K7987" s="36"/>
      <c r="L7987" s="36"/>
      <c r="M7987" s="38"/>
      <c r="N7987" s="36"/>
      <c r="O7987" s="38"/>
    </row>
    <row r="7988" spans="8:15">
      <c r="H7988" s="37"/>
      <c r="I7988" s="36"/>
      <c r="J7988" s="38"/>
      <c r="K7988" s="36"/>
      <c r="L7988" s="36"/>
      <c r="M7988" s="38"/>
      <c r="N7988" s="36"/>
      <c r="O7988" s="38"/>
    </row>
    <row r="7989" spans="8:15">
      <c r="H7989" s="37"/>
      <c r="I7989" s="36"/>
      <c r="J7989" s="38"/>
      <c r="K7989" s="36"/>
      <c r="L7989" s="36"/>
      <c r="M7989" s="38"/>
      <c r="N7989" s="36"/>
      <c r="O7989" s="38"/>
    </row>
    <row r="7990" spans="8:15">
      <c r="H7990" s="37"/>
      <c r="I7990" s="36"/>
      <c r="J7990" s="38"/>
      <c r="K7990" s="36"/>
      <c r="L7990" s="36"/>
      <c r="M7990" s="38"/>
      <c r="N7990" s="36"/>
      <c r="O7990" s="38"/>
    </row>
    <row r="7991" spans="8:15">
      <c r="H7991" s="37"/>
      <c r="I7991" s="36"/>
      <c r="J7991" s="38"/>
      <c r="K7991" s="36"/>
      <c r="L7991" s="36"/>
      <c r="M7991" s="38"/>
      <c r="N7991" s="36"/>
      <c r="O7991" s="38"/>
    </row>
    <row r="7992" spans="8:15">
      <c r="H7992" s="37"/>
      <c r="I7992" s="36"/>
      <c r="J7992" s="38"/>
      <c r="K7992" s="36"/>
      <c r="L7992" s="36"/>
      <c r="M7992" s="38"/>
      <c r="N7992" s="36"/>
      <c r="O7992" s="38"/>
    </row>
    <row r="7993" spans="8:15">
      <c r="H7993" s="37"/>
      <c r="I7993" s="36"/>
      <c r="J7993" s="38"/>
      <c r="K7993" s="36"/>
      <c r="L7993" s="36"/>
      <c r="M7993" s="38"/>
      <c r="N7993" s="36"/>
      <c r="O7993" s="38"/>
    </row>
    <row r="7994" spans="8:15">
      <c r="H7994" s="37"/>
      <c r="I7994" s="36"/>
      <c r="J7994" s="38"/>
      <c r="K7994" s="36"/>
      <c r="L7994" s="36"/>
      <c r="M7994" s="38"/>
      <c r="N7994" s="36"/>
      <c r="O7994" s="38"/>
    </row>
    <row r="7995" spans="8:15">
      <c r="H7995" s="37"/>
      <c r="I7995" s="36"/>
      <c r="J7995" s="38"/>
      <c r="K7995" s="36"/>
      <c r="L7995" s="36"/>
      <c r="M7995" s="38"/>
      <c r="N7995" s="36"/>
      <c r="O7995" s="38"/>
    </row>
    <row r="7996" spans="8:15">
      <c r="H7996" s="37"/>
      <c r="I7996" s="36"/>
      <c r="J7996" s="38"/>
      <c r="K7996" s="36"/>
      <c r="L7996" s="36"/>
      <c r="M7996" s="38"/>
      <c r="N7996" s="36"/>
      <c r="O7996" s="38"/>
    </row>
    <row r="7997" spans="8:15">
      <c r="H7997" s="37"/>
      <c r="I7997" s="36"/>
      <c r="J7997" s="38"/>
      <c r="K7997" s="36"/>
      <c r="L7997" s="36"/>
      <c r="M7997" s="38"/>
      <c r="N7997" s="36"/>
      <c r="O7997" s="38"/>
    </row>
    <row r="7998" spans="8:15">
      <c r="H7998" s="37"/>
      <c r="I7998" s="36"/>
      <c r="J7998" s="38"/>
      <c r="K7998" s="36"/>
      <c r="L7998" s="36"/>
      <c r="M7998" s="38"/>
      <c r="N7998" s="36"/>
      <c r="O7998" s="38"/>
    </row>
    <row r="7999" spans="8:15">
      <c r="H7999" s="37"/>
      <c r="I7999" s="36"/>
      <c r="J7999" s="38"/>
      <c r="K7999" s="36"/>
      <c r="L7999" s="36"/>
      <c r="M7999" s="38"/>
      <c r="N7999" s="36"/>
      <c r="O7999" s="38"/>
    </row>
    <row r="8000" spans="8:15">
      <c r="H8000" s="37"/>
      <c r="I8000" s="36"/>
      <c r="J8000" s="38"/>
      <c r="K8000" s="36"/>
      <c r="L8000" s="36"/>
      <c r="M8000" s="38"/>
      <c r="N8000" s="36"/>
      <c r="O8000" s="38"/>
    </row>
    <row r="8001" spans="8:15">
      <c r="H8001" s="37"/>
      <c r="I8001" s="36"/>
      <c r="J8001" s="38"/>
      <c r="K8001" s="36"/>
      <c r="L8001" s="36"/>
      <c r="M8001" s="38"/>
      <c r="N8001" s="36"/>
      <c r="O8001" s="38"/>
    </row>
    <row r="8002" spans="8:15">
      <c r="H8002" s="37"/>
      <c r="I8002" s="36"/>
      <c r="J8002" s="38"/>
      <c r="K8002" s="36"/>
      <c r="L8002" s="36"/>
      <c r="M8002" s="38"/>
      <c r="N8002" s="36"/>
      <c r="O8002" s="38"/>
    </row>
    <row r="8003" spans="8:15">
      <c r="H8003" s="37"/>
      <c r="I8003" s="36"/>
      <c r="J8003" s="38"/>
      <c r="K8003" s="36"/>
      <c r="L8003" s="36"/>
      <c r="M8003" s="38"/>
      <c r="N8003" s="36"/>
      <c r="O8003" s="38"/>
    </row>
    <row r="8004" spans="8:15">
      <c r="H8004" s="37"/>
      <c r="I8004" s="36"/>
      <c r="J8004" s="38"/>
      <c r="K8004" s="36"/>
      <c r="L8004" s="36"/>
      <c r="M8004" s="38"/>
      <c r="N8004" s="36"/>
      <c r="O8004" s="38"/>
    </row>
    <row r="8005" spans="8:15">
      <c r="H8005" s="37"/>
      <c r="I8005" s="36"/>
      <c r="J8005" s="38"/>
      <c r="K8005" s="36"/>
      <c r="L8005" s="36"/>
      <c r="M8005" s="38"/>
      <c r="N8005" s="36"/>
      <c r="O8005" s="38"/>
    </row>
    <row r="8006" spans="8:15">
      <c r="H8006" s="37"/>
      <c r="I8006" s="36"/>
      <c r="J8006" s="38"/>
      <c r="K8006" s="36"/>
      <c r="L8006" s="36"/>
      <c r="M8006" s="38"/>
      <c r="N8006" s="36"/>
      <c r="O8006" s="38"/>
    </row>
    <row r="8007" spans="8:15">
      <c r="H8007" s="37"/>
      <c r="I8007" s="36"/>
      <c r="J8007" s="38"/>
      <c r="K8007" s="36"/>
      <c r="L8007" s="36"/>
      <c r="M8007" s="38"/>
      <c r="N8007" s="36"/>
      <c r="O8007" s="38"/>
    </row>
    <row r="8008" spans="8:15">
      <c r="H8008" s="37"/>
      <c r="I8008" s="36"/>
      <c r="J8008" s="38"/>
      <c r="K8008" s="36"/>
      <c r="L8008" s="36"/>
      <c r="M8008" s="38"/>
      <c r="N8008" s="36"/>
      <c r="O8008" s="38"/>
    </row>
    <row r="8009" spans="8:15">
      <c r="H8009" s="37"/>
      <c r="I8009" s="36"/>
      <c r="J8009" s="38"/>
      <c r="K8009" s="36"/>
      <c r="L8009" s="36"/>
      <c r="M8009" s="38"/>
      <c r="N8009" s="36"/>
      <c r="O8009" s="38"/>
    </row>
    <row r="8010" spans="8:15">
      <c r="H8010" s="37"/>
      <c r="I8010" s="36"/>
      <c r="J8010" s="38"/>
      <c r="K8010" s="36"/>
      <c r="L8010" s="36"/>
      <c r="M8010" s="38"/>
      <c r="N8010" s="36"/>
      <c r="O8010" s="38"/>
    </row>
    <row r="8011" spans="8:15">
      <c r="H8011" s="37"/>
      <c r="I8011" s="36"/>
      <c r="J8011" s="38"/>
      <c r="K8011" s="36"/>
      <c r="L8011" s="36"/>
      <c r="M8011" s="38"/>
      <c r="N8011" s="36"/>
      <c r="O8011" s="38"/>
    </row>
    <row r="8012" spans="8:15">
      <c r="H8012" s="37"/>
      <c r="I8012" s="36"/>
      <c r="J8012" s="38"/>
      <c r="K8012" s="36"/>
      <c r="L8012" s="36"/>
      <c r="M8012" s="38"/>
      <c r="N8012" s="36"/>
      <c r="O8012" s="38"/>
    </row>
    <row r="8013" spans="8:15">
      <c r="H8013" s="37"/>
      <c r="I8013" s="36"/>
      <c r="J8013" s="38"/>
      <c r="K8013" s="36"/>
      <c r="L8013" s="36"/>
      <c r="M8013" s="38"/>
      <c r="N8013" s="36"/>
      <c r="O8013" s="38"/>
    </row>
    <row r="8014" spans="8:15">
      <c r="H8014" s="37"/>
      <c r="I8014" s="36"/>
      <c r="J8014" s="38"/>
      <c r="K8014" s="36"/>
      <c r="L8014" s="36"/>
      <c r="M8014" s="38"/>
      <c r="N8014" s="36"/>
      <c r="O8014" s="38"/>
    </row>
    <row r="8015" spans="8:15">
      <c r="H8015" s="37"/>
      <c r="I8015" s="36"/>
      <c r="J8015" s="38"/>
      <c r="K8015" s="36"/>
      <c r="L8015" s="36"/>
      <c r="M8015" s="38"/>
      <c r="N8015" s="36"/>
      <c r="O8015" s="38"/>
    </row>
    <row r="8016" spans="8:15">
      <c r="H8016" s="37"/>
      <c r="I8016" s="36"/>
      <c r="J8016" s="38"/>
      <c r="K8016" s="36"/>
      <c r="L8016" s="36"/>
      <c r="M8016" s="38"/>
      <c r="N8016" s="36"/>
      <c r="O8016" s="38"/>
    </row>
    <row r="8017" spans="8:15">
      <c r="H8017" s="37"/>
      <c r="I8017" s="36"/>
      <c r="J8017" s="38"/>
      <c r="K8017" s="36"/>
      <c r="L8017" s="36"/>
      <c r="M8017" s="38"/>
      <c r="N8017" s="36"/>
      <c r="O8017" s="38"/>
    </row>
    <row r="8018" spans="8:15">
      <c r="H8018" s="37"/>
      <c r="I8018" s="36"/>
      <c r="J8018" s="38"/>
      <c r="K8018" s="36"/>
      <c r="L8018" s="36"/>
      <c r="M8018" s="38"/>
      <c r="N8018" s="36"/>
      <c r="O8018" s="38"/>
    </row>
    <row r="8019" spans="8:15">
      <c r="H8019" s="37"/>
      <c r="I8019" s="36"/>
      <c r="J8019" s="38"/>
      <c r="K8019" s="36"/>
      <c r="L8019" s="36"/>
      <c r="M8019" s="38"/>
      <c r="N8019" s="36"/>
      <c r="O8019" s="38"/>
    </row>
    <row r="8020" spans="8:15">
      <c r="H8020" s="37"/>
      <c r="I8020" s="36"/>
      <c r="J8020" s="38"/>
      <c r="K8020" s="36"/>
      <c r="L8020" s="36"/>
      <c r="M8020" s="38"/>
      <c r="N8020" s="36"/>
      <c r="O8020" s="38"/>
    </row>
    <row r="8021" spans="8:15">
      <c r="H8021" s="37"/>
      <c r="I8021" s="36"/>
      <c r="J8021" s="38"/>
      <c r="K8021" s="36"/>
      <c r="L8021" s="36"/>
      <c r="M8021" s="38"/>
      <c r="N8021" s="36"/>
      <c r="O8021" s="38"/>
    </row>
    <row r="8022" spans="8:15">
      <c r="H8022" s="37"/>
      <c r="I8022" s="36"/>
      <c r="J8022" s="38"/>
      <c r="K8022" s="36"/>
      <c r="L8022" s="36"/>
      <c r="M8022" s="38"/>
      <c r="N8022" s="36"/>
      <c r="O8022" s="38"/>
    </row>
    <row r="8023" spans="8:15">
      <c r="H8023" s="37"/>
      <c r="I8023" s="36"/>
      <c r="J8023" s="38"/>
      <c r="K8023" s="36"/>
      <c r="L8023" s="36"/>
      <c r="M8023" s="38"/>
      <c r="N8023" s="36"/>
      <c r="O8023" s="38"/>
    </row>
    <row r="8024" spans="8:15">
      <c r="H8024" s="37"/>
      <c r="I8024" s="36"/>
      <c r="J8024" s="38"/>
      <c r="K8024" s="36"/>
      <c r="L8024" s="36"/>
      <c r="M8024" s="38"/>
      <c r="N8024" s="36"/>
      <c r="O8024" s="38"/>
    </row>
    <row r="8025" spans="8:15">
      <c r="H8025" s="37"/>
      <c r="I8025" s="36"/>
      <c r="J8025" s="38"/>
      <c r="K8025" s="36"/>
      <c r="L8025" s="36"/>
      <c r="M8025" s="38"/>
      <c r="N8025" s="36"/>
      <c r="O8025" s="38"/>
    </row>
    <row r="8026" spans="8:15">
      <c r="H8026" s="37"/>
      <c r="I8026" s="36"/>
      <c r="J8026" s="38"/>
      <c r="K8026" s="36"/>
      <c r="L8026" s="36"/>
      <c r="M8026" s="38"/>
      <c r="N8026" s="36"/>
      <c r="O8026" s="38"/>
    </row>
    <row r="8027" spans="8:15">
      <c r="H8027" s="37"/>
      <c r="I8027" s="36"/>
      <c r="J8027" s="38"/>
      <c r="K8027" s="36"/>
      <c r="L8027" s="36"/>
      <c r="M8027" s="38"/>
      <c r="N8027" s="36"/>
      <c r="O8027" s="38"/>
    </row>
    <row r="8028" spans="8:15">
      <c r="H8028" s="37"/>
      <c r="I8028" s="36"/>
      <c r="J8028" s="38"/>
      <c r="K8028" s="36"/>
      <c r="L8028" s="36"/>
      <c r="M8028" s="38"/>
      <c r="N8028" s="36"/>
      <c r="O8028" s="38"/>
    </row>
    <row r="8029" spans="8:15">
      <c r="H8029" s="37"/>
      <c r="I8029" s="36"/>
      <c r="J8029" s="38"/>
      <c r="K8029" s="36"/>
      <c r="L8029" s="36"/>
      <c r="M8029" s="38"/>
      <c r="N8029" s="36"/>
      <c r="O8029" s="38"/>
    </row>
    <row r="8030" spans="8:15">
      <c r="H8030" s="37"/>
      <c r="I8030" s="36"/>
      <c r="J8030" s="38"/>
      <c r="K8030" s="36"/>
      <c r="L8030" s="36"/>
      <c r="M8030" s="38"/>
      <c r="N8030" s="36"/>
      <c r="O8030" s="38"/>
    </row>
    <row r="8031" spans="8:15">
      <c r="H8031" s="37"/>
      <c r="I8031" s="36"/>
      <c r="J8031" s="38"/>
      <c r="K8031" s="36"/>
      <c r="L8031" s="36"/>
      <c r="M8031" s="38"/>
      <c r="N8031" s="36"/>
      <c r="O8031" s="38"/>
    </row>
    <row r="8032" spans="8:15">
      <c r="H8032" s="37"/>
      <c r="I8032" s="36"/>
      <c r="J8032" s="38"/>
      <c r="K8032" s="36"/>
      <c r="L8032" s="36"/>
      <c r="M8032" s="38"/>
      <c r="N8032" s="36"/>
      <c r="O8032" s="38"/>
    </row>
    <row r="8033" spans="8:15">
      <c r="H8033" s="37"/>
      <c r="I8033" s="36"/>
      <c r="J8033" s="38"/>
      <c r="K8033" s="36"/>
      <c r="L8033" s="36"/>
      <c r="M8033" s="38"/>
      <c r="N8033" s="36"/>
      <c r="O8033" s="38"/>
    </row>
    <row r="8034" spans="8:15">
      <c r="H8034" s="37"/>
      <c r="I8034" s="36"/>
      <c r="J8034" s="38"/>
      <c r="K8034" s="36"/>
      <c r="L8034" s="36"/>
      <c r="M8034" s="38"/>
      <c r="N8034" s="36"/>
      <c r="O8034" s="38"/>
    </row>
    <row r="8035" spans="8:15">
      <c r="H8035" s="37"/>
      <c r="I8035" s="36"/>
      <c r="J8035" s="38"/>
      <c r="K8035" s="36"/>
      <c r="L8035" s="36"/>
      <c r="M8035" s="38"/>
      <c r="N8035" s="36"/>
      <c r="O8035" s="38"/>
    </row>
    <row r="8036" spans="8:15">
      <c r="H8036" s="37"/>
      <c r="I8036" s="36"/>
      <c r="J8036" s="38"/>
      <c r="K8036" s="36"/>
      <c r="L8036" s="36"/>
      <c r="M8036" s="38"/>
      <c r="N8036" s="36"/>
      <c r="O8036" s="38"/>
    </row>
    <row r="8037" spans="8:15">
      <c r="H8037" s="37"/>
      <c r="I8037" s="36"/>
      <c r="J8037" s="38"/>
      <c r="K8037" s="36"/>
      <c r="L8037" s="36"/>
      <c r="M8037" s="38"/>
      <c r="N8037" s="36"/>
      <c r="O8037" s="38"/>
    </row>
    <row r="8038" spans="8:15">
      <c r="H8038" s="37"/>
      <c r="I8038" s="36"/>
      <c r="J8038" s="38"/>
      <c r="K8038" s="36"/>
      <c r="L8038" s="36"/>
      <c r="M8038" s="38"/>
      <c r="N8038" s="36"/>
      <c r="O8038" s="38"/>
    </row>
    <row r="8039" spans="8:15">
      <c r="H8039" s="37"/>
      <c r="I8039" s="36"/>
      <c r="J8039" s="38"/>
      <c r="K8039" s="36"/>
      <c r="L8039" s="36"/>
      <c r="M8039" s="38"/>
      <c r="N8039" s="36"/>
      <c r="O8039" s="38"/>
    </row>
    <row r="8040" spans="8:15">
      <c r="H8040" s="37"/>
      <c r="I8040" s="36"/>
      <c r="J8040" s="38"/>
      <c r="K8040" s="36"/>
      <c r="L8040" s="36"/>
      <c r="M8040" s="38"/>
      <c r="N8040" s="36"/>
      <c r="O8040" s="38"/>
    </row>
    <row r="8041" spans="8:15">
      <c r="H8041" s="37"/>
      <c r="I8041" s="36"/>
      <c r="J8041" s="38"/>
      <c r="K8041" s="36"/>
      <c r="L8041" s="36"/>
      <c r="M8041" s="38"/>
      <c r="N8041" s="36"/>
      <c r="O8041" s="38"/>
    </row>
    <row r="8042" spans="8:15">
      <c r="H8042" s="37"/>
      <c r="I8042" s="36"/>
      <c r="J8042" s="38"/>
      <c r="K8042" s="36"/>
      <c r="L8042" s="36"/>
      <c r="M8042" s="38"/>
      <c r="N8042" s="36"/>
      <c r="O8042" s="38"/>
    </row>
    <row r="8043" spans="8:15">
      <c r="H8043" s="37"/>
      <c r="I8043" s="36"/>
      <c r="J8043" s="38"/>
      <c r="K8043" s="36"/>
      <c r="L8043" s="36"/>
      <c r="M8043" s="38"/>
      <c r="N8043" s="36"/>
      <c r="O8043" s="38"/>
    </row>
    <row r="8044" spans="8:15">
      <c r="H8044" s="37"/>
      <c r="I8044" s="36"/>
      <c r="J8044" s="38"/>
      <c r="K8044" s="36"/>
      <c r="L8044" s="36"/>
      <c r="M8044" s="38"/>
      <c r="N8044" s="36"/>
      <c r="O8044" s="38"/>
    </row>
    <row r="8045" spans="8:15">
      <c r="H8045" s="37"/>
      <c r="I8045" s="36"/>
      <c r="J8045" s="38"/>
      <c r="K8045" s="36"/>
      <c r="L8045" s="36"/>
      <c r="M8045" s="38"/>
      <c r="N8045" s="36"/>
      <c r="O8045" s="38"/>
    </row>
    <row r="8046" spans="8:15">
      <c r="H8046" s="37"/>
      <c r="I8046" s="36"/>
      <c r="J8046" s="38"/>
      <c r="K8046" s="36"/>
      <c r="L8046" s="36"/>
      <c r="M8046" s="38"/>
      <c r="N8046" s="36"/>
      <c r="O8046" s="38"/>
    </row>
    <row r="8047" spans="8:15">
      <c r="H8047" s="37"/>
      <c r="I8047" s="36"/>
      <c r="J8047" s="38"/>
      <c r="K8047" s="36"/>
      <c r="L8047" s="36"/>
      <c r="M8047" s="38"/>
      <c r="N8047" s="36"/>
      <c r="O8047" s="38"/>
    </row>
    <row r="8048" spans="8:15">
      <c r="H8048" s="37"/>
      <c r="I8048" s="36"/>
      <c r="J8048" s="38"/>
      <c r="K8048" s="36"/>
      <c r="L8048" s="36"/>
      <c r="M8048" s="38"/>
      <c r="N8048" s="36"/>
      <c r="O8048" s="38"/>
    </row>
    <row r="8049" spans="8:15">
      <c r="H8049" s="37"/>
      <c r="I8049" s="36"/>
      <c r="J8049" s="38"/>
      <c r="K8049" s="36"/>
      <c r="L8049" s="36"/>
      <c r="M8049" s="38"/>
      <c r="N8049" s="36"/>
      <c r="O8049" s="38"/>
    </row>
    <row r="8050" spans="8:15">
      <c r="H8050" s="37"/>
      <c r="I8050" s="36"/>
      <c r="J8050" s="38"/>
      <c r="K8050" s="36"/>
      <c r="L8050" s="36"/>
      <c r="M8050" s="38"/>
      <c r="N8050" s="36"/>
      <c r="O8050" s="38"/>
    </row>
    <row r="8051" spans="8:15">
      <c r="H8051" s="37"/>
      <c r="I8051" s="36"/>
      <c r="J8051" s="38"/>
      <c r="K8051" s="36"/>
      <c r="L8051" s="36"/>
      <c r="M8051" s="38"/>
      <c r="N8051" s="36"/>
      <c r="O8051" s="38"/>
    </row>
    <row r="8052" spans="8:15">
      <c r="H8052" s="37"/>
      <c r="I8052" s="36"/>
      <c r="J8052" s="38"/>
      <c r="K8052" s="36"/>
      <c r="L8052" s="36"/>
      <c r="M8052" s="38"/>
      <c r="N8052" s="36"/>
      <c r="O8052" s="38"/>
    </row>
    <row r="8053" spans="8:15">
      <c r="H8053" s="37"/>
      <c r="I8053" s="36"/>
      <c r="J8053" s="38"/>
      <c r="K8053" s="36"/>
      <c r="L8053" s="36"/>
      <c r="M8053" s="38"/>
      <c r="N8053" s="36"/>
      <c r="O8053" s="38"/>
    </row>
    <row r="8054" spans="8:15">
      <c r="H8054" s="37"/>
      <c r="I8054" s="36"/>
      <c r="J8054" s="38"/>
      <c r="K8054" s="36"/>
      <c r="L8054" s="36"/>
      <c r="M8054" s="38"/>
      <c r="N8054" s="36"/>
      <c r="O8054" s="38"/>
    </row>
    <row r="8055" spans="8:15">
      <c r="H8055" s="37"/>
      <c r="I8055" s="36"/>
      <c r="J8055" s="38"/>
      <c r="K8055" s="36"/>
      <c r="L8055" s="36"/>
      <c r="M8055" s="38"/>
      <c r="N8055" s="36"/>
      <c r="O8055" s="38"/>
    </row>
    <row r="8056" spans="8:15">
      <c r="H8056" s="37"/>
      <c r="I8056" s="36"/>
      <c r="J8056" s="38"/>
      <c r="K8056" s="36"/>
      <c r="L8056" s="36"/>
      <c r="M8056" s="38"/>
      <c r="N8056" s="36"/>
      <c r="O8056" s="38"/>
    </row>
    <row r="8057" spans="8:15">
      <c r="H8057" s="37"/>
      <c r="I8057" s="36"/>
      <c r="J8057" s="38"/>
      <c r="K8057" s="36"/>
      <c r="L8057" s="36"/>
      <c r="M8057" s="38"/>
      <c r="N8057" s="36"/>
      <c r="O8057" s="38"/>
    </row>
    <row r="8058" spans="8:15">
      <c r="H8058" s="37"/>
      <c r="I8058" s="36"/>
      <c r="J8058" s="38"/>
      <c r="K8058" s="36"/>
      <c r="L8058" s="36"/>
      <c r="M8058" s="38"/>
      <c r="N8058" s="36"/>
      <c r="O8058" s="38"/>
    </row>
    <row r="8059" spans="8:15">
      <c r="H8059" s="37"/>
      <c r="I8059" s="36"/>
      <c r="J8059" s="38"/>
      <c r="K8059" s="36"/>
      <c r="L8059" s="36"/>
      <c r="M8059" s="38"/>
      <c r="N8059" s="36"/>
      <c r="O8059" s="38"/>
    </row>
    <row r="8060" spans="8:15">
      <c r="H8060" s="37"/>
      <c r="I8060" s="36"/>
      <c r="J8060" s="38"/>
      <c r="K8060" s="36"/>
      <c r="L8060" s="36"/>
      <c r="M8060" s="38"/>
      <c r="N8060" s="36"/>
      <c r="O8060" s="38"/>
    </row>
    <row r="8061" spans="8:15">
      <c r="H8061" s="37"/>
      <c r="I8061" s="36"/>
      <c r="J8061" s="38"/>
      <c r="K8061" s="36"/>
      <c r="L8061" s="36"/>
      <c r="M8061" s="38"/>
      <c r="N8061" s="36"/>
      <c r="O8061" s="38"/>
    </row>
    <row r="8062" spans="8:15">
      <c r="H8062" s="37"/>
      <c r="I8062" s="36"/>
      <c r="J8062" s="38"/>
      <c r="K8062" s="36"/>
      <c r="L8062" s="36"/>
      <c r="M8062" s="38"/>
      <c r="N8062" s="36"/>
      <c r="O8062" s="38"/>
    </row>
    <row r="8063" spans="8:15">
      <c r="H8063" s="37"/>
      <c r="I8063" s="36"/>
      <c r="J8063" s="38"/>
      <c r="K8063" s="36"/>
      <c r="L8063" s="36"/>
      <c r="M8063" s="38"/>
      <c r="N8063" s="36"/>
      <c r="O8063" s="38"/>
    </row>
    <row r="8064" spans="8:15">
      <c r="H8064" s="37"/>
      <c r="I8064" s="36"/>
      <c r="J8064" s="38"/>
      <c r="K8064" s="36"/>
      <c r="L8064" s="36"/>
      <c r="M8064" s="38"/>
      <c r="N8064" s="36"/>
      <c r="O8064" s="38"/>
    </row>
    <row r="8065" spans="8:15">
      <c r="H8065" s="37"/>
      <c r="I8065" s="36"/>
      <c r="J8065" s="38"/>
      <c r="K8065" s="36"/>
      <c r="L8065" s="36"/>
      <c r="M8065" s="38"/>
      <c r="N8065" s="36"/>
      <c r="O8065" s="38"/>
    </row>
    <row r="8066" spans="8:15">
      <c r="H8066" s="37"/>
      <c r="I8066" s="36"/>
      <c r="J8066" s="38"/>
      <c r="K8066" s="36"/>
      <c r="L8066" s="36"/>
      <c r="M8066" s="38"/>
      <c r="N8066" s="36"/>
      <c r="O8066" s="38"/>
    </row>
    <row r="8067" spans="8:15">
      <c r="H8067" s="37"/>
      <c r="I8067" s="36"/>
      <c r="J8067" s="38"/>
      <c r="K8067" s="36"/>
      <c r="L8067" s="36"/>
      <c r="M8067" s="38"/>
      <c r="N8067" s="36"/>
      <c r="O8067" s="38"/>
    </row>
    <row r="8068" spans="8:15">
      <c r="H8068" s="37"/>
      <c r="I8068" s="36"/>
      <c r="J8068" s="38"/>
      <c r="K8068" s="36"/>
      <c r="L8068" s="36"/>
      <c r="M8068" s="38"/>
      <c r="N8068" s="36"/>
      <c r="O8068" s="38"/>
    </row>
    <row r="8069" spans="8:15">
      <c r="H8069" s="37"/>
      <c r="I8069" s="36"/>
      <c r="J8069" s="38"/>
      <c r="K8069" s="36"/>
      <c r="L8069" s="36"/>
      <c r="M8069" s="38"/>
      <c r="N8069" s="36"/>
      <c r="O8069" s="38"/>
    </row>
    <row r="8070" spans="8:15">
      <c r="H8070" s="37"/>
      <c r="I8070" s="36"/>
      <c r="J8070" s="38"/>
      <c r="K8070" s="36"/>
      <c r="L8070" s="36"/>
      <c r="M8070" s="38"/>
      <c r="N8070" s="36"/>
      <c r="O8070" s="38"/>
    </row>
    <row r="8071" spans="8:15">
      <c r="H8071" s="37"/>
      <c r="I8071" s="36"/>
      <c r="J8071" s="38"/>
      <c r="K8071" s="36"/>
      <c r="L8071" s="36"/>
      <c r="M8071" s="38"/>
      <c r="N8071" s="36"/>
      <c r="O8071" s="38"/>
    </row>
    <row r="8072" spans="8:15">
      <c r="H8072" s="37"/>
      <c r="I8072" s="36"/>
      <c r="J8072" s="38"/>
      <c r="K8072" s="36"/>
      <c r="L8072" s="36"/>
      <c r="M8072" s="38"/>
      <c r="N8072" s="36"/>
      <c r="O8072" s="38"/>
    </row>
    <row r="8073" spans="8:15">
      <c r="H8073" s="37"/>
      <c r="I8073" s="36"/>
      <c r="J8073" s="38"/>
      <c r="K8073" s="36"/>
      <c r="L8073" s="36"/>
      <c r="M8073" s="38"/>
      <c r="N8073" s="36"/>
      <c r="O8073" s="38"/>
    </row>
    <row r="8074" spans="8:15">
      <c r="H8074" s="37"/>
      <c r="I8074" s="36"/>
      <c r="J8074" s="38"/>
      <c r="K8074" s="36"/>
      <c r="L8074" s="36"/>
      <c r="M8074" s="38"/>
      <c r="N8074" s="36"/>
      <c r="O8074" s="38"/>
    </row>
    <row r="8075" spans="8:15">
      <c r="H8075" s="37"/>
      <c r="I8075" s="36"/>
      <c r="J8075" s="38"/>
      <c r="K8075" s="36"/>
      <c r="L8075" s="36"/>
      <c r="M8075" s="38"/>
      <c r="N8075" s="36"/>
      <c r="O8075" s="38"/>
    </row>
    <row r="8076" spans="8:15">
      <c r="H8076" s="37"/>
      <c r="I8076" s="36"/>
      <c r="J8076" s="38"/>
      <c r="K8076" s="36"/>
      <c r="L8076" s="36"/>
      <c r="M8076" s="38"/>
      <c r="N8076" s="36"/>
      <c r="O8076" s="38"/>
    </row>
    <row r="8077" spans="8:15">
      <c r="H8077" s="37"/>
      <c r="I8077" s="36"/>
      <c r="J8077" s="38"/>
      <c r="K8077" s="36"/>
      <c r="L8077" s="36"/>
      <c r="M8077" s="38"/>
      <c r="N8077" s="36"/>
      <c r="O8077" s="38"/>
    </row>
    <row r="8078" spans="8:15">
      <c r="H8078" s="37"/>
      <c r="I8078" s="36"/>
      <c r="J8078" s="38"/>
      <c r="K8078" s="36"/>
      <c r="L8078" s="36"/>
      <c r="M8078" s="38"/>
      <c r="N8078" s="36"/>
      <c r="O8078" s="38"/>
    </row>
    <row r="8079" spans="8:15">
      <c r="H8079" s="37"/>
      <c r="I8079" s="36"/>
      <c r="J8079" s="38"/>
      <c r="K8079" s="36"/>
      <c r="L8079" s="36"/>
      <c r="M8079" s="38"/>
      <c r="N8079" s="36"/>
      <c r="O8079" s="38"/>
    </row>
    <row r="8080" spans="8:15">
      <c r="H8080" s="37"/>
      <c r="I8080" s="36"/>
      <c r="J8080" s="38"/>
      <c r="K8080" s="36"/>
      <c r="L8080" s="36"/>
      <c r="M8080" s="38"/>
      <c r="N8080" s="36"/>
      <c r="O8080" s="38"/>
    </row>
    <row r="8081" spans="8:15">
      <c r="H8081" s="37"/>
      <c r="I8081" s="36"/>
      <c r="J8081" s="38"/>
      <c r="K8081" s="36"/>
      <c r="L8081" s="36"/>
      <c r="M8081" s="38"/>
      <c r="N8081" s="36"/>
      <c r="O8081" s="38"/>
    </row>
    <row r="8082" spans="8:15">
      <c r="H8082" s="37"/>
      <c r="I8082" s="36"/>
      <c r="J8082" s="38"/>
      <c r="K8082" s="36"/>
      <c r="L8082" s="36"/>
      <c r="M8082" s="38"/>
      <c r="N8082" s="36"/>
      <c r="O8082" s="38"/>
    </row>
    <row r="8083" spans="8:15">
      <c r="H8083" s="37"/>
      <c r="I8083" s="36"/>
      <c r="J8083" s="38"/>
      <c r="K8083" s="36"/>
      <c r="L8083" s="36"/>
      <c r="M8083" s="38"/>
      <c r="N8083" s="36"/>
      <c r="O8083" s="38"/>
    </row>
    <row r="8084" spans="8:15">
      <c r="H8084" s="37"/>
      <c r="I8084" s="36"/>
      <c r="J8084" s="38"/>
      <c r="K8084" s="36"/>
      <c r="L8084" s="36"/>
      <c r="M8084" s="38"/>
      <c r="N8084" s="36"/>
      <c r="O8084" s="38"/>
    </row>
    <row r="8085" spans="8:15">
      <c r="H8085" s="37"/>
      <c r="I8085" s="36"/>
      <c r="J8085" s="38"/>
      <c r="K8085" s="36"/>
      <c r="L8085" s="36"/>
      <c r="M8085" s="38"/>
      <c r="N8085" s="36"/>
      <c r="O8085" s="38"/>
    </row>
    <row r="8086" spans="8:15">
      <c r="H8086" s="37"/>
      <c r="I8086" s="36"/>
      <c r="J8086" s="38"/>
      <c r="K8086" s="36"/>
      <c r="L8086" s="36"/>
      <c r="M8086" s="38"/>
      <c r="N8086" s="36"/>
      <c r="O8086" s="38"/>
    </row>
    <row r="8087" spans="8:15">
      <c r="H8087" s="37"/>
      <c r="I8087" s="36"/>
      <c r="J8087" s="38"/>
      <c r="K8087" s="36"/>
      <c r="L8087" s="36"/>
      <c r="M8087" s="38"/>
      <c r="N8087" s="36"/>
      <c r="O8087" s="38"/>
    </row>
    <row r="8088" spans="8:15">
      <c r="H8088" s="37"/>
      <c r="I8088" s="36"/>
      <c r="J8088" s="38"/>
      <c r="K8088" s="36"/>
      <c r="L8088" s="36"/>
      <c r="M8088" s="38"/>
      <c r="N8088" s="36"/>
      <c r="O8088" s="38"/>
    </row>
    <row r="8089" spans="8:15">
      <c r="H8089" s="37"/>
      <c r="I8089" s="36"/>
      <c r="J8089" s="38"/>
      <c r="K8089" s="36"/>
      <c r="L8089" s="36"/>
      <c r="M8089" s="38"/>
      <c r="N8089" s="36"/>
      <c r="O8089" s="38"/>
    </row>
    <row r="8090" spans="8:15">
      <c r="H8090" s="37"/>
      <c r="I8090" s="36"/>
      <c r="J8090" s="38"/>
      <c r="K8090" s="36"/>
      <c r="L8090" s="36"/>
      <c r="M8090" s="38"/>
      <c r="N8090" s="36"/>
      <c r="O8090" s="38"/>
    </row>
    <row r="8091" spans="8:15">
      <c r="H8091" s="37"/>
      <c r="I8091" s="36"/>
      <c r="J8091" s="38"/>
      <c r="K8091" s="36"/>
      <c r="L8091" s="36"/>
      <c r="M8091" s="38"/>
      <c r="N8091" s="36"/>
      <c r="O8091" s="38"/>
    </row>
    <row r="8092" spans="8:15">
      <c r="H8092" s="37"/>
      <c r="I8092" s="36"/>
      <c r="J8092" s="38"/>
      <c r="K8092" s="36"/>
      <c r="L8092" s="36"/>
      <c r="M8092" s="38"/>
      <c r="N8092" s="36"/>
      <c r="O8092" s="38"/>
    </row>
    <row r="8093" spans="8:15">
      <c r="H8093" s="37"/>
      <c r="I8093" s="36"/>
      <c r="J8093" s="38"/>
      <c r="K8093" s="36"/>
      <c r="L8093" s="36"/>
      <c r="M8093" s="38"/>
      <c r="N8093" s="36"/>
      <c r="O8093" s="38"/>
    </row>
    <row r="8094" spans="8:15">
      <c r="H8094" s="37"/>
      <c r="I8094" s="36"/>
      <c r="J8094" s="38"/>
      <c r="K8094" s="36"/>
      <c r="L8094" s="36"/>
      <c r="M8094" s="38"/>
      <c r="N8094" s="36"/>
      <c r="O8094" s="38"/>
    </row>
    <row r="8095" spans="8:15">
      <c r="H8095" s="37"/>
      <c r="I8095" s="36"/>
      <c r="J8095" s="38"/>
      <c r="K8095" s="36"/>
      <c r="L8095" s="36"/>
      <c r="M8095" s="38"/>
      <c r="N8095" s="36"/>
      <c r="O8095" s="38"/>
    </row>
    <row r="8096" spans="8:15">
      <c r="H8096" s="37"/>
      <c r="I8096" s="36"/>
      <c r="J8096" s="38"/>
      <c r="K8096" s="36"/>
      <c r="L8096" s="36"/>
      <c r="M8096" s="38"/>
      <c r="N8096" s="36"/>
      <c r="O8096" s="38"/>
    </row>
    <row r="8097" spans="8:15">
      <c r="H8097" s="37"/>
      <c r="I8097" s="36"/>
      <c r="J8097" s="38"/>
      <c r="K8097" s="36"/>
      <c r="L8097" s="36"/>
      <c r="M8097" s="38"/>
      <c r="N8097" s="36"/>
      <c r="O8097" s="38"/>
    </row>
    <row r="8098" spans="8:15">
      <c r="H8098" s="37"/>
      <c r="I8098" s="36"/>
      <c r="J8098" s="38"/>
      <c r="K8098" s="36"/>
      <c r="L8098" s="36"/>
      <c r="M8098" s="38"/>
      <c r="N8098" s="36"/>
      <c r="O8098" s="38"/>
    </row>
    <row r="8099" spans="8:15">
      <c r="H8099" s="37"/>
      <c r="I8099" s="36"/>
      <c r="J8099" s="38"/>
      <c r="K8099" s="36"/>
      <c r="L8099" s="36"/>
      <c r="M8099" s="38"/>
      <c r="N8099" s="36"/>
      <c r="O8099" s="38"/>
    </row>
    <row r="8100" spans="8:15">
      <c r="H8100" s="37"/>
      <c r="I8100" s="36"/>
      <c r="J8100" s="38"/>
      <c r="K8100" s="36"/>
      <c r="L8100" s="36"/>
      <c r="M8100" s="38"/>
      <c r="N8100" s="36"/>
      <c r="O8100" s="38"/>
    </row>
    <row r="8101" spans="8:15">
      <c r="H8101" s="37"/>
      <c r="I8101" s="36"/>
      <c r="J8101" s="38"/>
      <c r="K8101" s="36"/>
      <c r="L8101" s="36"/>
      <c r="M8101" s="38"/>
      <c r="N8101" s="36"/>
      <c r="O8101" s="38"/>
    </row>
    <row r="8102" spans="8:15">
      <c r="H8102" s="37"/>
      <c r="I8102" s="36"/>
      <c r="J8102" s="38"/>
      <c r="K8102" s="36"/>
      <c r="L8102" s="36"/>
      <c r="M8102" s="38"/>
      <c r="N8102" s="36"/>
      <c r="O8102" s="38"/>
    </row>
    <row r="8103" spans="8:15">
      <c r="H8103" s="37"/>
      <c r="I8103" s="36"/>
      <c r="J8103" s="38"/>
      <c r="K8103" s="36"/>
      <c r="L8103" s="36"/>
      <c r="M8103" s="38"/>
      <c r="N8103" s="36"/>
      <c r="O8103" s="38"/>
    </row>
    <row r="8104" spans="8:15">
      <c r="H8104" s="37"/>
      <c r="I8104" s="36"/>
      <c r="J8104" s="38"/>
      <c r="K8104" s="36"/>
      <c r="L8104" s="36"/>
      <c r="M8104" s="38"/>
      <c r="N8104" s="36"/>
      <c r="O8104" s="38"/>
    </row>
    <row r="8105" spans="8:15">
      <c r="H8105" s="37"/>
      <c r="I8105" s="36"/>
      <c r="J8105" s="38"/>
      <c r="K8105" s="36"/>
      <c r="L8105" s="36"/>
      <c r="M8105" s="38"/>
      <c r="N8105" s="36"/>
      <c r="O8105" s="38"/>
    </row>
    <row r="8106" spans="8:15">
      <c r="H8106" s="37"/>
      <c r="I8106" s="36"/>
      <c r="J8106" s="38"/>
      <c r="K8106" s="36"/>
      <c r="L8106" s="36"/>
      <c r="M8106" s="38"/>
      <c r="N8106" s="36"/>
      <c r="O8106" s="38"/>
    </row>
    <row r="8107" spans="8:15">
      <c r="H8107" s="37"/>
      <c r="I8107" s="36"/>
      <c r="J8107" s="38"/>
      <c r="K8107" s="36"/>
      <c r="L8107" s="36"/>
      <c r="M8107" s="38"/>
      <c r="N8107" s="36"/>
      <c r="O8107" s="38"/>
    </row>
    <row r="8108" spans="8:15">
      <c r="H8108" s="37"/>
      <c r="I8108" s="36"/>
      <c r="J8108" s="38"/>
      <c r="K8108" s="36"/>
      <c r="L8108" s="36"/>
      <c r="M8108" s="38"/>
      <c r="N8108" s="36"/>
      <c r="O8108" s="38"/>
    </row>
    <row r="8109" spans="8:15">
      <c r="H8109" s="37"/>
      <c r="I8109" s="36"/>
      <c r="J8109" s="38"/>
      <c r="K8109" s="36"/>
      <c r="L8109" s="36"/>
      <c r="M8109" s="38"/>
      <c r="N8109" s="36"/>
      <c r="O8109" s="38"/>
    </row>
    <row r="8110" spans="8:15">
      <c r="H8110" s="37"/>
      <c r="I8110" s="36"/>
      <c r="J8110" s="38"/>
      <c r="K8110" s="36"/>
      <c r="L8110" s="36"/>
      <c r="M8110" s="38"/>
      <c r="N8110" s="36"/>
      <c r="O8110" s="38"/>
    </row>
    <row r="8111" spans="8:15">
      <c r="H8111" s="37"/>
      <c r="I8111" s="36"/>
      <c r="J8111" s="38"/>
      <c r="K8111" s="36"/>
      <c r="L8111" s="36"/>
      <c r="M8111" s="38"/>
      <c r="N8111" s="36"/>
      <c r="O8111" s="38"/>
    </row>
    <row r="8112" spans="8:15">
      <c r="H8112" s="37"/>
      <c r="I8112" s="36"/>
      <c r="J8112" s="38"/>
      <c r="K8112" s="36"/>
      <c r="L8112" s="36"/>
      <c r="M8112" s="38"/>
      <c r="N8112" s="36"/>
      <c r="O8112" s="38"/>
    </row>
    <row r="8113" spans="8:15">
      <c r="H8113" s="37"/>
      <c r="I8113" s="36"/>
      <c r="J8113" s="38"/>
      <c r="K8113" s="36"/>
      <c r="L8113" s="36"/>
      <c r="M8113" s="38"/>
      <c r="N8113" s="36"/>
      <c r="O8113" s="38"/>
    </row>
    <row r="8114" spans="8:15">
      <c r="H8114" s="37"/>
      <c r="I8114" s="36"/>
      <c r="J8114" s="38"/>
      <c r="K8114" s="36"/>
      <c r="L8114" s="36"/>
      <c r="M8114" s="38"/>
      <c r="N8114" s="36"/>
      <c r="O8114" s="38"/>
    </row>
    <row r="8115" spans="8:15">
      <c r="H8115" s="37"/>
      <c r="I8115" s="36"/>
      <c r="J8115" s="38"/>
      <c r="K8115" s="36"/>
      <c r="L8115" s="36"/>
      <c r="M8115" s="38"/>
      <c r="N8115" s="36"/>
      <c r="O8115" s="38"/>
    </row>
    <row r="8116" spans="8:15">
      <c r="H8116" s="37"/>
      <c r="I8116" s="36"/>
      <c r="J8116" s="38"/>
      <c r="K8116" s="36"/>
      <c r="L8116" s="36"/>
      <c r="M8116" s="38"/>
      <c r="N8116" s="36"/>
      <c r="O8116" s="38"/>
    </row>
    <row r="8117" spans="8:15">
      <c r="H8117" s="37"/>
      <c r="I8117" s="36"/>
      <c r="J8117" s="38"/>
      <c r="K8117" s="36"/>
      <c r="L8117" s="36"/>
      <c r="M8117" s="38"/>
      <c r="N8117" s="36"/>
      <c r="O8117" s="38"/>
    </row>
    <row r="8118" spans="8:15">
      <c r="H8118" s="37"/>
      <c r="I8118" s="36"/>
      <c r="J8118" s="38"/>
      <c r="K8118" s="36"/>
      <c r="L8118" s="36"/>
      <c r="M8118" s="38"/>
      <c r="N8118" s="36"/>
      <c r="O8118" s="38"/>
    </row>
    <row r="8119" spans="8:15">
      <c r="H8119" s="37"/>
      <c r="I8119" s="36"/>
      <c r="J8119" s="38"/>
      <c r="K8119" s="36"/>
      <c r="L8119" s="36"/>
      <c r="M8119" s="38"/>
      <c r="N8119" s="36"/>
      <c r="O8119" s="38"/>
    </row>
    <row r="8120" spans="8:15">
      <c r="H8120" s="37"/>
      <c r="I8120" s="36"/>
      <c r="J8120" s="38"/>
      <c r="K8120" s="36"/>
      <c r="L8120" s="36"/>
      <c r="M8120" s="38"/>
      <c r="N8120" s="36"/>
      <c r="O8120" s="38"/>
    </row>
    <row r="8121" spans="8:15">
      <c r="H8121" s="37"/>
      <c r="I8121" s="36"/>
      <c r="J8121" s="38"/>
      <c r="K8121" s="36"/>
      <c r="L8121" s="36"/>
      <c r="M8121" s="38"/>
      <c r="N8121" s="36"/>
      <c r="O8121" s="38"/>
    </row>
    <row r="8122" spans="8:15">
      <c r="H8122" s="37"/>
      <c r="I8122" s="36"/>
      <c r="J8122" s="38"/>
      <c r="K8122" s="36"/>
      <c r="L8122" s="36"/>
      <c r="M8122" s="38"/>
      <c r="N8122" s="36"/>
      <c r="O8122" s="38"/>
    </row>
    <row r="8123" spans="8:15">
      <c r="H8123" s="37"/>
      <c r="I8123" s="36"/>
      <c r="J8123" s="38"/>
      <c r="K8123" s="36"/>
      <c r="L8123" s="36"/>
      <c r="M8123" s="38"/>
      <c r="N8123" s="36"/>
      <c r="O8123" s="38"/>
    </row>
    <row r="8124" spans="8:15">
      <c r="H8124" s="37"/>
      <c r="I8124" s="36"/>
      <c r="J8124" s="38"/>
      <c r="K8124" s="36"/>
      <c r="L8124" s="36"/>
      <c r="M8124" s="38"/>
      <c r="N8124" s="36"/>
      <c r="O8124" s="38"/>
    </row>
    <row r="8125" spans="8:15">
      <c r="H8125" s="37"/>
      <c r="I8125" s="36"/>
      <c r="J8125" s="38"/>
      <c r="K8125" s="36"/>
      <c r="L8125" s="36"/>
      <c r="M8125" s="38"/>
      <c r="N8125" s="36"/>
      <c r="O8125" s="38"/>
    </row>
    <row r="8126" spans="8:15">
      <c r="H8126" s="37"/>
      <c r="I8126" s="36"/>
      <c r="J8126" s="38"/>
      <c r="K8126" s="36"/>
      <c r="L8126" s="36"/>
      <c r="M8126" s="38"/>
      <c r="N8126" s="36"/>
      <c r="O8126" s="38"/>
    </row>
    <row r="8127" spans="8:15">
      <c r="H8127" s="37"/>
      <c r="I8127" s="36"/>
      <c r="J8127" s="38"/>
      <c r="K8127" s="36"/>
      <c r="L8127" s="36"/>
      <c r="M8127" s="38"/>
      <c r="N8127" s="36"/>
      <c r="O8127" s="38"/>
    </row>
    <row r="8128" spans="8:15">
      <c r="H8128" s="37"/>
      <c r="I8128" s="36"/>
      <c r="J8128" s="38"/>
      <c r="K8128" s="36"/>
      <c r="L8128" s="36"/>
      <c r="M8128" s="38"/>
      <c r="N8128" s="36"/>
      <c r="O8128" s="38"/>
    </row>
    <row r="8129" spans="8:15">
      <c r="H8129" s="37"/>
      <c r="I8129" s="36"/>
      <c r="J8129" s="38"/>
      <c r="K8129" s="36"/>
      <c r="L8129" s="36"/>
      <c r="M8129" s="38"/>
      <c r="N8129" s="36"/>
      <c r="O8129" s="38"/>
    </row>
    <row r="8130" spans="8:15">
      <c r="H8130" s="37"/>
      <c r="I8130" s="36"/>
      <c r="J8130" s="38"/>
      <c r="K8130" s="36"/>
      <c r="L8130" s="36"/>
      <c r="M8130" s="38"/>
      <c r="N8130" s="36"/>
      <c r="O8130" s="38"/>
    </row>
    <row r="8131" spans="8:15">
      <c r="H8131" s="37"/>
      <c r="I8131" s="36"/>
      <c r="J8131" s="38"/>
      <c r="K8131" s="36"/>
      <c r="L8131" s="36"/>
      <c r="M8131" s="38"/>
      <c r="N8131" s="36"/>
      <c r="O8131" s="38"/>
    </row>
    <row r="8132" spans="8:15">
      <c r="H8132" s="37"/>
      <c r="I8132" s="36"/>
      <c r="J8132" s="38"/>
      <c r="K8132" s="36"/>
      <c r="L8132" s="36"/>
      <c r="M8132" s="38"/>
      <c r="N8132" s="36"/>
      <c r="O8132" s="38"/>
    </row>
    <row r="8133" spans="8:15">
      <c r="H8133" s="37"/>
      <c r="I8133" s="36"/>
      <c r="J8133" s="38"/>
      <c r="K8133" s="36"/>
      <c r="L8133" s="36"/>
      <c r="M8133" s="38"/>
      <c r="N8133" s="36"/>
      <c r="O8133" s="38"/>
    </row>
    <row r="8134" spans="8:15">
      <c r="H8134" s="37"/>
      <c r="I8134" s="36"/>
      <c r="J8134" s="38"/>
      <c r="K8134" s="36"/>
      <c r="L8134" s="36"/>
      <c r="M8134" s="38"/>
      <c r="N8134" s="36"/>
      <c r="O8134" s="38"/>
    </row>
    <row r="8135" spans="8:15">
      <c r="H8135" s="37"/>
      <c r="I8135" s="36"/>
      <c r="J8135" s="38"/>
      <c r="K8135" s="36"/>
      <c r="L8135" s="36"/>
      <c r="M8135" s="38"/>
      <c r="N8135" s="36"/>
      <c r="O8135" s="38"/>
    </row>
    <row r="8136" spans="8:15">
      <c r="H8136" s="37"/>
      <c r="I8136" s="36"/>
      <c r="J8136" s="38"/>
      <c r="K8136" s="36"/>
      <c r="L8136" s="36"/>
      <c r="M8136" s="38"/>
      <c r="N8136" s="36"/>
      <c r="O8136" s="38"/>
    </row>
    <row r="8137" spans="8:15">
      <c r="H8137" s="37"/>
      <c r="I8137" s="36"/>
      <c r="J8137" s="38"/>
      <c r="K8137" s="36"/>
      <c r="L8137" s="36"/>
      <c r="M8137" s="38"/>
      <c r="N8137" s="36"/>
      <c r="O8137" s="38"/>
    </row>
    <row r="8138" spans="8:15">
      <c r="H8138" s="37"/>
      <c r="I8138" s="36"/>
      <c r="J8138" s="38"/>
      <c r="K8138" s="36"/>
      <c r="L8138" s="36"/>
      <c r="M8138" s="38"/>
      <c r="N8138" s="36"/>
      <c r="O8138" s="38"/>
    </row>
    <row r="8139" spans="8:15">
      <c r="H8139" s="37"/>
      <c r="I8139" s="36"/>
      <c r="J8139" s="38"/>
      <c r="K8139" s="36"/>
      <c r="L8139" s="36"/>
      <c r="M8139" s="38"/>
      <c r="N8139" s="36"/>
      <c r="O8139" s="38"/>
    </row>
    <row r="8140" spans="8:15">
      <c r="H8140" s="37"/>
      <c r="I8140" s="36"/>
      <c r="J8140" s="38"/>
      <c r="K8140" s="36"/>
      <c r="L8140" s="36"/>
      <c r="M8140" s="38"/>
      <c r="N8140" s="36"/>
      <c r="O8140" s="38"/>
    </row>
    <row r="8141" spans="8:15">
      <c r="H8141" s="37"/>
      <c r="I8141" s="36"/>
      <c r="J8141" s="38"/>
      <c r="K8141" s="36"/>
      <c r="L8141" s="36"/>
      <c r="M8141" s="38"/>
      <c r="N8141" s="36"/>
      <c r="O8141" s="38"/>
    </row>
    <row r="8142" spans="8:15">
      <c r="H8142" s="37"/>
      <c r="I8142" s="36"/>
      <c r="J8142" s="38"/>
      <c r="K8142" s="36"/>
      <c r="L8142" s="36"/>
      <c r="M8142" s="38"/>
      <c r="N8142" s="36"/>
      <c r="O8142" s="38"/>
    </row>
    <row r="8143" spans="8:15">
      <c r="H8143" s="37"/>
      <c r="I8143" s="36"/>
      <c r="J8143" s="38"/>
      <c r="K8143" s="36"/>
      <c r="L8143" s="36"/>
      <c r="M8143" s="38"/>
      <c r="N8143" s="36"/>
      <c r="O8143" s="38"/>
    </row>
    <row r="8144" spans="8:15">
      <c r="H8144" s="37"/>
      <c r="I8144" s="36"/>
      <c r="J8144" s="38"/>
      <c r="K8144" s="36"/>
      <c r="L8144" s="36"/>
      <c r="M8144" s="38"/>
      <c r="N8144" s="36"/>
      <c r="O8144" s="38"/>
    </row>
    <row r="8145" spans="8:15">
      <c r="H8145" s="37"/>
      <c r="I8145" s="36"/>
      <c r="J8145" s="38"/>
      <c r="K8145" s="36"/>
      <c r="L8145" s="36"/>
      <c r="M8145" s="38"/>
      <c r="N8145" s="36"/>
      <c r="O8145" s="38"/>
    </row>
    <row r="8146" spans="8:15">
      <c r="H8146" s="37"/>
      <c r="I8146" s="36"/>
      <c r="J8146" s="38"/>
      <c r="K8146" s="36"/>
      <c r="L8146" s="36"/>
      <c r="M8146" s="38"/>
      <c r="N8146" s="36"/>
      <c r="O8146" s="38"/>
    </row>
    <row r="8147" spans="8:15">
      <c r="H8147" s="37"/>
      <c r="I8147" s="36"/>
      <c r="J8147" s="38"/>
      <c r="K8147" s="36"/>
      <c r="L8147" s="36"/>
      <c r="M8147" s="38"/>
      <c r="N8147" s="36"/>
      <c r="O8147" s="38"/>
    </row>
    <row r="8148" spans="8:15">
      <c r="H8148" s="37"/>
      <c r="I8148" s="36"/>
      <c r="J8148" s="38"/>
      <c r="K8148" s="36"/>
      <c r="L8148" s="36"/>
      <c r="M8148" s="38"/>
      <c r="N8148" s="36"/>
      <c r="O8148" s="38"/>
    </row>
    <row r="8149" spans="8:15">
      <c r="H8149" s="37"/>
      <c r="I8149" s="36"/>
      <c r="J8149" s="38"/>
      <c r="K8149" s="36"/>
      <c r="L8149" s="36"/>
      <c r="M8149" s="38"/>
      <c r="N8149" s="36"/>
      <c r="O8149" s="38"/>
    </row>
    <row r="8150" spans="8:15">
      <c r="H8150" s="37"/>
      <c r="I8150" s="36"/>
      <c r="J8150" s="38"/>
      <c r="K8150" s="36"/>
      <c r="L8150" s="36"/>
      <c r="M8150" s="38"/>
      <c r="N8150" s="36"/>
      <c r="O8150" s="38"/>
    </row>
    <row r="8151" spans="8:15">
      <c r="H8151" s="37"/>
      <c r="I8151" s="36"/>
      <c r="J8151" s="38"/>
      <c r="K8151" s="36"/>
      <c r="L8151" s="36"/>
      <c r="M8151" s="38"/>
      <c r="N8151" s="36"/>
      <c r="O8151" s="38"/>
    </row>
    <row r="8152" spans="8:15">
      <c r="H8152" s="37"/>
      <c r="I8152" s="36"/>
      <c r="J8152" s="38"/>
      <c r="K8152" s="36"/>
      <c r="L8152" s="36"/>
      <c r="M8152" s="38"/>
      <c r="N8152" s="36"/>
      <c r="O8152" s="38"/>
    </row>
    <row r="8153" spans="8:15">
      <c r="H8153" s="37"/>
      <c r="I8153" s="36"/>
      <c r="J8153" s="38"/>
      <c r="K8153" s="36"/>
      <c r="L8153" s="36"/>
      <c r="M8153" s="38"/>
      <c r="N8153" s="36"/>
      <c r="O8153" s="38"/>
    </row>
    <row r="8154" spans="8:15">
      <c r="H8154" s="37"/>
      <c r="I8154" s="36"/>
      <c r="J8154" s="38"/>
      <c r="K8154" s="36"/>
      <c r="L8154" s="36"/>
      <c r="M8154" s="38"/>
      <c r="N8154" s="36"/>
      <c r="O8154" s="38"/>
    </row>
    <row r="8155" spans="8:15">
      <c r="H8155" s="37"/>
      <c r="I8155" s="36"/>
      <c r="J8155" s="38"/>
      <c r="K8155" s="36"/>
      <c r="L8155" s="36"/>
      <c r="M8155" s="38"/>
      <c r="N8155" s="36"/>
      <c r="O8155" s="38"/>
    </row>
    <row r="8156" spans="8:15">
      <c r="H8156" s="37"/>
      <c r="I8156" s="36"/>
      <c r="J8156" s="38"/>
      <c r="K8156" s="36"/>
      <c r="L8156" s="36"/>
      <c r="M8156" s="38"/>
      <c r="N8156" s="36"/>
      <c r="O8156" s="38"/>
    </row>
    <row r="8157" spans="8:15">
      <c r="H8157" s="37"/>
      <c r="I8157" s="36"/>
      <c r="J8157" s="38"/>
      <c r="K8157" s="36"/>
      <c r="L8157" s="36"/>
      <c r="M8157" s="38"/>
      <c r="N8157" s="36"/>
      <c r="O8157" s="38"/>
    </row>
    <row r="8158" spans="8:15">
      <c r="H8158" s="37"/>
      <c r="I8158" s="36"/>
      <c r="J8158" s="38"/>
      <c r="K8158" s="36"/>
      <c r="L8158" s="36"/>
      <c r="M8158" s="38"/>
      <c r="N8158" s="36"/>
      <c r="O8158" s="38"/>
    </row>
    <row r="8159" spans="8:15">
      <c r="H8159" s="37"/>
      <c r="I8159" s="36"/>
      <c r="J8159" s="38"/>
      <c r="K8159" s="36"/>
      <c r="L8159" s="36"/>
      <c r="M8159" s="38"/>
      <c r="N8159" s="36"/>
      <c r="O8159" s="38"/>
    </row>
    <row r="8160" spans="8:15">
      <c r="H8160" s="37"/>
      <c r="I8160" s="36"/>
      <c r="J8160" s="38"/>
      <c r="K8160" s="36"/>
      <c r="L8160" s="36"/>
      <c r="M8160" s="38"/>
      <c r="N8160" s="36"/>
      <c r="O8160" s="38"/>
    </row>
    <row r="8161" spans="8:15">
      <c r="H8161" s="37"/>
      <c r="I8161" s="36"/>
      <c r="J8161" s="38"/>
      <c r="K8161" s="36"/>
      <c r="L8161" s="36"/>
      <c r="M8161" s="38"/>
      <c r="N8161" s="36"/>
      <c r="O8161" s="38"/>
    </row>
    <row r="8162" spans="8:15">
      <c r="H8162" s="37"/>
      <c r="I8162" s="36"/>
      <c r="J8162" s="38"/>
      <c r="K8162" s="36"/>
      <c r="L8162" s="36"/>
      <c r="M8162" s="38"/>
      <c r="N8162" s="36"/>
      <c r="O8162" s="38"/>
    </row>
    <row r="8163" spans="8:15">
      <c r="H8163" s="37"/>
      <c r="I8163" s="36"/>
      <c r="J8163" s="38"/>
      <c r="K8163" s="36"/>
      <c r="L8163" s="36"/>
      <c r="M8163" s="38"/>
      <c r="N8163" s="36"/>
      <c r="O8163" s="38"/>
    </row>
    <row r="8164" spans="8:15">
      <c r="H8164" s="37"/>
      <c r="I8164" s="36"/>
      <c r="J8164" s="38"/>
      <c r="K8164" s="36"/>
      <c r="L8164" s="36"/>
      <c r="M8164" s="38"/>
      <c r="N8164" s="36"/>
      <c r="O8164" s="38"/>
    </row>
    <row r="8165" spans="8:15">
      <c r="H8165" s="37"/>
      <c r="I8165" s="36"/>
      <c r="J8165" s="38"/>
      <c r="K8165" s="36"/>
      <c r="L8165" s="36"/>
      <c r="M8165" s="38"/>
      <c r="N8165" s="36"/>
      <c r="O8165" s="38"/>
    </row>
    <row r="8166" spans="8:15">
      <c r="H8166" s="37"/>
      <c r="I8166" s="36"/>
      <c r="J8166" s="38"/>
      <c r="K8166" s="36"/>
      <c r="L8166" s="36"/>
      <c r="M8166" s="38"/>
      <c r="N8166" s="36"/>
      <c r="O8166" s="38"/>
    </row>
    <row r="8167" spans="8:15">
      <c r="H8167" s="37"/>
      <c r="I8167" s="36"/>
      <c r="J8167" s="38"/>
      <c r="K8167" s="36"/>
      <c r="L8167" s="36"/>
      <c r="M8167" s="38"/>
      <c r="N8167" s="36"/>
      <c r="O8167" s="38"/>
    </row>
    <row r="8168" spans="8:15">
      <c r="H8168" s="37"/>
      <c r="I8168" s="36"/>
      <c r="J8168" s="38"/>
      <c r="K8168" s="36"/>
      <c r="L8168" s="36"/>
      <c r="M8168" s="38"/>
      <c r="N8168" s="36"/>
      <c r="O8168" s="38"/>
    </row>
    <row r="8169" spans="8:15">
      <c r="H8169" s="37"/>
      <c r="I8169" s="36"/>
      <c r="J8169" s="38"/>
      <c r="K8169" s="36"/>
      <c r="L8169" s="36"/>
      <c r="M8169" s="38"/>
      <c r="N8169" s="36"/>
      <c r="O8169" s="38"/>
    </row>
    <row r="8170" spans="8:15">
      <c r="H8170" s="37"/>
      <c r="I8170" s="36"/>
      <c r="J8170" s="38"/>
      <c r="K8170" s="36"/>
      <c r="L8170" s="36"/>
      <c r="M8170" s="38"/>
      <c r="N8170" s="36"/>
      <c r="O8170" s="38"/>
    </row>
    <row r="8171" spans="8:15">
      <c r="H8171" s="37"/>
      <c r="I8171" s="36"/>
      <c r="J8171" s="38"/>
      <c r="K8171" s="36"/>
      <c r="L8171" s="36"/>
      <c r="M8171" s="38"/>
      <c r="N8171" s="36"/>
      <c r="O8171" s="38"/>
    </row>
    <row r="8172" spans="8:15">
      <c r="H8172" s="37"/>
      <c r="I8172" s="36"/>
      <c r="J8172" s="38"/>
      <c r="K8172" s="36"/>
      <c r="L8172" s="36"/>
      <c r="M8172" s="38"/>
      <c r="N8172" s="36"/>
      <c r="O8172" s="38"/>
    </row>
    <row r="8173" spans="8:15">
      <c r="H8173" s="37"/>
      <c r="I8173" s="36"/>
      <c r="J8173" s="38"/>
      <c r="K8173" s="36"/>
      <c r="L8173" s="36"/>
      <c r="M8173" s="38"/>
      <c r="N8173" s="36"/>
      <c r="O8173" s="38"/>
    </row>
    <row r="8174" spans="8:15">
      <c r="H8174" s="37"/>
      <c r="I8174" s="36"/>
      <c r="J8174" s="38"/>
      <c r="K8174" s="36"/>
      <c r="L8174" s="36"/>
      <c r="M8174" s="38"/>
      <c r="N8174" s="36"/>
      <c r="O8174" s="38"/>
    </row>
    <row r="8175" spans="8:15">
      <c r="H8175" s="37"/>
      <c r="I8175" s="36"/>
      <c r="J8175" s="38"/>
      <c r="K8175" s="36"/>
      <c r="L8175" s="36"/>
      <c r="M8175" s="38"/>
      <c r="N8175" s="36"/>
      <c r="O8175" s="38"/>
    </row>
    <row r="8176" spans="8:15">
      <c r="H8176" s="37"/>
      <c r="I8176" s="36"/>
      <c r="J8176" s="38"/>
      <c r="K8176" s="36"/>
      <c r="L8176" s="36"/>
      <c r="M8176" s="38"/>
      <c r="N8176" s="36"/>
      <c r="O8176" s="38"/>
    </row>
    <row r="8177" spans="8:15">
      <c r="H8177" s="37"/>
      <c r="I8177" s="36"/>
      <c r="J8177" s="38"/>
      <c r="K8177" s="36"/>
      <c r="L8177" s="36"/>
      <c r="M8177" s="38"/>
      <c r="N8177" s="36"/>
      <c r="O8177" s="38"/>
    </row>
    <row r="8178" spans="8:15">
      <c r="H8178" s="37"/>
      <c r="I8178" s="36"/>
      <c r="J8178" s="38"/>
      <c r="K8178" s="36"/>
      <c r="L8178" s="36"/>
      <c r="M8178" s="38"/>
      <c r="N8178" s="36"/>
      <c r="O8178" s="38"/>
    </row>
    <row r="8179" spans="8:15">
      <c r="H8179" s="37"/>
      <c r="I8179" s="36"/>
      <c r="J8179" s="38"/>
      <c r="K8179" s="36"/>
      <c r="L8179" s="36"/>
      <c r="M8179" s="38"/>
      <c r="N8179" s="36"/>
      <c r="O8179" s="38"/>
    </row>
    <row r="8180" spans="8:15">
      <c r="H8180" s="37"/>
      <c r="I8180" s="36"/>
      <c r="J8180" s="38"/>
      <c r="K8180" s="36"/>
      <c r="L8180" s="36"/>
      <c r="M8180" s="38"/>
      <c r="N8180" s="36"/>
      <c r="O8180" s="38"/>
    </row>
    <row r="8181" spans="8:15">
      <c r="H8181" s="37"/>
      <c r="I8181" s="36"/>
      <c r="J8181" s="38"/>
      <c r="K8181" s="36"/>
      <c r="L8181" s="36"/>
      <c r="M8181" s="38"/>
      <c r="N8181" s="36"/>
      <c r="O8181" s="38"/>
    </row>
    <row r="8182" spans="8:15">
      <c r="H8182" s="37"/>
      <c r="I8182" s="36"/>
      <c r="J8182" s="38"/>
      <c r="K8182" s="36"/>
      <c r="L8182" s="36"/>
      <c r="M8182" s="38"/>
      <c r="N8182" s="36"/>
      <c r="O8182" s="38"/>
    </row>
    <row r="8183" spans="8:15">
      <c r="H8183" s="37"/>
      <c r="I8183" s="36"/>
      <c r="J8183" s="38"/>
      <c r="K8183" s="36"/>
      <c r="L8183" s="36"/>
      <c r="M8183" s="38"/>
      <c r="N8183" s="36"/>
      <c r="O8183" s="38"/>
    </row>
    <row r="8184" spans="8:15">
      <c r="H8184" s="37"/>
      <c r="I8184" s="36"/>
      <c r="J8184" s="38"/>
      <c r="K8184" s="36"/>
      <c r="L8184" s="36"/>
      <c r="M8184" s="38"/>
      <c r="N8184" s="36"/>
      <c r="O8184" s="38"/>
    </row>
    <row r="8185" spans="8:15">
      <c r="H8185" s="37"/>
      <c r="I8185" s="36"/>
      <c r="J8185" s="38"/>
      <c r="K8185" s="36"/>
      <c r="L8185" s="36"/>
      <c r="M8185" s="38"/>
      <c r="N8185" s="36"/>
      <c r="O8185" s="38"/>
    </row>
    <row r="8186" spans="8:15">
      <c r="H8186" s="37"/>
      <c r="I8186" s="36"/>
      <c r="J8186" s="38"/>
      <c r="K8186" s="36"/>
      <c r="L8186" s="36"/>
      <c r="M8186" s="38"/>
      <c r="N8186" s="36"/>
      <c r="O8186" s="38"/>
    </row>
    <row r="8187" spans="8:15">
      <c r="H8187" s="37"/>
      <c r="I8187" s="36"/>
      <c r="J8187" s="38"/>
      <c r="K8187" s="36"/>
      <c r="L8187" s="36"/>
      <c r="M8187" s="38"/>
      <c r="N8187" s="36"/>
      <c r="O8187" s="38"/>
    </row>
    <row r="8188" spans="8:15">
      <c r="H8188" s="37"/>
      <c r="I8188" s="36"/>
      <c r="J8188" s="38"/>
      <c r="K8188" s="36"/>
      <c r="L8188" s="36"/>
      <c r="M8188" s="38"/>
      <c r="N8188" s="36"/>
      <c r="O8188" s="38"/>
    </row>
    <row r="8189" spans="8:15">
      <c r="H8189" s="37"/>
      <c r="I8189" s="36"/>
      <c r="J8189" s="38"/>
      <c r="K8189" s="36"/>
      <c r="L8189" s="36"/>
      <c r="M8189" s="38"/>
      <c r="N8189" s="36"/>
      <c r="O8189" s="38"/>
    </row>
    <row r="8190" spans="8:15">
      <c r="H8190" s="37"/>
      <c r="I8190" s="36"/>
      <c r="J8190" s="38"/>
      <c r="K8190" s="36"/>
      <c r="L8190" s="36"/>
      <c r="M8190" s="38"/>
      <c r="N8190" s="36"/>
      <c r="O8190" s="38"/>
    </row>
    <row r="8191" spans="8:15">
      <c r="H8191" s="37"/>
      <c r="I8191" s="36"/>
      <c r="J8191" s="38"/>
      <c r="K8191" s="36"/>
      <c r="L8191" s="36"/>
      <c r="M8191" s="38"/>
      <c r="N8191" s="36"/>
      <c r="O8191" s="38"/>
    </row>
    <row r="8192" spans="8:15">
      <c r="H8192" s="37"/>
      <c r="I8192" s="36"/>
      <c r="J8192" s="38"/>
      <c r="K8192" s="36"/>
      <c r="L8192" s="36"/>
      <c r="M8192" s="38"/>
      <c r="N8192" s="36"/>
      <c r="O8192" s="38"/>
    </row>
    <row r="8193" spans="8:15">
      <c r="H8193" s="37"/>
      <c r="I8193" s="36"/>
      <c r="J8193" s="38"/>
      <c r="K8193" s="36"/>
      <c r="L8193" s="36"/>
      <c r="M8193" s="38"/>
      <c r="N8193" s="36"/>
      <c r="O8193" s="38"/>
    </row>
    <row r="8194" spans="8:15">
      <c r="H8194" s="37"/>
      <c r="I8194" s="36"/>
      <c r="J8194" s="38"/>
      <c r="K8194" s="36"/>
      <c r="L8194" s="36"/>
      <c r="M8194" s="38"/>
      <c r="N8194" s="36"/>
      <c r="O8194" s="38"/>
    </row>
    <row r="8195" spans="8:15">
      <c r="H8195" s="37"/>
      <c r="I8195" s="36"/>
      <c r="J8195" s="38"/>
      <c r="K8195" s="36"/>
      <c r="L8195" s="36"/>
      <c r="M8195" s="38"/>
      <c r="N8195" s="36"/>
      <c r="O8195" s="38"/>
    </row>
    <row r="8196" spans="8:15">
      <c r="H8196" s="37"/>
      <c r="I8196" s="36"/>
      <c r="J8196" s="38"/>
      <c r="K8196" s="36"/>
      <c r="L8196" s="36"/>
      <c r="M8196" s="38"/>
      <c r="N8196" s="36"/>
      <c r="O8196" s="38"/>
    </row>
    <row r="8197" spans="8:15">
      <c r="H8197" s="37"/>
      <c r="I8197" s="36"/>
      <c r="J8197" s="38"/>
      <c r="K8197" s="36"/>
      <c r="L8197" s="36"/>
      <c r="M8197" s="38"/>
      <c r="N8197" s="36"/>
      <c r="O8197" s="38"/>
    </row>
    <row r="8198" spans="8:15">
      <c r="H8198" s="37"/>
      <c r="I8198" s="36"/>
      <c r="J8198" s="38"/>
      <c r="K8198" s="36"/>
      <c r="L8198" s="36"/>
      <c r="M8198" s="38"/>
      <c r="N8198" s="36"/>
      <c r="O8198" s="38"/>
    </row>
    <row r="8199" spans="8:15">
      <c r="H8199" s="37"/>
      <c r="I8199" s="36"/>
      <c r="J8199" s="38"/>
      <c r="K8199" s="36"/>
      <c r="L8199" s="36"/>
      <c r="M8199" s="38"/>
      <c r="N8199" s="36"/>
      <c r="O8199" s="38"/>
    </row>
    <row r="8200" spans="8:15">
      <c r="H8200" s="37"/>
      <c r="I8200" s="36"/>
      <c r="J8200" s="38"/>
      <c r="K8200" s="36"/>
      <c r="L8200" s="36"/>
      <c r="M8200" s="38"/>
      <c r="N8200" s="36"/>
      <c r="O8200" s="38"/>
    </row>
    <row r="8201" spans="8:15">
      <c r="H8201" s="37"/>
      <c r="I8201" s="36"/>
      <c r="J8201" s="38"/>
      <c r="K8201" s="36"/>
      <c r="L8201" s="36"/>
      <c r="M8201" s="38"/>
      <c r="N8201" s="36"/>
      <c r="O8201" s="38"/>
    </row>
    <row r="8202" spans="8:15">
      <c r="H8202" s="37"/>
      <c r="I8202" s="36"/>
      <c r="J8202" s="38"/>
      <c r="K8202" s="36"/>
      <c r="L8202" s="36"/>
      <c r="M8202" s="38"/>
      <c r="N8202" s="36"/>
      <c r="O8202" s="38"/>
    </row>
    <row r="8203" spans="8:15">
      <c r="H8203" s="37"/>
      <c r="I8203" s="36"/>
      <c r="J8203" s="38"/>
      <c r="K8203" s="36"/>
      <c r="L8203" s="36"/>
      <c r="M8203" s="38"/>
      <c r="N8203" s="36"/>
      <c r="O8203" s="38"/>
    </row>
    <row r="8204" spans="8:15">
      <c r="H8204" s="37"/>
      <c r="I8204" s="36"/>
      <c r="J8204" s="38"/>
      <c r="K8204" s="36"/>
      <c r="L8204" s="36"/>
      <c r="M8204" s="38"/>
      <c r="N8204" s="36"/>
      <c r="O8204" s="38"/>
    </row>
    <row r="8205" spans="8:15">
      <c r="H8205" s="37"/>
      <c r="I8205" s="36"/>
      <c r="J8205" s="38"/>
      <c r="K8205" s="36"/>
      <c r="L8205" s="36"/>
      <c r="M8205" s="38"/>
      <c r="N8205" s="36"/>
      <c r="O8205" s="38"/>
    </row>
    <row r="8206" spans="8:15">
      <c r="H8206" s="37"/>
      <c r="I8206" s="36"/>
      <c r="J8206" s="38"/>
      <c r="K8206" s="36"/>
      <c r="L8206" s="36"/>
      <c r="M8206" s="38"/>
      <c r="N8206" s="36"/>
      <c r="O8206" s="38"/>
    </row>
    <row r="8207" spans="8:15">
      <c r="H8207" s="37"/>
      <c r="I8207" s="36"/>
      <c r="J8207" s="38"/>
      <c r="K8207" s="36"/>
      <c r="L8207" s="36"/>
      <c r="M8207" s="38"/>
      <c r="N8207" s="36"/>
      <c r="O8207" s="38"/>
    </row>
    <row r="8208" spans="8:15">
      <c r="H8208" s="37"/>
      <c r="I8208" s="36"/>
      <c r="J8208" s="38"/>
      <c r="K8208" s="36"/>
      <c r="L8208" s="36"/>
      <c r="M8208" s="38"/>
      <c r="N8208" s="36"/>
      <c r="O8208" s="38"/>
    </row>
    <row r="8209" spans="8:15">
      <c r="H8209" s="37"/>
      <c r="I8209" s="36"/>
      <c r="J8209" s="38"/>
      <c r="K8209" s="36"/>
      <c r="L8209" s="36"/>
      <c r="M8209" s="38"/>
      <c r="N8209" s="36"/>
      <c r="O8209" s="38"/>
    </row>
    <row r="8210" spans="8:15">
      <c r="H8210" s="37"/>
      <c r="I8210" s="36"/>
      <c r="J8210" s="38"/>
      <c r="K8210" s="36"/>
      <c r="L8210" s="36"/>
      <c r="M8210" s="38"/>
      <c r="N8210" s="36"/>
      <c r="O8210" s="38"/>
    </row>
    <row r="8211" spans="8:15">
      <c r="H8211" s="37"/>
      <c r="I8211" s="36"/>
      <c r="J8211" s="38"/>
      <c r="K8211" s="36"/>
      <c r="L8211" s="36"/>
      <c r="M8211" s="38"/>
      <c r="N8211" s="36"/>
      <c r="O8211" s="38"/>
    </row>
    <row r="8212" spans="8:15">
      <c r="H8212" s="37"/>
      <c r="I8212" s="36"/>
      <c r="J8212" s="38"/>
      <c r="K8212" s="36"/>
      <c r="L8212" s="36"/>
      <c r="M8212" s="38"/>
      <c r="N8212" s="36"/>
      <c r="O8212" s="38"/>
    </row>
    <row r="8213" spans="8:15">
      <c r="H8213" s="37"/>
      <c r="I8213" s="36"/>
      <c r="J8213" s="38"/>
      <c r="K8213" s="36"/>
      <c r="L8213" s="36"/>
      <c r="M8213" s="38"/>
      <c r="N8213" s="36"/>
      <c r="O8213" s="38"/>
    </row>
    <row r="8214" spans="8:15">
      <c r="H8214" s="37"/>
      <c r="I8214" s="36"/>
      <c r="J8214" s="38"/>
      <c r="K8214" s="36"/>
      <c r="L8214" s="36"/>
      <c r="M8214" s="38"/>
      <c r="N8214" s="36"/>
      <c r="O8214" s="38"/>
    </row>
    <row r="8215" spans="8:15">
      <c r="H8215" s="37"/>
      <c r="I8215" s="36"/>
      <c r="J8215" s="38"/>
      <c r="K8215" s="36"/>
      <c r="L8215" s="36"/>
      <c r="M8215" s="38"/>
      <c r="N8215" s="36"/>
      <c r="O8215" s="38"/>
    </row>
    <row r="8216" spans="8:15">
      <c r="H8216" s="37"/>
      <c r="I8216" s="36"/>
      <c r="J8216" s="38"/>
      <c r="K8216" s="36"/>
      <c r="L8216" s="36"/>
      <c r="M8216" s="38"/>
      <c r="N8216" s="36"/>
      <c r="O8216" s="38"/>
    </row>
    <row r="8217" spans="8:15">
      <c r="H8217" s="37"/>
      <c r="I8217" s="36"/>
      <c r="J8217" s="38"/>
      <c r="K8217" s="36"/>
      <c r="L8217" s="36"/>
      <c r="M8217" s="38"/>
      <c r="N8217" s="36"/>
      <c r="O8217" s="38"/>
    </row>
    <row r="8218" spans="8:15">
      <c r="H8218" s="37"/>
      <c r="I8218" s="36"/>
      <c r="J8218" s="38"/>
      <c r="K8218" s="36"/>
      <c r="L8218" s="36"/>
      <c r="M8218" s="38"/>
      <c r="N8218" s="36"/>
      <c r="O8218" s="38"/>
    </row>
    <row r="8219" spans="8:15">
      <c r="H8219" s="37"/>
      <c r="I8219" s="36"/>
      <c r="J8219" s="38"/>
      <c r="K8219" s="36"/>
      <c r="L8219" s="36"/>
      <c r="M8219" s="38"/>
      <c r="N8219" s="36"/>
      <c r="O8219" s="38"/>
    </row>
    <row r="8220" spans="8:15">
      <c r="H8220" s="37"/>
      <c r="I8220" s="36"/>
      <c r="J8220" s="38"/>
      <c r="K8220" s="36"/>
      <c r="L8220" s="36"/>
      <c r="M8220" s="38"/>
      <c r="N8220" s="36"/>
      <c r="O8220" s="38"/>
    </row>
    <row r="8221" spans="8:15">
      <c r="H8221" s="37"/>
      <c r="I8221" s="36"/>
      <c r="J8221" s="38"/>
      <c r="K8221" s="36"/>
      <c r="L8221" s="36"/>
      <c r="M8221" s="38"/>
      <c r="N8221" s="36"/>
      <c r="O8221" s="38"/>
    </row>
    <row r="8222" spans="8:15">
      <c r="H8222" s="37"/>
      <c r="I8222" s="36"/>
      <c r="J8222" s="38"/>
      <c r="K8222" s="36"/>
      <c r="L8222" s="36"/>
      <c r="M8222" s="38"/>
      <c r="N8222" s="36"/>
      <c r="O8222" s="38"/>
    </row>
    <row r="8223" spans="8:15">
      <c r="H8223" s="37"/>
      <c r="I8223" s="36"/>
      <c r="J8223" s="38"/>
      <c r="K8223" s="36"/>
      <c r="L8223" s="36"/>
      <c r="M8223" s="38"/>
      <c r="N8223" s="36"/>
      <c r="O8223" s="38"/>
    </row>
    <row r="8224" spans="8:15">
      <c r="H8224" s="37"/>
      <c r="I8224" s="36"/>
      <c r="J8224" s="38"/>
      <c r="K8224" s="36"/>
      <c r="L8224" s="36"/>
      <c r="M8224" s="38"/>
      <c r="N8224" s="36"/>
      <c r="O8224" s="38"/>
    </row>
    <row r="8225" spans="8:15">
      <c r="H8225" s="37"/>
      <c r="I8225" s="36"/>
      <c r="J8225" s="38"/>
      <c r="K8225" s="36"/>
      <c r="L8225" s="36"/>
      <c r="M8225" s="38"/>
      <c r="N8225" s="36"/>
      <c r="O8225" s="38"/>
    </row>
    <row r="8226" spans="8:15">
      <c r="H8226" s="37"/>
      <c r="I8226" s="36"/>
      <c r="J8226" s="38"/>
      <c r="K8226" s="36"/>
      <c r="L8226" s="36"/>
      <c r="M8226" s="38"/>
      <c r="N8226" s="36"/>
      <c r="O8226" s="38"/>
    </row>
    <row r="8227" spans="8:15">
      <c r="H8227" s="37"/>
      <c r="I8227" s="36"/>
      <c r="J8227" s="38"/>
      <c r="K8227" s="36"/>
      <c r="L8227" s="36"/>
      <c r="M8227" s="38"/>
      <c r="N8227" s="36"/>
      <c r="O8227" s="38"/>
    </row>
    <row r="8228" spans="8:15">
      <c r="H8228" s="37"/>
      <c r="I8228" s="36"/>
      <c r="J8228" s="38"/>
      <c r="K8228" s="36"/>
      <c r="L8228" s="36"/>
      <c r="M8228" s="38"/>
      <c r="N8228" s="36"/>
      <c r="O8228" s="38"/>
    </row>
    <row r="8229" spans="8:15">
      <c r="H8229" s="37"/>
      <c r="I8229" s="36"/>
      <c r="J8229" s="38"/>
      <c r="K8229" s="36"/>
      <c r="L8229" s="36"/>
      <c r="M8229" s="38"/>
      <c r="N8229" s="36"/>
      <c r="O8229" s="38"/>
    </row>
    <row r="8230" spans="8:15">
      <c r="H8230" s="37"/>
      <c r="I8230" s="36"/>
      <c r="J8230" s="38"/>
      <c r="K8230" s="36"/>
      <c r="L8230" s="36"/>
      <c r="M8230" s="38"/>
      <c r="N8230" s="36"/>
      <c r="O8230" s="38"/>
    </row>
    <row r="8231" spans="8:15">
      <c r="H8231" s="37"/>
      <c r="I8231" s="36"/>
      <c r="J8231" s="38"/>
      <c r="K8231" s="36"/>
      <c r="L8231" s="36"/>
      <c r="M8231" s="38"/>
      <c r="N8231" s="36"/>
      <c r="O8231" s="38"/>
    </row>
    <row r="8232" spans="8:15">
      <c r="H8232" s="37"/>
      <c r="I8232" s="36"/>
      <c r="J8232" s="38"/>
      <c r="K8232" s="36"/>
      <c r="L8232" s="36"/>
      <c r="M8232" s="38"/>
      <c r="N8232" s="36"/>
      <c r="O8232" s="38"/>
    </row>
    <row r="8233" spans="8:15">
      <c r="H8233" s="37"/>
      <c r="I8233" s="36"/>
      <c r="J8233" s="38"/>
      <c r="K8233" s="36"/>
      <c r="L8233" s="36"/>
      <c r="M8233" s="38"/>
      <c r="N8233" s="36"/>
      <c r="O8233" s="38"/>
    </row>
    <row r="8234" spans="8:15">
      <c r="H8234" s="37"/>
      <c r="I8234" s="36"/>
      <c r="J8234" s="38"/>
      <c r="K8234" s="36"/>
      <c r="L8234" s="36"/>
      <c r="M8234" s="38"/>
      <c r="N8234" s="36"/>
      <c r="O8234" s="38"/>
    </row>
    <row r="8235" spans="8:15">
      <c r="H8235" s="37"/>
      <c r="I8235" s="36"/>
      <c r="J8235" s="38"/>
      <c r="K8235" s="36"/>
      <c r="L8235" s="36"/>
      <c r="M8235" s="38"/>
      <c r="N8235" s="36"/>
      <c r="O8235" s="38"/>
    </row>
    <row r="8236" spans="8:15">
      <c r="H8236" s="37"/>
      <c r="I8236" s="36"/>
      <c r="J8236" s="38"/>
      <c r="K8236" s="36"/>
      <c r="L8236" s="36"/>
      <c r="M8236" s="38"/>
      <c r="N8236" s="36"/>
      <c r="O8236" s="38"/>
    </row>
    <row r="8237" spans="8:15">
      <c r="H8237" s="37"/>
      <c r="I8237" s="36"/>
      <c r="J8237" s="38"/>
      <c r="K8237" s="36"/>
      <c r="L8237" s="36"/>
      <c r="M8237" s="38"/>
      <c r="N8237" s="36"/>
      <c r="O8237" s="38"/>
    </row>
    <row r="8238" spans="8:15">
      <c r="H8238" s="37"/>
      <c r="I8238" s="36"/>
      <c r="J8238" s="38"/>
      <c r="K8238" s="36"/>
      <c r="L8238" s="36"/>
      <c r="M8238" s="38"/>
      <c r="N8238" s="36"/>
      <c r="O8238" s="38"/>
    </row>
    <row r="8239" spans="8:15">
      <c r="H8239" s="37"/>
      <c r="I8239" s="36"/>
      <c r="J8239" s="38"/>
      <c r="K8239" s="36"/>
      <c r="L8239" s="36"/>
      <c r="M8239" s="38"/>
      <c r="N8239" s="36"/>
      <c r="O8239" s="38"/>
    </row>
    <row r="8240" spans="8:15">
      <c r="H8240" s="37"/>
      <c r="I8240" s="36"/>
      <c r="J8240" s="38"/>
      <c r="K8240" s="36"/>
      <c r="L8240" s="36"/>
      <c r="M8240" s="38"/>
      <c r="N8240" s="36"/>
      <c r="O8240" s="38"/>
    </row>
    <row r="8241" spans="8:15">
      <c r="H8241" s="37"/>
      <c r="I8241" s="36"/>
      <c r="J8241" s="38"/>
      <c r="K8241" s="36"/>
      <c r="L8241" s="36"/>
      <c r="M8241" s="38"/>
      <c r="N8241" s="36"/>
      <c r="O8241" s="38"/>
    </row>
    <row r="8242" spans="8:15">
      <c r="H8242" s="37"/>
      <c r="I8242" s="36"/>
      <c r="J8242" s="38"/>
      <c r="K8242" s="36"/>
      <c r="L8242" s="36"/>
      <c r="M8242" s="38"/>
      <c r="N8242" s="36"/>
      <c r="O8242" s="38"/>
    </row>
    <row r="8243" spans="8:15">
      <c r="H8243" s="37"/>
      <c r="I8243" s="36"/>
      <c r="J8243" s="38"/>
      <c r="K8243" s="36"/>
      <c r="L8243" s="36"/>
      <c r="M8243" s="38"/>
      <c r="N8243" s="36"/>
      <c r="O8243" s="38"/>
    </row>
    <row r="8244" spans="8:15">
      <c r="H8244" s="37"/>
      <c r="I8244" s="36"/>
      <c r="J8244" s="38"/>
      <c r="K8244" s="36"/>
      <c r="L8244" s="36"/>
      <c r="M8244" s="38"/>
      <c r="N8244" s="36"/>
      <c r="O8244" s="38"/>
    </row>
    <row r="8245" spans="8:15">
      <c r="H8245" s="37"/>
      <c r="I8245" s="36"/>
      <c r="J8245" s="38"/>
      <c r="K8245" s="36"/>
      <c r="L8245" s="36"/>
      <c r="M8245" s="38"/>
      <c r="N8245" s="36"/>
      <c r="O8245" s="38"/>
    </row>
    <row r="8246" spans="8:15">
      <c r="H8246" s="37"/>
      <c r="I8246" s="36"/>
      <c r="J8246" s="38"/>
      <c r="K8246" s="36"/>
      <c r="L8246" s="36"/>
      <c r="M8246" s="38"/>
      <c r="N8246" s="36"/>
      <c r="O8246" s="38"/>
    </row>
    <row r="8247" spans="8:15">
      <c r="H8247" s="37"/>
      <c r="I8247" s="36"/>
      <c r="J8247" s="38"/>
      <c r="K8247" s="36"/>
      <c r="L8247" s="36"/>
      <c r="M8247" s="38"/>
      <c r="N8247" s="36"/>
      <c r="O8247" s="38"/>
    </row>
    <row r="8248" spans="8:15">
      <c r="H8248" s="37"/>
      <c r="I8248" s="36"/>
      <c r="J8248" s="38"/>
      <c r="K8248" s="36"/>
      <c r="L8248" s="36"/>
      <c r="M8248" s="38"/>
      <c r="N8248" s="36"/>
      <c r="O8248" s="38"/>
    </row>
    <row r="8249" spans="8:15">
      <c r="H8249" s="37"/>
      <c r="I8249" s="36"/>
      <c r="J8249" s="38"/>
      <c r="K8249" s="36"/>
      <c r="L8249" s="36"/>
      <c r="M8249" s="38"/>
      <c r="N8249" s="36"/>
      <c r="O8249" s="38"/>
    </row>
    <row r="8250" spans="8:15">
      <c r="H8250" s="37"/>
      <c r="I8250" s="36"/>
      <c r="J8250" s="38"/>
      <c r="K8250" s="36"/>
      <c r="L8250" s="36"/>
      <c r="M8250" s="38"/>
      <c r="N8250" s="36"/>
      <c r="O8250" s="38"/>
    </row>
    <row r="8251" spans="8:15">
      <c r="H8251" s="37"/>
      <c r="I8251" s="36"/>
      <c r="J8251" s="38"/>
      <c r="K8251" s="36"/>
      <c r="L8251" s="36"/>
      <c r="M8251" s="38"/>
      <c r="N8251" s="36"/>
      <c r="O8251" s="38"/>
    </row>
    <row r="8252" spans="8:15">
      <c r="H8252" s="37"/>
      <c r="I8252" s="36"/>
      <c r="J8252" s="38"/>
      <c r="K8252" s="36"/>
      <c r="L8252" s="36"/>
      <c r="M8252" s="38"/>
      <c r="N8252" s="36"/>
      <c r="O8252" s="38"/>
    </row>
    <row r="8253" spans="8:15">
      <c r="H8253" s="37"/>
      <c r="I8253" s="36"/>
      <c r="J8253" s="38"/>
      <c r="K8253" s="36"/>
      <c r="L8253" s="36"/>
      <c r="M8253" s="38"/>
      <c r="N8253" s="36"/>
      <c r="O8253" s="38"/>
    </row>
    <row r="8254" spans="8:15">
      <c r="H8254" s="37"/>
      <c r="I8254" s="36"/>
      <c r="J8254" s="38"/>
      <c r="K8254" s="36"/>
      <c r="L8254" s="36"/>
      <c r="M8254" s="38"/>
      <c r="N8254" s="36"/>
      <c r="O8254" s="38"/>
    </row>
    <row r="8255" spans="8:15">
      <c r="H8255" s="37"/>
      <c r="I8255" s="36"/>
      <c r="J8255" s="38"/>
      <c r="K8255" s="36"/>
      <c r="L8255" s="36"/>
      <c r="M8255" s="38"/>
      <c r="N8255" s="36"/>
      <c r="O8255" s="38"/>
    </row>
    <row r="8256" spans="8:15">
      <c r="H8256" s="37"/>
      <c r="I8256" s="36"/>
      <c r="J8256" s="38"/>
      <c r="K8256" s="36"/>
      <c r="L8256" s="36"/>
      <c r="M8256" s="38"/>
      <c r="N8256" s="36"/>
      <c r="O8256" s="38"/>
    </row>
    <row r="8257" spans="8:15">
      <c r="H8257" s="37"/>
      <c r="I8257" s="36"/>
      <c r="J8257" s="38"/>
      <c r="K8257" s="36"/>
      <c r="L8257" s="36"/>
      <c r="M8257" s="38"/>
      <c r="N8257" s="36"/>
      <c r="O8257" s="38"/>
    </row>
    <row r="8258" spans="8:15">
      <c r="H8258" s="37"/>
      <c r="I8258" s="36"/>
      <c r="J8258" s="38"/>
      <c r="K8258" s="36"/>
      <c r="L8258" s="36"/>
      <c r="M8258" s="38"/>
      <c r="N8258" s="36"/>
      <c r="O8258" s="38"/>
    </row>
    <row r="8259" spans="8:15">
      <c r="H8259" s="37"/>
      <c r="I8259" s="36"/>
      <c r="J8259" s="38"/>
      <c r="K8259" s="36"/>
      <c r="L8259" s="36"/>
      <c r="M8259" s="38"/>
      <c r="N8259" s="36"/>
      <c r="O8259" s="38"/>
    </row>
    <row r="8260" spans="8:15">
      <c r="H8260" s="37"/>
      <c r="I8260" s="36"/>
      <c r="J8260" s="38"/>
      <c r="K8260" s="36"/>
      <c r="L8260" s="36"/>
      <c r="M8260" s="38"/>
      <c r="N8260" s="36"/>
      <c r="O8260" s="38"/>
    </row>
    <row r="8261" spans="8:15">
      <c r="H8261" s="37"/>
      <c r="I8261" s="36"/>
      <c r="J8261" s="38"/>
      <c r="K8261" s="36"/>
      <c r="L8261" s="36"/>
      <c r="M8261" s="38"/>
      <c r="N8261" s="36"/>
      <c r="O8261" s="38"/>
    </row>
    <row r="8262" spans="8:15">
      <c r="H8262" s="37"/>
      <c r="I8262" s="36"/>
      <c r="J8262" s="38"/>
      <c r="K8262" s="36"/>
      <c r="L8262" s="36"/>
      <c r="M8262" s="38"/>
      <c r="N8262" s="36"/>
      <c r="O8262" s="38"/>
    </row>
    <row r="8263" spans="8:15">
      <c r="H8263" s="37"/>
      <c r="I8263" s="36"/>
      <c r="J8263" s="38"/>
      <c r="K8263" s="36"/>
      <c r="L8263" s="36"/>
      <c r="M8263" s="38"/>
      <c r="N8263" s="36"/>
      <c r="O8263" s="38"/>
    </row>
    <row r="8264" spans="8:15">
      <c r="H8264" s="37"/>
      <c r="I8264" s="36"/>
      <c r="J8264" s="38"/>
      <c r="K8264" s="36"/>
      <c r="L8264" s="36"/>
      <c r="M8264" s="38"/>
      <c r="N8264" s="36"/>
      <c r="O8264" s="38"/>
    </row>
    <row r="8265" spans="8:15">
      <c r="H8265" s="37"/>
      <c r="I8265" s="36"/>
      <c r="J8265" s="38"/>
      <c r="K8265" s="36"/>
      <c r="L8265" s="36"/>
      <c r="M8265" s="38"/>
      <c r="N8265" s="36"/>
      <c r="O8265" s="38"/>
    </row>
    <row r="8266" spans="8:15">
      <c r="H8266" s="37"/>
      <c r="I8266" s="36"/>
      <c r="J8266" s="38"/>
      <c r="K8266" s="36"/>
      <c r="L8266" s="36"/>
      <c r="M8266" s="38"/>
      <c r="N8266" s="36"/>
      <c r="O8266" s="38"/>
    </row>
    <row r="8267" spans="8:15">
      <c r="H8267" s="37"/>
      <c r="I8267" s="36"/>
      <c r="J8267" s="38"/>
      <c r="K8267" s="36"/>
      <c r="L8267" s="36"/>
      <c r="M8267" s="38"/>
      <c r="N8267" s="36"/>
      <c r="O8267" s="38"/>
    </row>
    <row r="8268" spans="8:15">
      <c r="H8268" s="37"/>
      <c r="I8268" s="36"/>
      <c r="J8268" s="38"/>
      <c r="K8268" s="36"/>
      <c r="L8268" s="36"/>
      <c r="M8268" s="38"/>
      <c r="N8268" s="36"/>
      <c r="O8268" s="38"/>
    </row>
    <row r="8269" spans="8:15">
      <c r="H8269" s="37"/>
      <c r="I8269" s="36"/>
      <c r="J8269" s="38"/>
      <c r="K8269" s="36"/>
      <c r="L8269" s="36"/>
      <c r="M8269" s="38"/>
      <c r="N8269" s="36"/>
      <c r="O8269" s="38"/>
    </row>
    <row r="8270" spans="8:15">
      <c r="H8270" s="37"/>
      <c r="I8270" s="36"/>
      <c r="J8270" s="38"/>
      <c r="K8270" s="36"/>
      <c r="L8270" s="36"/>
      <c r="M8270" s="38"/>
      <c r="N8270" s="36"/>
      <c r="O8270" s="38"/>
    </row>
    <row r="8271" spans="8:15">
      <c r="H8271" s="37"/>
      <c r="I8271" s="36"/>
      <c r="J8271" s="38"/>
      <c r="K8271" s="36"/>
      <c r="L8271" s="36"/>
      <c r="M8271" s="38"/>
      <c r="N8271" s="36"/>
      <c r="O8271" s="38"/>
    </row>
    <row r="8272" spans="8:15">
      <c r="H8272" s="37"/>
      <c r="I8272" s="36"/>
      <c r="J8272" s="38"/>
      <c r="K8272" s="36"/>
      <c r="L8272" s="36"/>
      <c r="M8272" s="38"/>
      <c r="N8272" s="36"/>
      <c r="O8272" s="38"/>
    </row>
    <row r="8273" spans="8:15">
      <c r="H8273" s="37"/>
      <c r="I8273" s="36"/>
      <c r="J8273" s="38"/>
      <c r="K8273" s="36"/>
      <c r="L8273" s="36"/>
      <c r="M8273" s="38"/>
      <c r="N8273" s="36"/>
      <c r="O8273" s="38"/>
    </row>
    <row r="8274" spans="8:15">
      <c r="H8274" s="37"/>
      <c r="I8274" s="36"/>
      <c r="J8274" s="38"/>
      <c r="K8274" s="36"/>
      <c r="L8274" s="36"/>
      <c r="M8274" s="38"/>
      <c r="N8274" s="36"/>
      <c r="O8274" s="38"/>
    </row>
    <row r="8275" spans="8:15">
      <c r="H8275" s="37"/>
      <c r="I8275" s="36"/>
      <c r="J8275" s="38"/>
      <c r="K8275" s="36"/>
      <c r="L8275" s="36"/>
      <c r="M8275" s="38"/>
      <c r="N8275" s="36"/>
      <c r="O8275" s="38"/>
    </row>
    <row r="8276" spans="8:15">
      <c r="H8276" s="37"/>
      <c r="I8276" s="36"/>
      <c r="J8276" s="38"/>
      <c r="K8276" s="36"/>
      <c r="L8276" s="36"/>
      <c r="M8276" s="38"/>
      <c r="N8276" s="36"/>
      <c r="O8276" s="38"/>
    </row>
    <row r="8277" spans="8:15">
      <c r="H8277" s="37"/>
      <c r="I8277" s="36"/>
      <c r="J8277" s="38"/>
      <c r="K8277" s="36"/>
      <c r="L8277" s="36"/>
      <c r="M8277" s="38"/>
      <c r="N8277" s="36"/>
      <c r="O8277" s="38"/>
    </row>
    <row r="8278" spans="8:15">
      <c r="H8278" s="37"/>
      <c r="I8278" s="36"/>
      <c r="J8278" s="38"/>
      <c r="K8278" s="36"/>
      <c r="L8278" s="36"/>
      <c r="M8278" s="38"/>
      <c r="N8278" s="36"/>
      <c r="O8278" s="38"/>
    </row>
    <row r="8279" spans="8:15">
      <c r="H8279" s="37"/>
      <c r="I8279" s="36"/>
      <c r="J8279" s="38"/>
      <c r="K8279" s="36"/>
      <c r="L8279" s="36"/>
      <c r="M8279" s="38"/>
      <c r="N8279" s="36"/>
      <c r="O8279" s="38"/>
    </row>
    <row r="8280" spans="8:15">
      <c r="H8280" s="37"/>
      <c r="I8280" s="36"/>
      <c r="J8280" s="38"/>
      <c r="K8280" s="36"/>
      <c r="L8280" s="36"/>
      <c r="M8280" s="38"/>
      <c r="N8280" s="36"/>
      <c r="O8280" s="38"/>
    </row>
    <row r="8281" spans="8:15">
      <c r="H8281" s="37"/>
      <c r="I8281" s="36"/>
      <c r="J8281" s="38"/>
      <c r="K8281" s="36"/>
      <c r="L8281" s="36"/>
      <c r="M8281" s="38"/>
      <c r="N8281" s="36"/>
      <c r="O8281" s="38"/>
    </row>
    <row r="8282" spans="8:15">
      <c r="H8282" s="37"/>
      <c r="I8282" s="36"/>
      <c r="J8282" s="38"/>
      <c r="K8282" s="36"/>
      <c r="L8282" s="36"/>
      <c r="M8282" s="38"/>
      <c r="N8282" s="36"/>
      <c r="O8282" s="38"/>
    </row>
    <row r="8283" spans="8:15">
      <c r="H8283" s="37"/>
      <c r="I8283" s="36"/>
      <c r="J8283" s="38"/>
      <c r="K8283" s="36"/>
      <c r="L8283" s="36"/>
      <c r="M8283" s="38"/>
      <c r="N8283" s="36"/>
      <c r="O8283" s="38"/>
    </row>
    <row r="8284" spans="8:15">
      <c r="H8284" s="37"/>
      <c r="I8284" s="36"/>
      <c r="J8284" s="38"/>
      <c r="K8284" s="36"/>
      <c r="L8284" s="36"/>
      <c r="M8284" s="38"/>
      <c r="N8284" s="36"/>
      <c r="O8284" s="38"/>
    </row>
    <row r="8285" spans="8:15">
      <c r="H8285" s="37"/>
      <c r="I8285" s="36"/>
      <c r="J8285" s="38"/>
      <c r="K8285" s="36"/>
      <c r="L8285" s="36"/>
      <c r="M8285" s="38"/>
      <c r="N8285" s="36"/>
      <c r="O8285" s="38"/>
    </row>
    <row r="8286" spans="8:15">
      <c r="H8286" s="37"/>
      <c r="I8286" s="36"/>
      <c r="J8286" s="38"/>
      <c r="K8286" s="36"/>
      <c r="L8286" s="36"/>
      <c r="M8286" s="38"/>
      <c r="N8286" s="36"/>
      <c r="O8286" s="38"/>
    </row>
    <row r="8287" spans="8:15">
      <c r="H8287" s="37"/>
      <c r="I8287" s="36"/>
      <c r="J8287" s="38"/>
      <c r="K8287" s="36"/>
      <c r="L8287" s="36"/>
      <c r="M8287" s="38"/>
      <c r="N8287" s="36"/>
      <c r="O8287" s="38"/>
    </row>
    <row r="8288" spans="8:15">
      <c r="H8288" s="37"/>
      <c r="I8288" s="36"/>
      <c r="J8288" s="38"/>
      <c r="K8288" s="36"/>
      <c r="L8288" s="36"/>
      <c r="M8288" s="38"/>
      <c r="N8288" s="36"/>
      <c r="O8288" s="38"/>
    </row>
    <row r="8289" spans="8:15">
      <c r="H8289" s="37"/>
      <c r="I8289" s="36"/>
      <c r="J8289" s="38"/>
      <c r="K8289" s="36"/>
      <c r="L8289" s="36"/>
      <c r="M8289" s="38"/>
      <c r="N8289" s="36"/>
      <c r="O8289" s="38"/>
    </row>
    <row r="8290" spans="8:15">
      <c r="H8290" s="37"/>
      <c r="I8290" s="36"/>
      <c r="J8290" s="38"/>
      <c r="K8290" s="36"/>
      <c r="L8290" s="36"/>
      <c r="M8290" s="38"/>
      <c r="N8290" s="36"/>
      <c r="O8290" s="38"/>
    </row>
    <row r="8291" spans="8:15">
      <c r="H8291" s="37"/>
      <c r="I8291" s="36"/>
      <c r="J8291" s="38"/>
      <c r="K8291" s="36"/>
      <c r="L8291" s="36"/>
      <c r="M8291" s="38"/>
      <c r="N8291" s="36"/>
      <c r="O8291" s="38"/>
    </row>
    <row r="8292" spans="8:15">
      <c r="H8292" s="37"/>
      <c r="I8292" s="36"/>
      <c r="J8292" s="38"/>
      <c r="K8292" s="36"/>
      <c r="L8292" s="36"/>
      <c r="M8292" s="38"/>
      <c r="N8292" s="36"/>
      <c r="O8292" s="38"/>
    </row>
    <row r="8293" spans="8:15">
      <c r="H8293" s="37"/>
      <c r="I8293" s="36"/>
      <c r="J8293" s="38"/>
      <c r="K8293" s="36"/>
      <c r="L8293" s="36"/>
      <c r="M8293" s="38"/>
      <c r="N8293" s="36"/>
      <c r="O8293" s="38"/>
    </row>
    <row r="8294" spans="8:15">
      <c r="H8294" s="37"/>
      <c r="I8294" s="36"/>
      <c r="J8294" s="38"/>
      <c r="K8294" s="36"/>
      <c r="L8294" s="36"/>
      <c r="M8294" s="38"/>
      <c r="N8294" s="36"/>
      <c r="O8294" s="38"/>
    </row>
    <row r="8295" spans="8:15">
      <c r="H8295" s="37"/>
      <c r="I8295" s="36"/>
      <c r="J8295" s="38"/>
      <c r="K8295" s="36"/>
      <c r="L8295" s="36"/>
      <c r="M8295" s="38"/>
      <c r="N8295" s="36"/>
      <c r="O8295" s="38"/>
    </row>
    <row r="8296" spans="8:15">
      <c r="H8296" s="37"/>
      <c r="I8296" s="36"/>
      <c r="J8296" s="38"/>
      <c r="K8296" s="36"/>
      <c r="L8296" s="36"/>
      <c r="M8296" s="38"/>
      <c r="N8296" s="36"/>
      <c r="O8296" s="38"/>
    </row>
    <row r="8297" spans="8:15">
      <c r="H8297" s="37"/>
      <c r="I8297" s="36"/>
      <c r="J8297" s="38"/>
      <c r="K8297" s="36"/>
      <c r="L8297" s="36"/>
      <c r="M8297" s="38"/>
      <c r="N8297" s="36"/>
      <c r="O8297" s="38"/>
    </row>
    <row r="8298" spans="8:15">
      <c r="H8298" s="37"/>
      <c r="I8298" s="36"/>
      <c r="J8298" s="38"/>
      <c r="K8298" s="36"/>
      <c r="L8298" s="36"/>
      <c r="M8298" s="38"/>
      <c r="N8298" s="36"/>
      <c r="O8298" s="38"/>
    </row>
    <row r="8299" spans="8:15">
      <c r="H8299" s="37"/>
      <c r="I8299" s="36"/>
      <c r="J8299" s="38"/>
      <c r="K8299" s="36"/>
      <c r="L8299" s="36"/>
      <c r="M8299" s="38"/>
      <c r="N8299" s="36"/>
      <c r="O8299" s="38"/>
    </row>
    <row r="8300" spans="8:15">
      <c r="H8300" s="37"/>
      <c r="I8300" s="36"/>
      <c r="J8300" s="38"/>
      <c r="K8300" s="36"/>
      <c r="L8300" s="36"/>
      <c r="M8300" s="38"/>
      <c r="N8300" s="36"/>
      <c r="O8300" s="38"/>
    </row>
    <row r="8301" spans="8:15">
      <c r="H8301" s="37"/>
      <c r="I8301" s="36"/>
      <c r="J8301" s="38"/>
      <c r="K8301" s="36"/>
      <c r="L8301" s="36"/>
      <c r="M8301" s="38"/>
      <c r="N8301" s="36"/>
      <c r="O8301" s="38"/>
    </row>
    <row r="8302" spans="8:15">
      <c r="H8302" s="37"/>
      <c r="I8302" s="36"/>
      <c r="J8302" s="38"/>
      <c r="K8302" s="36"/>
      <c r="L8302" s="36"/>
      <c r="M8302" s="38"/>
      <c r="N8302" s="36"/>
      <c r="O8302" s="38"/>
    </row>
    <row r="8303" spans="8:15">
      <c r="H8303" s="37"/>
      <c r="I8303" s="36"/>
      <c r="J8303" s="38"/>
      <c r="K8303" s="36"/>
      <c r="L8303" s="36"/>
      <c r="M8303" s="38"/>
      <c r="N8303" s="36"/>
      <c r="O8303" s="38"/>
    </row>
    <row r="8304" spans="8:15">
      <c r="H8304" s="37"/>
      <c r="I8304" s="36"/>
      <c r="J8304" s="38"/>
      <c r="K8304" s="36"/>
      <c r="L8304" s="36"/>
      <c r="M8304" s="38"/>
      <c r="N8304" s="36"/>
      <c r="O8304" s="38"/>
    </row>
    <row r="8305" spans="8:15">
      <c r="H8305" s="37"/>
      <c r="I8305" s="36"/>
      <c r="J8305" s="38"/>
      <c r="K8305" s="36"/>
      <c r="L8305" s="36"/>
      <c r="M8305" s="38"/>
      <c r="N8305" s="36"/>
      <c r="O8305" s="38"/>
    </row>
    <row r="8306" spans="8:15">
      <c r="H8306" s="37"/>
      <c r="I8306" s="36"/>
      <c r="J8306" s="38"/>
      <c r="K8306" s="36"/>
      <c r="L8306" s="36"/>
      <c r="M8306" s="38"/>
      <c r="N8306" s="36"/>
      <c r="O8306" s="38"/>
    </row>
    <row r="8307" spans="8:15">
      <c r="H8307" s="37"/>
      <c r="I8307" s="36"/>
      <c r="J8307" s="38"/>
      <c r="K8307" s="36"/>
      <c r="L8307" s="36"/>
      <c r="M8307" s="38"/>
      <c r="N8307" s="36"/>
      <c r="O8307" s="38"/>
    </row>
    <row r="8308" spans="8:15">
      <c r="H8308" s="37"/>
      <c r="I8308" s="36"/>
      <c r="J8308" s="38"/>
      <c r="K8308" s="36"/>
      <c r="L8308" s="36"/>
      <c r="M8308" s="38"/>
      <c r="N8308" s="36"/>
      <c r="O8308" s="38"/>
    </row>
    <row r="8309" spans="8:15">
      <c r="H8309" s="37"/>
      <c r="I8309" s="36"/>
      <c r="J8309" s="38"/>
      <c r="K8309" s="36"/>
      <c r="L8309" s="36"/>
      <c r="M8309" s="38"/>
      <c r="N8309" s="36"/>
      <c r="O8309" s="38"/>
    </row>
    <row r="8310" spans="8:15">
      <c r="H8310" s="37"/>
      <c r="I8310" s="36"/>
      <c r="J8310" s="38"/>
      <c r="K8310" s="36"/>
      <c r="L8310" s="36"/>
      <c r="M8310" s="38"/>
      <c r="N8310" s="36"/>
      <c r="O8310" s="38"/>
    </row>
    <row r="8311" spans="8:15">
      <c r="H8311" s="37"/>
      <c r="I8311" s="36"/>
      <c r="J8311" s="38"/>
      <c r="K8311" s="36"/>
      <c r="L8311" s="36"/>
      <c r="M8311" s="38"/>
      <c r="N8311" s="36"/>
      <c r="O8311" s="38"/>
    </row>
    <row r="8312" spans="8:15">
      <c r="H8312" s="37"/>
      <c r="I8312" s="36"/>
      <c r="J8312" s="38"/>
      <c r="K8312" s="36"/>
      <c r="L8312" s="36"/>
      <c r="M8312" s="38"/>
      <c r="N8312" s="36"/>
      <c r="O8312" s="38"/>
    </row>
    <row r="8313" spans="8:15">
      <c r="H8313" s="37"/>
      <c r="I8313" s="36"/>
      <c r="J8313" s="38"/>
      <c r="K8313" s="36"/>
      <c r="L8313" s="36"/>
      <c r="M8313" s="38"/>
      <c r="N8313" s="36"/>
      <c r="O8313" s="38"/>
    </row>
    <row r="8314" spans="8:15">
      <c r="H8314" s="37"/>
      <c r="I8314" s="36"/>
      <c r="J8314" s="38"/>
      <c r="K8314" s="36"/>
      <c r="L8314" s="36"/>
      <c r="M8314" s="38"/>
      <c r="N8314" s="36"/>
      <c r="O8314" s="38"/>
    </row>
    <row r="8315" spans="8:15">
      <c r="H8315" s="37"/>
      <c r="I8315" s="36"/>
      <c r="J8315" s="38"/>
      <c r="K8315" s="36"/>
      <c r="L8315" s="36"/>
      <c r="M8315" s="38"/>
      <c r="N8315" s="36"/>
      <c r="O8315" s="38"/>
    </row>
    <row r="8316" spans="8:15">
      <c r="H8316" s="37"/>
      <c r="I8316" s="36"/>
      <c r="J8316" s="38"/>
      <c r="K8316" s="36"/>
      <c r="L8316" s="36"/>
      <c r="M8316" s="38"/>
      <c r="N8316" s="36"/>
      <c r="O8316" s="38"/>
    </row>
    <row r="8317" spans="8:15">
      <c r="H8317" s="37"/>
      <c r="I8317" s="36"/>
      <c r="J8317" s="38"/>
      <c r="K8317" s="36"/>
      <c r="L8317" s="36"/>
      <c r="M8317" s="38"/>
      <c r="N8317" s="36"/>
      <c r="O8317" s="38"/>
    </row>
    <row r="8318" spans="8:15">
      <c r="H8318" s="37"/>
      <c r="I8318" s="36"/>
      <c r="J8318" s="38"/>
      <c r="K8318" s="36"/>
      <c r="L8318" s="36"/>
      <c r="M8318" s="38"/>
      <c r="N8318" s="36"/>
      <c r="O8318" s="38"/>
    </row>
    <row r="8319" spans="8:15">
      <c r="H8319" s="37"/>
      <c r="I8319" s="36"/>
      <c r="J8319" s="38"/>
      <c r="K8319" s="36"/>
      <c r="L8319" s="36"/>
      <c r="M8319" s="38"/>
      <c r="N8319" s="36"/>
      <c r="O8319" s="38"/>
    </row>
    <row r="8320" spans="8:15">
      <c r="H8320" s="37"/>
      <c r="I8320" s="36"/>
      <c r="J8320" s="38"/>
      <c r="K8320" s="36"/>
      <c r="L8320" s="36"/>
      <c r="M8320" s="38"/>
      <c r="N8320" s="36"/>
      <c r="O8320" s="38"/>
    </row>
    <row r="8321" spans="8:15">
      <c r="H8321" s="37"/>
      <c r="I8321" s="36"/>
      <c r="J8321" s="38"/>
      <c r="K8321" s="36"/>
      <c r="L8321" s="36"/>
      <c r="M8321" s="38"/>
      <c r="N8321" s="36"/>
      <c r="O8321" s="38"/>
    </row>
    <row r="8322" spans="8:15">
      <c r="H8322" s="37"/>
      <c r="I8322" s="36"/>
      <c r="J8322" s="38"/>
      <c r="K8322" s="36"/>
      <c r="L8322" s="36"/>
      <c r="M8322" s="38"/>
      <c r="N8322" s="36"/>
      <c r="O8322" s="38"/>
    </row>
    <row r="8323" spans="8:15">
      <c r="H8323" s="37"/>
      <c r="I8323" s="36"/>
      <c r="J8323" s="38"/>
      <c r="K8323" s="36"/>
      <c r="L8323" s="36"/>
      <c r="M8323" s="38"/>
      <c r="N8323" s="36"/>
      <c r="O8323" s="38"/>
    </row>
    <row r="8324" spans="8:15">
      <c r="H8324" s="37"/>
      <c r="I8324" s="36"/>
      <c r="J8324" s="38"/>
      <c r="K8324" s="36"/>
      <c r="L8324" s="36"/>
      <c r="M8324" s="38"/>
      <c r="N8324" s="36"/>
      <c r="O8324" s="38"/>
    </row>
    <row r="8325" spans="8:15">
      <c r="H8325" s="37"/>
      <c r="I8325" s="36"/>
      <c r="J8325" s="38"/>
      <c r="K8325" s="36"/>
      <c r="L8325" s="36"/>
      <c r="M8325" s="38"/>
      <c r="N8325" s="36"/>
      <c r="O8325" s="38"/>
    </row>
    <row r="8326" spans="8:15">
      <c r="H8326" s="37"/>
      <c r="I8326" s="36"/>
      <c r="J8326" s="38"/>
      <c r="K8326" s="36"/>
      <c r="L8326" s="36"/>
      <c r="M8326" s="38"/>
      <c r="N8326" s="36"/>
      <c r="O8326" s="38"/>
    </row>
    <row r="8327" spans="8:15">
      <c r="H8327" s="37"/>
      <c r="I8327" s="36"/>
      <c r="J8327" s="38"/>
      <c r="K8327" s="36"/>
      <c r="L8327" s="36"/>
      <c r="M8327" s="38"/>
      <c r="N8327" s="36"/>
      <c r="O8327" s="38"/>
    </row>
    <row r="8328" spans="8:15">
      <c r="H8328" s="37"/>
      <c r="I8328" s="36"/>
      <c r="J8328" s="38"/>
      <c r="K8328" s="36"/>
      <c r="L8328" s="36"/>
      <c r="M8328" s="38"/>
      <c r="N8328" s="36"/>
      <c r="O8328" s="38"/>
    </row>
    <row r="8329" spans="8:15">
      <c r="H8329" s="37"/>
      <c r="I8329" s="36"/>
      <c r="J8329" s="38"/>
      <c r="K8329" s="36"/>
      <c r="L8329" s="36"/>
      <c r="M8329" s="38"/>
      <c r="N8329" s="36"/>
      <c r="O8329" s="38"/>
    </row>
    <row r="8330" spans="8:15">
      <c r="H8330" s="37"/>
      <c r="I8330" s="36"/>
      <c r="J8330" s="38"/>
      <c r="K8330" s="36"/>
      <c r="L8330" s="36"/>
      <c r="M8330" s="38"/>
      <c r="N8330" s="36"/>
      <c r="O8330" s="38"/>
    </row>
    <row r="8331" spans="8:15">
      <c r="H8331" s="37"/>
      <c r="I8331" s="36"/>
      <c r="J8331" s="38"/>
      <c r="K8331" s="36"/>
      <c r="L8331" s="36"/>
      <c r="M8331" s="38"/>
      <c r="N8331" s="36"/>
      <c r="O8331" s="38"/>
    </row>
    <row r="8332" spans="8:15">
      <c r="H8332" s="37"/>
      <c r="I8332" s="36"/>
      <c r="J8332" s="38"/>
      <c r="K8332" s="36"/>
      <c r="L8332" s="36"/>
      <c r="M8332" s="38"/>
      <c r="N8332" s="36"/>
      <c r="O8332" s="38"/>
    </row>
    <row r="8333" spans="8:15">
      <c r="H8333" s="37"/>
      <c r="I8333" s="36"/>
      <c r="J8333" s="38"/>
      <c r="K8333" s="36"/>
      <c r="L8333" s="36"/>
      <c r="M8333" s="38"/>
      <c r="N8333" s="36"/>
      <c r="O8333" s="38"/>
    </row>
    <row r="8334" spans="8:15">
      <c r="H8334" s="37"/>
      <c r="I8334" s="36"/>
      <c r="J8334" s="38"/>
      <c r="K8334" s="36"/>
      <c r="L8334" s="36"/>
      <c r="M8334" s="38"/>
      <c r="N8334" s="36"/>
      <c r="O8334" s="38"/>
    </row>
    <row r="8335" spans="8:15">
      <c r="H8335" s="37"/>
      <c r="I8335" s="36"/>
      <c r="J8335" s="38"/>
      <c r="K8335" s="36"/>
      <c r="L8335" s="36"/>
      <c r="M8335" s="38"/>
      <c r="N8335" s="36"/>
      <c r="O8335" s="38"/>
    </row>
    <row r="8336" spans="8:15">
      <c r="H8336" s="37"/>
      <c r="I8336" s="36"/>
      <c r="J8336" s="38"/>
      <c r="K8336" s="36"/>
      <c r="L8336" s="36"/>
      <c r="M8336" s="38"/>
      <c r="N8336" s="36"/>
      <c r="O8336" s="38"/>
    </row>
    <row r="8337" spans="8:15">
      <c r="H8337" s="37"/>
      <c r="I8337" s="36"/>
      <c r="J8337" s="38"/>
      <c r="K8337" s="36"/>
      <c r="L8337" s="36"/>
      <c r="M8337" s="38"/>
      <c r="N8337" s="36"/>
      <c r="O8337" s="38"/>
    </row>
    <row r="8338" spans="8:15">
      <c r="H8338" s="37"/>
      <c r="I8338" s="36"/>
      <c r="J8338" s="38"/>
      <c r="K8338" s="36"/>
      <c r="L8338" s="36"/>
      <c r="M8338" s="38"/>
      <c r="N8338" s="36"/>
      <c r="O8338" s="38"/>
    </row>
    <row r="8339" spans="8:15">
      <c r="H8339" s="37"/>
      <c r="I8339" s="36"/>
      <c r="J8339" s="38"/>
      <c r="K8339" s="36"/>
      <c r="L8339" s="36"/>
      <c r="M8339" s="38"/>
      <c r="N8339" s="36"/>
      <c r="O8339" s="38"/>
    </row>
    <row r="8340" spans="8:15">
      <c r="H8340" s="37"/>
      <c r="I8340" s="36"/>
      <c r="J8340" s="38"/>
      <c r="K8340" s="36"/>
      <c r="L8340" s="36"/>
      <c r="M8340" s="38"/>
      <c r="N8340" s="36"/>
      <c r="O8340" s="38"/>
    </row>
    <row r="8341" spans="8:15">
      <c r="H8341" s="37"/>
      <c r="I8341" s="36"/>
      <c r="J8341" s="38"/>
      <c r="K8341" s="36"/>
      <c r="L8341" s="36"/>
      <c r="M8341" s="38"/>
      <c r="N8341" s="36"/>
      <c r="O8341" s="38"/>
    </row>
    <row r="8342" spans="8:15">
      <c r="H8342" s="37"/>
      <c r="I8342" s="36"/>
      <c r="J8342" s="38"/>
      <c r="K8342" s="36"/>
      <c r="L8342" s="36"/>
      <c r="M8342" s="38"/>
      <c r="N8342" s="36"/>
      <c r="O8342" s="38"/>
    </row>
    <row r="8343" spans="8:15">
      <c r="H8343" s="37"/>
      <c r="I8343" s="36"/>
      <c r="J8343" s="38"/>
      <c r="K8343" s="36"/>
      <c r="L8343" s="36"/>
      <c r="M8343" s="38"/>
      <c r="N8343" s="36"/>
      <c r="O8343" s="38"/>
    </row>
    <row r="8344" spans="8:15">
      <c r="H8344" s="37"/>
      <c r="I8344" s="36"/>
      <c r="J8344" s="38"/>
      <c r="K8344" s="36"/>
      <c r="L8344" s="36"/>
      <c r="M8344" s="38"/>
      <c r="N8344" s="36"/>
      <c r="O8344" s="38"/>
    </row>
    <row r="8345" spans="8:15">
      <c r="H8345" s="37"/>
      <c r="I8345" s="36"/>
      <c r="J8345" s="38"/>
      <c r="K8345" s="36"/>
      <c r="L8345" s="36"/>
      <c r="M8345" s="38"/>
      <c r="N8345" s="36"/>
      <c r="O8345" s="38"/>
    </row>
    <row r="8346" spans="8:15">
      <c r="H8346" s="37"/>
      <c r="I8346" s="36"/>
      <c r="J8346" s="38"/>
      <c r="K8346" s="36"/>
      <c r="L8346" s="36"/>
      <c r="M8346" s="38"/>
      <c r="N8346" s="36"/>
      <c r="O8346" s="38"/>
    </row>
    <row r="8347" spans="8:15">
      <c r="H8347" s="37"/>
      <c r="I8347" s="36"/>
      <c r="J8347" s="38"/>
      <c r="K8347" s="36"/>
      <c r="L8347" s="36"/>
      <c r="M8347" s="38"/>
      <c r="N8347" s="36"/>
      <c r="O8347" s="38"/>
    </row>
    <row r="8348" spans="8:15">
      <c r="H8348" s="37"/>
      <c r="I8348" s="36"/>
      <c r="J8348" s="38"/>
      <c r="K8348" s="36"/>
      <c r="L8348" s="36"/>
      <c r="M8348" s="38"/>
      <c r="N8348" s="36"/>
      <c r="O8348" s="38"/>
    </row>
    <row r="8349" spans="8:15">
      <c r="H8349" s="37"/>
      <c r="I8349" s="36"/>
      <c r="J8349" s="38"/>
      <c r="K8349" s="36"/>
      <c r="L8349" s="36"/>
      <c r="M8349" s="38"/>
      <c r="N8349" s="36"/>
      <c r="O8349" s="38"/>
    </row>
    <row r="8350" spans="8:15">
      <c r="H8350" s="37"/>
      <c r="I8350" s="36"/>
      <c r="J8350" s="38"/>
      <c r="K8350" s="36"/>
      <c r="L8350" s="36"/>
      <c r="M8350" s="38"/>
      <c r="N8350" s="36"/>
      <c r="O8350" s="38"/>
    </row>
    <row r="8351" spans="8:15">
      <c r="H8351" s="37"/>
      <c r="I8351" s="36"/>
      <c r="J8351" s="38"/>
      <c r="K8351" s="36"/>
      <c r="L8351" s="36"/>
      <c r="M8351" s="38"/>
      <c r="N8351" s="36"/>
      <c r="O8351" s="38"/>
    </row>
    <row r="8352" spans="8:15">
      <c r="H8352" s="37"/>
      <c r="I8352" s="36"/>
      <c r="J8352" s="38"/>
      <c r="K8352" s="36"/>
      <c r="L8352" s="36"/>
      <c r="M8352" s="38"/>
      <c r="N8352" s="36"/>
      <c r="O8352" s="38"/>
    </row>
    <row r="8353" spans="8:15">
      <c r="H8353" s="37"/>
      <c r="I8353" s="36"/>
      <c r="J8353" s="38"/>
      <c r="K8353" s="36"/>
      <c r="L8353" s="36"/>
      <c r="M8353" s="38"/>
      <c r="N8353" s="36"/>
      <c r="O8353" s="38"/>
    </row>
    <row r="8354" spans="8:15">
      <c r="H8354" s="37"/>
      <c r="I8354" s="36"/>
      <c r="J8354" s="38"/>
      <c r="K8354" s="36"/>
      <c r="L8354" s="36"/>
      <c r="M8354" s="38"/>
      <c r="N8354" s="36"/>
      <c r="O8354" s="38"/>
    </row>
    <row r="8355" spans="8:15">
      <c r="H8355" s="37"/>
      <c r="I8355" s="36"/>
      <c r="J8355" s="38"/>
      <c r="K8355" s="36"/>
      <c r="L8355" s="36"/>
      <c r="M8355" s="38"/>
      <c r="N8355" s="36"/>
      <c r="O8355" s="38"/>
    </row>
    <row r="8356" spans="8:15">
      <c r="H8356" s="37"/>
      <c r="I8356" s="36"/>
      <c r="J8356" s="38"/>
      <c r="K8356" s="36"/>
      <c r="L8356" s="36"/>
      <c r="M8356" s="38"/>
      <c r="N8356" s="36"/>
      <c r="O8356" s="38"/>
    </row>
    <row r="8357" spans="8:15">
      <c r="H8357" s="37"/>
      <c r="I8357" s="36"/>
      <c r="J8357" s="38"/>
      <c r="K8357" s="36"/>
      <c r="L8357" s="36"/>
      <c r="M8357" s="38"/>
      <c r="N8357" s="36"/>
      <c r="O8357" s="38"/>
    </row>
    <row r="8358" spans="8:15">
      <c r="H8358" s="37"/>
      <c r="I8358" s="36"/>
      <c r="J8358" s="38"/>
      <c r="K8358" s="36"/>
      <c r="L8358" s="36"/>
      <c r="M8358" s="38"/>
      <c r="N8358" s="36"/>
      <c r="O8358" s="38"/>
    </row>
    <row r="8359" spans="8:15">
      <c r="H8359" s="37"/>
      <c r="I8359" s="36"/>
      <c r="J8359" s="38"/>
      <c r="K8359" s="36"/>
      <c r="L8359" s="36"/>
      <c r="M8359" s="38"/>
      <c r="N8359" s="36"/>
      <c r="O8359" s="38"/>
    </row>
    <row r="8360" spans="8:15">
      <c r="H8360" s="37"/>
      <c r="I8360" s="36"/>
      <c r="J8360" s="38"/>
      <c r="K8360" s="36"/>
      <c r="L8360" s="36"/>
      <c r="M8360" s="38"/>
      <c r="N8360" s="36"/>
      <c r="O8360" s="38"/>
    </row>
    <row r="8361" spans="8:15">
      <c r="H8361" s="37"/>
      <c r="I8361" s="36"/>
      <c r="J8361" s="38"/>
      <c r="K8361" s="36"/>
      <c r="L8361" s="36"/>
      <c r="M8361" s="38"/>
      <c r="N8361" s="36"/>
      <c r="O8361" s="38"/>
    </row>
    <row r="8362" spans="8:15">
      <c r="H8362" s="37"/>
      <c r="I8362" s="36"/>
      <c r="J8362" s="38"/>
      <c r="K8362" s="36"/>
      <c r="L8362" s="36"/>
      <c r="M8362" s="38"/>
      <c r="N8362" s="36"/>
      <c r="O8362" s="38"/>
    </row>
    <row r="8363" spans="8:15">
      <c r="H8363" s="37"/>
      <c r="I8363" s="36"/>
      <c r="J8363" s="38"/>
      <c r="K8363" s="36"/>
      <c r="L8363" s="36"/>
      <c r="M8363" s="38"/>
      <c r="N8363" s="36"/>
      <c r="O8363" s="38"/>
    </row>
    <row r="8364" spans="8:15">
      <c r="H8364" s="37"/>
      <c r="I8364" s="36"/>
      <c r="J8364" s="38"/>
      <c r="K8364" s="36"/>
      <c r="L8364" s="36"/>
      <c r="M8364" s="38"/>
      <c r="N8364" s="36"/>
      <c r="O8364" s="38"/>
    </row>
    <row r="8365" spans="8:15">
      <c r="H8365" s="37"/>
      <c r="I8365" s="36"/>
      <c r="J8365" s="38"/>
      <c r="K8365" s="36"/>
      <c r="L8365" s="36"/>
      <c r="M8365" s="38"/>
      <c r="N8365" s="36"/>
      <c r="O8365" s="38"/>
    </row>
    <row r="8366" spans="8:15">
      <c r="H8366" s="37"/>
      <c r="I8366" s="36"/>
      <c r="J8366" s="38"/>
      <c r="K8366" s="36"/>
      <c r="L8366" s="36"/>
      <c r="M8366" s="38"/>
      <c r="N8366" s="36"/>
      <c r="O8366" s="38"/>
    </row>
    <row r="8367" spans="8:15">
      <c r="H8367" s="37"/>
      <c r="I8367" s="36"/>
      <c r="J8367" s="38"/>
      <c r="K8367" s="36"/>
      <c r="L8367" s="36"/>
      <c r="M8367" s="38"/>
      <c r="N8367" s="36"/>
      <c r="O8367" s="38"/>
    </row>
    <row r="8368" spans="8:15">
      <c r="H8368" s="37"/>
      <c r="I8368" s="36"/>
      <c r="J8368" s="38"/>
      <c r="K8368" s="36"/>
      <c r="L8368" s="36"/>
      <c r="M8368" s="38"/>
      <c r="N8368" s="36"/>
      <c r="O8368" s="38"/>
    </row>
    <row r="8369" spans="8:15">
      <c r="H8369" s="37"/>
      <c r="I8369" s="36"/>
      <c r="J8369" s="38"/>
      <c r="K8369" s="36"/>
      <c r="L8369" s="36"/>
      <c r="M8369" s="38"/>
      <c r="N8369" s="36"/>
      <c r="O8369" s="38"/>
    </row>
    <row r="8370" spans="8:15">
      <c r="H8370" s="37"/>
      <c r="I8370" s="36"/>
      <c r="J8370" s="38"/>
      <c r="K8370" s="36"/>
      <c r="L8370" s="36"/>
      <c r="M8370" s="38"/>
      <c r="N8370" s="36"/>
      <c r="O8370" s="38"/>
    </row>
    <row r="8371" spans="8:15">
      <c r="H8371" s="37"/>
      <c r="I8371" s="36"/>
      <c r="J8371" s="38"/>
      <c r="K8371" s="36"/>
      <c r="L8371" s="36"/>
      <c r="M8371" s="38"/>
      <c r="N8371" s="36"/>
      <c r="O8371" s="38"/>
    </row>
    <row r="8372" spans="8:15">
      <c r="H8372" s="37"/>
      <c r="I8372" s="36"/>
      <c r="J8372" s="38"/>
      <c r="K8372" s="36"/>
      <c r="L8372" s="36"/>
      <c r="M8372" s="38"/>
      <c r="N8372" s="36"/>
      <c r="O8372" s="38"/>
    </row>
    <row r="8373" spans="8:15">
      <c r="H8373" s="37"/>
      <c r="I8373" s="36"/>
      <c r="J8373" s="38"/>
      <c r="K8373" s="36"/>
      <c r="L8373" s="36"/>
      <c r="M8373" s="38"/>
      <c r="N8373" s="36"/>
      <c r="O8373" s="38"/>
    </row>
    <row r="8374" spans="8:15">
      <c r="H8374" s="37"/>
      <c r="I8374" s="36"/>
      <c r="J8374" s="38"/>
      <c r="K8374" s="36"/>
      <c r="L8374" s="36"/>
      <c r="M8374" s="38"/>
      <c r="N8374" s="36"/>
      <c r="O8374" s="38"/>
    </row>
    <row r="8375" spans="8:15">
      <c r="H8375" s="37"/>
      <c r="I8375" s="36"/>
      <c r="J8375" s="38"/>
      <c r="K8375" s="36"/>
      <c r="L8375" s="36"/>
      <c r="M8375" s="38"/>
      <c r="N8375" s="36"/>
      <c r="O8375" s="38"/>
    </row>
    <row r="8376" spans="8:15">
      <c r="H8376" s="37"/>
      <c r="I8376" s="36"/>
      <c r="J8376" s="38"/>
      <c r="K8376" s="36"/>
      <c r="L8376" s="36"/>
      <c r="M8376" s="38"/>
      <c r="N8376" s="36"/>
      <c r="O8376" s="38"/>
    </row>
    <row r="8377" spans="8:15">
      <c r="H8377" s="37"/>
      <c r="I8377" s="36"/>
      <c r="J8377" s="38"/>
      <c r="K8377" s="36"/>
      <c r="L8377" s="36"/>
      <c r="M8377" s="38"/>
      <c r="N8377" s="36"/>
      <c r="O8377" s="38"/>
    </row>
    <row r="8378" spans="8:15">
      <c r="H8378" s="37"/>
      <c r="I8378" s="36"/>
      <c r="J8378" s="38"/>
      <c r="K8378" s="36"/>
      <c r="L8378" s="36"/>
      <c r="M8378" s="38"/>
      <c r="N8378" s="36"/>
      <c r="O8378" s="38"/>
    </row>
    <row r="8379" spans="8:15">
      <c r="H8379" s="37"/>
      <c r="I8379" s="36"/>
      <c r="J8379" s="38"/>
      <c r="K8379" s="36"/>
      <c r="L8379" s="36"/>
      <c r="M8379" s="38"/>
      <c r="N8379" s="36"/>
      <c r="O8379" s="38"/>
    </row>
    <row r="8380" spans="8:15">
      <c r="H8380" s="37"/>
      <c r="I8380" s="36"/>
      <c r="J8380" s="38"/>
      <c r="K8380" s="36"/>
      <c r="L8380" s="36"/>
      <c r="M8380" s="38"/>
      <c r="N8380" s="36"/>
      <c r="O8380" s="38"/>
    </row>
    <row r="8381" spans="8:15">
      <c r="H8381" s="37"/>
      <c r="I8381" s="36"/>
      <c r="J8381" s="38"/>
      <c r="K8381" s="36"/>
      <c r="L8381" s="36"/>
      <c r="M8381" s="38"/>
      <c r="N8381" s="36"/>
      <c r="O8381" s="38"/>
    </row>
    <row r="8382" spans="8:15">
      <c r="H8382" s="37"/>
      <c r="I8382" s="36"/>
      <c r="J8382" s="38"/>
      <c r="K8382" s="36"/>
      <c r="L8382" s="36"/>
      <c r="M8382" s="38"/>
      <c r="N8382" s="36"/>
      <c r="O8382" s="38"/>
    </row>
    <row r="8383" spans="8:15">
      <c r="H8383" s="37"/>
      <c r="I8383" s="36"/>
      <c r="J8383" s="38"/>
      <c r="K8383" s="36"/>
      <c r="L8383" s="36"/>
      <c r="M8383" s="38"/>
      <c r="N8383" s="36"/>
      <c r="O8383" s="38"/>
    </row>
    <row r="8384" spans="8:15">
      <c r="H8384" s="37"/>
      <c r="I8384" s="36"/>
      <c r="J8384" s="38"/>
      <c r="K8384" s="36"/>
      <c r="L8384" s="36"/>
      <c r="M8384" s="38"/>
      <c r="N8384" s="36"/>
      <c r="O8384" s="38"/>
    </row>
    <row r="8385" spans="8:15">
      <c r="H8385" s="37"/>
      <c r="I8385" s="36"/>
      <c r="J8385" s="38"/>
      <c r="K8385" s="36"/>
      <c r="L8385" s="36"/>
      <c r="M8385" s="38"/>
      <c r="N8385" s="36"/>
      <c r="O8385" s="38"/>
    </row>
    <row r="8386" spans="8:15">
      <c r="H8386" s="37"/>
      <c r="I8386" s="36"/>
      <c r="J8386" s="38"/>
      <c r="K8386" s="36"/>
      <c r="L8386" s="36"/>
      <c r="M8386" s="38"/>
      <c r="N8386" s="36"/>
      <c r="O8386" s="38"/>
    </row>
    <row r="8387" spans="8:15">
      <c r="H8387" s="37"/>
      <c r="I8387" s="36"/>
      <c r="J8387" s="38"/>
      <c r="K8387" s="36"/>
      <c r="L8387" s="36"/>
      <c r="M8387" s="38"/>
      <c r="N8387" s="36"/>
      <c r="O8387" s="38"/>
    </row>
    <row r="8388" spans="8:15">
      <c r="H8388" s="37"/>
      <c r="I8388" s="36"/>
      <c r="J8388" s="38"/>
      <c r="K8388" s="36"/>
      <c r="L8388" s="36"/>
      <c r="M8388" s="38"/>
      <c r="N8388" s="36"/>
      <c r="O8388" s="38"/>
    </row>
    <row r="8389" spans="8:15">
      <c r="H8389" s="37"/>
      <c r="I8389" s="36"/>
      <c r="J8389" s="38"/>
      <c r="K8389" s="36"/>
      <c r="L8389" s="36"/>
      <c r="M8389" s="38"/>
      <c r="N8389" s="36"/>
      <c r="O8389" s="38"/>
    </row>
    <row r="8390" spans="8:15">
      <c r="H8390" s="37"/>
      <c r="I8390" s="36"/>
      <c r="J8390" s="38"/>
      <c r="K8390" s="36"/>
      <c r="L8390" s="36"/>
      <c r="M8390" s="38"/>
      <c r="N8390" s="36"/>
      <c r="O8390" s="38"/>
    </row>
    <row r="8391" spans="8:15">
      <c r="H8391" s="37"/>
      <c r="I8391" s="36"/>
      <c r="J8391" s="38"/>
      <c r="K8391" s="36"/>
      <c r="L8391" s="36"/>
      <c r="M8391" s="38"/>
      <c r="N8391" s="36"/>
      <c r="O8391" s="38"/>
    </row>
    <row r="8392" spans="8:15">
      <c r="H8392" s="37"/>
      <c r="I8392" s="36"/>
      <c r="J8392" s="38"/>
      <c r="K8392" s="36"/>
      <c r="L8392" s="36"/>
      <c r="M8392" s="38"/>
      <c r="N8392" s="36"/>
      <c r="O8392" s="38"/>
    </row>
    <row r="8393" spans="8:15">
      <c r="H8393" s="37"/>
      <c r="I8393" s="36"/>
      <c r="J8393" s="38"/>
      <c r="K8393" s="36"/>
      <c r="L8393" s="36"/>
      <c r="M8393" s="38"/>
      <c r="N8393" s="36"/>
      <c r="O8393" s="38"/>
    </row>
    <row r="8394" spans="8:15">
      <c r="H8394" s="37"/>
      <c r="I8394" s="36"/>
      <c r="J8394" s="38"/>
      <c r="K8394" s="36"/>
      <c r="L8394" s="36"/>
      <c r="M8394" s="38"/>
      <c r="N8394" s="36"/>
      <c r="O8394" s="38"/>
    </row>
    <row r="8395" spans="8:15">
      <c r="H8395" s="37"/>
      <c r="I8395" s="36"/>
      <c r="J8395" s="38"/>
      <c r="K8395" s="36"/>
      <c r="L8395" s="36"/>
      <c r="M8395" s="38"/>
      <c r="N8395" s="36"/>
      <c r="O8395" s="38"/>
    </row>
    <row r="8396" spans="8:15">
      <c r="H8396" s="37"/>
      <c r="I8396" s="36"/>
      <c r="J8396" s="38"/>
      <c r="K8396" s="36"/>
      <c r="L8396" s="36"/>
      <c r="M8396" s="38"/>
      <c r="N8396" s="36"/>
      <c r="O8396" s="38"/>
    </row>
    <row r="8397" spans="8:15">
      <c r="H8397" s="37"/>
      <c r="I8397" s="36"/>
      <c r="J8397" s="38"/>
      <c r="K8397" s="36"/>
      <c r="L8397" s="36"/>
      <c r="M8397" s="38"/>
      <c r="N8397" s="36"/>
      <c r="O8397" s="38"/>
    </row>
    <row r="8398" spans="8:15">
      <c r="H8398" s="37"/>
      <c r="I8398" s="36"/>
      <c r="J8398" s="38"/>
      <c r="K8398" s="36"/>
      <c r="L8398" s="36"/>
      <c r="M8398" s="38"/>
      <c r="N8398" s="36"/>
      <c r="O8398" s="38"/>
    </row>
    <row r="8399" spans="8:15">
      <c r="H8399" s="37"/>
      <c r="I8399" s="36"/>
      <c r="J8399" s="38"/>
      <c r="K8399" s="36"/>
      <c r="L8399" s="36"/>
      <c r="M8399" s="38"/>
      <c r="N8399" s="36"/>
      <c r="O8399" s="38"/>
    </row>
    <row r="8400" spans="8:15">
      <c r="H8400" s="37"/>
      <c r="I8400" s="36"/>
      <c r="J8400" s="38"/>
      <c r="K8400" s="36"/>
      <c r="L8400" s="36"/>
      <c r="M8400" s="38"/>
      <c r="N8400" s="36"/>
      <c r="O8400" s="38"/>
    </row>
    <row r="8401" spans="8:15">
      <c r="H8401" s="37"/>
      <c r="I8401" s="36"/>
      <c r="J8401" s="38"/>
      <c r="K8401" s="36"/>
      <c r="L8401" s="36"/>
      <c r="M8401" s="38"/>
      <c r="N8401" s="36"/>
      <c r="O8401" s="38"/>
    </row>
    <row r="8402" spans="8:15">
      <c r="H8402" s="37"/>
      <c r="I8402" s="36"/>
      <c r="J8402" s="38"/>
      <c r="K8402" s="36"/>
      <c r="L8402" s="36"/>
      <c r="M8402" s="38"/>
      <c r="N8402" s="36"/>
      <c r="O8402" s="38"/>
    </row>
    <row r="8403" spans="8:15">
      <c r="H8403" s="37"/>
      <c r="I8403" s="36"/>
      <c r="J8403" s="38"/>
      <c r="K8403" s="36"/>
      <c r="L8403" s="36"/>
      <c r="M8403" s="38"/>
      <c r="N8403" s="36"/>
      <c r="O8403" s="38"/>
    </row>
    <row r="8404" spans="8:15">
      <c r="H8404" s="37"/>
      <c r="I8404" s="36"/>
      <c r="J8404" s="38"/>
      <c r="K8404" s="36"/>
      <c r="L8404" s="36"/>
      <c r="M8404" s="38"/>
      <c r="N8404" s="36"/>
      <c r="O8404" s="38"/>
    </row>
    <row r="8405" spans="8:15">
      <c r="H8405" s="37"/>
      <c r="I8405" s="36"/>
      <c r="J8405" s="38"/>
      <c r="K8405" s="36"/>
      <c r="L8405" s="36"/>
      <c r="M8405" s="38"/>
      <c r="N8405" s="36"/>
      <c r="O8405" s="38"/>
    </row>
    <row r="8406" spans="8:15">
      <c r="H8406" s="37"/>
      <c r="I8406" s="36"/>
      <c r="J8406" s="38"/>
      <c r="K8406" s="36"/>
      <c r="L8406" s="36"/>
      <c r="M8406" s="38"/>
      <c r="N8406" s="36"/>
      <c r="O8406" s="38"/>
    </row>
    <row r="8407" spans="8:15">
      <c r="H8407" s="37"/>
      <c r="I8407" s="36"/>
      <c r="J8407" s="38"/>
      <c r="K8407" s="36"/>
      <c r="L8407" s="36"/>
      <c r="M8407" s="38"/>
      <c r="N8407" s="36"/>
      <c r="O8407" s="38"/>
    </row>
    <row r="8408" spans="8:15">
      <c r="H8408" s="37"/>
      <c r="I8408" s="36"/>
      <c r="J8408" s="38"/>
      <c r="K8408" s="36"/>
      <c r="L8408" s="36"/>
      <c r="M8408" s="38"/>
      <c r="N8408" s="36"/>
      <c r="O8408" s="38"/>
    </row>
    <row r="8409" spans="8:15">
      <c r="H8409" s="37"/>
      <c r="I8409" s="36"/>
      <c r="J8409" s="38"/>
      <c r="K8409" s="36"/>
      <c r="L8409" s="36"/>
      <c r="M8409" s="38"/>
      <c r="N8409" s="36"/>
      <c r="O8409" s="38"/>
    </row>
    <row r="8410" spans="8:15">
      <c r="H8410" s="37"/>
      <c r="I8410" s="36"/>
      <c r="J8410" s="38"/>
      <c r="K8410" s="36"/>
      <c r="L8410" s="36"/>
      <c r="M8410" s="38"/>
      <c r="N8410" s="36"/>
      <c r="O8410" s="38"/>
    </row>
    <row r="8411" spans="8:15">
      <c r="H8411" s="37"/>
      <c r="I8411" s="36"/>
      <c r="J8411" s="38"/>
      <c r="K8411" s="36"/>
      <c r="L8411" s="36"/>
      <c r="M8411" s="38"/>
      <c r="N8411" s="36"/>
      <c r="O8411" s="38"/>
    </row>
    <row r="8412" spans="8:15">
      <c r="H8412" s="37"/>
      <c r="I8412" s="36"/>
      <c r="J8412" s="38"/>
      <c r="K8412" s="36"/>
      <c r="L8412" s="36"/>
      <c r="M8412" s="38"/>
      <c r="N8412" s="36"/>
      <c r="O8412" s="38"/>
    </row>
    <row r="8413" spans="8:15">
      <c r="H8413" s="37"/>
      <c r="I8413" s="36"/>
      <c r="J8413" s="38"/>
      <c r="K8413" s="36"/>
      <c r="L8413" s="36"/>
      <c r="M8413" s="38"/>
      <c r="N8413" s="36"/>
      <c r="O8413" s="38"/>
    </row>
    <row r="8414" spans="8:15">
      <c r="H8414" s="37"/>
      <c r="I8414" s="36"/>
      <c r="J8414" s="38"/>
      <c r="K8414" s="36"/>
      <c r="L8414" s="36"/>
      <c r="M8414" s="38"/>
      <c r="N8414" s="36"/>
      <c r="O8414" s="38"/>
    </row>
    <row r="8415" spans="8:15">
      <c r="H8415" s="37"/>
      <c r="I8415" s="36"/>
      <c r="J8415" s="38"/>
      <c r="K8415" s="36"/>
      <c r="L8415" s="36"/>
      <c r="M8415" s="38"/>
      <c r="N8415" s="36"/>
      <c r="O8415" s="38"/>
    </row>
    <row r="8416" spans="8:15">
      <c r="H8416" s="37"/>
      <c r="I8416" s="36"/>
      <c r="J8416" s="38"/>
      <c r="K8416" s="36"/>
      <c r="L8416" s="36"/>
      <c r="M8416" s="38"/>
      <c r="N8416" s="36"/>
      <c r="O8416" s="38"/>
    </row>
    <row r="8417" spans="8:15">
      <c r="H8417" s="37"/>
      <c r="I8417" s="36"/>
      <c r="J8417" s="38"/>
      <c r="K8417" s="36"/>
      <c r="L8417" s="36"/>
      <c r="M8417" s="38"/>
      <c r="N8417" s="36"/>
      <c r="O8417" s="38"/>
    </row>
    <row r="8418" spans="8:15">
      <c r="H8418" s="37"/>
      <c r="I8418" s="36"/>
      <c r="J8418" s="38"/>
      <c r="K8418" s="36"/>
      <c r="L8418" s="36"/>
      <c r="M8418" s="38"/>
      <c r="N8418" s="36"/>
      <c r="O8418" s="38"/>
    </row>
    <row r="8419" spans="8:15">
      <c r="H8419" s="37"/>
      <c r="I8419" s="36"/>
      <c r="J8419" s="38"/>
      <c r="K8419" s="36"/>
      <c r="L8419" s="36"/>
      <c r="M8419" s="38"/>
      <c r="N8419" s="36"/>
      <c r="O8419" s="38"/>
    </row>
    <row r="8420" spans="8:15">
      <c r="H8420" s="37"/>
      <c r="I8420" s="36"/>
      <c r="J8420" s="38"/>
      <c r="K8420" s="36"/>
      <c r="L8420" s="36"/>
      <c r="M8420" s="38"/>
      <c r="N8420" s="36"/>
      <c r="O8420" s="38"/>
    </row>
    <row r="8421" spans="8:15">
      <c r="H8421" s="37"/>
      <c r="I8421" s="36"/>
      <c r="J8421" s="38"/>
      <c r="K8421" s="36"/>
      <c r="L8421" s="36"/>
      <c r="M8421" s="38"/>
      <c r="N8421" s="36"/>
      <c r="O8421" s="38"/>
    </row>
    <row r="8422" spans="8:15">
      <c r="H8422" s="37"/>
      <c r="I8422" s="36"/>
      <c r="J8422" s="38"/>
      <c r="K8422" s="36"/>
      <c r="L8422" s="36"/>
      <c r="M8422" s="38"/>
      <c r="N8422" s="36"/>
      <c r="O8422" s="38"/>
    </row>
    <row r="8423" spans="8:15">
      <c r="H8423" s="37"/>
      <c r="I8423" s="36"/>
      <c r="J8423" s="38"/>
      <c r="K8423" s="36"/>
      <c r="L8423" s="36"/>
      <c r="M8423" s="38"/>
      <c r="N8423" s="36"/>
      <c r="O8423" s="38"/>
    </row>
    <row r="8424" spans="8:15">
      <c r="H8424" s="37"/>
      <c r="I8424" s="36"/>
      <c r="J8424" s="38"/>
      <c r="K8424" s="36"/>
      <c r="L8424" s="36"/>
      <c r="M8424" s="38"/>
      <c r="N8424" s="36"/>
      <c r="O8424" s="38"/>
    </row>
    <row r="8425" spans="8:15">
      <c r="H8425" s="37"/>
      <c r="I8425" s="36"/>
      <c r="J8425" s="38"/>
      <c r="K8425" s="36"/>
      <c r="L8425" s="36"/>
      <c r="M8425" s="38"/>
      <c r="N8425" s="36"/>
      <c r="O8425" s="38"/>
    </row>
    <row r="8426" spans="8:15">
      <c r="H8426" s="37"/>
      <c r="I8426" s="36"/>
      <c r="J8426" s="38"/>
      <c r="K8426" s="36"/>
      <c r="L8426" s="36"/>
      <c r="M8426" s="38"/>
      <c r="N8426" s="36"/>
      <c r="O8426" s="38"/>
    </row>
    <row r="8427" spans="8:15">
      <c r="H8427" s="37"/>
      <c r="I8427" s="36"/>
      <c r="J8427" s="38"/>
      <c r="K8427" s="36"/>
      <c r="L8427" s="36"/>
      <c r="M8427" s="38"/>
      <c r="N8427" s="36"/>
      <c r="O8427" s="38"/>
    </row>
    <row r="8428" spans="8:15">
      <c r="H8428" s="37"/>
      <c r="I8428" s="36"/>
      <c r="J8428" s="38"/>
      <c r="K8428" s="36"/>
      <c r="L8428" s="36"/>
      <c r="M8428" s="38"/>
      <c r="N8428" s="36"/>
      <c r="O8428" s="38"/>
    </row>
    <row r="8429" spans="8:15">
      <c r="H8429" s="37"/>
      <c r="I8429" s="36"/>
      <c r="J8429" s="38"/>
      <c r="K8429" s="36"/>
      <c r="L8429" s="36"/>
      <c r="M8429" s="38"/>
      <c r="N8429" s="36"/>
      <c r="O8429" s="38"/>
    </row>
    <row r="8430" spans="8:15">
      <c r="H8430" s="37"/>
      <c r="I8430" s="36"/>
      <c r="J8430" s="38"/>
      <c r="K8430" s="36"/>
      <c r="L8430" s="36"/>
      <c r="M8430" s="38"/>
      <c r="N8430" s="36"/>
      <c r="O8430" s="38"/>
    </row>
    <row r="8431" spans="8:15">
      <c r="H8431" s="37"/>
      <c r="I8431" s="36"/>
      <c r="J8431" s="38"/>
      <c r="K8431" s="36"/>
      <c r="L8431" s="36"/>
      <c r="M8431" s="38"/>
      <c r="N8431" s="36"/>
      <c r="O8431" s="38"/>
    </row>
    <row r="8432" spans="8:15">
      <c r="H8432" s="37"/>
      <c r="I8432" s="36"/>
      <c r="J8432" s="38"/>
      <c r="K8432" s="36"/>
      <c r="L8432" s="36"/>
      <c r="M8432" s="38"/>
      <c r="N8432" s="36"/>
      <c r="O8432" s="38"/>
    </row>
    <row r="8433" spans="8:15">
      <c r="H8433" s="37"/>
      <c r="I8433" s="36"/>
      <c r="J8433" s="38"/>
      <c r="K8433" s="36"/>
      <c r="L8433" s="36"/>
      <c r="M8433" s="38"/>
      <c r="N8433" s="36"/>
      <c r="O8433" s="38"/>
    </row>
    <row r="8434" spans="8:15">
      <c r="H8434" s="37"/>
      <c r="I8434" s="36"/>
      <c r="J8434" s="38"/>
      <c r="K8434" s="36"/>
      <c r="L8434" s="36"/>
      <c r="M8434" s="38"/>
      <c r="N8434" s="36"/>
      <c r="O8434" s="38"/>
    </row>
    <row r="8435" spans="8:15">
      <c r="H8435" s="37"/>
      <c r="I8435" s="36"/>
      <c r="J8435" s="38"/>
      <c r="K8435" s="36"/>
      <c r="L8435" s="36"/>
      <c r="M8435" s="38"/>
      <c r="N8435" s="36"/>
      <c r="O8435" s="38"/>
    </row>
    <row r="8436" spans="8:15">
      <c r="H8436" s="37"/>
      <c r="I8436" s="36"/>
      <c r="J8436" s="38"/>
      <c r="K8436" s="36"/>
      <c r="L8436" s="36"/>
      <c r="M8436" s="38"/>
      <c r="N8436" s="36"/>
      <c r="O8436" s="38"/>
    </row>
    <row r="8437" spans="8:15">
      <c r="H8437" s="37"/>
      <c r="I8437" s="36"/>
      <c r="J8437" s="38"/>
      <c r="K8437" s="36"/>
      <c r="L8437" s="36"/>
      <c r="M8437" s="38"/>
      <c r="N8437" s="36"/>
      <c r="O8437" s="38"/>
    </row>
    <row r="8438" spans="8:15">
      <c r="H8438" s="37"/>
      <c r="I8438" s="36"/>
      <c r="J8438" s="38"/>
      <c r="K8438" s="36"/>
      <c r="L8438" s="36"/>
      <c r="M8438" s="38"/>
      <c r="N8438" s="36"/>
      <c r="O8438" s="38"/>
    </row>
    <row r="8439" spans="8:15">
      <c r="H8439" s="37"/>
      <c r="I8439" s="36"/>
      <c r="J8439" s="38"/>
      <c r="K8439" s="36"/>
      <c r="L8439" s="36"/>
      <c r="M8439" s="38"/>
      <c r="N8439" s="36"/>
      <c r="O8439" s="38"/>
    </row>
    <row r="8440" spans="8:15">
      <c r="H8440" s="37"/>
      <c r="I8440" s="36"/>
      <c r="J8440" s="38"/>
      <c r="K8440" s="36"/>
      <c r="L8440" s="36"/>
      <c r="M8440" s="38"/>
      <c r="N8440" s="36"/>
      <c r="O8440" s="38"/>
    </row>
    <row r="8441" spans="8:15">
      <c r="H8441" s="37"/>
      <c r="I8441" s="36"/>
      <c r="J8441" s="38"/>
      <c r="K8441" s="36"/>
      <c r="L8441" s="36"/>
      <c r="M8441" s="38"/>
      <c r="N8441" s="36"/>
      <c r="O8441" s="38"/>
    </row>
    <row r="8442" spans="8:15">
      <c r="H8442" s="37"/>
      <c r="I8442" s="36"/>
      <c r="J8442" s="38"/>
      <c r="K8442" s="36"/>
      <c r="L8442" s="36"/>
      <c r="M8442" s="38"/>
      <c r="N8442" s="36"/>
      <c r="O8442" s="38"/>
    </row>
    <row r="8443" spans="8:15">
      <c r="H8443" s="37"/>
      <c r="I8443" s="36"/>
      <c r="J8443" s="38"/>
      <c r="K8443" s="36"/>
      <c r="L8443" s="36"/>
      <c r="M8443" s="38"/>
      <c r="N8443" s="36"/>
      <c r="O8443" s="38"/>
    </row>
    <row r="8444" spans="8:15">
      <c r="H8444" s="37"/>
      <c r="I8444" s="36"/>
      <c r="J8444" s="38"/>
      <c r="K8444" s="36"/>
      <c r="L8444" s="36"/>
      <c r="M8444" s="38"/>
      <c r="N8444" s="36"/>
      <c r="O8444" s="38"/>
    </row>
    <row r="8445" spans="8:15">
      <c r="H8445" s="37"/>
      <c r="I8445" s="36"/>
      <c r="J8445" s="38"/>
      <c r="K8445" s="36"/>
      <c r="L8445" s="36"/>
      <c r="M8445" s="38"/>
      <c r="N8445" s="36"/>
      <c r="O8445" s="38"/>
    </row>
    <row r="8446" spans="8:15">
      <c r="H8446" s="37"/>
      <c r="I8446" s="36"/>
      <c r="J8446" s="38"/>
      <c r="K8446" s="36"/>
      <c r="L8446" s="36"/>
      <c r="M8446" s="38"/>
      <c r="N8446" s="36"/>
      <c r="O8446" s="38"/>
    </row>
    <row r="8447" spans="8:15">
      <c r="H8447" s="37"/>
      <c r="I8447" s="36"/>
      <c r="J8447" s="38"/>
      <c r="K8447" s="36"/>
      <c r="L8447" s="36"/>
      <c r="M8447" s="38"/>
      <c r="N8447" s="36"/>
      <c r="O8447" s="38"/>
    </row>
    <row r="8448" spans="8:15">
      <c r="H8448" s="37"/>
      <c r="I8448" s="36"/>
      <c r="J8448" s="38"/>
      <c r="K8448" s="36"/>
      <c r="L8448" s="36"/>
      <c r="M8448" s="38"/>
      <c r="N8448" s="36"/>
      <c r="O8448" s="38"/>
    </row>
    <row r="8449" spans="8:15">
      <c r="H8449" s="37"/>
      <c r="I8449" s="36"/>
      <c r="J8449" s="38"/>
      <c r="K8449" s="36"/>
      <c r="L8449" s="36"/>
      <c r="M8449" s="38"/>
      <c r="N8449" s="36"/>
      <c r="O8449" s="38"/>
    </row>
    <row r="8450" spans="8:15">
      <c r="H8450" s="37"/>
      <c r="I8450" s="36"/>
      <c r="J8450" s="38"/>
      <c r="K8450" s="36"/>
      <c r="L8450" s="36"/>
      <c r="M8450" s="38"/>
      <c r="N8450" s="36"/>
      <c r="O8450" s="38"/>
    </row>
    <row r="8451" spans="8:15">
      <c r="H8451" s="37"/>
      <c r="I8451" s="36"/>
      <c r="J8451" s="38"/>
      <c r="K8451" s="36"/>
      <c r="L8451" s="36"/>
      <c r="M8451" s="38"/>
      <c r="N8451" s="36"/>
      <c r="O8451" s="38"/>
    </row>
    <row r="8452" spans="8:15">
      <c r="H8452" s="37"/>
      <c r="I8452" s="36"/>
      <c r="J8452" s="38"/>
      <c r="K8452" s="36"/>
      <c r="L8452" s="36"/>
      <c r="M8452" s="38"/>
      <c r="N8452" s="36"/>
      <c r="O8452" s="38"/>
    </row>
    <row r="8453" spans="8:15">
      <c r="H8453" s="37"/>
      <c r="I8453" s="36"/>
      <c r="J8453" s="38"/>
      <c r="K8453" s="36"/>
      <c r="L8453" s="36"/>
      <c r="M8453" s="38"/>
      <c r="N8453" s="36"/>
      <c r="O8453" s="38"/>
    </row>
    <row r="8454" spans="8:15">
      <c r="H8454" s="37"/>
      <c r="I8454" s="36"/>
      <c r="J8454" s="38"/>
      <c r="K8454" s="36"/>
      <c r="L8454" s="36"/>
      <c r="M8454" s="38"/>
      <c r="N8454" s="36"/>
      <c r="O8454" s="38"/>
    </row>
    <row r="8455" spans="8:15">
      <c r="H8455" s="37"/>
      <c r="I8455" s="36"/>
      <c r="J8455" s="38"/>
      <c r="K8455" s="36"/>
      <c r="L8455" s="36"/>
      <c r="M8455" s="38"/>
      <c r="N8455" s="36"/>
      <c r="O8455" s="38"/>
    </row>
    <row r="8456" spans="8:15">
      <c r="H8456" s="37"/>
      <c r="I8456" s="36"/>
      <c r="J8456" s="38"/>
      <c r="K8456" s="36"/>
      <c r="L8456" s="36"/>
      <c r="M8456" s="38"/>
      <c r="N8456" s="36"/>
      <c r="O8456" s="38"/>
    </row>
    <row r="8457" spans="8:15">
      <c r="H8457" s="37"/>
      <c r="I8457" s="36"/>
      <c r="J8457" s="38"/>
      <c r="K8457" s="36"/>
      <c r="L8457" s="36"/>
      <c r="M8457" s="38"/>
      <c r="N8457" s="36"/>
      <c r="O8457" s="38"/>
    </row>
    <row r="8458" spans="8:15">
      <c r="H8458" s="37"/>
      <c r="I8458" s="36"/>
      <c r="J8458" s="38"/>
      <c r="K8458" s="36"/>
      <c r="L8458" s="36"/>
      <c r="M8458" s="38"/>
      <c r="N8458" s="36"/>
      <c r="O8458" s="38"/>
    </row>
    <row r="8459" spans="8:15">
      <c r="H8459" s="37"/>
      <c r="I8459" s="36"/>
      <c r="J8459" s="38"/>
      <c r="K8459" s="36"/>
      <c r="L8459" s="36"/>
      <c r="M8459" s="38"/>
      <c r="N8459" s="36"/>
      <c r="O8459" s="38"/>
    </row>
    <row r="8460" spans="8:15">
      <c r="H8460" s="37"/>
      <c r="I8460" s="36"/>
      <c r="J8460" s="38"/>
      <c r="K8460" s="36"/>
      <c r="L8460" s="36"/>
      <c r="M8460" s="38"/>
      <c r="N8460" s="36"/>
      <c r="O8460" s="38"/>
    </row>
    <row r="8461" spans="8:15">
      <c r="H8461" s="37"/>
      <c r="I8461" s="36"/>
      <c r="J8461" s="38"/>
      <c r="K8461" s="36"/>
      <c r="L8461" s="36"/>
      <c r="M8461" s="38"/>
      <c r="N8461" s="36"/>
      <c r="O8461" s="38"/>
    </row>
    <row r="8462" spans="8:15">
      <c r="H8462" s="37"/>
      <c r="I8462" s="36"/>
      <c r="J8462" s="38"/>
      <c r="K8462" s="36"/>
      <c r="L8462" s="36"/>
      <c r="M8462" s="38"/>
      <c r="N8462" s="36"/>
      <c r="O8462" s="38"/>
    </row>
    <row r="8463" spans="8:15">
      <c r="H8463" s="37"/>
      <c r="I8463" s="36"/>
      <c r="J8463" s="38"/>
      <c r="K8463" s="36"/>
      <c r="L8463" s="36"/>
      <c r="M8463" s="38"/>
      <c r="N8463" s="36"/>
      <c r="O8463" s="38"/>
    </row>
    <row r="8464" spans="8:15">
      <c r="H8464" s="37"/>
      <c r="I8464" s="36"/>
      <c r="J8464" s="38"/>
      <c r="K8464" s="36"/>
      <c r="L8464" s="36"/>
      <c r="M8464" s="38"/>
      <c r="N8464" s="36"/>
      <c r="O8464" s="38"/>
    </row>
    <row r="8465" spans="8:15">
      <c r="H8465" s="37"/>
      <c r="I8465" s="36"/>
      <c r="J8465" s="38"/>
      <c r="K8465" s="36"/>
      <c r="L8465" s="36"/>
      <c r="M8465" s="38"/>
      <c r="N8465" s="36"/>
      <c r="O8465" s="38"/>
    </row>
    <row r="8466" spans="8:15">
      <c r="H8466" s="37"/>
      <c r="I8466" s="36"/>
      <c r="J8466" s="38"/>
      <c r="K8466" s="36"/>
      <c r="L8466" s="36"/>
      <c r="M8466" s="38"/>
      <c r="N8466" s="36"/>
      <c r="O8466" s="38"/>
    </row>
    <row r="8467" spans="8:15">
      <c r="H8467" s="37"/>
      <c r="I8467" s="36"/>
      <c r="J8467" s="38"/>
      <c r="K8467" s="36"/>
      <c r="L8467" s="36"/>
      <c r="M8467" s="38"/>
      <c r="N8467" s="36"/>
      <c r="O8467" s="38"/>
    </row>
    <row r="8468" spans="8:15">
      <c r="H8468" s="37"/>
      <c r="I8468" s="36"/>
      <c r="J8468" s="38"/>
      <c r="K8468" s="36"/>
      <c r="L8468" s="36"/>
      <c r="M8468" s="38"/>
      <c r="N8468" s="36"/>
      <c r="O8468" s="38"/>
    </row>
    <row r="8469" spans="8:15">
      <c r="H8469" s="37"/>
      <c r="I8469" s="36"/>
      <c r="J8469" s="38"/>
      <c r="K8469" s="36"/>
      <c r="L8469" s="36"/>
      <c r="M8469" s="38"/>
      <c r="N8469" s="36"/>
      <c r="O8469" s="38"/>
    </row>
    <row r="8470" spans="8:15">
      <c r="H8470" s="37"/>
      <c r="I8470" s="36"/>
      <c r="J8470" s="38"/>
      <c r="K8470" s="36"/>
      <c r="L8470" s="36"/>
      <c r="M8470" s="38"/>
      <c r="N8470" s="36"/>
      <c r="O8470" s="38"/>
    </row>
    <row r="8471" spans="8:15">
      <c r="H8471" s="37"/>
      <c r="I8471" s="36"/>
      <c r="J8471" s="38"/>
      <c r="K8471" s="36"/>
      <c r="L8471" s="36"/>
      <c r="M8471" s="38"/>
      <c r="N8471" s="36"/>
      <c r="O8471" s="38"/>
    </row>
    <row r="8472" spans="8:15">
      <c r="H8472" s="37"/>
      <c r="I8472" s="36"/>
      <c r="J8472" s="38"/>
      <c r="K8472" s="36"/>
      <c r="L8472" s="36"/>
      <c r="M8472" s="38"/>
      <c r="N8472" s="36"/>
      <c r="O8472" s="38"/>
    </row>
    <row r="8473" spans="8:15">
      <c r="H8473" s="37"/>
      <c r="I8473" s="36"/>
      <c r="J8473" s="38"/>
      <c r="K8473" s="36"/>
      <c r="L8473" s="36"/>
      <c r="M8473" s="38"/>
      <c r="N8473" s="36"/>
      <c r="O8473" s="38"/>
    </row>
    <row r="8474" spans="8:15">
      <c r="H8474" s="37"/>
      <c r="I8474" s="36"/>
      <c r="J8474" s="38"/>
      <c r="K8474" s="36"/>
      <c r="L8474" s="36"/>
      <c r="M8474" s="38"/>
      <c r="N8474" s="36"/>
      <c r="O8474" s="38"/>
    </row>
    <row r="8475" spans="8:15">
      <c r="H8475" s="37"/>
      <c r="I8475" s="36"/>
      <c r="J8475" s="38"/>
      <c r="K8475" s="36"/>
      <c r="L8475" s="36"/>
      <c r="M8475" s="38"/>
      <c r="N8475" s="36"/>
      <c r="O8475" s="38"/>
    </row>
    <row r="8476" spans="8:15">
      <c r="H8476" s="37"/>
      <c r="I8476" s="36"/>
      <c r="J8476" s="38"/>
      <c r="K8476" s="36"/>
      <c r="L8476" s="36"/>
      <c r="M8476" s="38"/>
      <c r="N8476" s="36"/>
      <c r="O8476" s="38"/>
    </row>
    <row r="8477" spans="8:15">
      <c r="H8477" s="37"/>
      <c r="I8477" s="36"/>
      <c r="J8477" s="38"/>
      <c r="K8477" s="36"/>
      <c r="L8477" s="36"/>
      <c r="M8477" s="38"/>
      <c r="N8477" s="36"/>
      <c r="O8477" s="38"/>
    </row>
    <row r="8478" spans="8:15">
      <c r="H8478" s="37"/>
      <c r="I8478" s="36"/>
      <c r="J8478" s="38"/>
      <c r="K8478" s="36"/>
      <c r="L8478" s="36"/>
      <c r="M8478" s="38"/>
      <c r="N8478" s="36"/>
      <c r="O8478" s="38"/>
    </row>
    <row r="8479" spans="8:15">
      <c r="H8479" s="37"/>
      <c r="I8479" s="36"/>
      <c r="J8479" s="38"/>
      <c r="K8479" s="36"/>
      <c r="L8479" s="36"/>
      <c r="M8479" s="38"/>
      <c r="N8479" s="36"/>
      <c r="O8479" s="38"/>
    </row>
    <row r="8480" spans="8:15">
      <c r="H8480" s="37"/>
      <c r="I8480" s="36"/>
      <c r="J8480" s="38"/>
      <c r="K8480" s="36"/>
      <c r="L8480" s="36"/>
      <c r="M8480" s="38"/>
      <c r="N8480" s="36"/>
      <c r="O8480" s="38"/>
    </row>
    <row r="8481" spans="8:15">
      <c r="H8481" s="37"/>
      <c r="I8481" s="36"/>
      <c r="J8481" s="38"/>
      <c r="K8481" s="36"/>
      <c r="L8481" s="36"/>
      <c r="M8481" s="38"/>
      <c r="N8481" s="36"/>
      <c r="O8481" s="38"/>
    </row>
    <row r="8482" spans="8:15">
      <c r="H8482" s="37"/>
      <c r="I8482" s="36"/>
      <c r="J8482" s="38"/>
      <c r="K8482" s="36"/>
      <c r="L8482" s="36"/>
      <c r="M8482" s="38"/>
      <c r="N8482" s="36"/>
      <c r="O8482" s="38"/>
    </row>
    <row r="8483" spans="8:15">
      <c r="H8483" s="37"/>
      <c r="I8483" s="36"/>
      <c r="J8483" s="38"/>
      <c r="K8483" s="36"/>
      <c r="L8483" s="36"/>
      <c r="M8483" s="38"/>
      <c r="N8483" s="36"/>
      <c r="O8483" s="38"/>
    </row>
    <row r="8484" spans="8:15">
      <c r="H8484" s="37"/>
      <c r="I8484" s="36"/>
      <c r="J8484" s="38"/>
      <c r="K8484" s="36"/>
      <c r="L8484" s="36"/>
      <c r="M8484" s="38"/>
      <c r="N8484" s="36"/>
      <c r="O8484" s="38"/>
    </row>
    <row r="8485" spans="8:15">
      <c r="H8485" s="37"/>
      <c r="I8485" s="36"/>
      <c r="J8485" s="38"/>
      <c r="K8485" s="36"/>
      <c r="L8485" s="36"/>
      <c r="M8485" s="38"/>
      <c r="N8485" s="36"/>
      <c r="O8485" s="38"/>
    </row>
    <row r="8486" spans="8:15">
      <c r="H8486" s="37"/>
      <c r="I8486" s="36"/>
      <c r="J8486" s="38"/>
      <c r="K8486" s="36"/>
      <c r="L8486" s="36"/>
      <c r="M8486" s="38"/>
      <c r="N8486" s="36"/>
      <c r="O8486" s="38"/>
    </row>
    <row r="8487" spans="8:15">
      <c r="H8487" s="37"/>
      <c r="I8487" s="36"/>
      <c r="J8487" s="38"/>
      <c r="K8487" s="36"/>
      <c r="L8487" s="36"/>
      <c r="M8487" s="38"/>
      <c r="N8487" s="36"/>
      <c r="O8487" s="38"/>
    </row>
    <row r="8488" spans="8:15">
      <c r="H8488" s="37"/>
      <c r="I8488" s="36"/>
      <c r="J8488" s="38"/>
      <c r="K8488" s="36"/>
      <c r="L8488" s="36"/>
      <c r="M8488" s="38"/>
      <c r="N8488" s="36"/>
      <c r="O8488" s="38"/>
    </row>
    <row r="8489" spans="8:15">
      <c r="H8489" s="37"/>
      <c r="I8489" s="36"/>
      <c r="J8489" s="38"/>
      <c r="K8489" s="36"/>
      <c r="L8489" s="36"/>
      <c r="M8489" s="38"/>
      <c r="N8489" s="36"/>
      <c r="O8489" s="38"/>
    </row>
    <row r="8490" spans="8:15">
      <c r="H8490" s="37"/>
      <c r="I8490" s="36"/>
      <c r="J8490" s="38"/>
      <c r="K8490" s="36"/>
      <c r="L8490" s="36"/>
      <c r="M8490" s="38"/>
      <c r="N8490" s="36"/>
      <c r="O8490" s="38"/>
    </row>
    <row r="8491" spans="8:15">
      <c r="H8491" s="37"/>
      <c r="I8491" s="36"/>
      <c r="J8491" s="38"/>
      <c r="K8491" s="36"/>
      <c r="L8491" s="36"/>
      <c r="M8491" s="38"/>
      <c r="N8491" s="36"/>
      <c r="O8491" s="38"/>
    </row>
    <row r="8492" spans="8:15">
      <c r="H8492" s="37"/>
      <c r="I8492" s="36"/>
      <c r="J8492" s="38"/>
      <c r="K8492" s="36"/>
      <c r="L8492" s="36"/>
      <c r="M8492" s="38"/>
      <c r="N8492" s="36"/>
      <c r="O8492" s="38"/>
    </row>
    <row r="8493" spans="8:15">
      <c r="H8493" s="37"/>
      <c r="I8493" s="36"/>
      <c r="J8493" s="38"/>
      <c r="K8493" s="36"/>
      <c r="L8493" s="36"/>
      <c r="M8493" s="38"/>
      <c r="N8493" s="36"/>
      <c r="O8493" s="38"/>
    </row>
    <row r="8494" spans="8:15">
      <c r="H8494" s="37"/>
      <c r="I8494" s="36"/>
      <c r="J8494" s="38"/>
      <c r="K8494" s="36"/>
      <c r="L8494" s="36"/>
      <c r="M8494" s="38"/>
      <c r="N8494" s="36"/>
      <c r="O8494" s="38"/>
    </row>
    <row r="8495" spans="8:15">
      <c r="H8495" s="37"/>
      <c r="I8495" s="36"/>
      <c r="J8495" s="38"/>
      <c r="K8495" s="36"/>
      <c r="L8495" s="36"/>
      <c r="M8495" s="38"/>
      <c r="N8495" s="36"/>
      <c r="O8495" s="38"/>
    </row>
    <row r="8496" spans="8:15">
      <c r="H8496" s="37"/>
      <c r="I8496" s="36"/>
      <c r="J8496" s="38"/>
      <c r="K8496" s="36"/>
      <c r="L8496" s="36"/>
      <c r="M8496" s="38"/>
      <c r="N8496" s="36"/>
      <c r="O8496" s="38"/>
    </row>
    <row r="8497" spans="8:15">
      <c r="H8497" s="37"/>
      <c r="I8497" s="36"/>
      <c r="J8497" s="38"/>
      <c r="K8497" s="36"/>
      <c r="L8497" s="36"/>
      <c r="M8497" s="38"/>
      <c r="N8497" s="36"/>
      <c r="O8497" s="38"/>
    </row>
    <row r="8498" spans="8:15">
      <c r="H8498" s="37"/>
      <c r="I8498" s="36"/>
      <c r="J8498" s="38"/>
      <c r="K8498" s="36"/>
      <c r="L8498" s="36"/>
      <c r="M8498" s="38"/>
      <c r="N8498" s="36"/>
      <c r="O8498" s="38"/>
    </row>
    <row r="8499" spans="8:15">
      <c r="H8499" s="37"/>
      <c r="I8499" s="36"/>
      <c r="J8499" s="38"/>
      <c r="K8499" s="36"/>
      <c r="L8499" s="36"/>
      <c r="M8499" s="38"/>
      <c r="N8499" s="36"/>
      <c r="O8499" s="38"/>
    </row>
    <row r="8500" spans="8:15">
      <c r="H8500" s="37"/>
      <c r="I8500" s="36"/>
      <c r="J8500" s="38"/>
      <c r="K8500" s="36"/>
      <c r="L8500" s="36"/>
      <c r="M8500" s="38"/>
      <c r="N8500" s="36"/>
      <c r="O8500" s="38"/>
    </row>
    <row r="8501" spans="8:15">
      <c r="H8501" s="37"/>
      <c r="I8501" s="36"/>
      <c r="J8501" s="38"/>
      <c r="K8501" s="36"/>
      <c r="L8501" s="36"/>
      <c r="M8501" s="38"/>
      <c r="N8501" s="36"/>
      <c r="O8501" s="38"/>
    </row>
    <row r="8502" spans="8:15">
      <c r="H8502" s="37"/>
      <c r="I8502" s="36"/>
      <c r="J8502" s="38"/>
      <c r="K8502" s="36"/>
      <c r="L8502" s="36"/>
      <c r="M8502" s="38"/>
      <c r="N8502" s="36"/>
      <c r="O8502" s="38"/>
    </row>
    <row r="8503" spans="8:15">
      <c r="H8503" s="37"/>
      <c r="I8503" s="36"/>
      <c r="J8503" s="38"/>
      <c r="K8503" s="36"/>
      <c r="L8503" s="36"/>
      <c r="M8503" s="38"/>
      <c r="N8503" s="36"/>
      <c r="O8503" s="38"/>
    </row>
    <row r="8504" spans="8:15">
      <c r="H8504" s="37"/>
      <c r="I8504" s="36"/>
      <c r="J8504" s="38"/>
      <c r="K8504" s="36"/>
      <c r="L8504" s="36"/>
      <c r="M8504" s="38"/>
      <c r="N8504" s="36"/>
      <c r="O8504" s="38"/>
    </row>
    <row r="8505" spans="8:15">
      <c r="H8505" s="37"/>
      <c r="I8505" s="36"/>
      <c r="J8505" s="38"/>
      <c r="K8505" s="36"/>
      <c r="L8505" s="36"/>
      <c r="M8505" s="38"/>
      <c r="N8505" s="36"/>
      <c r="O8505" s="38"/>
    </row>
    <row r="8506" spans="8:15">
      <c r="H8506" s="37"/>
      <c r="I8506" s="36"/>
      <c r="J8506" s="38"/>
      <c r="K8506" s="36"/>
      <c r="L8506" s="36"/>
      <c r="M8506" s="38"/>
      <c r="N8506" s="36"/>
      <c r="O8506" s="38"/>
    </row>
    <row r="8507" spans="8:15">
      <c r="H8507" s="37"/>
      <c r="I8507" s="36"/>
      <c r="J8507" s="38"/>
      <c r="K8507" s="36"/>
      <c r="L8507" s="36"/>
      <c r="M8507" s="38"/>
      <c r="N8507" s="36"/>
      <c r="O8507" s="38"/>
    </row>
    <row r="8508" spans="8:15">
      <c r="H8508" s="37"/>
      <c r="I8508" s="36"/>
      <c r="J8508" s="38"/>
      <c r="K8508" s="36"/>
      <c r="L8508" s="36"/>
      <c r="M8508" s="38"/>
      <c r="N8508" s="36"/>
      <c r="O8508" s="38"/>
    </row>
    <row r="8509" spans="8:15">
      <c r="H8509" s="37"/>
      <c r="I8509" s="36"/>
      <c r="J8509" s="38"/>
      <c r="K8509" s="36"/>
      <c r="L8509" s="36"/>
      <c r="M8509" s="38"/>
      <c r="N8509" s="36"/>
      <c r="O8509" s="38"/>
    </row>
    <row r="8510" spans="8:15">
      <c r="H8510" s="37"/>
      <c r="I8510" s="36"/>
      <c r="J8510" s="38"/>
      <c r="K8510" s="36"/>
      <c r="L8510" s="36"/>
      <c r="M8510" s="38"/>
      <c r="N8510" s="36"/>
      <c r="O8510" s="38"/>
    </row>
    <row r="8511" spans="8:15">
      <c r="H8511" s="37"/>
      <c r="I8511" s="36"/>
      <c r="J8511" s="38"/>
      <c r="K8511" s="36"/>
      <c r="L8511" s="36"/>
      <c r="M8511" s="38"/>
      <c r="N8511" s="36"/>
      <c r="O8511" s="38"/>
    </row>
    <row r="8512" spans="8:15">
      <c r="H8512" s="37"/>
      <c r="I8512" s="36"/>
      <c r="J8512" s="38"/>
      <c r="K8512" s="36"/>
      <c r="L8512" s="36"/>
      <c r="M8512" s="38"/>
      <c r="N8512" s="36"/>
      <c r="O8512" s="38"/>
    </row>
    <row r="8513" spans="8:15">
      <c r="H8513" s="37"/>
      <c r="I8513" s="36"/>
      <c r="J8513" s="38"/>
      <c r="K8513" s="36"/>
      <c r="L8513" s="36"/>
      <c r="M8513" s="38"/>
      <c r="N8513" s="36"/>
      <c r="O8513" s="38"/>
    </row>
    <row r="8514" spans="8:15">
      <c r="H8514" s="37"/>
      <c r="I8514" s="36"/>
      <c r="J8514" s="38"/>
      <c r="K8514" s="36"/>
      <c r="L8514" s="36"/>
      <c r="M8514" s="38"/>
      <c r="N8514" s="36"/>
      <c r="O8514" s="38"/>
    </row>
    <row r="8515" spans="8:15">
      <c r="H8515" s="37"/>
      <c r="I8515" s="36"/>
      <c r="J8515" s="38"/>
      <c r="K8515" s="36"/>
      <c r="L8515" s="36"/>
      <c r="M8515" s="38"/>
      <c r="N8515" s="36"/>
      <c r="O8515" s="38"/>
    </row>
    <row r="8516" spans="8:15">
      <c r="H8516" s="37"/>
      <c r="I8516" s="36"/>
      <c r="J8516" s="38"/>
      <c r="K8516" s="36"/>
      <c r="L8516" s="36"/>
      <c r="M8516" s="38"/>
      <c r="N8516" s="36"/>
      <c r="O8516" s="38"/>
    </row>
    <row r="8517" spans="8:15">
      <c r="H8517" s="37"/>
      <c r="I8517" s="36"/>
      <c r="J8517" s="38"/>
      <c r="K8517" s="36"/>
      <c r="L8517" s="36"/>
      <c r="M8517" s="38"/>
      <c r="N8517" s="36"/>
      <c r="O8517" s="38"/>
    </row>
    <row r="8518" spans="8:15">
      <c r="H8518" s="37"/>
      <c r="I8518" s="36"/>
      <c r="J8518" s="38"/>
      <c r="K8518" s="36"/>
      <c r="L8518" s="36"/>
      <c r="M8518" s="38"/>
      <c r="N8518" s="36"/>
      <c r="O8518" s="38"/>
    </row>
    <row r="8519" spans="8:15">
      <c r="H8519" s="37"/>
      <c r="I8519" s="36"/>
      <c r="J8519" s="38"/>
      <c r="K8519" s="36"/>
      <c r="L8519" s="36"/>
      <c r="M8519" s="38"/>
      <c r="N8519" s="36"/>
      <c r="O8519" s="38"/>
    </row>
    <row r="8520" spans="8:15">
      <c r="H8520" s="37"/>
      <c r="I8520" s="36"/>
      <c r="J8520" s="38"/>
      <c r="K8520" s="36"/>
      <c r="L8520" s="36"/>
      <c r="M8520" s="38"/>
      <c r="N8520" s="36"/>
      <c r="O8520" s="38"/>
    </row>
    <row r="8521" spans="8:15">
      <c r="H8521" s="37"/>
      <c r="I8521" s="36"/>
      <c r="J8521" s="38"/>
      <c r="K8521" s="36"/>
      <c r="L8521" s="36"/>
      <c r="M8521" s="38"/>
      <c r="N8521" s="36"/>
      <c r="O8521" s="38"/>
    </row>
    <row r="8522" spans="8:15">
      <c r="H8522" s="37"/>
      <c r="I8522" s="36"/>
      <c r="J8522" s="38"/>
      <c r="K8522" s="36"/>
      <c r="L8522" s="36"/>
      <c r="M8522" s="38"/>
      <c r="N8522" s="36"/>
      <c r="O8522" s="38"/>
    </row>
    <row r="8523" spans="8:15">
      <c r="H8523" s="37"/>
      <c r="I8523" s="36"/>
      <c r="J8523" s="38"/>
      <c r="K8523" s="36"/>
      <c r="L8523" s="36"/>
      <c r="M8523" s="38"/>
      <c r="N8523" s="36"/>
      <c r="O8523" s="38"/>
    </row>
    <row r="8524" spans="8:15">
      <c r="H8524" s="37"/>
      <c r="I8524" s="36"/>
      <c r="J8524" s="38"/>
      <c r="K8524" s="36"/>
      <c r="L8524" s="36"/>
      <c r="M8524" s="38"/>
      <c r="N8524" s="36"/>
      <c r="O8524" s="38"/>
    </row>
    <row r="8525" spans="8:15">
      <c r="H8525" s="37"/>
      <c r="I8525" s="36"/>
      <c r="J8525" s="38"/>
      <c r="K8525" s="36"/>
      <c r="L8525" s="36"/>
      <c r="M8525" s="38"/>
      <c r="N8525" s="36"/>
      <c r="O8525" s="38"/>
    </row>
    <row r="8526" spans="8:15">
      <c r="H8526" s="37"/>
      <c r="I8526" s="36"/>
      <c r="J8526" s="38"/>
      <c r="K8526" s="36"/>
      <c r="L8526" s="36"/>
      <c r="M8526" s="38"/>
      <c r="N8526" s="36"/>
      <c r="O8526" s="38"/>
    </row>
    <row r="8527" spans="8:15">
      <c r="H8527" s="37"/>
      <c r="I8527" s="36"/>
      <c r="J8527" s="38"/>
      <c r="K8527" s="36"/>
      <c r="L8527" s="36"/>
      <c r="M8527" s="38"/>
      <c r="N8527" s="36"/>
      <c r="O8527" s="38"/>
    </row>
    <row r="8528" spans="8:15">
      <c r="H8528" s="37"/>
      <c r="I8528" s="36"/>
      <c r="J8528" s="38"/>
      <c r="K8528" s="36"/>
      <c r="L8528" s="36"/>
      <c r="M8528" s="38"/>
      <c r="N8528" s="36"/>
      <c r="O8528" s="38"/>
    </row>
    <row r="8529" spans="8:15">
      <c r="H8529" s="37"/>
      <c r="I8529" s="36"/>
      <c r="J8529" s="38"/>
      <c r="K8529" s="36"/>
      <c r="L8529" s="36"/>
      <c r="M8529" s="38"/>
      <c r="N8529" s="36"/>
      <c r="O8529" s="38"/>
    </row>
    <row r="8530" spans="8:15">
      <c r="H8530" s="37"/>
      <c r="I8530" s="36"/>
      <c r="J8530" s="38"/>
      <c r="K8530" s="36"/>
      <c r="L8530" s="36"/>
      <c r="M8530" s="38"/>
      <c r="N8530" s="36"/>
      <c r="O8530" s="38"/>
    </row>
    <row r="8531" spans="8:15">
      <c r="H8531" s="37"/>
      <c r="I8531" s="36"/>
      <c r="J8531" s="38"/>
      <c r="K8531" s="36"/>
      <c r="L8531" s="36"/>
      <c r="M8531" s="38"/>
      <c r="N8531" s="36"/>
      <c r="O8531" s="38"/>
    </row>
    <row r="8532" spans="8:15">
      <c r="H8532" s="37"/>
      <c r="I8532" s="36"/>
      <c r="J8532" s="38"/>
      <c r="K8532" s="36"/>
      <c r="L8532" s="36"/>
      <c r="M8532" s="38"/>
      <c r="N8532" s="36"/>
      <c r="O8532" s="38"/>
    </row>
    <row r="8533" spans="8:15">
      <c r="H8533" s="37"/>
      <c r="I8533" s="36"/>
      <c r="J8533" s="38"/>
      <c r="K8533" s="36"/>
      <c r="L8533" s="36"/>
      <c r="M8533" s="38"/>
      <c r="N8533" s="36"/>
      <c r="O8533" s="38"/>
    </row>
    <row r="8534" spans="8:15">
      <c r="H8534" s="37"/>
      <c r="I8534" s="36"/>
      <c r="J8534" s="38"/>
      <c r="K8534" s="36"/>
      <c r="L8534" s="36"/>
      <c r="M8534" s="38"/>
      <c r="N8534" s="36"/>
      <c r="O8534" s="38"/>
    </row>
    <row r="8535" spans="8:15">
      <c r="H8535" s="37"/>
      <c r="I8535" s="36"/>
      <c r="J8535" s="38"/>
      <c r="K8535" s="36"/>
      <c r="L8535" s="36"/>
      <c r="M8535" s="38"/>
      <c r="N8535" s="36"/>
      <c r="O8535" s="38"/>
    </row>
    <row r="8536" spans="8:15">
      <c r="H8536" s="37"/>
      <c r="I8536" s="36"/>
      <c r="J8536" s="38"/>
      <c r="K8536" s="36"/>
      <c r="L8536" s="36"/>
      <c r="M8536" s="38"/>
      <c r="N8536" s="36"/>
      <c r="O8536" s="38"/>
    </row>
    <row r="8537" spans="8:15">
      <c r="H8537" s="37"/>
      <c r="I8537" s="36"/>
      <c r="J8537" s="38"/>
      <c r="K8537" s="36"/>
      <c r="L8537" s="36"/>
      <c r="M8537" s="38"/>
      <c r="N8537" s="36"/>
      <c r="O8537" s="38"/>
    </row>
    <row r="8538" spans="8:15">
      <c r="H8538" s="37"/>
      <c r="I8538" s="36"/>
      <c r="J8538" s="38"/>
      <c r="K8538" s="36"/>
      <c r="L8538" s="36"/>
      <c r="M8538" s="38"/>
      <c r="N8538" s="36"/>
      <c r="O8538" s="38"/>
    </row>
    <row r="8539" spans="8:15">
      <c r="H8539" s="37"/>
      <c r="I8539" s="36"/>
      <c r="J8539" s="38"/>
      <c r="K8539" s="36"/>
      <c r="L8539" s="36"/>
      <c r="M8539" s="38"/>
      <c r="N8539" s="36"/>
      <c r="O8539" s="38"/>
    </row>
    <row r="8540" spans="8:15">
      <c r="H8540" s="37"/>
      <c r="I8540" s="36"/>
      <c r="J8540" s="38"/>
      <c r="K8540" s="36"/>
      <c r="L8540" s="36"/>
      <c r="M8540" s="38"/>
      <c r="N8540" s="36"/>
      <c r="O8540" s="38"/>
    </row>
    <row r="8541" spans="8:15">
      <c r="H8541" s="37"/>
      <c r="I8541" s="36"/>
      <c r="J8541" s="38"/>
      <c r="K8541" s="36"/>
      <c r="L8541" s="36"/>
      <c r="M8541" s="38"/>
      <c r="N8541" s="36"/>
      <c r="O8541" s="38"/>
    </row>
    <row r="8542" spans="8:15">
      <c r="H8542" s="37"/>
      <c r="I8542" s="36"/>
      <c r="J8542" s="38"/>
      <c r="K8542" s="36"/>
      <c r="L8542" s="36"/>
      <c r="M8542" s="38"/>
      <c r="N8542" s="36"/>
      <c r="O8542" s="38"/>
    </row>
    <row r="8543" spans="8:15">
      <c r="H8543" s="37"/>
      <c r="I8543" s="36"/>
      <c r="J8543" s="38"/>
      <c r="K8543" s="36"/>
      <c r="L8543" s="36"/>
      <c r="M8543" s="38"/>
      <c r="N8543" s="36"/>
      <c r="O8543" s="38"/>
    </row>
    <row r="8544" spans="8:15">
      <c r="H8544" s="37"/>
      <c r="I8544" s="36"/>
      <c r="J8544" s="38"/>
      <c r="K8544" s="36"/>
      <c r="L8544" s="36"/>
      <c r="M8544" s="38"/>
      <c r="N8544" s="36"/>
      <c r="O8544" s="38"/>
    </row>
    <row r="8545" spans="8:15">
      <c r="H8545" s="37"/>
      <c r="I8545" s="36"/>
      <c r="J8545" s="38"/>
      <c r="K8545" s="36"/>
      <c r="L8545" s="36"/>
      <c r="M8545" s="38"/>
      <c r="N8545" s="36"/>
      <c r="O8545" s="38"/>
    </row>
    <row r="8546" spans="8:15">
      <c r="H8546" s="37"/>
      <c r="I8546" s="36"/>
      <c r="J8546" s="38"/>
      <c r="K8546" s="36"/>
      <c r="L8546" s="36"/>
      <c r="M8546" s="38"/>
      <c r="N8546" s="36"/>
      <c r="O8546" s="38"/>
    </row>
    <row r="8547" spans="8:15">
      <c r="H8547" s="37"/>
      <c r="I8547" s="36"/>
      <c r="J8547" s="38"/>
      <c r="K8547" s="36"/>
      <c r="L8547" s="36"/>
      <c r="M8547" s="38"/>
      <c r="N8547" s="36"/>
      <c r="O8547" s="38"/>
    </row>
    <row r="8548" spans="8:15">
      <c r="H8548" s="37"/>
      <c r="I8548" s="36"/>
      <c r="J8548" s="38"/>
      <c r="K8548" s="36"/>
      <c r="L8548" s="36"/>
      <c r="M8548" s="38"/>
      <c r="N8548" s="36"/>
      <c r="O8548" s="38"/>
    </row>
    <row r="8549" spans="8:15">
      <c r="H8549" s="37"/>
      <c r="I8549" s="36"/>
      <c r="J8549" s="38"/>
      <c r="K8549" s="36"/>
      <c r="L8549" s="36"/>
      <c r="M8549" s="38"/>
      <c r="N8549" s="36"/>
      <c r="O8549" s="38"/>
    </row>
    <row r="8550" spans="8:15">
      <c r="H8550" s="37"/>
      <c r="I8550" s="36"/>
      <c r="J8550" s="38"/>
      <c r="K8550" s="36"/>
      <c r="L8550" s="36"/>
      <c r="M8550" s="38"/>
      <c r="N8550" s="36"/>
      <c r="O8550" s="38"/>
    </row>
    <row r="8551" spans="8:15">
      <c r="H8551" s="37"/>
      <c r="I8551" s="36"/>
      <c r="J8551" s="38"/>
      <c r="K8551" s="36"/>
      <c r="L8551" s="36"/>
      <c r="M8551" s="38"/>
      <c r="N8551" s="36"/>
      <c r="O8551" s="38"/>
    </row>
    <row r="8552" spans="8:15">
      <c r="H8552" s="37"/>
      <c r="I8552" s="36"/>
      <c r="J8552" s="38"/>
      <c r="K8552" s="36"/>
      <c r="L8552" s="36"/>
      <c r="M8552" s="38"/>
      <c r="N8552" s="36"/>
      <c r="O8552" s="38"/>
    </row>
    <row r="8553" spans="8:15">
      <c r="H8553" s="37"/>
      <c r="I8553" s="36"/>
      <c r="J8553" s="38"/>
      <c r="K8553" s="36"/>
      <c r="L8553" s="36"/>
      <c r="M8553" s="38"/>
      <c r="N8553" s="36"/>
      <c r="O8553" s="38"/>
    </row>
    <row r="8554" spans="8:15">
      <c r="H8554" s="37"/>
      <c r="I8554" s="36"/>
      <c r="J8554" s="38"/>
      <c r="K8554" s="36"/>
      <c r="L8554" s="36"/>
      <c r="M8554" s="38"/>
      <c r="N8554" s="36"/>
      <c r="O8554" s="38"/>
    </row>
    <row r="8555" spans="8:15">
      <c r="H8555" s="37"/>
      <c r="I8555" s="36"/>
      <c r="J8555" s="38"/>
      <c r="K8555" s="36"/>
      <c r="L8555" s="36"/>
      <c r="M8555" s="38"/>
      <c r="N8555" s="36"/>
      <c r="O8555" s="38"/>
    </row>
    <row r="8556" spans="8:15">
      <c r="H8556" s="37"/>
      <c r="I8556" s="36"/>
      <c r="J8556" s="38"/>
      <c r="K8556" s="36"/>
      <c r="L8556" s="36"/>
      <c r="M8556" s="38"/>
      <c r="N8556" s="36"/>
      <c r="O8556" s="38"/>
    </row>
    <row r="8557" spans="8:15">
      <c r="H8557" s="37"/>
      <c r="I8557" s="36"/>
      <c r="J8557" s="38"/>
      <c r="K8557" s="36"/>
      <c r="L8557" s="36"/>
      <c r="M8557" s="38"/>
      <c r="N8557" s="36"/>
      <c r="O8557" s="38"/>
    </row>
    <row r="8558" spans="8:15">
      <c r="H8558" s="37"/>
      <c r="I8558" s="36"/>
      <c r="J8558" s="38"/>
      <c r="K8558" s="36"/>
      <c r="L8558" s="36"/>
      <c r="M8558" s="38"/>
      <c r="N8558" s="36"/>
      <c r="O8558" s="38"/>
    </row>
    <row r="8559" spans="8:15">
      <c r="H8559" s="37"/>
      <c r="I8559" s="36"/>
      <c r="J8559" s="38"/>
      <c r="K8559" s="36"/>
      <c r="L8559" s="36"/>
      <c r="M8559" s="38"/>
      <c r="N8559" s="36"/>
      <c r="O8559" s="38"/>
    </row>
    <row r="8560" spans="8:15">
      <c r="H8560" s="37"/>
      <c r="I8560" s="36"/>
      <c r="J8560" s="38"/>
      <c r="K8560" s="36"/>
      <c r="L8560" s="36"/>
      <c r="M8560" s="38"/>
      <c r="N8560" s="36"/>
      <c r="O8560" s="38"/>
    </row>
    <row r="8561" spans="8:15">
      <c r="H8561" s="37"/>
      <c r="I8561" s="36"/>
      <c r="J8561" s="38"/>
      <c r="K8561" s="36"/>
      <c r="L8561" s="36"/>
      <c r="M8561" s="38"/>
      <c r="N8561" s="36"/>
      <c r="O8561" s="38"/>
    </row>
    <row r="8562" spans="8:15">
      <c r="H8562" s="37"/>
      <c r="I8562" s="36"/>
      <c r="J8562" s="38"/>
      <c r="K8562" s="36"/>
      <c r="L8562" s="36"/>
      <c r="M8562" s="38"/>
      <c r="N8562" s="36"/>
      <c r="O8562" s="38"/>
    </row>
    <row r="8563" spans="8:15">
      <c r="H8563" s="37"/>
      <c r="I8563" s="36"/>
      <c r="J8563" s="38"/>
      <c r="K8563" s="36"/>
      <c r="L8563" s="36"/>
      <c r="M8563" s="38"/>
      <c r="N8563" s="36"/>
      <c r="O8563" s="38"/>
    </row>
    <row r="8564" spans="8:15">
      <c r="H8564" s="37"/>
      <c r="I8564" s="36"/>
      <c r="J8564" s="38"/>
      <c r="K8564" s="36"/>
      <c r="L8564" s="36"/>
      <c r="M8564" s="38"/>
      <c r="N8564" s="36"/>
      <c r="O8564" s="38"/>
    </row>
    <row r="8565" spans="8:15">
      <c r="H8565" s="37"/>
      <c r="I8565" s="36"/>
      <c r="J8565" s="38"/>
      <c r="K8565" s="36"/>
      <c r="L8565" s="36"/>
      <c r="M8565" s="38"/>
      <c r="N8565" s="36"/>
      <c r="O8565" s="38"/>
    </row>
    <row r="8566" spans="8:15">
      <c r="H8566" s="37"/>
      <c r="I8566" s="36"/>
      <c r="J8566" s="38"/>
      <c r="K8566" s="36"/>
      <c r="L8566" s="36"/>
      <c r="M8566" s="38"/>
      <c r="N8566" s="36"/>
      <c r="O8566" s="38"/>
    </row>
    <row r="8567" spans="8:15">
      <c r="H8567" s="37"/>
      <c r="I8567" s="36"/>
      <c r="J8567" s="38"/>
      <c r="K8567" s="36"/>
      <c r="L8567" s="36"/>
      <c r="M8567" s="38"/>
      <c r="N8567" s="36"/>
      <c r="O8567" s="38"/>
    </row>
    <row r="8568" spans="8:15">
      <c r="H8568" s="37"/>
      <c r="I8568" s="36"/>
      <c r="J8568" s="38"/>
      <c r="K8568" s="36"/>
      <c r="L8568" s="36"/>
      <c r="M8568" s="38"/>
      <c r="N8568" s="36"/>
      <c r="O8568" s="38"/>
    </row>
    <row r="8569" spans="8:15">
      <c r="H8569" s="37"/>
      <c r="I8569" s="36"/>
      <c r="J8569" s="38"/>
      <c r="K8569" s="36"/>
      <c r="L8569" s="36"/>
      <c r="M8569" s="38"/>
      <c r="N8569" s="36"/>
      <c r="O8569" s="38"/>
    </row>
    <row r="8570" spans="8:15">
      <c r="H8570" s="37"/>
      <c r="I8570" s="36"/>
      <c r="J8570" s="38"/>
      <c r="K8570" s="36"/>
      <c r="L8570" s="36"/>
      <c r="M8570" s="38"/>
      <c r="N8570" s="36"/>
      <c r="O8570" s="38"/>
    </row>
    <row r="8571" spans="8:15">
      <c r="H8571" s="37"/>
      <c r="I8571" s="36"/>
      <c r="J8571" s="38"/>
      <c r="K8571" s="36"/>
      <c r="L8571" s="36"/>
      <c r="M8571" s="38"/>
      <c r="N8571" s="36"/>
      <c r="O8571" s="38"/>
    </row>
    <row r="8572" spans="8:15">
      <c r="H8572" s="37"/>
      <c r="I8572" s="36"/>
      <c r="J8572" s="38"/>
      <c r="K8572" s="36"/>
      <c r="L8572" s="36"/>
      <c r="M8572" s="38"/>
      <c r="N8572" s="36"/>
      <c r="O8572" s="38"/>
    </row>
    <row r="8573" spans="8:15">
      <c r="H8573" s="37"/>
      <c r="I8573" s="36"/>
      <c r="J8573" s="38"/>
      <c r="K8573" s="36"/>
      <c r="L8573" s="36"/>
      <c r="M8573" s="38"/>
      <c r="N8573" s="36"/>
      <c r="O8573" s="38"/>
    </row>
    <row r="8574" spans="8:15">
      <c r="H8574" s="37"/>
      <c r="I8574" s="36"/>
      <c r="J8574" s="38"/>
      <c r="K8574" s="36"/>
      <c r="L8574" s="36"/>
      <c r="M8574" s="38"/>
      <c r="N8574" s="36"/>
      <c r="O8574" s="38"/>
    </row>
    <row r="8575" spans="8:15">
      <c r="H8575" s="37"/>
      <c r="I8575" s="36"/>
      <c r="J8575" s="38"/>
      <c r="K8575" s="36"/>
      <c r="L8575" s="36"/>
      <c r="M8575" s="38"/>
      <c r="N8575" s="36"/>
      <c r="O8575" s="38"/>
    </row>
    <row r="8576" spans="8:15">
      <c r="H8576" s="37"/>
      <c r="I8576" s="36"/>
      <c r="J8576" s="38"/>
      <c r="K8576" s="36"/>
      <c r="L8576" s="36"/>
      <c r="M8576" s="38"/>
      <c r="N8576" s="36"/>
      <c r="O8576" s="38"/>
    </row>
    <row r="8577" spans="8:15">
      <c r="H8577" s="37"/>
      <c r="I8577" s="36"/>
      <c r="J8577" s="38"/>
      <c r="K8577" s="36"/>
      <c r="L8577" s="36"/>
      <c r="M8577" s="38"/>
      <c r="N8577" s="36"/>
      <c r="O8577" s="38"/>
    </row>
    <row r="8578" spans="8:15">
      <c r="H8578" s="37"/>
      <c r="I8578" s="36"/>
      <c r="J8578" s="38"/>
      <c r="K8578" s="36"/>
      <c r="L8578" s="36"/>
      <c r="M8578" s="38"/>
      <c r="N8578" s="36"/>
      <c r="O8578" s="38"/>
    </row>
    <row r="8579" spans="8:15">
      <c r="H8579" s="37"/>
      <c r="I8579" s="36"/>
      <c r="J8579" s="38"/>
      <c r="K8579" s="36"/>
      <c r="L8579" s="36"/>
      <c r="M8579" s="38"/>
      <c r="N8579" s="36"/>
      <c r="O8579" s="38"/>
    </row>
    <row r="8580" spans="8:15">
      <c r="H8580" s="37"/>
      <c r="I8580" s="36"/>
      <c r="J8580" s="38"/>
      <c r="K8580" s="36"/>
      <c r="L8580" s="36"/>
      <c r="M8580" s="38"/>
      <c r="N8580" s="36"/>
      <c r="O8580" s="38"/>
    </row>
    <row r="8581" spans="8:15">
      <c r="H8581" s="37"/>
      <c r="I8581" s="36"/>
      <c r="J8581" s="38"/>
      <c r="K8581" s="36"/>
      <c r="L8581" s="36"/>
      <c r="M8581" s="38"/>
      <c r="N8581" s="36"/>
      <c r="O8581" s="38"/>
    </row>
    <row r="8582" spans="8:15">
      <c r="H8582" s="37"/>
      <c r="I8582" s="36"/>
      <c r="J8582" s="38"/>
      <c r="K8582" s="36"/>
      <c r="L8582" s="36"/>
      <c r="M8582" s="38"/>
      <c r="N8582" s="36"/>
      <c r="O8582" s="38"/>
    </row>
    <row r="8583" spans="8:15">
      <c r="H8583" s="37"/>
      <c r="I8583" s="36"/>
      <c r="J8583" s="38"/>
      <c r="K8583" s="36"/>
      <c r="L8583" s="36"/>
      <c r="M8583" s="38"/>
      <c r="N8583" s="36"/>
      <c r="O8583" s="38"/>
    </row>
    <row r="8584" spans="8:15">
      <c r="H8584" s="37"/>
      <c r="I8584" s="36"/>
      <c r="J8584" s="38"/>
      <c r="K8584" s="36"/>
      <c r="L8584" s="36"/>
      <c r="M8584" s="38"/>
      <c r="N8584" s="36"/>
      <c r="O8584" s="38"/>
    </row>
    <row r="8585" spans="8:15">
      <c r="H8585" s="37"/>
      <c r="I8585" s="36"/>
      <c r="J8585" s="38"/>
      <c r="K8585" s="36"/>
      <c r="L8585" s="36"/>
      <c r="M8585" s="38"/>
      <c r="N8585" s="36"/>
      <c r="O8585" s="38"/>
    </row>
    <row r="8586" spans="8:15">
      <c r="H8586" s="37"/>
      <c r="I8586" s="36"/>
      <c r="J8586" s="38"/>
      <c r="K8586" s="36"/>
      <c r="L8586" s="36"/>
      <c r="M8586" s="38"/>
      <c r="N8586" s="36"/>
      <c r="O8586" s="38"/>
    </row>
    <row r="8587" spans="8:15">
      <c r="H8587" s="37"/>
      <c r="I8587" s="36"/>
      <c r="J8587" s="38"/>
      <c r="K8587" s="36"/>
      <c r="L8587" s="36"/>
      <c r="M8587" s="38"/>
      <c r="N8587" s="36"/>
      <c r="O8587" s="38"/>
    </row>
    <row r="8588" spans="8:15">
      <c r="H8588" s="37"/>
      <c r="I8588" s="36"/>
      <c r="J8588" s="38"/>
      <c r="K8588" s="36"/>
      <c r="L8588" s="36"/>
      <c r="M8588" s="38"/>
      <c r="N8588" s="36"/>
      <c r="O8588" s="38"/>
    </row>
    <row r="8589" spans="8:15">
      <c r="H8589" s="37"/>
      <c r="I8589" s="36"/>
      <c r="J8589" s="38"/>
      <c r="K8589" s="36"/>
      <c r="L8589" s="36"/>
      <c r="M8589" s="38"/>
      <c r="N8589" s="36"/>
      <c r="O8589" s="38"/>
    </row>
    <row r="8590" spans="8:15">
      <c r="H8590" s="37"/>
      <c r="I8590" s="36"/>
      <c r="J8590" s="38"/>
      <c r="K8590" s="36"/>
      <c r="L8590" s="36"/>
      <c r="M8590" s="38"/>
      <c r="N8590" s="36"/>
      <c r="O8590" s="38"/>
    </row>
    <row r="8591" spans="8:15">
      <c r="H8591" s="37"/>
      <c r="I8591" s="36"/>
      <c r="J8591" s="38"/>
      <c r="K8591" s="36"/>
      <c r="L8591" s="36"/>
      <c r="M8591" s="38"/>
      <c r="N8591" s="36"/>
      <c r="O8591" s="38"/>
    </row>
    <row r="8592" spans="8:15">
      <c r="H8592" s="37"/>
      <c r="I8592" s="36"/>
      <c r="J8592" s="38"/>
      <c r="K8592" s="36"/>
      <c r="L8592" s="36"/>
      <c r="M8592" s="38"/>
      <c r="N8592" s="36"/>
      <c r="O8592" s="38"/>
    </row>
    <row r="8593" spans="8:15">
      <c r="H8593" s="37"/>
      <c r="I8593" s="36"/>
      <c r="J8593" s="38"/>
      <c r="K8593" s="36"/>
      <c r="L8593" s="36"/>
      <c r="M8593" s="38"/>
      <c r="N8593" s="36"/>
      <c r="O8593" s="38"/>
    </row>
    <row r="8594" spans="8:15">
      <c r="H8594" s="37"/>
      <c r="I8594" s="36"/>
      <c r="J8594" s="38"/>
      <c r="K8594" s="36"/>
      <c r="L8594" s="36"/>
      <c r="M8594" s="38"/>
      <c r="N8594" s="36"/>
      <c r="O8594" s="38"/>
    </row>
    <row r="8595" spans="8:15">
      <c r="H8595" s="37"/>
      <c r="I8595" s="36"/>
      <c r="J8595" s="38"/>
      <c r="K8595" s="36"/>
      <c r="L8595" s="36"/>
      <c r="M8595" s="38"/>
      <c r="N8595" s="36"/>
      <c r="O8595" s="38"/>
    </row>
    <row r="8596" spans="8:15">
      <c r="H8596" s="37"/>
      <c r="I8596" s="36"/>
      <c r="J8596" s="38"/>
      <c r="K8596" s="36"/>
      <c r="L8596" s="36"/>
      <c r="M8596" s="38"/>
      <c r="N8596" s="36"/>
      <c r="O8596" s="38"/>
    </row>
    <row r="8597" spans="8:15">
      <c r="H8597" s="37"/>
      <c r="I8597" s="36"/>
      <c r="J8597" s="38"/>
      <c r="K8597" s="36"/>
      <c r="L8597" s="36"/>
      <c r="M8597" s="38"/>
      <c r="N8597" s="36"/>
      <c r="O8597" s="38"/>
    </row>
    <row r="8598" spans="8:15">
      <c r="H8598" s="37"/>
      <c r="I8598" s="36"/>
      <c r="J8598" s="38"/>
      <c r="K8598" s="36"/>
      <c r="L8598" s="36"/>
      <c r="M8598" s="38"/>
      <c r="N8598" s="36"/>
      <c r="O8598" s="38"/>
    </row>
    <row r="8599" spans="8:15">
      <c r="H8599" s="37"/>
      <c r="I8599" s="36"/>
      <c r="J8599" s="38"/>
      <c r="K8599" s="36"/>
      <c r="L8599" s="36"/>
      <c r="M8599" s="38"/>
      <c r="N8599" s="36"/>
      <c r="O8599" s="38"/>
    </row>
    <row r="8600" spans="8:15">
      <c r="H8600" s="37"/>
      <c r="I8600" s="36"/>
      <c r="J8600" s="38"/>
      <c r="K8600" s="36"/>
      <c r="L8600" s="36"/>
      <c r="M8600" s="38"/>
      <c r="N8600" s="36"/>
      <c r="O8600" s="38"/>
    </row>
    <row r="8601" spans="8:15">
      <c r="H8601" s="37"/>
      <c r="I8601" s="36"/>
      <c r="J8601" s="38"/>
      <c r="K8601" s="36"/>
      <c r="L8601" s="36"/>
      <c r="M8601" s="38"/>
      <c r="N8601" s="36"/>
      <c r="O8601" s="38"/>
    </row>
    <row r="8602" spans="8:15">
      <c r="H8602" s="37"/>
      <c r="I8602" s="36"/>
      <c r="J8602" s="38"/>
      <c r="K8602" s="36"/>
      <c r="L8602" s="36"/>
      <c r="M8602" s="38"/>
      <c r="N8602" s="36"/>
      <c r="O8602" s="38"/>
    </row>
    <row r="8603" spans="8:15">
      <c r="H8603" s="37"/>
      <c r="I8603" s="36"/>
      <c r="J8603" s="38"/>
      <c r="K8603" s="36"/>
      <c r="L8603" s="36"/>
      <c r="M8603" s="38"/>
      <c r="N8603" s="36"/>
      <c r="O8603" s="38"/>
    </row>
    <row r="8604" spans="8:15">
      <c r="H8604" s="37"/>
      <c r="I8604" s="36"/>
      <c r="J8604" s="38"/>
      <c r="K8604" s="36"/>
      <c r="L8604" s="36"/>
      <c r="M8604" s="38"/>
      <c r="N8604" s="36"/>
      <c r="O8604" s="38"/>
    </row>
    <row r="8605" spans="8:15">
      <c r="H8605" s="37"/>
      <c r="I8605" s="36"/>
      <c r="J8605" s="38"/>
      <c r="K8605" s="36"/>
      <c r="L8605" s="36"/>
      <c r="M8605" s="38"/>
      <c r="N8605" s="36"/>
      <c r="O8605" s="38"/>
    </row>
    <row r="8606" spans="8:15">
      <c r="H8606" s="37"/>
      <c r="I8606" s="36"/>
      <c r="J8606" s="38"/>
      <c r="K8606" s="36"/>
      <c r="L8606" s="36"/>
      <c r="M8606" s="38"/>
      <c r="N8606" s="36"/>
      <c r="O8606" s="38"/>
    </row>
    <row r="8607" spans="8:15">
      <c r="H8607" s="37"/>
      <c r="I8607" s="36"/>
      <c r="J8607" s="38"/>
      <c r="K8607" s="36"/>
      <c r="L8607" s="36"/>
      <c r="M8607" s="38"/>
      <c r="N8607" s="36"/>
      <c r="O8607" s="38"/>
    </row>
    <row r="8608" spans="8:15">
      <c r="H8608" s="37"/>
      <c r="I8608" s="36"/>
      <c r="J8608" s="38"/>
      <c r="K8608" s="36"/>
      <c r="L8608" s="36"/>
      <c r="M8608" s="38"/>
      <c r="N8608" s="36"/>
      <c r="O8608" s="38"/>
    </row>
    <row r="8609" spans="8:15">
      <c r="H8609" s="37"/>
      <c r="I8609" s="36"/>
      <c r="J8609" s="38"/>
      <c r="K8609" s="36"/>
      <c r="L8609" s="36"/>
      <c r="M8609" s="38"/>
      <c r="N8609" s="36"/>
      <c r="O8609" s="38"/>
    </row>
    <row r="8610" spans="8:15">
      <c r="H8610" s="37"/>
      <c r="I8610" s="36"/>
      <c r="J8610" s="38"/>
      <c r="K8610" s="36"/>
      <c r="L8610" s="36"/>
      <c r="M8610" s="38"/>
      <c r="N8610" s="36"/>
      <c r="O8610" s="38"/>
    </row>
    <row r="8611" spans="8:15">
      <c r="H8611" s="37"/>
      <c r="I8611" s="36"/>
      <c r="J8611" s="38"/>
      <c r="K8611" s="36"/>
      <c r="L8611" s="36"/>
      <c r="M8611" s="38"/>
      <c r="N8611" s="36"/>
      <c r="O8611" s="38"/>
    </row>
    <row r="8612" spans="8:15">
      <c r="H8612" s="37"/>
      <c r="I8612" s="36"/>
      <c r="J8612" s="38"/>
      <c r="K8612" s="36"/>
      <c r="L8612" s="36"/>
      <c r="M8612" s="38"/>
      <c r="N8612" s="36"/>
      <c r="O8612" s="38"/>
    </row>
    <row r="8613" spans="8:15">
      <c r="H8613" s="37"/>
      <c r="I8613" s="36"/>
      <c r="J8613" s="38"/>
      <c r="K8613" s="36"/>
      <c r="L8613" s="36"/>
      <c r="M8613" s="38"/>
      <c r="N8613" s="36"/>
      <c r="O8613" s="38"/>
    </row>
    <row r="8614" spans="8:15">
      <c r="H8614" s="37"/>
      <c r="I8614" s="36"/>
      <c r="J8614" s="38"/>
      <c r="K8614" s="36"/>
      <c r="L8614" s="36"/>
      <c r="M8614" s="38"/>
      <c r="N8614" s="36"/>
      <c r="O8614" s="38"/>
    </row>
    <row r="8615" spans="8:15">
      <c r="H8615" s="37"/>
      <c r="I8615" s="36"/>
      <c r="J8615" s="38"/>
      <c r="K8615" s="36"/>
      <c r="L8615" s="36"/>
      <c r="M8615" s="38"/>
      <c r="N8615" s="36"/>
      <c r="O8615" s="38"/>
    </row>
    <row r="8616" spans="8:15">
      <c r="H8616" s="37"/>
      <c r="I8616" s="36"/>
      <c r="J8616" s="38"/>
      <c r="K8616" s="36"/>
      <c r="L8616" s="36"/>
      <c r="M8616" s="38"/>
      <c r="N8616" s="36"/>
      <c r="O8616" s="38"/>
    </row>
    <row r="8617" spans="8:15">
      <c r="H8617" s="37"/>
      <c r="I8617" s="36"/>
      <c r="J8617" s="38"/>
      <c r="K8617" s="36"/>
      <c r="L8617" s="36"/>
      <c r="M8617" s="38"/>
      <c r="N8617" s="36"/>
      <c r="O8617" s="38"/>
    </row>
    <row r="8618" spans="8:15">
      <c r="H8618" s="37"/>
      <c r="I8618" s="36"/>
      <c r="J8618" s="38"/>
      <c r="K8618" s="36"/>
      <c r="L8618" s="36"/>
      <c r="M8618" s="38"/>
      <c r="N8618" s="36"/>
      <c r="O8618" s="38"/>
    </row>
    <row r="8619" spans="8:15">
      <c r="H8619" s="37"/>
      <c r="I8619" s="36"/>
      <c r="J8619" s="38"/>
      <c r="K8619" s="36"/>
      <c r="L8619" s="36"/>
      <c r="M8619" s="38"/>
      <c r="N8619" s="36"/>
      <c r="O8619" s="38"/>
    </row>
    <row r="8620" spans="8:15">
      <c r="H8620" s="37"/>
      <c r="I8620" s="36"/>
      <c r="J8620" s="38"/>
      <c r="K8620" s="36"/>
      <c r="L8620" s="36"/>
      <c r="M8620" s="38"/>
      <c r="N8620" s="36"/>
      <c r="O8620" s="38"/>
    </row>
    <row r="8621" spans="8:15">
      <c r="H8621" s="37"/>
      <c r="I8621" s="36"/>
      <c r="J8621" s="38"/>
      <c r="K8621" s="36"/>
      <c r="L8621" s="36"/>
      <c r="M8621" s="38"/>
      <c r="N8621" s="36"/>
      <c r="O8621" s="38"/>
    </row>
    <row r="8622" spans="8:15">
      <c r="H8622" s="37"/>
      <c r="I8622" s="36"/>
      <c r="J8622" s="38"/>
      <c r="K8622" s="36"/>
      <c r="L8622" s="36"/>
      <c r="M8622" s="38"/>
      <c r="N8622" s="36"/>
      <c r="O8622" s="38"/>
    </row>
    <row r="8623" spans="8:15">
      <c r="H8623" s="37"/>
      <c r="I8623" s="36"/>
      <c r="J8623" s="38"/>
      <c r="K8623" s="36"/>
      <c r="L8623" s="36"/>
      <c r="M8623" s="38"/>
      <c r="N8623" s="36"/>
      <c r="O8623" s="38"/>
    </row>
    <row r="8624" spans="8:15">
      <c r="H8624" s="37"/>
      <c r="I8624" s="36"/>
      <c r="J8624" s="38"/>
      <c r="K8624" s="36"/>
      <c r="L8624" s="36"/>
      <c r="M8624" s="38"/>
      <c r="N8624" s="36"/>
      <c r="O8624" s="38"/>
    </row>
    <row r="8625" spans="8:15">
      <c r="H8625" s="37"/>
      <c r="I8625" s="36"/>
      <c r="J8625" s="38"/>
      <c r="K8625" s="36"/>
      <c r="L8625" s="36"/>
      <c r="M8625" s="38"/>
      <c r="N8625" s="36"/>
      <c r="O8625" s="38"/>
    </row>
    <row r="8626" spans="8:15">
      <c r="H8626" s="37"/>
      <c r="I8626" s="36"/>
      <c r="J8626" s="38"/>
      <c r="K8626" s="36"/>
      <c r="L8626" s="36"/>
      <c r="M8626" s="38"/>
      <c r="N8626" s="36"/>
      <c r="O8626" s="38"/>
    </row>
    <row r="8627" spans="8:15">
      <c r="H8627" s="37"/>
      <c r="I8627" s="36"/>
      <c r="J8627" s="38"/>
      <c r="K8627" s="36"/>
      <c r="L8627" s="36"/>
      <c r="M8627" s="38"/>
      <c r="N8627" s="36"/>
      <c r="O8627" s="38"/>
    </row>
    <row r="8628" spans="8:15">
      <c r="H8628" s="37"/>
      <c r="I8628" s="36"/>
      <c r="J8628" s="38"/>
      <c r="K8628" s="36"/>
      <c r="L8628" s="36"/>
      <c r="M8628" s="38"/>
      <c r="N8628" s="36"/>
      <c r="O8628" s="38"/>
    </row>
    <row r="8629" spans="8:15">
      <c r="H8629" s="37"/>
      <c r="I8629" s="36"/>
      <c r="J8629" s="38"/>
      <c r="K8629" s="36"/>
      <c r="L8629" s="36"/>
      <c r="M8629" s="38"/>
      <c r="N8629" s="36"/>
      <c r="O8629" s="38"/>
    </row>
    <row r="8630" spans="8:15">
      <c r="H8630" s="37"/>
      <c r="I8630" s="36"/>
      <c r="J8630" s="38"/>
      <c r="K8630" s="36"/>
      <c r="L8630" s="36"/>
      <c r="M8630" s="38"/>
      <c r="N8630" s="36"/>
      <c r="O8630" s="38"/>
    </row>
    <row r="8631" spans="8:15">
      <c r="H8631" s="37"/>
      <c r="I8631" s="36"/>
      <c r="J8631" s="38"/>
      <c r="K8631" s="36"/>
      <c r="L8631" s="36"/>
      <c r="M8631" s="38"/>
      <c r="N8631" s="36"/>
      <c r="O8631" s="38"/>
    </row>
    <row r="8632" spans="8:15">
      <c r="H8632" s="37"/>
      <c r="I8632" s="36"/>
      <c r="J8632" s="38"/>
      <c r="K8632" s="36"/>
      <c r="L8632" s="36"/>
      <c r="M8632" s="38"/>
      <c r="N8632" s="36"/>
      <c r="O8632" s="38"/>
    </row>
    <row r="8633" spans="8:15">
      <c r="H8633" s="37"/>
      <c r="I8633" s="36"/>
      <c r="J8633" s="38"/>
      <c r="K8633" s="36"/>
      <c r="L8633" s="36"/>
      <c r="M8633" s="38"/>
      <c r="N8633" s="36"/>
      <c r="O8633" s="38"/>
    </row>
    <row r="8634" spans="8:15">
      <c r="H8634" s="37"/>
      <c r="I8634" s="36"/>
      <c r="J8634" s="38"/>
      <c r="K8634" s="36"/>
      <c r="L8634" s="36"/>
      <c r="M8634" s="38"/>
      <c r="N8634" s="36"/>
      <c r="O8634" s="38"/>
    </row>
    <row r="8635" spans="8:15">
      <c r="H8635" s="37"/>
      <c r="I8635" s="36"/>
      <c r="J8635" s="38"/>
      <c r="K8635" s="36"/>
      <c r="L8635" s="36"/>
      <c r="M8635" s="38"/>
      <c r="N8635" s="36"/>
      <c r="O8635" s="38"/>
    </row>
    <row r="8636" spans="8:15">
      <c r="H8636" s="37"/>
      <c r="I8636" s="36"/>
      <c r="J8636" s="38"/>
      <c r="K8636" s="36"/>
      <c r="L8636" s="36"/>
      <c r="M8636" s="38"/>
      <c r="N8636" s="36"/>
      <c r="O8636" s="38"/>
    </row>
    <row r="8637" spans="8:15">
      <c r="H8637" s="37"/>
      <c r="I8637" s="36"/>
      <c r="J8637" s="38"/>
      <c r="K8637" s="36"/>
      <c r="L8637" s="36"/>
      <c r="M8637" s="38"/>
      <c r="N8637" s="36"/>
      <c r="O8637" s="38"/>
    </row>
    <row r="8638" spans="8:15">
      <c r="H8638" s="37"/>
      <c r="I8638" s="36"/>
      <c r="J8638" s="38"/>
      <c r="K8638" s="36"/>
      <c r="L8638" s="36"/>
      <c r="M8638" s="38"/>
      <c r="N8638" s="36"/>
      <c r="O8638" s="38"/>
    </row>
    <row r="8639" spans="8:15">
      <c r="H8639" s="37"/>
      <c r="I8639" s="36"/>
      <c r="J8639" s="38"/>
      <c r="K8639" s="36"/>
      <c r="L8639" s="36"/>
      <c r="M8639" s="38"/>
      <c r="N8639" s="36"/>
      <c r="O8639" s="38"/>
    </row>
    <row r="8640" spans="8:15">
      <c r="H8640" s="37"/>
      <c r="I8640" s="36"/>
      <c r="J8640" s="38"/>
      <c r="K8640" s="36"/>
      <c r="L8640" s="36"/>
      <c r="M8640" s="38"/>
      <c r="N8640" s="36"/>
      <c r="O8640" s="38"/>
    </row>
    <row r="8641" spans="8:15">
      <c r="H8641" s="37"/>
      <c r="I8641" s="36"/>
      <c r="J8641" s="38"/>
      <c r="K8641" s="36"/>
      <c r="L8641" s="36"/>
      <c r="M8641" s="38"/>
      <c r="N8641" s="36"/>
      <c r="O8641" s="38"/>
    </row>
    <row r="8642" spans="8:15">
      <c r="H8642" s="37"/>
      <c r="I8642" s="36"/>
      <c r="J8642" s="38"/>
      <c r="K8642" s="36"/>
      <c r="L8642" s="36"/>
      <c r="M8642" s="38"/>
      <c r="N8642" s="36"/>
      <c r="O8642" s="38"/>
    </row>
    <row r="8643" spans="8:15">
      <c r="H8643" s="37"/>
      <c r="I8643" s="36"/>
      <c r="J8643" s="38"/>
      <c r="K8643" s="36"/>
      <c r="L8643" s="36"/>
      <c r="M8643" s="38"/>
      <c r="N8643" s="36"/>
      <c r="O8643" s="38"/>
    </row>
    <row r="8644" spans="8:15">
      <c r="H8644" s="37"/>
      <c r="I8644" s="36"/>
      <c r="J8644" s="38"/>
      <c r="K8644" s="36"/>
      <c r="L8644" s="36"/>
      <c r="M8644" s="38"/>
      <c r="N8644" s="36"/>
      <c r="O8644" s="38"/>
    </row>
    <row r="8645" spans="8:15">
      <c r="H8645" s="37"/>
      <c r="I8645" s="36"/>
      <c r="J8645" s="38"/>
      <c r="K8645" s="36"/>
      <c r="L8645" s="36"/>
      <c r="M8645" s="38"/>
      <c r="N8645" s="36"/>
      <c r="O8645" s="38"/>
    </row>
    <row r="8646" spans="8:15">
      <c r="H8646" s="37"/>
      <c r="I8646" s="36"/>
      <c r="J8646" s="38"/>
      <c r="K8646" s="36"/>
      <c r="L8646" s="36"/>
      <c r="M8646" s="38"/>
      <c r="N8646" s="36"/>
      <c r="O8646" s="38"/>
    </row>
    <row r="8647" spans="8:15">
      <c r="H8647" s="37"/>
      <c r="I8647" s="36"/>
      <c r="J8647" s="38"/>
      <c r="K8647" s="36"/>
      <c r="L8647" s="36"/>
      <c r="M8647" s="38"/>
      <c r="N8647" s="36"/>
      <c r="O8647" s="38"/>
    </row>
    <row r="8648" spans="8:15">
      <c r="H8648" s="37"/>
      <c r="I8648" s="36"/>
      <c r="J8648" s="38"/>
      <c r="K8648" s="36"/>
      <c r="L8648" s="36"/>
      <c r="M8648" s="38"/>
      <c r="N8648" s="36"/>
      <c r="O8648" s="38"/>
    </row>
    <row r="8649" spans="8:15">
      <c r="H8649" s="37"/>
      <c r="I8649" s="36"/>
      <c r="J8649" s="38"/>
      <c r="K8649" s="36"/>
      <c r="L8649" s="36"/>
      <c r="M8649" s="38"/>
      <c r="N8649" s="36"/>
      <c r="O8649" s="38"/>
    </row>
    <row r="8650" spans="8:15">
      <c r="H8650" s="37"/>
      <c r="I8650" s="36"/>
      <c r="J8650" s="38"/>
      <c r="K8650" s="36"/>
      <c r="L8650" s="36"/>
      <c r="M8650" s="38"/>
      <c r="N8650" s="36"/>
      <c r="O8650" s="38"/>
    </row>
    <row r="8651" spans="8:15">
      <c r="H8651" s="37"/>
      <c r="I8651" s="36"/>
      <c r="J8651" s="38"/>
      <c r="K8651" s="36"/>
      <c r="L8651" s="36"/>
      <c r="M8651" s="38"/>
      <c r="N8651" s="36"/>
      <c r="O8651" s="38"/>
    </row>
    <row r="8652" spans="8:15">
      <c r="H8652" s="37"/>
      <c r="I8652" s="36"/>
      <c r="J8652" s="38"/>
      <c r="K8652" s="36"/>
      <c r="L8652" s="36"/>
      <c r="M8652" s="38"/>
      <c r="N8652" s="36"/>
      <c r="O8652" s="38"/>
    </row>
    <row r="8653" spans="8:15">
      <c r="H8653" s="37"/>
      <c r="I8653" s="36"/>
      <c r="J8653" s="38"/>
      <c r="K8653" s="36"/>
      <c r="L8653" s="36"/>
      <c r="M8653" s="38"/>
      <c r="N8653" s="36"/>
      <c r="O8653" s="38"/>
    </row>
    <row r="8654" spans="8:15">
      <c r="H8654" s="37"/>
      <c r="I8654" s="36"/>
      <c r="J8654" s="38"/>
      <c r="K8654" s="36"/>
      <c r="L8654" s="36"/>
      <c r="M8654" s="38"/>
      <c r="N8654" s="36"/>
      <c r="O8654" s="38"/>
    </row>
    <row r="8655" spans="8:15">
      <c r="H8655" s="37"/>
      <c r="I8655" s="36"/>
      <c r="J8655" s="38"/>
      <c r="K8655" s="36"/>
      <c r="L8655" s="36"/>
      <c r="M8655" s="38"/>
      <c r="N8655" s="36"/>
      <c r="O8655" s="38"/>
    </row>
    <row r="8656" spans="8:15">
      <c r="H8656" s="37"/>
      <c r="I8656" s="36"/>
      <c r="J8656" s="38"/>
      <c r="K8656" s="36"/>
      <c r="L8656" s="36"/>
      <c r="M8656" s="38"/>
      <c r="N8656" s="36"/>
      <c r="O8656" s="38"/>
    </row>
    <row r="8657" spans="8:15">
      <c r="H8657" s="37"/>
      <c r="I8657" s="36"/>
      <c r="J8657" s="38"/>
      <c r="K8657" s="36"/>
      <c r="L8657" s="36"/>
      <c r="M8657" s="38"/>
      <c r="N8657" s="36"/>
      <c r="O8657" s="38"/>
    </row>
    <row r="8658" spans="8:15">
      <c r="H8658" s="37"/>
      <c r="I8658" s="36"/>
      <c r="J8658" s="38"/>
      <c r="K8658" s="36"/>
      <c r="L8658" s="36"/>
      <c r="M8658" s="38"/>
      <c r="N8658" s="36"/>
      <c r="O8658" s="38"/>
    </row>
    <row r="8659" spans="8:15">
      <c r="H8659" s="37"/>
      <c r="I8659" s="36"/>
      <c r="J8659" s="38"/>
      <c r="K8659" s="36"/>
      <c r="L8659" s="36"/>
      <c r="M8659" s="38"/>
      <c r="N8659" s="36"/>
      <c r="O8659" s="38"/>
    </row>
    <row r="8660" spans="8:15">
      <c r="H8660" s="37"/>
      <c r="I8660" s="36"/>
      <c r="J8660" s="38"/>
      <c r="K8660" s="36"/>
      <c r="L8660" s="36"/>
      <c r="M8660" s="38"/>
      <c r="N8660" s="36"/>
      <c r="O8660" s="38"/>
    </row>
    <row r="8661" spans="8:15">
      <c r="H8661" s="37"/>
      <c r="I8661" s="36"/>
      <c r="J8661" s="38"/>
      <c r="K8661" s="36"/>
      <c r="L8661" s="36"/>
      <c r="M8661" s="38"/>
      <c r="N8661" s="36"/>
      <c r="O8661" s="38"/>
    </row>
    <row r="8662" spans="8:15">
      <c r="H8662" s="37"/>
      <c r="I8662" s="36"/>
      <c r="J8662" s="38"/>
      <c r="K8662" s="36"/>
      <c r="L8662" s="36"/>
      <c r="M8662" s="38"/>
      <c r="N8662" s="36"/>
      <c r="O8662" s="38"/>
    </row>
    <row r="8663" spans="8:15">
      <c r="H8663" s="37"/>
      <c r="I8663" s="36"/>
      <c r="J8663" s="38"/>
      <c r="K8663" s="36"/>
      <c r="L8663" s="36"/>
      <c r="M8663" s="38"/>
      <c r="N8663" s="36"/>
      <c r="O8663" s="38"/>
    </row>
    <row r="8664" spans="8:15">
      <c r="H8664" s="37"/>
      <c r="I8664" s="36"/>
      <c r="J8664" s="38"/>
      <c r="K8664" s="36"/>
      <c r="L8664" s="36"/>
      <c r="M8664" s="38"/>
      <c r="N8664" s="36"/>
      <c r="O8664" s="38"/>
    </row>
    <row r="8665" spans="8:15">
      <c r="H8665" s="37"/>
      <c r="I8665" s="36"/>
      <c r="J8665" s="38"/>
      <c r="K8665" s="36"/>
      <c r="L8665" s="36"/>
      <c r="M8665" s="38"/>
      <c r="N8665" s="36"/>
      <c r="O8665" s="38"/>
    </row>
    <row r="8666" spans="8:15">
      <c r="H8666" s="37"/>
      <c r="I8666" s="36"/>
      <c r="J8666" s="38"/>
      <c r="K8666" s="36"/>
      <c r="L8666" s="36"/>
      <c r="M8666" s="38"/>
      <c r="N8666" s="36"/>
      <c r="O8666" s="38"/>
    </row>
    <row r="8667" spans="8:15">
      <c r="H8667" s="37"/>
      <c r="I8667" s="36"/>
      <c r="J8667" s="38"/>
      <c r="K8667" s="36"/>
      <c r="L8667" s="36"/>
      <c r="M8667" s="38"/>
      <c r="N8667" s="36"/>
      <c r="O8667" s="38"/>
    </row>
    <row r="8668" spans="8:15">
      <c r="H8668" s="37"/>
      <c r="I8668" s="36"/>
      <c r="J8668" s="38"/>
      <c r="K8668" s="36"/>
      <c r="L8668" s="36"/>
      <c r="M8668" s="38"/>
      <c r="N8668" s="36"/>
      <c r="O8668" s="38"/>
    </row>
    <row r="8669" spans="8:15">
      <c r="H8669" s="37"/>
      <c r="I8669" s="36"/>
      <c r="J8669" s="38"/>
      <c r="K8669" s="36"/>
      <c r="L8669" s="36"/>
      <c r="M8669" s="38"/>
      <c r="N8669" s="36"/>
      <c r="O8669" s="38"/>
    </row>
    <row r="8670" spans="8:15">
      <c r="H8670" s="37"/>
      <c r="I8670" s="36"/>
      <c r="J8670" s="38"/>
      <c r="K8670" s="36"/>
      <c r="L8670" s="36"/>
      <c r="M8670" s="38"/>
      <c r="N8670" s="36"/>
      <c r="O8670" s="38"/>
    </row>
    <row r="8671" spans="8:15">
      <c r="H8671" s="37"/>
      <c r="I8671" s="36"/>
      <c r="J8671" s="38"/>
      <c r="K8671" s="36"/>
      <c r="L8671" s="36"/>
      <c r="M8671" s="38"/>
      <c r="N8671" s="36"/>
      <c r="O8671" s="38"/>
    </row>
    <row r="8672" spans="8:15">
      <c r="H8672" s="37"/>
      <c r="I8672" s="36"/>
      <c r="J8672" s="38"/>
      <c r="K8672" s="36"/>
      <c r="L8672" s="36"/>
      <c r="M8672" s="38"/>
      <c r="N8672" s="36"/>
      <c r="O8672" s="38"/>
    </row>
    <row r="8673" spans="8:15">
      <c r="H8673" s="37"/>
      <c r="I8673" s="36"/>
      <c r="J8673" s="38"/>
      <c r="K8673" s="36"/>
      <c r="L8673" s="36"/>
      <c r="M8673" s="38"/>
      <c r="N8673" s="36"/>
      <c r="O8673" s="38"/>
    </row>
    <row r="8674" spans="8:15">
      <c r="H8674" s="37"/>
      <c r="I8674" s="36"/>
      <c r="J8674" s="38"/>
      <c r="K8674" s="36"/>
      <c r="L8674" s="36"/>
      <c r="M8674" s="38"/>
      <c r="N8674" s="36"/>
      <c r="O8674" s="38"/>
    </row>
    <row r="8675" spans="8:15">
      <c r="H8675" s="37"/>
      <c r="I8675" s="36"/>
      <c r="J8675" s="38"/>
      <c r="K8675" s="36"/>
      <c r="L8675" s="36"/>
      <c r="M8675" s="38"/>
      <c r="N8675" s="36"/>
      <c r="O8675" s="38"/>
    </row>
    <row r="8676" spans="8:15">
      <c r="H8676" s="37"/>
      <c r="I8676" s="36"/>
      <c r="J8676" s="38"/>
      <c r="K8676" s="36"/>
      <c r="L8676" s="36"/>
      <c r="M8676" s="38"/>
      <c r="N8676" s="36"/>
      <c r="O8676" s="38"/>
    </row>
    <row r="8677" spans="8:15">
      <c r="H8677" s="37"/>
      <c r="I8677" s="36"/>
      <c r="J8677" s="38"/>
      <c r="K8677" s="36"/>
      <c r="L8677" s="36"/>
      <c r="M8677" s="38"/>
      <c r="N8677" s="36"/>
      <c r="O8677" s="38"/>
    </row>
    <row r="8678" spans="8:15">
      <c r="H8678" s="37"/>
      <c r="I8678" s="36"/>
      <c r="J8678" s="38"/>
      <c r="K8678" s="36"/>
      <c r="L8678" s="36"/>
      <c r="M8678" s="38"/>
      <c r="N8678" s="36"/>
      <c r="O8678" s="38"/>
    </row>
    <row r="8679" spans="8:15">
      <c r="H8679" s="37"/>
      <c r="I8679" s="36"/>
      <c r="J8679" s="38"/>
      <c r="K8679" s="36"/>
      <c r="L8679" s="36"/>
      <c r="M8679" s="38"/>
      <c r="N8679" s="36"/>
      <c r="O8679" s="38"/>
    </row>
    <row r="8680" spans="8:15">
      <c r="H8680" s="37"/>
      <c r="I8680" s="36"/>
      <c r="J8680" s="38"/>
      <c r="K8680" s="36"/>
      <c r="L8680" s="36"/>
      <c r="M8680" s="38"/>
      <c r="N8680" s="36"/>
      <c r="O8680" s="38"/>
    </row>
    <row r="8681" spans="8:15">
      <c r="H8681" s="37"/>
      <c r="I8681" s="36"/>
      <c r="J8681" s="38"/>
      <c r="K8681" s="36"/>
      <c r="L8681" s="36"/>
      <c r="M8681" s="38"/>
      <c r="N8681" s="36"/>
      <c r="O8681" s="38"/>
    </row>
    <row r="8682" spans="8:15">
      <c r="H8682" s="37"/>
      <c r="I8682" s="36"/>
      <c r="J8682" s="38"/>
      <c r="K8682" s="36"/>
      <c r="L8682" s="36"/>
      <c r="M8682" s="38"/>
      <c r="N8682" s="36"/>
      <c r="O8682" s="38"/>
    </row>
    <row r="8683" spans="8:15">
      <c r="H8683" s="37"/>
      <c r="I8683" s="36"/>
      <c r="J8683" s="38"/>
      <c r="K8683" s="36"/>
      <c r="L8683" s="36"/>
      <c r="M8683" s="38"/>
      <c r="N8683" s="36"/>
      <c r="O8683" s="38"/>
    </row>
    <row r="8684" spans="8:15">
      <c r="H8684" s="37"/>
      <c r="I8684" s="36"/>
      <c r="J8684" s="38"/>
      <c r="K8684" s="36"/>
      <c r="L8684" s="36"/>
      <c r="M8684" s="38"/>
      <c r="N8684" s="36"/>
      <c r="O8684" s="38"/>
    </row>
    <row r="8685" spans="8:15">
      <c r="H8685" s="37"/>
      <c r="I8685" s="36"/>
      <c r="J8685" s="38"/>
      <c r="K8685" s="36"/>
      <c r="L8685" s="36"/>
      <c r="M8685" s="38"/>
      <c r="N8685" s="36"/>
      <c r="O8685" s="38"/>
    </row>
    <row r="8686" spans="8:15">
      <c r="H8686" s="37"/>
      <c r="I8686" s="36"/>
      <c r="J8686" s="38"/>
      <c r="K8686" s="36"/>
      <c r="L8686" s="36"/>
      <c r="M8686" s="38"/>
      <c r="N8686" s="36"/>
      <c r="O8686" s="38"/>
    </row>
    <row r="8687" spans="8:15">
      <c r="H8687" s="37"/>
      <c r="I8687" s="36"/>
      <c r="J8687" s="38"/>
      <c r="K8687" s="36"/>
      <c r="L8687" s="36"/>
      <c r="M8687" s="38"/>
      <c r="N8687" s="36"/>
      <c r="O8687" s="38"/>
    </row>
    <row r="8688" spans="8:15">
      <c r="H8688" s="37"/>
      <c r="I8688" s="36"/>
      <c r="J8688" s="38"/>
      <c r="K8688" s="36"/>
      <c r="L8688" s="36"/>
      <c r="M8688" s="38"/>
      <c r="N8688" s="36"/>
      <c r="O8688" s="38"/>
    </row>
    <row r="8689" spans="8:15">
      <c r="H8689" s="37"/>
      <c r="I8689" s="36"/>
      <c r="J8689" s="38"/>
      <c r="K8689" s="36"/>
      <c r="L8689" s="36"/>
      <c r="M8689" s="38"/>
      <c r="N8689" s="36"/>
      <c r="O8689" s="38"/>
    </row>
    <row r="8690" spans="8:15">
      <c r="H8690" s="37"/>
      <c r="I8690" s="36"/>
      <c r="J8690" s="38"/>
      <c r="K8690" s="36"/>
      <c r="L8690" s="36"/>
      <c r="M8690" s="38"/>
      <c r="N8690" s="36"/>
      <c r="O8690" s="38"/>
    </row>
    <row r="8691" spans="8:15">
      <c r="H8691" s="37"/>
      <c r="I8691" s="36"/>
      <c r="J8691" s="38"/>
      <c r="K8691" s="36"/>
      <c r="L8691" s="36"/>
      <c r="M8691" s="38"/>
      <c r="N8691" s="36"/>
      <c r="O8691" s="38"/>
    </row>
    <row r="8692" spans="8:15">
      <c r="H8692" s="37"/>
      <c r="I8692" s="36"/>
      <c r="J8692" s="38"/>
      <c r="K8692" s="36"/>
      <c r="L8692" s="36"/>
      <c r="M8692" s="38"/>
      <c r="N8692" s="36"/>
      <c r="O8692" s="38"/>
    </row>
    <row r="8693" spans="8:15">
      <c r="H8693" s="37"/>
      <c r="I8693" s="36"/>
      <c r="J8693" s="38"/>
      <c r="K8693" s="36"/>
      <c r="L8693" s="36"/>
      <c r="M8693" s="38"/>
      <c r="N8693" s="36"/>
      <c r="O8693" s="38"/>
    </row>
    <row r="8694" spans="8:15">
      <c r="H8694" s="37"/>
      <c r="I8694" s="36"/>
      <c r="J8694" s="38"/>
      <c r="K8694" s="36"/>
      <c r="L8694" s="36"/>
      <c r="M8694" s="38"/>
      <c r="N8694" s="36"/>
      <c r="O8694" s="38"/>
    </row>
    <row r="8695" spans="8:15">
      <c r="H8695" s="37"/>
      <c r="I8695" s="36"/>
      <c r="J8695" s="38"/>
      <c r="K8695" s="36"/>
      <c r="L8695" s="36"/>
      <c r="M8695" s="38"/>
      <c r="N8695" s="36"/>
      <c r="O8695" s="38"/>
    </row>
    <row r="8696" spans="8:15">
      <c r="H8696" s="37"/>
      <c r="I8696" s="36"/>
      <c r="J8696" s="38"/>
      <c r="K8696" s="36"/>
      <c r="L8696" s="36"/>
      <c r="M8696" s="38"/>
      <c r="N8696" s="36"/>
      <c r="O8696" s="38"/>
    </row>
    <row r="8697" spans="8:15">
      <c r="H8697" s="37"/>
      <c r="I8697" s="36"/>
      <c r="J8697" s="38"/>
      <c r="K8697" s="36"/>
      <c r="L8697" s="36"/>
      <c r="M8697" s="38"/>
      <c r="N8697" s="36"/>
      <c r="O8697" s="38"/>
    </row>
    <row r="8698" spans="8:15">
      <c r="H8698" s="37"/>
      <c r="I8698" s="36"/>
      <c r="J8698" s="38"/>
      <c r="K8698" s="36"/>
      <c r="L8698" s="36"/>
      <c r="M8698" s="38"/>
      <c r="N8698" s="36"/>
      <c r="O8698" s="38"/>
    </row>
    <row r="8699" spans="8:15">
      <c r="H8699" s="37"/>
      <c r="I8699" s="36"/>
      <c r="J8699" s="38"/>
      <c r="K8699" s="36"/>
      <c r="L8699" s="36"/>
      <c r="M8699" s="38"/>
      <c r="N8699" s="36"/>
      <c r="O8699" s="38"/>
    </row>
    <row r="8700" spans="8:15">
      <c r="H8700" s="37"/>
      <c r="I8700" s="36"/>
      <c r="J8700" s="38"/>
      <c r="K8700" s="36"/>
      <c r="L8700" s="36"/>
      <c r="M8700" s="38"/>
      <c r="N8700" s="36"/>
      <c r="O8700" s="38"/>
    </row>
    <row r="8701" spans="8:15">
      <c r="H8701" s="37"/>
      <c r="I8701" s="36"/>
      <c r="J8701" s="38"/>
      <c r="K8701" s="36"/>
      <c r="L8701" s="36"/>
      <c r="M8701" s="38"/>
      <c r="N8701" s="36"/>
      <c r="O8701" s="38"/>
    </row>
    <row r="8702" spans="8:15">
      <c r="H8702" s="37"/>
      <c r="I8702" s="36"/>
      <c r="J8702" s="38"/>
      <c r="K8702" s="36"/>
      <c r="L8702" s="36"/>
      <c r="M8702" s="38"/>
      <c r="N8702" s="36"/>
      <c r="O8702" s="38"/>
    </row>
    <row r="8703" spans="8:15">
      <c r="H8703" s="37"/>
      <c r="I8703" s="36"/>
      <c r="J8703" s="38"/>
      <c r="K8703" s="36"/>
      <c r="L8703" s="36"/>
      <c r="M8703" s="38"/>
      <c r="N8703" s="36"/>
      <c r="O8703" s="38"/>
    </row>
    <row r="8704" spans="8:15">
      <c r="H8704" s="37"/>
      <c r="I8704" s="36"/>
      <c r="J8704" s="38"/>
      <c r="K8704" s="36"/>
      <c r="L8704" s="36"/>
      <c r="M8704" s="38"/>
      <c r="N8704" s="36"/>
      <c r="O8704" s="38"/>
    </row>
    <row r="8705" spans="8:15">
      <c r="H8705" s="37"/>
      <c r="I8705" s="36"/>
      <c r="J8705" s="38"/>
      <c r="K8705" s="36"/>
      <c r="L8705" s="36"/>
      <c r="M8705" s="38"/>
      <c r="N8705" s="36"/>
      <c r="O8705" s="38"/>
    </row>
    <row r="8706" spans="8:15">
      <c r="H8706" s="37"/>
      <c r="I8706" s="36"/>
      <c r="J8706" s="38"/>
      <c r="K8706" s="36"/>
      <c r="L8706" s="36"/>
      <c r="M8706" s="38"/>
      <c r="N8706" s="36"/>
      <c r="O8706" s="38"/>
    </row>
    <row r="8707" spans="8:15">
      <c r="H8707" s="37"/>
      <c r="I8707" s="36"/>
      <c r="J8707" s="38"/>
      <c r="K8707" s="36"/>
      <c r="L8707" s="36"/>
      <c r="M8707" s="38"/>
      <c r="N8707" s="36"/>
      <c r="O8707" s="38"/>
    </row>
    <row r="8708" spans="8:15">
      <c r="H8708" s="37"/>
      <c r="I8708" s="36"/>
      <c r="J8708" s="38"/>
      <c r="K8708" s="36"/>
      <c r="L8708" s="36"/>
      <c r="M8708" s="38"/>
      <c r="N8708" s="36"/>
      <c r="O8708" s="38"/>
    </row>
    <row r="8709" spans="8:15">
      <c r="H8709" s="37"/>
      <c r="I8709" s="36"/>
      <c r="J8709" s="38"/>
      <c r="K8709" s="36"/>
      <c r="L8709" s="36"/>
      <c r="M8709" s="38"/>
      <c r="N8709" s="36"/>
      <c r="O8709" s="38"/>
    </row>
    <row r="8710" spans="8:15">
      <c r="H8710" s="37"/>
      <c r="I8710" s="36"/>
      <c r="J8710" s="38"/>
      <c r="K8710" s="36"/>
      <c r="L8710" s="36"/>
      <c r="M8710" s="38"/>
      <c r="N8710" s="36"/>
      <c r="O8710" s="38"/>
    </row>
    <row r="8711" spans="8:15">
      <c r="H8711" s="37"/>
      <c r="I8711" s="36"/>
      <c r="J8711" s="38"/>
      <c r="K8711" s="36"/>
      <c r="L8711" s="36"/>
      <c r="M8711" s="38"/>
      <c r="N8711" s="36"/>
      <c r="O8711" s="38"/>
    </row>
    <row r="8712" spans="8:15">
      <c r="H8712" s="37"/>
      <c r="I8712" s="36"/>
      <c r="J8712" s="38"/>
      <c r="K8712" s="36"/>
      <c r="L8712" s="36"/>
      <c r="M8712" s="38"/>
      <c r="N8712" s="36"/>
      <c r="O8712" s="38"/>
    </row>
    <row r="8713" spans="8:15">
      <c r="H8713" s="37"/>
      <c r="I8713" s="36"/>
      <c r="J8713" s="38"/>
      <c r="K8713" s="36"/>
      <c r="L8713" s="36"/>
      <c r="M8713" s="38"/>
      <c r="N8713" s="36"/>
      <c r="O8713" s="38"/>
    </row>
    <row r="8714" spans="8:15">
      <c r="H8714" s="37"/>
      <c r="I8714" s="36"/>
      <c r="J8714" s="38"/>
      <c r="K8714" s="36"/>
      <c r="L8714" s="36"/>
      <c r="M8714" s="38"/>
      <c r="N8714" s="36"/>
      <c r="O8714" s="38"/>
    </row>
    <row r="8715" spans="8:15">
      <c r="H8715" s="37"/>
      <c r="I8715" s="36"/>
      <c r="J8715" s="38"/>
      <c r="K8715" s="36"/>
      <c r="L8715" s="36"/>
      <c r="M8715" s="38"/>
      <c r="N8715" s="36"/>
      <c r="O8715" s="38"/>
    </row>
    <row r="8716" spans="8:15">
      <c r="H8716" s="37"/>
      <c r="I8716" s="36"/>
      <c r="J8716" s="38"/>
      <c r="K8716" s="36"/>
      <c r="L8716" s="36"/>
      <c r="M8716" s="38"/>
      <c r="N8716" s="36"/>
      <c r="O8716" s="38"/>
    </row>
    <row r="8717" spans="8:15">
      <c r="H8717" s="37"/>
      <c r="I8717" s="36"/>
      <c r="J8717" s="38"/>
      <c r="K8717" s="36"/>
      <c r="L8717" s="36"/>
      <c r="M8717" s="38"/>
      <c r="N8717" s="36"/>
      <c r="O8717" s="38"/>
    </row>
    <row r="8718" spans="8:15">
      <c r="H8718" s="37"/>
      <c r="I8718" s="36"/>
      <c r="J8718" s="38"/>
      <c r="K8718" s="36"/>
      <c r="L8718" s="36"/>
      <c r="M8718" s="38"/>
      <c r="N8718" s="36"/>
      <c r="O8718" s="38"/>
    </row>
    <row r="8719" spans="8:15">
      <c r="H8719" s="37"/>
      <c r="I8719" s="36"/>
      <c r="J8719" s="38"/>
      <c r="K8719" s="36"/>
      <c r="L8719" s="36"/>
      <c r="M8719" s="38"/>
      <c r="N8719" s="36"/>
      <c r="O8719" s="38"/>
    </row>
    <row r="8720" spans="8:15">
      <c r="H8720" s="37"/>
      <c r="I8720" s="36"/>
      <c r="J8720" s="38"/>
      <c r="K8720" s="36"/>
      <c r="L8720" s="36"/>
      <c r="M8720" s="38"/>
      <c r="N8720" s="36"/>
      <c r="O8720" s="38"/>
    </row>
    <row r="8721" spans="8:15">
      <c r="H8721" s="37"/>
      <c r="I8721" s="36"/>
      <c r="J8721" s="38"/>
      <c r="K8721" s="36"/>
      <c r="L8721" s="36"/>
      <c r="M8721" s="38"/>
      <c r="N8721" s="36"/>
      <c r="O8721" s="38"/>
    </row>
    <row r="8722" spans="8:15">
      <c r="H8722" s="37"/>
      <c r="I8722" s="36"/>
      <c r="J8722" s="38"/>
      <c r="K8722" s="36"/>
      <c r="L8722" s="36"/>
      <c r="M8722" s="38"/>
      <c r="N8722" s="36"/>
      <c r="O8722" s="38"/>
    </row>
    <row r="8723" spans="8:15">
      <c r="H8723" s="37"/>
      <c r="I8723" s="36"/>
      <c r="J8723" s="38"/>
      <c r="K8723" s="36"/>
      <c r="L8723" s="36"/>
      <c r="M8723" s="38"/>
      <c r="N8723" s="36"/>
      <c r="O8723" s="38"/>
    </row>
    <row r="8724" spans="8:15">
      <c r="H8724" s="37"/>
      <c r="I8724" s="36"/>
      <c r="J8724" s="38"/>
      <c r="K8724" s="36"/>
      <c r="L8724" s="36"/>
      <c r="M8724" s="38"/>
      <c r="N8724" s="36"/>
      <c r="O8724" s="38"/>
    </row>
    <row r="8725" spans="8:15">
      <c r="H8725" s="37"/>
      <c r="I8725" s="36"/>
      <c r="J8725" s="38"/>
      <c r="K8725" s="36"/>
      <c r="L8725" s="36"/>
      <c r="M8725" s="38"/>
      <c r="N8725" s="36"/>
      <c r="O8725" s="38"/>
    </row>
    <row r="8726" spans="8:15">
      <c r="H8726" s="37"/>
      <c r="I8726" s="36"/>
      <c r="J8726" s="38"/>
      <c r="K8726" s="36"/>
      <c r="L8726" s="36"/>
      <c r="M8726" s="38"/>
      <c r="N8726" s="36"/>
      <c r="O8726" s="38"/>
    </row>
    <row r="8727" spans="8:15">
      <c r="H8727" s="37"/>
      <c r="I8727" s="36"/>
      <c r="J8727" s="38"/>
      <c r="K8727" s="36"/>
      <c r="L8727" s="36"/>
      <c r="M8727" s="38"/>
      <c r="N8727" s="36"/>
      <c r="O8727" s="38"/>
    </row>
    <row r="8728" spans="8:15">
      <c r="H8728" s="37"/>
      <c r="I8728" s="36"/>
      <c r="J8728" s="38"/>
      <c r="K8728" s="36"/>
      <c r="L8728" s="36"/>
      <c r="M8728" s="38"/>
      <c r="N8728" s="36"/>
      <c r="O8728" s="38"/>
    </row>
    <row r="8729" spans="8:15">
      <c r="H8729" s="37"/>
      <c r="I8729" s="36"/>
      <c r="J8729" s="38"/>
      <c r="K8729" s="36"/>
      <c r="L8729" s="36"/>
      <c r="M8729" s="38"/>
      <c r="N8729" s="36"/>
      <c r="O8729" s="38"/>
    </row>
    <row r="8730" spans="8:15">
      <c r="H8730" s="37"/>
      <c r="I8730" s="36"/>
      <c r="J8730" s="38"/>
      <c r="K8730" s="36"/>
      <c r="L8730" s="36"/>
      <c r="M8730" s="38"/>
      <c r="N8730" s="36"/>
      <c r="O8730" s="38"/>
    </row>
    <row r="8731" spans="8:15">
      <c r="H8731" s="37"/>
      <c r="I8731" s="36"/>
      <c r="J8731" s="38"/>
      <c r="K8731" s="36"/>
      <c r="L8731" s="36"/>
      <c r="M8731" s="38"/>
      <c r="N8731" s="36"/>
      <c r="O8731" s="38"/>
    </row>
    <row r="8732" spans="8:15">
      <c r="H8732" s="37"/>
      <c r="I8732" s="36"/>
      <c r="J8732" s="38"/>
      <c r="K8732" s="36"/>
      <c r="L8732" s="36"/>
      <c r="M8732" s="38"/>
      <c r="N8732" s="36"/>
      <c r="O8732" s="38"/>
    </row>
    <row r="8733" spans="8:15">
      <c r="H8733" s="37"/>
      <c r="I8733" s="36"/>
      <c r="J8733" s="38"/>
      <c r="K8733" s="36"/>
      <c r="L8733" s="36"/>
      <c r="M8733" s="38"/>
      <c r="N8733" s="36"/>
      <c r="O8733" s="38"/>
    </row>
    <row r="8734" spans="8:15">
      <c r="H8734" s="37"/>
      <c r="I8734" s="36"/>
      <c r="J8734" s="38"/>
      <c r="K8734" s="36"/>
      <c r="L8734" s="36"/>
      <c r="M8734" s="38"/>
      <c r="N8734" s="36"/>
      <c r="O8734" s="38"/>
    </row>
    <row r="8735" spans="8:15">
      <c r="H8735" s="37"/>
      <c r="I8735" s="36"/>
      <c r="J8735" s="38"/>
      <c r="K8735" s="36"/>
      <c r="L8735" s="36"/>
      <c r="M8735" s="38"/>
      <c r="N8735" s="36"/>
      <c r="O8735" s="38"/>
    </row>
    <row r="8736" spans="8:15">
      <c r="H8736" s="37"/>
      <c r="I8736" s="36"/>
      <c r="J8736" s="38"/>
      <c r="K8736" s="36"/>
      <c r="L8736" s="36"/>
      <c r="M8736" s="38"/>
      <c r="N8736" s="36"/>
      <c r="O8736" s="38"/>
    </row>
    <row r="8737" spans="8:15">
      <c r="H8737" s="37"/>
      <c r="I8737" s="36"/>
      <c r="J8737" s="38"/>
      <c r="K8737" s="36"/>
      <c r="L8737" s="36"/>
      <c r="M8737" s="38"/>
      <c r="N8737" s="36"/>
      <c r="O8737" s="38"/>
    </row>
    <row r="8738" spans="8:15">
      <c r="H8738" s="37"/>
      <c r="I8738" s="36"/>
      <c r="J8738" s="38"/>
      <c r="K8738" s="36"/>
      <c r="L8738" s="36"/>
      <c r="M8738" s="38"/>
      <c r="N8738" s="36"/>
      <c r="O8738" s="38"/>
    </row>
    <row r="8739" spans="8:15">
      <c r="H8739" s="37"/>
      <c r="I8739" s="36"/>
      <c r="J8739" s="38"/>
      <c r="K8739" s="36"/>
      <c r="L8739" s="36"/>
      <c r="M8739" s="38"/>
      <c r="N8739" s="36"/>
      <c r="O8739" s="38"/>
    </row>
    <row r="8740" spans="8:15">
      <c r="H8740" s="37"/>
      <c r="I8740" s="36"/>
      <c r="J8740" s="38"/>
      <c r="K8740" s="36"/>
      <c r="L8740" s="36"/>
      <c r="M8740" s="38"/>
      <c r="N8740" s="36"/>
      <c r="O8740" s="38"/>
    </row>
    <row r="8741" spans="8:15">
      <c r="H8741" s="37"/>
      <c r="I8741" s="36"/>
      <c r="J8741" s="38"/>
      <c r="K8741" s="36"/>
      <c r="L8741" s="36"/>
      <c r="M8741" s="38"/>
      <c r="N8741" s="36"/>
      <c r="O8741" s="38"/>
    </row>
    <row r="8742" spans="8:15">
      <c r="H8742" s="37"/>
      <c r="I8742" s="36"/>
      <c r="J8742" s="38"/>
      <c r="K8742" s="36"/>
      <c r="L8742" s="36"/>
      <c r="M8742" s="38"/>
      <c r="N8742" s="36"/>
      <c r="O8742" s="38"/>
    </row>
    <row r="8743" spans="8:15">
      <c r="H8743" s="37"/>
      <c r="I8743" s="36"/>
      <c r="J8743" s="38"/>
      <c r="K8743" s="36"/>
      <c r="L8743" s="36"/>
      <c r="M8743" s="38"/>
      <c r="N8743" s="36"/>
      <c r="O8743" s="38"/>
    </row>
    <row r="8744" spans="8:15">
      <c r="H8744" s="37"/>
      <c r="I8744" s="36"/>
      <c r="J8744" s="38"/>
      <c r="K8744" s="36"/>
      <c r="L8744" s="36"/>
      <c r="M8744" s="38"/>
      <c r="N8744" s="36"/>
      <c r="O8744" s="38"/>
    </row>
    <row r="8745" spans="8:15">
      <c r="H8745" s="37"/>
      <c r="I8745" s="36"/>
      <c r="J8745" s="38"/>
      <c r="K8745" s="36"/>
      <c r="L8745" s="36"/>
      <c r="M8745" s="38"/>
      <c r="N8745" s="36"/>
      <c r="O8745" s="38"/>
    </row>
    <row r="8746" spans="8:15">
      <c r="H8746" s="37"/>
      <c r="I8746" s="36"/>
      <c r="J8746" s="38"/>
      <c r="K8746" s="36"/>
      <c r="L8746" s="36"/>
      <c r="M8746" s="38"/>
      <c r="N8746" s="36"/>
      <c r="O8746" s="38"/>
    </row>
    <row r="8747" spans="8:15">
      <c r="H8747" s="37"/>
      <c r="I8747" s="36"/>
      <c r="J8747" s="38"/>
      <c r="K8747" s="36"/>
      <c r="L8747" s="36"/>
      <c r="M8747" s="38"/>
      <c r="N8747" s="36"/>
      <c r="O8747" s="38"/>
    </row>
    <row r="8748" spans="8:15">
      <c r="H8748" s="37"/>
      <c r="I8748" s="36"/>
      <c r="J8748" s="38"/>
      <c r="K8748" s="36"/>
      <c r="L8748" s="36"/>
      <c r="M8748" s="38"/>
      <c r="N8748" s="36"/>
      <c r="O8748" s="38"/>
    </row>
    <row r="8749" spans="8:15">
      <c r="H8749" s="37"/>
      <c r="I8749" s="36"/>
      <c r="J8749" s="38"/>
      <c r="K8749" s="36"/>
      <c r="L8749" s="36"/>
      <c r="M8749" s="38"/>
      <c r="N8749" s="36"/>
      <c r="O8749" s="38"/>
    </row>
    <row r="8750" spans="8:15">
      <c r="H8750" s="37"/>
      <c r="I8750" s="36"/>
      <c r="J8750" s="38"/>
      <c r="K8750" s="36"/>
      <c r="L8750" s="36"/>
      <c r="M8750" s="38"/>
      <c r="N8750" s="36"/>
      <c r="O8750" s="38"/>
    </row>
    <row r="8751" spans="8:15">
      <c r="H8751" s="37"/>
      <c r="I8751" s="36"/>
      <c r="J8751" s="38"/>
      <c r="K8751" s="36"/>
      <c r="L8751" s="36"/>
      <c r="M8751" s="38"/>
      <c r="N8751" s="36"/>
      <c r="O8751" s="38"/>
    </row>
    <row r="8752" spans="8:15">
      <c r="H8752" s="37"/>
      <c r="I8752" s="36"/>
      <c r="J8752" s="38"/>
      <c r="K8752" s="36"/>
      <c r="L8752" s="36"/>
      <c r="M8752" s="38"/>
      <c r="N8752" s="36"/>
      <c r="O8752" s="38"/>
    </row>
    <row r="8753" spans="8:15">
      <c r="H8753" s="37"/>
      <c r="I8753" s="36"/>
      <c r="J8753" s="38"/>
      <c r="K8753" s="36"/>
      <c r="L8753" s="36"/>
      <c r="M8753" s="38"/>
      <c r="N8753" s="36"/>
      <c r="O8753" s="38"/>
    </row>
    <row r="8754" spans="8:15">
      <c r="H8754" s="37"/>
      <c r="I8754" s="36"/>
      <c r="J8754" s="38"/>
      <c r="K8754" s="36"/>
      <c r="L8754" s="36"/>
      <c r="M8754" s="38"/>
      <c r="N8754" s="36"/>
      <c r="O8754" s="38"/>
    </row>
    <row r="8755" spans="8:15">
      <c r="H8755" s="37"/>
      <c r="I8755" s="36"/>
      <c r="J8755" s="38"/>
      <c r="K8755" s="36"/>
      <c r="L8755" s="36"/>
      <c r="M8755" s="38"/>
      <c r="N8755" s="36"/>
      <c r="O8755" s="38"/>
    </row>
    <row r="8756" spans="8:15">
      <c r="H8756" s="37"/>
      <c r="I8756" s="36"/>
      <c r="J8756" s="38"/>
      <c r="K8756" s="36"/>
      <c r="L8756" s="36"/>
      <c r="M8756" s="38"/>
      <c r="N8756" s="36"/>
      <c r="O8756" s="38"/>
    </row>
    <row r="8757" spans="8:15">
      <c r="H8757" s="37"/>
      <c r="I8757" s="36"/>
      <c r="J8757" s="38"/>
      <c r="K8757" s="36"/>
      <c r="L8757" s="36"/>
      <c r="M8757" s="38"/>
      <c r="N8757" s="36"/>
      <c r="O8757" s="38"/>
    </row>
    <row r="8758" spans="8:15">
      <c r="H8758" s="37"/>
      <c r="I8758" s="36"/>
      <c r="J8758" s="38"/>
      <c r="K8758" s="36"/>
      <c r="L8758" s="36"/>
      <c r="M8758" s="38"/>
      <c r="N8758" s="36"/>
      <c r="O8758" s="38"/>
    </row>
    <row r="8759" spans="8:15">
      <c r="H8759" s="37"/>
      <c r="I8759" s="36"/>
      <c r="J8759" s="38"/>
      <c r="K8759" s="36"/>
      <c r="L8759" s="36"/>
      <c r="M8759" s="38"/>
      <c r="N8759" s="36"/>
      <c r="O8759" s="38"/>
    </row>
    <row r="8760" spans="8:15">
      <c r="H8760" s="37"/>
      <c r="I8760" s="36"/>
      <c r="J8760" s="38"/>
      <c r="K8760" s="36"/>
      <c r="L8760" s="36"/>
      <c r="M8760" s="38"/>
      <c r="N8760" s="36"/>
      <c r="O8760" s="38"/>
    </row>
    <row r="8761" spans="8:15">
      <c r="H8761" s="37"/>
      <c r="I8761" s="36"/>
      <c r="J8761" s="38"/>
      <c r="K8761" s="36"/>
      <c r="L8761" s="36"/>
      <c r="M8761" s="38"/>
      <c r="N8761" s="36"/>
      <c r="O8761" s="38"/>
    </row>
    <row r="8762" spans="8:15">
      <c r="H8762" s="37"/>
      <c r="I8762" s="36"/>
      <c r="J8762" s="38"/>
      <c r="K8762" s="36"/>
      <c r="L8762" s="36"/>
      <c r="M8762" s="38"/>
      <c r="N8762" s="36"/>
      <c r="O8762" s="38"/>
    </row>
    <row r="8763" spans="8:15">
      <c r="H8763" s="37"/>
      <c r="I8763" s="36"/>
      <c r="J8763" s="38"/>
      <c r="K8763" s="36"/>
      <c r="L8763" s="36"/>
      <c r="M8763" s="38"/>
      <c r="N8763" s="36"/>
      <c r="O8763" s="38"/>
    </row>
    <row r="8764" spans="8:15">
      <c r="H8764" s="37"/>
      <c r="I8764" s="36"/>
      <c r="J8764" s="38"/>
      <c r="K8764" s="36"/>
      <c r="L8764" s="36"/>
      <c r="M8764" s="38"/>
      <c r="N8764" s="36"/>
      <c r="O8764" s="38"/>
    </row>
    <row r="8765" spans="8:15">
      <c r="H8765" s="37"/>
      <c r="I8765" s="36"/>
      <c r="J8765" s="38"/>
      <c r="K8765" s="36"/>
      <c r="L8765" s="36"/>
      <c r="M8765" s="38"/>
      <c r="N8765" s="36"/>
      <c r="O8765" s="38"/>
    </row>
    <row r="8766" spans="8:15">
      <c r="H8766" s="37"/>
      <c r="I8766" s="36"/>
      <c r="J8766" s="38"/>
      <c r="K8766" s="36"/>
      <c r="L8766" s="36"/>
      <c r="M8766" s="38"/>
      <c r="N8766" s="36"/>
      <c r="O8766" s="38"/>
    </row>
    <row r="8767" spans="8:15">
      <c r="H8767" s="37"/>
      <c r="I8767" s="36"/>
      <c r="J8767" s="38"/>
      <c r="K8767" s="36"/>
      <c r="L8767" s="36"/>
      <c r="M8767" s="38"/>
      <c r="N8767" s="36"/>
      <c r="O8767" s="38"/>
    </row>
    <row r="8768" spans="8:15">
      <c r="H8768" s="37"/>
      <c r="I8768" s="36"/>
      <c r="J8768" s="38"/>
      <c r="K8768" s="36"/>
      <c r="L8768" s="36"/>
      <c r="M8768" s="38"/>
      <c r="N8768" s="36"/>
      <c r="O8768" s="38"/>
    </row>
    <row r="8769" spans="8:15">
      <c r="H8769" s="37"/>
      <c r="I8769" s="36"/>
      <c r="J8769" s="38"/>
      <c r="K8769" s="36"/>
      <c r="L8769" s="36"/>
      <c r="M8769" s="38"/>
      <c r="N8769" s="36"/>
      <c r="O8769" s="38"/>
    </row>
    <row r="8770" spans="8:15">
      <c r="H8770" s="37"/>
      <c r="I8770" s="36"/>
      <c r="J8770" s="38"/>
      <c r="K8770" s="36"/>
      <c r="L8770" s="36"/>
      <c r="M8770" s="38"/>
      <c r="N8770" s="36"/>
      <c r="O8770" s="38"/>
    </row>
    <row r="8771" spans="8:15">
      <c r="H8771" s="37"/>
      <c r="I8771" s="36"/>
      <c r="J8771" s="38"/>
      <c r="K8771" s="36"/>
      <c r="L8771" s="36"/>
      <c r="M8771" s="38"/>
      <c r="N8771" s="36"/>
      <c r="O8771" s="38"/>
    </row>
    <row r="8772" spans="8:15">
      <c r="H8772" s="37"/>
      <c r="I8772" s="36"/>
      <c r="J8772" s="38"/>
      <c r="K8772" s="36"/>
      <c r="L8772" s="36"/>
      <c r="M8772" s="38"/>
      <c r="N8772" s="36"/>
      <c r="O8772" s="38"/>
    </row>
    <row r="8773" spans="8:15">
      <c r="H8773" s="37"/>
      <c r="I8773" s="36"/>
      <c r="J8773" s="38"/>
      <c r="K8773" s="36"/>
      <c r="L8773" s="36"/>
      <c r="M8773" s="38"/>
      <c r="N8773" s="36"/>
      <c r="O8773" s="38"/>
    </row>
    <row r="8774" spans="8:15">
      <c r="H8774" s="37"/>
      <c r="I8774" s="36"/>
      <c r="J8774" s="38"/>
      <c r="K8774" s="36"/>
      <c r="L8774" s="36"/>
      <c r="M8774" s="38"/>
      <c r="N8774" s="36"/>
      <c r="O8774" s="38"/>
    </row>
    <row r="8775" spans="8:15">
      <c r="H8775" s="37"/>
      <c r="I8775" s="36"/>
      <c r="J8775" s="38"/>
      <c r="K8775" s="36"/>
      <c r="L8775" s="36"/>
      <c r="M8775" s="38"/>
      <c r="N8775" s="36"/>
      <c r="O8775" s="38"/>
    </row>
    <row r="8776" spans="8:15">
      <c r="H8776" s="37"/>
      <c r="I8776" s="36"/>
      <c r="J8776" s="38"/>
      <c r="K8776" s="36"/>
      <c r="L8776" s="36"/>
      <c r="M8776" s="38"/>
      <c r="N8776" s="36"/>
      <c r="O8776" s="38"/>
    </row>
    <row r="8777" spans="8:15">
      <c r="H8777" s="37"/>
      <c r="I8777" s="36"/>
      <c r="J8777" s="38"/>
      <c r="K8777" s="36"/>
      <c r="L8777" s="36"/>
      <c r="M8777" s="38"/>
      <c r="N8777" s="36"/>
      <c r="O8777" s="38"/>
    </row>
    <row r="8778" spans="8:15">
      <c r="H8778" s="37"/>
      <c r="I8778" s="36"/>
      <c r="J8778" s="38"/>
      <c r="K8778" s="36"/>
      <c r="L8778" s="36"/>
      <c r="M8778" s="38"/>
      <c r="N8778" s="36"/>
      <c r="O8778" s="38"/>
    </row>
    <row r="8779" spans="8:15">
      <c r="H8779" s="37"/>
      <c r="I8779" s="36"/>
      <c r="J8779" s="38"/>
      <c r="K8779" s="36"/>
      <c r="L8779" s="36"/>
      <c r="M8779" s="38"/>
      <c r="N8779" s="36"/>
      <c r="O8779" s="38"/>
    </row>
    <row r="8780" spans="8:15">
      <c r="H8780" s="37"/>
      <c r="I8780" s="36"/>
      <c r="J8780" s="38"/>
      <c r="K8780" s="36"/>
      <c r="L8780" s="36"/>
      <c r="M8780" s="38"/>
      <c r="N8780" s="36"/>
      <c r="O8780" s="38"/>
    </row>
    <row r="8781" spans="8:15">
      <c r="H8781" s="37"/>
      <c r="I8781" s="36"/>
      <c r="J8781" s="38"/>
      <c r="K8781" s="36"/>
      <c r="L8781" s="36"/>
      <c r="M8781" s="38"/>
      <c r="N8781" s="36"/>
      <c r="O8781" s="38"/>
    </row>
    <row r="8782" spans="8:15">
      <c r="H8782" s="37"/>
      <c r="I8782" s="36"/>
      <c r="J8782" s="38"/>
      <c r="K8782" s="36"/>
      <c r="L8782" s="36"/>
      <c r="M8782" s="38"/>
      <c r="N8782" s="36"/>
      <c r="O8782" s="38"/>
    </row>
    <row r="8783" spans="8:15">
      <c r="H8783" s="37"/>
      <c r="I8783" s="36"/>
      <c r="J8783" s="38"/>
      <c r="K8783" s="36"/>
      <c r="L8783" s="36"/>
      <c r="M8783" s="38"/>
      <c r="N8783" s="36"/>
      <c r="O8783" s="38"/>
    </row>
    <row r="8784" spans="8:15">
      <c r="H8784" s="37"/>
      <c r="I8784" s="36"/>
      <c r="J8784" s="38"/>
      <c r="K8784" s="36"/>
      <c r="L8784" s="36"/>
      <c r="M8784" s="38"/>
      <c r="N8784" s="36"/>
      <c r="O8784" s="38"/>
    </row>
    <row r="8785" spans="8:15">
      <c r="H8785" s="37"/>
      <c r="I8785" s="36"/>
      <c r="J8785" s="38"/>
      <c r="K8785" s="36"/>
      <c r="L8785" s="36"/>
      <c r="M8785" s="38"/>
      <c r="N8785" s="36"/>
      <c r="O8785" s="38"/>
    </row>
    <row r="8786" spans="8:15">
      <c r="H8786" s="37"/>
      <c r="I8786" s="36"/>
      <c r="J8786" s="38"/>
      <c r="K8786" s="36"/>
      <c r="L8786" s="36"/>
      <c r="M8786" s="38"/>
      <c r="N8786" s="36"/>
      <c r="O8786" s="38"/>
    </row>
    <row r="8787" spans="8:15">
      <c r="H8787" s="37"/>
      <c r="I8787" s="36"/>
      <c r="J8787" s="38"/>
      <c r="K8787" s="36"/>
      <c r="L8787" s="36"/>
      <c r="M8787" s="38"/>
      <c r="N8787" s="36"/>
      <c r="O8787" s="38"/>
    </row>
    <row r="8788" spans="8:15">
      <c r="H8788" s="37"/>
      <c r="I8788" s="36"/>
      <c r="J8788" s="38"/>
      <c r="K8788" s="36"/>
      <c r="L8788" s="36"/>
      <c r="M8788" s="38"/>
      <c r="N8788" s="36"/>
      <c r="O8788" s="38"/>
    </row>
    <row r="8789" spans="8:15">
      <c r="H8789" s="37"/>
      <c r="I8789" s="36"/>
      <c r="J8789" s="38"/>
      <c r="K8789" s="36"/>
      <c r="L8789" s="36"/>
      <c r="M8789" s="38"/>
      <c r="N8789" s="36"/>
      <c r="O8789" s="38"/>
    </row>
    <row r="8790" spans="8:15">
      <c r="H8790" s="37"/>
      <c r="I8790" s="36"/>
      <c r="J8790" s="38"/>
      <c r="K8790" s="36"/>
      <c r="L8790" s="36"/>
      <c r="M8790" s="38"/>
      <c r="N8790" s="36"/>
      <c r="O8790" s="38"/>
    </row>
    <row r="8791" spans="8:15">
      <c r="H8791" s="37"/>
      <c r="I8791" s="36"/>
      <c r="J8791" s="38"/>
      <c r="K8791" s="36"/>
      <c r="L8791" s="36"/>
      <c r="M8791" s="38"/>
      <c r="N8791" s="36"/>
      <c r="O8791" s="38"/>
    </row>
    <row r="8792" spans="8:15">
      <c r="H8792" s="37"/>
      <c r="I8792" s="36"/>
      <c r="J8792" s="38"/>
      <c r="K8792" s="36"/>
      <c r="L8792" s="36"/>
      <c r="M8792" s="38"/>
      <c r="N8792" s="36"/>
      <c r="O8792" s="38"/>
    </row>
    <row r="8793" spans="8:15">
      <c r="H8793" s="37"/>
      <c r="I8793" s="36"/>
      <c r="J8793" s="38"/>
      <c r="K8793" s="36"/>
      <c r="L8793" s="36"/>
      <c r="M8793" s="38"/>
      <c r="N8793" s="36"/>
      <c r="O8793" s="38"/>
    </row>
    <row r="8794" spans="8:15">
      <c r="H8794" s="37"/>
      <c r="I8794" s="36"/>
      <c r="J8794" s="38"/>
      <c r="K8794" s="36"/>
      <c r="L8794" s="36"/>
      <c r="M8794" s="38"/>
      <c r="N8794" s="36"/>
      <c r="O8794" s="38"/>
    </row>
    <row r="8795" spans="8:15">
      <c r="H8795" s="37"/>
      <c r="I8795" s="36"/>
      <c r="J8795" s="38"/>
      <c r="K8795" s="36"/>
      <c r="L8795" s="36"/>
      <c r="M8795" s="38"/>
      <c r="N8795" s="36"/>
      <c r="O8795" s="38"/>
    </row>
    <row r="8796" spans="8:15">
      <c r="H8796" s="37"/>
      <c r="I8796" s="36"/>
      <c r="J8796" s="38"/>
      <c r="K8796" s="36"/>
      <c r="L8796" s="36"/>
      <c r="M8796" s="38"/>
      <c r="N8796" s="36"/>
      <c r="O8796" s="38"/>
    </row>
    <row r="8797" spans="8:15">
      <c r="H8797" s="37"/>
      <c r="I8797" s="36"/>
      <c r="J8797" s="38"/>
      <c r="K8797" s="36"/>
      <c r="L8797" s="36"/>
      <c r="M8797" s="38"/>
      <c r="N8797" s="36"/>
      <c r="O8797" s="38"/>
    </row>
    <row r="8798" spans="8:15">
      <c r="H8798" s="37"/>
      <c r="I8798" s="36"/>
      <c r="J8798" s="38"/>
      <c r="K8798" s="36"/>
      <c r="L8798" s="36"/>
      <c r="M8798" s="38"/>
      <c r="N8798" s="36"/>
      <c r="O8798" s="38"/>
    </row>
    <row r="8799" spans="8:15">
      <c r="H8799" s="37"/>
      <c r="I8799" s="36"/>
      <c r="J8799" s="38"/>
      <c r="K8799" s="36"/>
      <c r="L8799" s="36"/>
      <c r="M8799" s="38"/>
      <c r="N8799" s="36"/>
      <c r="O8799" s="38"/>
    </row>
    <row r="8800" spans="8:15">
      <c r="H8800" s="37"/>
      <c r="I8800" s="36"/>
      <c r="J8800" s="38"/>
      <c r="K8800" s="36"/>
      <c r="L8800" s="36"/>
      <c r="M8800" s="38"/>
      <c r="N8800" s="36"/>
      <c r="O8800" s="38"/>
    </row>
    <row r="8801" spans="8:15">
      <c r="H8801" s="37"/>
      <c r="I8801" s="36"/>
      <c r="J8801" s="38"/>
      <c r="K8801" s="36"/>
      <c r="L8801" s="36"/>
      <c r="M8801" s="38"/>
      <c r="N8801" s="36"/>
      <c r="O8801" s="38"/>
    </row>
    <row r="8802" spans="8:15">
      <c r="H8802" s="37"/>
      <c r="I8802" s="36"/>
      <c r="J8802" s="38"/>
      <c r="K8802" s="36"/>
      <c r="L8802" s="36"/>
      <c r="M8802" s="38"/>
      <c r="N8802" s="36"/>
      <c r="O8802" s="38"/>
    </row>
    <row r="8803" spans="8:15">
      <c r="H8803" s="37"/>
      <c r="I8803" s="36"/>
      <c r="J8803" s="38"/>
      <c r="K8803" s="36"/>
      <c r="L8803" s="36"/>
      <c r="M8803" s="38"/>
      <c r="N8803" s="36"/>
      <c r="O8803" s="38"/>
    </row>
    <row r="8804" spans="8:15">
      <c r="H8804" s="37"/>
      <c r="I8804" s="36"/>
      <c r="J8804" s="38"/>
      <c r="K8804" s="36"/>
      <c r="L8804" s="36"/>
      <c r="M8804" s="38"/>
      <c r="N8804" s="36"/>
      <c r="O8804" s="38"/>
    </row>
    <row r="8805" spans="8:15">
      <c r="H8805" s="37"/>
      <c r="I8805" s="36"/>
      <c r="J8805" s="38"/>
      <c r="K8805" s="36"/>
      <c r="L8805" s="36"/>
      <c r="M8805" s="38"/>
      <c r="N8805" s="36"/>
      <c r="O8805" s="38"/>
    </row>
    <row r="8806" spans="8:15">
      <c r="H8806" s="37"/>
      <c r="I8806" s="36"/>
      <c r="J8806" s="38"/>
      <c r="K8806" s="36"/>
      <c r="L8806" s="36"/>
      <c r="M8806" s="38"/>
      <c r="N8806" s="36"/>
      <c r="O8806" s="38"/>
    </row>
    <row r="8807" spans="8:15">
      <c r="H8807" s="37"/>
      <c r="I8807" s="36"/>
      <c r="J8807" s="38"/>
      <c r="K8807" s="36"/>
      <c r="L8807" s="36"/>
      <c r="M8807" s="38"/>
      <c r="N8807" s="36"/>
      <c r="O8807" s="38"/>
    </row>
    <row r="8808" spans="8:15">
      <c r="H8808" s="37"/>
      <c r="I8808" s="36"/>
      <c r="J8808" s="38"/>
      <c r="K8808" s="36"/>
      <c r="L8808" s="36"/>
      <c r="M8808" s="38"/>
      <c r="N8808" s="36"/>
      <c r="O8808" s="38"/>
    </row>
    <row r="8809" spans="8:15">
      <c r="H8809" s="37"/>
      <c r="I8809" s="36"/>
      <c r="J8809" s="38"/>
      <c r="K8809" s="36"/>
      <c r="L8809" s="36"/>
      <c r="M8809" s="38"/>
      <c r="N8809" s="36"/>
      <c r="O8809" s="38"/>
    </row>
    <row r="8810" spans="8:15">
      <c r="H8810" s="37"/>
      <c r="I8810" s="36"/>
      <c r="J8810" s="38"/>
      <c r="K8810" s="36"/>
      <c r="L8810" s="36"/>
      <c r="M8810" s="38"/>
      <c r="N8810" s="36"/>
      <c r="O8810" s="38"/>
    </row>
    <row r="8811" spans="8:15">
      <c r="H8811" s="37"/>
      <c r="I8811" s="36"/>
      <c r="J8811" s="38"/>
      <c r="K8811" s="36"/>
      <c r="L8811" s="36"/>
      <c r="M8811" s="38"/>
      <c r="N8811" s="36"/>
      <c r="O8811" s="38"/>
    </row>
    <row r="8812" spans="8:15">
      <c r="H8812" s="37"/>
      <c r="I8812" s="36"/>
      <c r="J8812" s="38"/>
      <c r="K8812" s="36"/>
      <c r="L8812" s="36"/>
      <c r="M8812" s="38"/>
      <c r="N8812" s="36"/>
      <c r="O8812" s="38"/>
    </row>
    <row r="8813" spans="8:15">
      <c r="H8813" s="37"/>
      <c r="I8813" s="36"/>
      <c r="J8813" s="38"/>
      <c r="K8813" s="36"/>
      <c r="L8813" s="36"/>
      <c r="M8813" s="38"/>
      <c r="N8813" s="36"/>
      <c r="O8813" s="38"/>
    </row>
    <row r="8814" spans="8:15">
      <c r="H8814" s="37"/>
      <c r="I8814" s="36"/>
      <c r="J8814" s="38"/>
      <c r="K8814" s="36"/>
      <c r="L8814" s="36"/>
      <c r="M8814" s="38"/>
      <c r="N8814" s="36"/>
      <c r="O8814" s="38"/>
    </row>
    <row r="8815" spans="8:15">
      <c r="H8815" s="37"/>
      <c r="I8815" s="36"/>
      <c r="J8815" s="38"/>
      <c r="K8815" s="36"/>
      <c r="L8815" s="36"/>
      <c r="M8815" s="38"/>
      <c r="N8815" s="36"/>
      <c r="O8815" s="38"/>
    </row>
    <row r="8816" spans="8:15">
      <c r="H8816" s="37"/>
      <c r="I8816" s="36"/>
      <c r="J8816" s="38"/>
      <c r="K8816" s="36"/>
      <c r="L8816" s="36"/>
      <c r="M8816" s="38"/>
      <c r="N8816" s="36"/>
      <c r="O8816" s="38"/>
    </row>
    <row r="8817" spans="8:15">
      <c r="H8817" s="37"/>
      <c r="I8817" s="36"/>
      <c r="J8817" s="38"/>
      <c r="K8817" s="36"/>
      <c r="L8817" s="36"/>
      <c r="M8817" s="38"/>
      <c r="N8817" s="36"/>
      <c r="O8817" s="38"/>
    </row>
    <row r="8818" spans="8:15">
      <c r="H8818" s="37"/>
      <c r="I8818" s="36"/>
      <c r="J8818" s="38"/>
      <c r="K8818" s="36"/>
      <c r="L8818" s="36"/>
      <c r="M8818" s="38"/>
      <c r="N8818" s="36"/>
      <c r="O8818" s="38"/>
    </row>
    <row r="8819" spans="8:15">
      <c r="H8819" s="37"/>
      <c r="I8819" s="36"/>
      <c r="J8819" s="38"/>
      <c r="K8819" s="36"/>
      <c r="L8819" s="36"/>
      <c r="M8819" s="38"/>
      <c r="N8819" s="36"/>
      <c r="O8819" s="38"/>
    </row>
    <row r="8820" spans="8:15">
      <c r="H8820" s="37"/>
      <c r="I8820" s="36"/>
      <c r="J8820" s="38"/>
      <c r="K8820" s="36"/>
      <c r="L8820" s="36"/>
      <c r="M8820" s="38"/>
      <c r="N8820" s="36"/>
      <c r="O8820" s="38"/>
    </row>
    <row r="8821" spans="8:15">
      <c r="H8821" s="37"/>
      <c r="I8821" s="36"/>
      <c r="J8821" s="38"/>
      <c r="K8821" s="36"/>
      <c r="L8821" s="36"/>
      <c r="M8821" s="38"/>
      <c r="N8821" s="36"/>
      <c r="O8821" s="38"/>
    </row>
    <row r="8822" spans="8:15">
      <c r="H8822" s="37"/>
      <c r="I8822" s="36"/>
      <c r="J8822" s="38"/>
      <c r="K8822" s="36"/>
      <c r="L8822" s="36"/>
      <c r="M8822" s="38"/>
      <c r="N8822" s="36"/>
      <c r="O8822" s="38"/>
    </row>
    <row r="8823" spans="8:15">
      <c r="H8823" s="37"/>
      <c r="I8823" s="36"/>
      <c r="J8823" s="38"/>
      <c r="K8823" s="36"/>
      <c r="L8823" s="36"/>
      <c r="M8823" s="38"/>
      <c r="N8823" s="36"/>
      <c r="O8823" s="38"/>
    </row>
    <row r="8824" spans="8:15">
      <c r="H8824" s="37"/>
      <c r="I8824" s="36"/>
      <c r="J8824" s="38"/>
      <c r="K8824" s="36"/>
      <c r="L8824" s="36"/>
      <c r="M8824" s="38"/>
      <c r="N8824" s="36"/>
      <c r="O8824" s="38"/>
    </row>
    <row r="8825" spans="8:15">
      <c r="H8825" s="37"/>
      <c r="I8825" s="36"/>
      <c r="J8825" s="38"/>
      <c r="K8825" s="36"/>
      <c r="L8825" s="36"/>
      <c r="M8825" s="38"/>
      <c r="N8825" s="36"/>
      <c r="O8825" s="38"/>
    </row>
    <row r="8826" spans="8:15">
      <c r="H8826" s="37"/>
      <c r="I8826" s="36"/>
      <c r="J8826" s="38"/>
      <c r="K8826" s="36"/>
      <c r="L8826" s="36"/>
      <c r="M8826" s="38"/>
      <c r="N8826" s="36"/>
      <c r="O8826" s="38"/>
    </row>
    <row r="8827" spans="8:15">
      <c r="H8827" s="37"/>
      <c r="I8827" s="36"/>
      <c r="J8827" s="38"/>
      <c r="K8827" s="36"/>
      <c r="L8827" s="36"/>
      <c r="M8827" s="38"/>
      <c r="N8827" s="36"/>
      <c r="O8827" s="38"/>
    </row>
    <row r="8828" spans="8:15">
      <c r="H8828" s="37"/>
      <c r="I8828" s="36"/>
      <c r="J8828" s="38"/>
      <c r="K8828" s="36"/>
      <c r="L8828" s="36"/>
      <c r="M8828" s="38"/>
      <c r="N8828" s="36"/>
      <c r="O8828" s="38"/>
    </row>
    <row r="8829" spans="8:15">
      <c r="H8829" s="37"/>
      <c r="I8829" s="36"/>
      <c r="J8829" s="38"/>
      <c r="K8829" s="36"/>
      <c r="L8829" s="36"/>
      <c r="M8829" s="38"/>
      <c r="N8829" s="36"/>
      <c r="O8829" s="38"/>
    </row>
    <row r="8830" spans="8:15">
      <c r="H8830" s="37"/>
      <c r="I8830" s="36"/>
      <c r="J8830" s="38"/>
      <c r="K8830" s="36"/>
      <c r="L8830" s="36"/>
      <c r="M8830" s="38"/>
      <c r="N8830" s="36"/>
      <c r="O8830" s="38"/>
    </row>
    <row r="8831" spans="8:15">
      <c r="H8831" s="37"/>
      <c r="I8831" s="36"/>
      <c r="J8831" s="38"/>
      <c r="K8831" s="36"/>
      <c r="L8831" s="36"/>
      <c r="M8831" s="38"/>
      <c r="N8831" s="36"/>
      <c r="O8831" s="38"/>
    </row>
    <row r="8832" spans="8:15">
      <c r="H8832" s="37"/>
      <c r="I8832" s="36"/>
      <c r="J8832" s="38"/>
      <c r="K8832" s="36"/>
      <c r="L8832" s="36"/>
      <c r="M8832" s="38"/>
      <c r="N8832" s="36"/>
      <c r="O8832" s="38"/>
    </row>
    <row r="8833" spans="8:15">
      <c r="H8833" s="37"/>
      <c r="I8833" s="36"/>
      <c r="J8833" s="38"/>
      <c r="K8833" s="36"/>
      <c r="L8833" s="36"/>
      <c r="M8833" s="38"/>
      <c r="N8833" s="36"/>
      <c r="O8833" s="38"/>
    </row>
    <row r="8834" spans="8:15">
      <c r="H8834" s="37"/>
      <c r="I8834" s="36"/>
      <c r="J8834" s="38"/>
      <c r="K8834" s="36"/>
      <c r="L8834" s="36"/>
      <c r="M8834" s="38"/>
      <c r="N8834" s="36"/>
      <c r="O8834" s="38"/>
    </row>
    <row r="8835" spans="8:15">
      <c r="H8835" s="37"/>
      <c r="I8835" s="36"/>
      <c r="J8835" s="38"/>
      <c r="K8835" s="36"/>
      <c r="L8835" s="36"/>
      <c r="M8835" s="38"/>
      <c r="N8835" s="36"/>
      <c r="O8835" s="38"/>
    </row>
    <row r="8836" spans="8:15">
      <c r="H8836" s="37"/>
      <c r="I8836" s="36"/>
      <c r="J8836" s="38"/>
      <c r="K8836" s="36"/>
      <c r="L8836" s="36"/>
      <c r="M8836" s="38"/>
      <c r="N8836" s="36"/>
      <c r="O8836" s="38"/>
    </row>
    <row r="8837" spans="8:15">
      <c r="H8837" s="37"/>
      <c r="I8837" s="36"/>
      <c r="J8837" s="38"/>
      <c r="K8837" s="36"/>
      <c r="L8837" s="36"/>
      <c r="M8837" s="38"/>
      <c r="N8837" s="36"/>
      <c r="O8837" s="38"/>
    </row>
    <row r="8838" spans="8:15">
      <c r="H8838" s="37"/>
      <c r="I8838" s="36"/>
      <c r="J8838" s="38"/>
      <c r="K8838" s="36"/>
      <c r="L8838" s="36"/>
      <c r="M8838" s="38"/>
      <c r="N8838" s="36"/>
      <c r="O8838" s="38"/>
    </row>
    <row r="8839" spans="8:15">
      <c r="H8839" s="37"/>
      <c r="I8839" s="36"/>
      <c r="J8839" s="38"/>
      <c r="K8839" s="36"/>
      <c r="L8839" s="36"/>
      <c r="M8839" s="38"/>
      <c r="N8839" s="36"/>
      <c r="O8839" s="38"/>
    </row>
    <row r="8840" spans="8:15">
      <c r="H8840" s="37"/>
      <c r="I8840" s="36"/>
      <c r="J8840" s="38"/>
      <c r="K8840" s="36"/>
      <c r="L8840" s="36"/>
      <c r="M8840" s="38"/>
      <c r="N8840" s="36"/>
      <c r="O8840" s="38"/>
    </row>
    <row r="8841" spans="8:15">
      <c r="H8841" s="37"/>
      <c r="I8841" s="36"/>
      <c r="J8841" s="38"/>
      <c r="K8841" s="36"/>
      <c r="L8841" s="36"/>
      <c r="M8841" s="38"/>
      <c r="N8841" s="36"/>
      <c r="O8841" s="38"/>
    </row>
    <row r="8842" spans="8:15">
      <c r="H8842" s="37"/>
      <c r="I8842" s="36"/>
      <c r="J8842" s="38"/>
      <c r="K8842" s="36"/>
      <c r="L8842" s="36"/>
      <c r="M8842" s="38"/>
      <c r="N8842" s="36"/>
      <c r="O8842" s="38"/>
    </row>
    <row r="8843" spans="8:15">
      <c r="H8843" s="37"/>
      <c r="I8843" s="36"/>
      <c r="J8843" s="38"/>
      <c r="K8843" s="36"/>
      <c r="L8843" s="36"/>
      <c r="M8843" s="38"/>
      <c r="N8843" s="36"/>
      <c r="O8843" s="38"/>
    </row>
    <row r="8844" spans="8:15">
      <c r="H8844" s="37"/>
      <c r="I8844" s="36"/>
      <c r="J8844" s="38"/>
      <c r="K8844" s="36"/>
      <c r="L8844" s="36"/>
      <c r="M8844" s="38"/>
      <c r="N8844" s="36"/>
      <c r="O8844" s="38"/>
    </row>
    <row r="8845" spans="8:15">
      <c r="H8845" s="37"/>
      <c r="I8845" s="36"/>
      <c r="J8845" s="38"/>
      <c r="K8845" s="36"/>
      <c r="L8845" s="36"/>
      <c r="M8845" s="38"/>
      <c r="N8845" s="36"/>
      <c r="O8845" s="38"/>
    </row>
    <row r="8846" spans="8:15">
      <c r="H8846" s="37"/>
      <c r="I8846" s="36"/>
      <c r="J8846" s="38"/>
      <c r="K8846" s="36"/>
      <c r="L8846" s="36"/>
      <c r="M8846" s="38"/>
      <c r="N8846" s="36"/>
      <c r="O8846" s="38"/>
    </row>
    <row r="8847" spans="8:15">
      <c r="H8847" s="37"/>
      <c r="I8847" s="36"/>
      <c r="J8847" s="38"/>
      <c r="K8847" s="36"/>
      <c r="L8847" s="36"/>
      <c r="M8847" s="38"/>
      <c r="N8847" s="36"/>
      <c r="O8847" s="38"/>
    </row>
    <row r="8848" spans="8:15">
      <c r="H8848" s="37"/>
      <c r="I8848" s="36"/>
      <c r="J8848" s="38"/>
      <c r="K8848" s="36"/>
      <c r="L8848" s="36"/>
      <c r="M8848" s="38"/>
      <c r="N8848" s="36"/>
      <c r="O8848" s="38"/>
    </row>
    <row r="8849" spans="8:15">
      <c r="H8849" s="37"/>
      <c r="I8849" s="36"/>
      <c r="J8849" s="38"/>
      <c r="K8849" s="36"/>
      <c r="L8849" s="36"/>
      <c r="M8849" s="38"/>
      <c r="N8849" s="36"/>
      <c r="O8849" s="38"/>
    </row>
    <row r="8850" spans="8:15">
      <c r="H8850" s="37"/>
      <c r="I8850" s="36"/>
      <c r="J8850" s="38"/>
      <c r="K8850" s="36"/>
      <c r="L8850" s="36"/>
      <c r="M8850" s="38"/>
      <c r="N8850" s="36"/>
      <c r="O8850" s="38"/>
    </row>
    <row r="8851" spans="8:15">
      <c r="H8851" s="37"/>
      <c r="I8851" s="36"/>
      <c r="J8851" s="38"/>
      <c r="K8851" s="36"/>
      <c r="L8851" s="36"/>
      <c r="M8851" s="38"/>
      <c r="N8851" s="36"/>
      <c r="O8851" s="38"/>
    </row>
    <row r="8852" spans="8:15">
      <c r="H8852" s="37"/>
      <c r="I8852" s="36"/>
      <c r="J8852" s="38"/>
      <c r="K8852" s="36"/>
      <c r="L8852" s="36"/>
      <c r="M8852" s="38"/>
      <c r="N8852" s="36"/>
      <c r="O8852" s="38"/>
    </row>
    <row r="8853" spans="8:15">
      <c r="H8853" s="37"/>
      <c r="I8853" s="36"/>
      <c r="J8853" s="38"/>
      <c r="K8853" s="36"/>
      <c r="L8853" s="36"/>
      <c r="M8853" s="38"/>
      <c r="N8853" s="36"/>
      <c r="O8853" s="38"/>
    </row>
    <row r="8854" spans="8:15">
      <c r="H8854" s="37"/>
      <c r="I8854" s="36"/>
      <c r="J8854" s="38"/>
      <c r="K8854" s="36"/>
      <c r="L8854" s="36"/>
      <c r="M8854" s="38"/>
      <c r="N8854" s="36"/>
      <c r="O8854" s="38"/>
    </row>
    <row r="8855" spans="8:15">
      <c r="H8855" s="37"/>
      <c r="I8855" s="36"/>
      <c r="J8855" s="38"/>
      <c r="K8855" s="36"/>
      <c r="L8855" s="36"/>
      <c r="M8855" s="38"/>
      <c r="N8855" s="36"/>
      <c r="O8855" s="38"/>
    </row>
    <row r="8856" spans="8:15">
      <c r="H8856" s="37"/>
      <c r="I8856" s="36"/>
      <c r="J8856" s="38"/>
      <c r="K8856" s="36"/>
      <c r="L8856" s="36"/>
      <c r="M8856" s="38"/>
      <c r="N8856" s="36"/>
      <c r="O8856" s="38"/>
    </row>
    <row r="8857" spans="8:15">
      <c r="H8857" s="37"/>
      <c r="I8857" s="36"/>
      <c r="J8857" s="38"/>
      <c r="K8857" s="36"/>
      <c r="L8857" s="36"/>
      <c r="M8857" s="38"/>
      <c r="N8857" s="36"/>
      <c r="O8857" s="38"/>
    </row>
    <row r="8858" spans="8:15">
      <c r="H8858" s="37"/>
      <c r="I8858" s="36"/>
      <c r="J8858" s="38"/>
      <c r="K8858" s="36"/>
      <c r="L8858" s="36"/>
      <c r="M8858" s="38"/>
      <c r="N8858" s="36"/>
      <c r="O8858" s="38"/>
    </row>
    <row r="8859" spans="8:15">
      <c r="H8859" s="37"/>
      <c r="I8859" s="36"/>
      <c r="J8859" s="38"/>
      <c r="K8859" s="36"/>
      <c r="L8859" s="36"/>
      <c r="M8859" s="38"/>
      <c r="N8859" s="36"/>
      <c r="O8859" s="38"/>
    </row>
    <row r="8860" spans="8:15">
      <c r="H8860" s="37"/>
      <c r="I8860" s="36"/>
      <c r="J8860" s="38"/>
      <c r="K8860" s="36"/>
      <c r="L8860" s="36"/>
      <c r="M8860" s="38"/>
      <c r="N8860" s="36"/>
      <c r="O8860" s="38"/>
    </row>
    <row r="8861" spans="8:15">
      <c r="H8861" s="37"/>
      <c r="I8861" s="36"/>
      <c r="J8861" s="38"/>
      <c r="K8861" s="36"/>
      <c r="L8861" s="36"/>
      <c r="M8861" s="38"/>
      <c r="N8861" s="36"/>
      <c r="O8861" s="38"/>
    </row>
    <row r="8862" spans="8:15">
      <c r="H8862" s="37"/>
      <c r="I8862" s="36"/>
      <c r="J8862" s="38"/>
      <c r="K8862" s="36"/>
      <c r="L8862" s="36"/>
      <c r="M8862" s="38"/>
      <c r="N8862" s="36"/>
      <c r="O8862" s="38"/>
    </row>
    <row r="8863" spans="8:15">
      <c r="H8863" s="37"/>
      <c r="I8863" s="36"/>
      <c r="J8863" s="38"/>
      <c r="K8863" s="36"/>
      <c r="L8863" s="36"/>
      <c r="M8863" s="38"/>
      <c r="N8863" s="36"/>
      <c r="O8863" s="38"/>
    </row>
    <row r="8864" spans="8:15">
      <c r="H8864" s="37"/>
      <c r="I8864" s="36"/>
      <c r="J8864" s="38"/>
      <c r="K8864" s="36"/>
      <c r="L8864" s="36"/>
      <c r="M8864" s="38"/>
      <c r="N8864" s="36"/>
      <c r="O8864" s="38"/>
    </row>
    <row r="8865" spans="8:15">
      <c r="H8865" s="37"/>
      <c r="I8865" s="36"/>
      <c r="J8865" s="38"/>
      <c r="K8865" s="36"/>
      <c r="L8865" s="36"/>
      <c r="M8865" s="38"/>
      <c r="N8865" s="36"/>
      <c r="O8865" s="38"/>
    </row>
    <row r="8866" spans="8:15">
      <c r="H8866" s="37"/>
      <c r="I8866" s="36"/>
      <c r="J8866" s="38"/>
      <c r="K8866" s="36"/>
      <c r="L8866" s="36"/>
      <c r="M8866" s="38"/>
      <c r="N8866" s="36"/>
      <c r="O8866" s="38"/>
    </row>
    <row r="8867" spans="8:15">
      <c r="H8867" s="37"/>
      <c r="I8867" s="36"/>
      <c r="J8867" s="38"/>
      <c r="K8867" s="36"/>
      <c r="L8867" s="36"/>
      <c r="M8867" s="38"/>
      <c r="N8867" s="36"/>
      <c r="O8867" s="38"/>
    </row>
    <row r="8868" spans="8:15">
      <c r="H8868" s="37"/>
      <c r="I8868" s="36"/>
      <c r="J8868" s="38"/>
      <c r="K8868" s="36"/>
      <c r="L8868" s="36"/>
      <c r="M8868" s="38"/>
      <c r="N8868" s="36"/>
      <c r="O8868" s="38"/>
    </row>
    <row r="8869" spans="8:15">
      <c r="H8869" s="37"/>
      <c r="I8869" s="36"/>
      <c r="J8869" s="38"/>
      <c r="K8869" s="36"/>
      <c r="L8869" s="36"/>
      <c r="M8869" s="38"/>
      <c r="N8869" s="36"/>
      <c r="O8869" s="38"/>
    </row>
    <row r="8870" spans="8:15">
      <c r="H8870" s="37"/>
      <c r="I8870" s="36"/>
      <c r="J8870" s="38"/>
      <c r="K8870" s="36"/>
      <c r="L8870" s="36"/>
      <c r="M8870" s="38"/>
      <c r="N8870" s="36"/>
      <c r="O8870" s="38"/>
    </row>
    <row r="8871" spans="8:15">
      <c r="H8871" s="37"/>
      <c r="I8871" s="36"/>
      <c r="J8871" s="38"/>
      <c r="K8871" s="36"/>
      <c r="L8871" s="36"/>
      <c r="M8871" s="38"/>
      <c r="N8871" s="36"/>
      <c r="O8871" s="38"/>
    </row>
    <row r="8872" spans="8:15">
      <c r="H8872" s="37"/>
      <c r="I8872" s="36"/>
      <c r="J8872" s="38"/>
      <c r="K8872" s="36"/>
      <c r="L8872" s="36"/>
      <c r="M8872" s="38"/>
      <c r="N8872" s="36"/>
      <c r="O8872" s="38"/>
    </row>
    <row r="8873" spans="8:15">
      <c r="H8873" s="37"/>
      <c r="I8873" s="36"/>
      <c r="J8873" s="38"/>
      <c r="K8873" s="36"/>
      <c r="L8873" s="36"/>
      <c r="M8873" s="38"/>
      <c r="N8873" s="36"/>
      <c r="O8873" s="38"/>
    </row>
    <row r="8874" spans="8:15">
      <c r="H8874" s="37"/>
      <c r="I8874" s="36"/>
      <c r="J8874" s="38"/>
      <c r="K8874" s="36"/>
      <c r="L8874" s="36"/>
      <c r="M8874" s="38"/>
      <c r="N8874" s="36"/>
      <c r="O8874" s="38"/>
    </row>
    <row r="8875" spans="8:15">
      <c r="H8875" s="37"/>
      <c r="I8875" s="36"/>
      <c r="J8875" s="38"/>
      <c r="K8875" s="36"/>
      <c r="L8875" s="36"/>
      <c r="M8875" s="38"/>
      <c r="N8875" s="36"/>
      <c r="O8875" s="38"/>
    </row>
    <row r="8876" spans="8:15">
      <c r="H8876" s="37"/>
      <c r="I8876" s="36"/>
      <c r="J8876" s="38"/>
      <c r="K8876" s="36"/>
      <c r="L8876" s="36"/>
      <c r="M8876" s="38"/>
      <c r="N8876" s="36"/>
      <c r="O8876" s="38"/>
    </row>
    <row r="8877" spans="8:15">
      <c r="H8877" s="37"/>
      <c r="I8877" s="36"/>
      <c r="J8877" s="38"/>
      <c r="K8877" s="36"/>
      <c r="L8877" s="36"/>
      <c r="M8877" s="38"/>
      <c r="N8877" s="36"/>
      <c r="O8877" s="38"/>
    </row>
    <row r="8878" spans="8:15">
      <c r="H8878" s="37"/>
      <c r="I8878" s="36"/>
      <c r="J8878" s="38"/>
      <c r="K8878" s="36"/>
      <c r="L8878" s="36"/>
      <c r="M8878" s="38"/>
      <c r="N8878" s="36"/>
      <c r="O8878" s="38"/>
    </row>
    <row r="8879" spans="8:15">
      <c r="H8879" s="37"/>
      <c r="I8879" s="36"/>
      <c r="J8879" s="38"/>
      <c r="K8879" s="36"/>
      <c r="L8879" s="36"/>
      <c r="M8879" s="38"/>
      <c r="N8879" s="36"/>
      <c r="O8879" s="38"/>
    </row>
    <row r="8880" spans="8:15">
      <c r="H8880" s="37"/>
      <c r="I8880" s="36"/>
      <c r="J8880" s="38"/>
      <c r="K8880" s="36"/>
      <c r="L8880" s="36"/>
      <c r="M8880" s="38"/>
      <c r="N8880" s="36"/>
      <c r="O8880" s="38"/>
    </row>
    <row r="8881" spans="8:15">
      <c r="H8881" s="37"/>
      <c r="I8881" s="36"/>
      <c r="J8881" s="38"/>
      <c r="K8881" s="36"/>
      <c r="L8881" s="36"/>
      <c r="M8881" s="38"/>
      <c r="N8881" s="36"/>
      <c r="O8881" s="38"/>
    </row>
    <row r="8882" spans="8:15">
      <c r="H8882" s="37"/>
      <c r="I8882" s="36"/>
      <c r="J8882" s="38"/>
      <c r="K8882" s="36"/>
      <c r="L8882" s="36"/>
      <c r="M8882" s="38"/>
      <c r="N8882" s="36"/>
      <c r="O8882" s="38"/>
    </row>
    <row r="8883" spans="8:15">
      <c r="H8883" s="37"/>
      <c r="I8883" s="36"/>
      <c r="J8883" s="38"/>
      <c r="K8883" s="36"/>
      <c r="L8883" s="36"/>
      <c r="M8883" s="38"/>
      <c r="N8883" s="36"/>
      <c r="O8883" s="38"/>
    </row>
    <row r="8884" spans="8:15">
      <c r="H8884" s="37"/>
      <c r="I8884" s="36"/>
      <c r="J8884" s="38"/>
      <c r="K8884" s="36"/>
      <c r="L8884" s="36"/>
      <c r="M8884" s="38"/>
      <c r="N8884" s="36"/>
      <c r="O8884" s="38"/>
    </row>
    <row r="8885" spans="8:15">
      <c r="H8885" s="37"/>
      <c r="I8885" s="36"/>
      <c r="J8885" s="38"/>
      <c r="K8885" s="36"/>
      <c r="L8885" s="36"/>
      <c r="M8885" s="38"/>
      <c r="N8885" s="36"/>
      <c r="O8885" s="38"/>
    </row>
    <row r="8886" spans="8:15">
      <c r="H8886" s="37"/>
      <c r="I8886" s="36"/>
      <c r="J8886" s="38"/>
      <c r="K8886" s="36"/>
      <c r="L8886" s="36"/>
      <c r="M8886" s="38"/>
      <c r="N8886" s="36"/>
      <c r="O8886" s="38"/>
    </row>
    <row r="8887" spans="8:15">
      <c r="H8887" s="37"/>
      <c r="I8887" s="36"/>
      <c r="J8887" s="38"/>
      <c r="K8887" s="36"/>
      <c r="L8887" s="36"/>
      <c r="M8887" s="38"/>
      <c r="N8887" s="36"/>
      <c r="O8887" s="38"/>
    </row>
    <row r="8888" spans="8:15">
      <c r="H8888" s="37"/>
      <c r="I8888" s="36"/>
      <c r="J8888" s="38"/>
      <c r="K8888" s="36"/>
      <c r="L8888" s="36"/>
      <c r="M8888" s="38"/>
      <c r="N8888" s="36"/>
      <c r="O8888" s="38"/>
    </row>
    <row r="8889" spans="8:15">
      <c r="H8889" s="37"/>
      <c r="I8889" s="36"/>
      <c r="J8889" s="38"/>
      <c r="K8889" s="36"/>
      <c r="L8889" s="36"/>
      <c r="M8889" s="38"/>
      <c r="N8889" s="36"/>
      <c r="O8889" s="38"/>
    </row>
    <row r="8890" spans="8:15">
      <c r="H8890" s="37"/>
      <c r="I8890" s="36"/>
      <c r="J8890" s="38"/>
      <c r="K8890" s="36"/>
      <c r="L8890" s="36"/>
      <c r="M8890" s="38"/>
      <c r="N8890" s="36"/>
      <c r="O8890" s="38"/>
    </row>
    <row r="8891" spans="8:15">
      <c r="H8891" s="37"/>
      <c r="I8891" s="36"/>
      <c r="J8891" s="38"/>
      <c r="K8891" s="36"/>
      <c r="L8891" s="36"/>
      <c r="M8891" s="38"/>
      <c r="N8891" s="36"/>
      <c r="O8891" s="38"/>
    </row>
    <row r="8892" spans="8:15">
      <c r="H8892" s="37"/>
      <c r="I8892" s="36"/>
      <c r="J8892" s="38"/>
      <c r="K8892" s="36"/>
      <c r="L8892" s="36"/>
      <c r="M8892" s="38"/>
      <c r="N8892" s="36"/>
      <c r="O8892" s="38"/>
    </row>
    <row r="8893" spans="8:15">
      <c r="H8893" s="37"/>
      <c r="I8893" s="36"/>
      <c r="J8893" s="38"/>
      <c r="K8893" s="36"/>
      <c r="L8893" s="36"/>
      <c r="M8893" s="38"/>
      <c r="N8893" s="36"/>
      <c r="O8893" s="38"/>
    </row>
    <row r="8894" spans="8:15">
      <c r="H8894" s="37"/>
      <c r="I8894" s="36"/>
      <c r="J8894" s="38"/>
      <c r="K8894" s="36"/>
      <c r="L8894" s="36"/>
      <c r="M8894" s="38"/>
      <c r="N8894" s="36"/>
      <c r="O8894" s="38"/>
    </row>
    <row r="8895" spans="8:15">
      <c r="H8895" s="37"/>
      <c r="I8895" s="36"/>
      <c r="J8895" s="38"/>
      <c r="K8895" s="36"/>
      <c r="L8895" s="36"/>
      <c r="M8895" s="38"/>
      <c r="N8895" s="36"/>
      <c r="O8895" s="38"/>
    </row>
    <row r="8896" spans="8:15">
      <c r="H8896" s="37"/>
      <c r="I8896" s="36"/>
      <c r="J8896" s="38"/>
      <c r="K8896" s="36"/>
      <c r="L8896" s="36"/>
      <c r="M8896" s="38"/>
      <c r="N8896" s="36"/>
      <c r="O8896" s="38"/>
    </row>
    <row r="8897" spans="8:15">
      <c r="H8897" s="37"/>
      <c r="I8897" s="36"/>
      <c r="J8897" s="38"/>
      <c r="K8897" s="36"/>
      <c r="L8897" s="36"/>
      <c r="M8897" s="38"/>
      <c r="N8897" s="36"/>
      <c r="O8897" s="38"/>
    </row>
    <row r="8898" spans="8:15">
      <c r="H8898" s="37"/>
      <c r="I8898" s="36"/>
      <c r="J8898" s="38"/>
      <c r="K8898" s="36"/>
      <c r="L8898" s="36"/>
      <c r="M8898" s="38"/>
      <c r="N8898" s="36"/>
      <c r="O8898" s="38"/>
    </row>
    <row r="8899" spans="8:15">
      <c r="H8899" s="37"/>
      <c r="I8899" s="36"/>
      <c r="J8899" s="38"/>
      <c r="K8899" s="36"/>
      <c r="L8899" s="36"/>
      <c r="M8899" s="38"/>
      <c r="N8899" s="36"/>
      <c r="O8899" s="38"/>
    </row>
    <row r="8900" spans="8:15">
      <c r="H8900" s="37"/>
      <c r="I8900" s="36"/>
      <c r="J8900" s="38"/>
      <c r="K8900" s="36"/>
      <c r="L8900" s="36"/>
      <c r="M8900" s="38"/>
      <c r="N8900" s="36"/>
      <c r="O8900" s="38"/>
    </row>
    <row r="8901" spans="8:15">
      <c r="H8901" s="37"/>
      <c r="I8901" s="36"/>
      <c r="J8901" s="38"/>
      <c r="K8901" s="36"/>
      <c r="L8901" s="36"/>
      <c r="M8901" s="38"/>
      <c r="N8901" s="36"/>
      <c r="O8901" s="38"/>
    </row>
    <row r="8902" spans="8:15">
      <c r="H8902" s="37"/>
      <c r="I8902" s="36"/>
      <c r="J8902" s="38"/>
      <c r="K8902" s="36"/>
      <c r="L8902" s="36"/>
      <c r="M8902" s="38"/>
      <c r="N8902" s="36"/>
      <c r="O8902" s="38"/>
    </row>
    <row r="8903" spans="8:15">
      <c r="H8903" s="37"/>
      <c r="I8903" s="36"/>
      <c r="J8903" s="38"/>
      <c r="K8903" s="36"/>
      <c r="L8903" s="36"/>
      <c r="M8903" s="38"/>
      <c r="N8903" s="36"/>
      <c r="O8903" s="38"/>
    </row>
    <row r="8904" spans="8:15">
      <c r="H8904" s="37"/>
      <c r="I8904" s="36"/>
      <c r="J8904" s="38"/>
      <c r="K8904" s="36"/>
      <c r="L8904" s="36"/>
      <c r="M8904" s="38"/>
      <c r="N8904" s="36"/>
      <c r="O8904" s="38"/>
    </row>
    <row r="8905" spans="8:15">
      <c r="H8905" s="37"/>
      <c r="I8905" s="36"/>
      <c r="J8905" s="38"/>
      <c r="K8905" s="36"/>
      <c r="L8905" s="36"/>
      <c r="M8905" s="38"/>
      <c r="N8905" s="36"/>
      <c r="O8905" s="38"/>
    </row>
    <row r="8906" spans="8:15">
      <c r="H8906" s="37"/>
      <c r="I8906" s="36"/>
      <c r="J8906" s="38"/>
      <c r="K8906" s="36"/>
      <c r="L8906" s="36"/>
      <c r="M8906" s="38"/>
      <c r="N8906" s="36"/>
      <c r="O8906" s="38"/>
    </row>
    <row r="8907" spans="8:15">
      <c r="H8907" s="37"/>
      <c r="I8907" s="36"/>
      <c r="J8907" s="38"/>
      <c r="K8907" s="36"/>
      <c r="L8907" s="36"/>
      <c r="M8907" s="38"/>
      <c r="N8907" s="36"/>
      <c r="O8907" s="38"/>
    </row>
    <row r="8908" spans="8:15">
      <c r="H8908" s="37"/>
      <c r="I8908" s="36"/>
      <c r="J8908" s="38"/>
      <c r="K8908" s="36"/>
      <c r="L8908" s="36"/>
      <c r="M8908" s="38"/>
      <c r="N8908" s="36"/>
      <c r="O8908" s="38"/>
    </row>
    <row r="8909" spans="8:15">
      <c r="H8909" s="37"/>
      <c r="I8909" s="36"/>
      <c r="J8909" s="38"/>
      <c r="K8909" s="36"/>
      <c r="L8909" s="36"/>
      <c r="M8909" s="38"/>
      <c r="N8909" s="36"/>
      <c r="O8909" s="38"/>
    </row>
    <row r="8910" spans="8:15">
      <c r="H8910" s="37"/>
      <c r="I8910" s="36"/>
      <c r="J8910" s="38"/>
      <c r="K8910" s="36"/>
      <c r="L8910" s="36"/>
      <c r="M8910" s="38"/>
      <c r="N8910" s="36"/>
      <c r="O8910" s="38"/>
    </row>
    <row r="8911" spans="8:15">
      <c r="H8911" s="37"/>
      <c r="I8911" s="36"/>
      <c r="J8911" s="38"/>
      <c r="K8911" s="36"/>
      <c r="L8911" s="36"/>
      <c r="M8911" s="38"/>
      <c r="N8911" s="36"/>
      <c r="O8911" s="38"/>
    </row>
    <row r="8912" spans="8:15">
      <c r="H8912" s="37"/>
      <c r="I8912" s="36"/>
      <c r="J8912" s="38"/>
      <c r="K8912" s="36"/>
      <c r="L8912" s="36"/>
      <c r="M8912" s="38"/>
      <c r="N8912" s="36"/>
      <c r="O8912" s="38"/>
    </row>
    <row r="8913" spans="8:15">
      <c r="H8913" s="37"/>
      <c r="I8913" s="36"/>
      <c r="J8913" s="38"/>
      <c r="K8913" s="36"/>
      <c r="L8913" s="36"/>
      <c r="M8913" s="38"/>
      <c r="N8913" s="36"/>
      <c r="O8913" s="38"/>
    </row>
    <row r="8914" spans="8:15">
      <c r="H8914" s="37"/>
      <c r="I8914" s="36"/>
      <c r="J8914" s="38"/>
      <c r="K8914" s="36"/>
      <c r="L8914" s="36"/>
      <c r="M8914" s="38"/>
      <c r="N8914" s="36"/>
      <c r="O8914" s="38"/>
    </row>
    <row r="8915" spans="8:15">
      <c r="H8915" s="37"/>
      <c r="I8915" s="36"/>
      <c r="J8915" s="38"/>
      <c r="K8915" s="36"/>
      <c r="L8915" s="36"/>
      <c r="M8915" s="38"/>
      <c r="N8915" s="36"/>
      <c r="O8915" s="38"/>
    </row>
    <row r="8916" spans="8:15">
      <c r="H8916" s="37"/>
      <c r="I8916" s="36"/>
      <c r="J8916" s="38"/>
      <c r="K8916" s="36"/>
      <c r="L8916" s="36"/>
      <c r="M8916" s="38"/>
      <c r="N8916" s="36"/>
      <c r="O8916" s="38"/>
    </row>
    <row r="8917" spans="8:15">
      <c r="H8917" s="37"/>
      <c r="I8917" s="36"/>
      <c r="J8917" s="38"/>
      <c r="K8917" s="36"/>
      <c r="L8917" s="36"/>
      <c r="M8917" s="38"/>
      <c r="N8917" s="36"/>
      <c r="O8917" s="38"/>
    </row>
    <row r="8918" spans="8:15">
      <c r="H8918" s="37"/>
      <c r="I8918" s="36"/>
      <c r="J8918" s="38"/>
      <c r="K8918" s="36"/>
      <c r="L8918" s="36"/>
      <c r="M8918" s="38"/>
      <c r="N8918" s="36"/>
      <c r="O8918" s="38"/>
    </row>
    <row r="8919" spans="8:15">
      <c r="H8919" s="37"/>
      <c r="I8919" s="36"/>
      <c r="J8919" s="38"/>
      <c r="K8919" s="36"/>
      <c r="L8919" s="36"/>
      <c r="M8919" s="38"/>
      <c r="N8919" s="36"/>
      <c r="O8919" s="38"/>
    </row>
    <row r="8920" spans="8:15">
      <c r="H8920" s="37"/>
      <c r="I8920" s="36"/>
      <c r="J8920" s="38"/>
      <c r="K8920" s="36"/>
      <c r="L8920" s="36"/>
      <c r="M8920" s="38"/>
      <c r="N8920" s="36"/>
      <c r="O8920" s="38"/>
    </row>
    <row r="8921" spans="8:15">
      <c r="H8921" s="37"/>
      <c r="I8921" s="36"/>
      <c r="J8921" s="38"/>
      <c r="K8921" s="36"/>
      <c r="L8921" s="36"/>
      <c r="M8921" s="38"/>
      <c r="N8921" s="36"/>
      <c r="O8921" s="38"/>
    </row>
    <row r="8922" spans="8:15">
      <c r="H8922" s="37"/>
      <c r="I8922" s="36"/>
      <c r="J8922" s="38"/>
      <c r="K8922" s="36"/>
      <c r="L8922" s="36"/>
      <c r="M8922" s="38"/>
      <c r="N8922" s="36"/>
      <c r="O8922" s="38"/>
    </row>
    <row r="8923" spans="8:15">
      <c r="H8923" s="37"/>
      <c r="I8923" s="36"/>
      <c r="J8923" s="38"/>
      <c r="K8923" s="36"/>
      <c r="L8923" s="36"/>
      <c r="M8923" s="38"/>
      <c r="N8923" s="36"/>
      <c r="O8923" s="38"/>
    </row>
    <row r="8924" spans="8:15">
      <c r="H8924" s="37"/>
      <c r="I8924" s="36"/>
      <c r="J8924" s="38"/>
      <c r="K8924" s="36"/>
      <c r="L8924" s="36"/>
      <c r="M8924" s="38"/>
      <c r="N8924" s="36"/>
      <c r="O8924" s="38"/>
    </row>
    <row r="8925" spans="8:15">
      <c r="H8925" s="37"/>
      <c r="I8925" s="36"/>
      <c r="J8925" s="38"/>
      <c r="K8925" s="36"/>
      <c r="L8925" s="36"/>
      <c r="M8925" s="38"/>
      <c r="N8925" s="36"/>
      <c r="O8925" s="38"/>
    </row>
    <row r="8926" spans="8:15">
      <c r="H8926" s="37"/>
      <c r="I8926" s="36"/>
      <c r="J8926" s="38"/>
      <c r="K8926" s="36"/>
      <c r="L8926" s="36"/>
      <c r="M8926" s="38"/>
      <c r="N8926" s="36"/>
      <c r="O8926" s="38"/>
    </row>
    <row r="8927" spans="8:15">
      <c r="H8927" s="37"/>
      <c r="I8927" s="36"/>
      <c r="J8927" s="38"/>
      <c r="K8927" s="36"/>
      <c r="L8927" s="36"/>
      <c r="M8927" s="38"/>
      <c r="N8927" s="36"/>
      <c r="O8927" s="38"/>
    </row>
    <row r="8928" spans="8:15">
      <c r="H8928" s="37"/>
      <c r="I8928" s="36"/>
      <c r="J8928" s="38"/>
      <c r="K8928" s="36"/>
      <c r="L8928" s="36"/>
      <c r="M8928" s="38"/>
      <c r="N8928" s="36"/>
      <c r="O8928" s="38"/>
    </row>
    <row r="8929" spans="8:15">
      <c r="H8929" s="37"/>
      <c r="I8929" s="36"/>
      <c r="J8929" s="38"/>
      <c r="K8929" s="36"/>
      <c r="L8929" s="36"/>
      <c r="M8929" s="38"/>
      <c r="N8929" s="36"/>
      <c r="O8929" s="38"/>
    </row>
    <row r="8930" spans="8:15">
      <c r="H8930" s="37"/>
      <c r="I8930" s="36"/>
      <c r="J8930" s="38"/>
      <c r="K8930" s="36"/>
      <c r="L8930" s="36"/>
      <c r="M8930" s="38"/>
      <c r="N8930" s="36"/>
      <c r="O8930" s="38"/>
    </row>
    <row r="8931" spans="8:15">
      <c r="H8931" s="37"/>
      <c r="I8931" s="36"/>
      <c r="J8931" s="38"/>
      <c r="K8931" s="36"/>
      <c r="L8931" s="36"/>
      <c r="M8931" s="38"/>
      <c r="N8931" s="36"/>
      <c r="O8931" s="38"/>
    </row>
    <row r="8932" spans="8:15">
      <c r="H8932" s="37"/>
      <c r="I8932" s="36"/>
      <c r="J8932" s="38"/>
      <c r="K8932" s="36"/>
      <c r="L8932" s="36"/>
      <c r="M8932" s="38"/>
      <c r="N8932" s="36"/>
      <c r="O8932" s="38"/>
    </row>
    <row r="8933" spans="8:15">
      <c r="H8933" s="37"/>
      <c r="I8933" s="36"/>
      <c r="J8933" s="38"/>
      <c r="K8933" s="36"/>
      <c r="L8933" s="36"/>
      <c r="M8933" s="38"/>
      <c r="N8933" s="36"/>
      <c r="O8933" s="38"/>
    </row>
    <row r="8934" spans="8:15">
      <c r="H8934" s="37"/>
      <c r="I8934" s="36"/>
      <c r="J8934" s="38"/>
      <c r="K8934" s="36"/>
      <c r="L8934" s="36"/>
      <c r="M8934" s="38"/>
      <c r="N8934" s="36"/>
      <c r="O8934" s="38"/>
    </row>
    <row r="8935" spans="8:15">
      <c r="H8935" s="37"/>
      <c r="I8935" s="36"/>
      <c r="J8935" s="38"/>
      <c r="K8935" s="36"/>
      <c r="L8935" s="36"/>
      <c r="M8935" s="38"/>
      <c r="N8935" s="36"/>
      <c r="O8935" s="38"/>
    </row>
    <row r="8936" spans="8:15">
      <c r="H8936" s="37"/>
      <c r="I8936" s="36"/>
      <c r="J8936" s="38"/>
      <c r="K8936" s="36"/>
      <c r="L8936" s="36"/>
      <c r="M8936" s="38"/>
      <c r="N8936" s="36"/>
      <c r="O8936" s="38"/>
    </row>
    <row r="8937" spans="8:15">
      <c r="H8937" s="37"/>
      <c r="I8937" s="36"/>
      <c r="J8937" s="38"/>
      <c r="K8937" s="36"/>
      <c r="L8937" s="36"/>
      <c r="M8937" s="38"/>
      <c r="N8937" s="36"/>
      <c r="O8937" s="38"/>
    </row>
    <row r="8938" spans="8:15">
      <c r="H8938" s="37"/>
      <c r="I8938" s="36"/>
      <c r="J8938" s="38"/>
      <c r="K8938" s="36"/>
      <c r="L8938" s="36"/>
      <c r="M8938" s="38"/>
      <c r="N8938" s="36"/>
      <c r="O8938" s="38"/>
    </row>
    <row r="8939" spans="8:15">
      <c r="H8939" s="37"/>
      <c r="I8939" s="36"/>
      <c r="J8939" s="38"/>
      <c r="K8939" s="36"/>
      <c r="L8939" s="36"/>
      <c r="M8939" s="38"/>
      <c r="N8939" s="36"/>
      <c r="O8939" s="38"/>
    </row>
    <row r="8940" spans="8:15">
      <c r="H8940" s="37"/>
      <c r="I8940" s="36"/>
      <c r="J8940" s="38"/>
      <c r="K8940" s="36"/>
      <c r="L8940" s="36"/>
      <c r="M8940" s="38"/>
      <c r="N8940" s="36"/>
      <c r="O8940" s="38"/>
    </row>
    <row r="8941" spans="8:15">
      <c r="H8941" s="37"/>
      <c r="I8941" s="36"/>
      <c r="J8941" s="38"/>
      <c r="K8941" s="36"/>
      <c r="L8941" s="36"/>
      <c r="M8941" s="38"/>
      <c r="N8941" s="36"/>
      <c r="O8941" s="38"/>
    </row>
    <row r="8942" spans="8:15">
      <c r="H8942" s="37"/>
      <c r="I8942" s="36"/>
      <c r="J8942" s="38"/>
      <c r="K8942" s="36"/>
      <c r="L8942" s="36"/>
      <c r="M8942" s="38"/>
      <c r="N8942" s="36"/>
      <c r="O8942" s="38"/>
    </row>
    <row r="8943" spans="8:15">
      <c r="H8943" s="37"/>
      <c r="I8943" s="36"/>
      <c r="J8943" s="38"/>
      <c r="K8943" s="36"/>
      <c r="L8943" s="36"/>
      <c r="M8943" s="38"/>
      <c r="N8943" s="36"/>
      <c r="O8943" s="38"/>
    </row>
    <row r="8944" spans="8:15">
      <c r="H8944" s="37"/>
      <c r="I8944" s="36"/>
      <c r="J8944" s="38"/>
      <c r="K8944" s="36"/>
      <c r="L8944" s="36"/>
      <c r="M8944" s="38"/>
      <c r="N8944" s="36"/>
      <c r="O8944" s="38"/>
    </row>
    <row r="8945" spans="8:15">
      <c r="H8945" s="37"/>
      <c r="I8945" s="36"/>
      <c r="J8945" s="38"/>
      <c r="K8945" s="36"/>
      <c r="L8945" s="36"/>
      <c r="M8945" s="38"/>
      <c r="N8945" s="36"/>
      <c r="O8945" s="38"/>
    </row>
    <row r="8946" spans="8:15">
      <c r="H8946" s="37"/>
      <c r="I8946" s="36"/>
      <c r="J8946" s="38"/>
      <c r="K8946" s="36"/>
      <c r="L8946" s="36"/>
      <c r="M8946" s="38"/>
      <c r="N8946" s="36"/>
      <c r="O8946" s="38"/>
    </row>
    <row r="8947" spans="8:15">
      <c r="H8947" s="37"/>
      <c r="I8947" s="36"/>
      <c r="J8947" s="38"/>
      <c r="K8947" s="36"/>
      <c r="L8947" s="36"/>
      <c r="M8947" s="38"/>
      <c r="N8947" s="36"/>
      <c r="O8947" s="38"/>
    </row>
    <row r="8948" spans="8:15">
      <c r="H8948" s="37"/>
      <c r="I8948" s="36"/>
      <c r="J8948" s="38"/>
      <c r="K8948" s="36"/>
      <c r="L8948" s="36"/>
      <c r="M8948" s="38"/>
      <c r="N8948" s="36"/>
      <c r="O8948" s="38"/>
    </row>
    <row r="8949" spans="8:15">
      <c r="H8949" s="37"/>
      <c r="I8949" s="36"/>
      <c r="J8949" s="38"/>
      <c r="K8949" s="36"/>
      <c r="L8949" s="36"/>
      <c r="M8949" s="38"/>
      <c r="N8949" s="36"/>
      <c r="O8949" s="38"/>
    </row>
    <row r="8950" spans="8:15">
      <c r="H8950" s="37"/>
      <c r="I8950" s="36"/>
      <c r="J8950" s="38"/>
      <c r="K8950" s="36"/>
      <c r="L8950" s="36"/>
      <c r="M8950" s="38"/>
      <c r="N8950" s="36"/>
      <c r="O8950" s="38"/>
    </row>
    <row r="8951" spans="8:15">
      <c r="H8951" s="37"/>
      <c r="I8951" s="36"/>
      <c r="J8951" s="38"/>
      <c r="K8951" s="36"/>
      <c r="L8951" s="36"/>
      <c r="M8951" s="38"/>
      <c r="N8951" s="36"/>
      <c r="O8951" s="38"/>
    </row>
    <row r="8952" spans="8:15">
      <c r="H8952" s="37"/>
      <c r="I8952" s="36"/>
      <c r="J8952" s="38"/>
      <c r="K8952" s="36"/>
      <c r="L8952" s="36"/>
      <c r="M8952" s="38"/>
      <c r="N8952" s="36"/>
      <c r="O8952" s="38"/>
    </row>
    <row r="8953" spans="8:15">
      <c r="H8953" s="37"/>
      <c r="I8953" s="36"/>
      <c r="J8953" s="38"/>
      <c r="K8953" s="36"/>
      <c r="L8953" s="36"/>
      <c r="M8953" s="38"/>
      <c r="N8953" s="36"/>
      <c r="O8953" s="38"/>
    </row>
    <row r="8954" spans="8:15">
      <c r="H8954" s="37"/>
      <c r="I8954" s="36"/>
      <c r="J8954" s="38"/>
      <c r="K8954" s="36"/>
      <c r="L8954" s="36"/>
      <c r="M8954" s="38"/>
      <c r="N8954" s="36"/>
      <c r="O8954" s="38"/>
    </row>
    <row r="8955" spans="8:15">
      <c r="H8955" s="37"/>
      <c r="I8955" s="36"/>
      <c r="J8955" s="38"/>
      <c r="K8955" s="36"/>
      <c r="L8955" s="36"/>
      <c r="M8955" s="38"/>
      <c r="N8955" s="36"/>
      <c r="O8955" s="38"/>
    </row>
    <row r="8956" spans="8:15">
      <c r="H8956" s="37"/>
      <c r="I8956" s="36"/>
      <c r="J8956" s="38"/>
      <c r="K8956" s="36"/>
      <c r="L8956" s="36"/>
      <c r="M8956" s="38"/>
      <c r="N8956" s="36"/>
      <c r="O8956" s="38"/>
    </row>
    <row r="8957" spans="8:15">
      <c r="H8957" s="37"/>
      <c r="I8957" s="36"/>
      <c r="J8957" s="38"/>
      <c r="K8957" s="36"/>
      <c r="L8957" s="36"/>
      <c r="M8957" s="38"/>
      <c r="N8957" s="36"/>
      <c r="O8957" s="38"/>
    </row>
    <row r="8958" spans="8:15">
      <c r="H8958" s="37"/>
      <c r="I8958" s="36"/>
      <c r="J8958" s="38"/>
      <c r="K8958" s="36"/>
      <c r="L8958" s="36"/>
      <c r="M8958" s="38"/>
      <c r="N8958" s="36"/>
      <c r="O8958" s="38"/>
    </row>
    <row r="8959" spans="8:15">
      <c r="H8959" s="37"/>
      <c r="I8959" s="36"/>
      <c r="J8959" s="38"/>
      <c r="K8959" s="36"/>
      <c r="L8959" s="36"/>
      <c r="M8959" s="38"/>
      <c r="N8959" s="36"/>
      <c r="O8959" s="38"/>
    </row>
    <row r="8960" spans="8:15">
      <c r="H8960" s="37"/>
      <c r="I8960" s="36"/>
      <c r="J8960" s="38"/>
      <c r="K8960" s="36"/>
      <c r="L8960" s="36"/>
      <c r="M8960" s="38"/>
      <c r="N8960" s="36"/>
      <c r="O8960" s="38"/>
    </row>
    <row r="8961" spans="8:15">
      <c r="H8961" s="37"/>
      <c r="I8961" s="36"/>
      <c r="J8961" s="38"/>
      <c r="K8961" s="36"/>
      <c r="L8961" s="36"/>
      <c r="M8961" s="38"/>
      <c r="N8961" s="36"/>
      <c r="O8961" s="38"/>
    </row>
    <row r="8962" spans="8:15">
      <c r="H8962" s="37"/>
      <c r="I8962" s="36"/>
      <c r="J8962" s="38"/>
      <c r="K8962" s="36"/>
      <c r="L8962" s="36"/>
      <c r="M8962" s="38"/>
      <c r="N8962" s="36"/>
      <c r="O8962" s="38"/>
    </row>
    <row r="8963" spans="8:15">
      <c r="H8963" s="37"/>
      <c r="I8963" s="36"/>
      <c r="J8963" s="38"/>
      <c r="K8963" s="36"/>
      <c r="L8963" s="36"/>
      <c r="M8963" s="38"/>
      <c r="N8963" s="36"/>
      <c r="O8963" s="38"/>
    </row>
    <row r="8964" spans="8:15">
      <c r="H8964" s="37"/>
      <c r="I8964" s="36"/>
      <c r="J8964" s="38"/>
      <c r="K8964" s="36"/>
      <c r="L8964" s="36"/>
      <c r="M8964" s="38"/>
      <c r="N8964" s="36"/>
      <c r="O8964" s="38"/>
    </row>
    <row r="8965" spans="8:15">
      <c r="H8965" s="37"/>
      <c r="I8965" s="36"/>
      <c r="J8965" s="38"/>
      <c r="K8965" s="36"/>
      <c r="L8965" s="36"/>
      <c r="M8965" s="38"/>
      <c r="N8965" s="36"/>
      <c r="O8965" s="38"/>
    </row>
    <row r="8966" spans="8:15">
      <c r="H8966" s="37"/>
      <c r="I8966" s="36"/>
      <c r="J8966" s="38"/>
      <c r="K8966" s="36"/>
      <c r="L8966" s="36"/>
      <c r="M8966" s="38"/>
      <c r="N8966" s="36"/>
      <c r="O8966" s="38"/>
    </row>
    <row r="8967" spans="8:15">
      <c r="H8967" s="37"/>
      <c r="I8967" s="36"/>
      <c r="J8967" s="38"/>
      <c r="K8967" s="36"/>
      <c r="L8967" s="36"/>
      <c r="M8967" s="38"/>
      <c r="N8967" s="36"/>
      <c r="O8967" s="38"/>
    </row>
    <row r="8968" spans="8:15">
      <c r="H8968" s="37"/>
      <c r="I8968" s="36"/>
      <c r="J8968" s="38"/>
      <c r="K8968" s="36"/>
      <c r="L8968" s="36"/>
      <c r="M8968" s="38"/>
      <c r="N8968" s="36"/>
      <c r="O8968" s="38"/>
    </row>
    <row r="8969" spans="8:15">
      <c r="H8969" s="37"/>
      <c r="I8969" s="36"/>
      <c r="J8969" s="38"/>
      <c r="K8969" s="36"/>
      <c r="L8969" s="36"/>
      <c r="M8969" s="38"/>
      <c r="N8969" s="36"/>
      <c r="O8969" s="38"/>
    </row>
    <row r="8970" spans="8:15">
      <c r="H8970" s="37"/>
      <c r="I8970" s="36"/>
      <c r="J8970" s="38"/>
      <c r="K8970" s="36"/>
      <c r="L8970" s="36"/>
      <c r="M8970" s="38"/>
      <c r="N8970" s="36"/>
      <c r="O8970" s="38"/>
    </row>
    <row r="8971" spans="8:15">
      <c r="H8971" s="37"/>
      <c r="I8971" s="36"/>
      <c r="J8971" s="38"/>
      <c r="K8971" s="36"/>
      <c r="L8971" s="36"/>
      <c r="M8971" s="38"/>
      <c r="N8971" s="36"/>
      <c r="O8971" s="38"/>
    </row>
    <row r="8972" spans="8:15">
      <c r="H8972" s="37"/>
      <c r="I8972" s="36"/>
      <c r="J8972" s="38"/>
      <c r="K8972" s="36"/>
      <c r="L8972" s="36"/>
      <c r="M8972" s="38"/>
      <c r="N8972" s="36"/>
      <c r="O8972" s="38"/>
    </row>
    <row r="8973" spans="8:15">
      <c r="H8973" s="37"/>
      <c r="I8973" s="36"/>
      <c r="J8973" s="38"/>
      <c r="K8973" s="36"/>
      <c r="L8973" s="36"/>
      <c r="M8973" s="38"/>
      <c r="N8973" s="36"/>
      <c r="O8973" s="38"/>
    </row>
    <row r="8974" spans="8:15">
      <c r="H8974" s="37"/>
      <c r="I8974" s="36"/>
      <c r="J8974" s="38"/>
      <c r="K8974" s="36"/>
      <c r="L8974" s="36"/>
      <c r="M8974" s="38"/>
      <c r="N8974" s="36"/>
      <c r="O8974" s="38"/>
    </row>
    <row r="8975" spans="8:15">
      <c r="H8975" s="37"/>
      <c r="I8975" s="36"/>
      <c r="J8975" s="38"/>
      <c r="K8975" s="36"/>
      <c r="L8975" s="36"/>
      <c r="M8975" s="38"/>
      <c r="N8975" s="36"/>
      <c r="O8975" s="38"/>
    </row>
    <row r="8976" spans="8:15">
      <c r="H8976" s="37"/>
      <c r="I8976" s="36"/>
      <c r="J8976" s="38"/>
      <c r="K8976" s="36"/>
      <c r="L8976" s="36"/>
      <c r="M8976" s="38"/>
      <c r="N8976" s="36"/>
      <c r="O8976" s="38"/>
    </row>
    <row r="8977" spans="8:15">
      <c r="H8977" s="37"/>
      <c r="I8977" s="36"/>
      <c r="J8977" s="38"/>
      <c r="K8977" s="36"/>
      <c r="L8977" s="36"/>
      <c r="M8977" s="38"/>
      <c r="N8977" s="36"/>
      <c r="O8977" s="38"/>
    </row>
    <row r="8978" spans="8:15">
      <c r="H8978" s="37"/>
      <c r="I8978" s="36"/>
      <c r="J8978" s="38"/>
      <c r="K8978" s="36"/>
      <c r="L8978" s="36"/>
      <c r="M8978" s="38"/>
      <c r="N8978" s="36"/>
      <c r="O8978" s="38"/>
    </row>
    <row r="8979" spans="8:15">
      <c r="H8979" s="37"/>
      <c r="I8979" s="36"/>
      <c r="J8979" s="38"/>
      <c r="K8979" s="36"/>
      <c r="L8979" s="36"/>
      <c r="M8979" s="38"/>
      <c r="N8979" s="36"/>
      <c r="O8979" s="38"/>
    </row>
    <row r="8980" spans="8:15">
      <c r="H8980" s="37"/>
      <c r="I8980" s="36"/>
      <c r="J8980" s="38"/>
      <c r="K8980" s="36"/>
      <c r="L8980" s="36"/>
      <c r="M8980" s="38"/>
      <c r="N8980" s="36"/>
      <c r="O8980" s="38"/>
    </row>
    <row r="8981" spans="8:15">
      <c r="H8981" s="37"/>
      <c r="I8981" s="36"/>
      <c r="J8981" s="38"/>
      <c r="K8981" s="36"/>
      <c r="L8981" s="36"/>
      <c r="M8981" s="38"/>
      <c r="N8981" s="36"/>
      <c r="O8981" s="38"/>
    </row>
    <row r="8982" spans="8:15">
      <c r="H8982" s="37"/>
      <c r="I8982" s="36"/>
      <c r="J8982" s="38"/>
      <c r="K8982" s="36"/>
      <c r="L8982" s="36"/>
      <c r="M8982" s="38"/>
      <c r="N8982" s="36"/>
      <c r="O8982" s="38"/>
    </row>
    <row r="8983" spans="8:15">
      <c r="H8983" s="37"/>
      <c r="I8983" s="36"/>
      <c r="J8983" s="38"/>
      <c r="K8983" s="36"/>
      <c r="L8983" s="36"/>
      <c r="M8983" s="38"/>
      <c r="N8983" s="36"/>
      <c r="O8983" s="38"/>
    </row>
    <row r="8984" spans="8:15">
      <c r="H8984" s="37"/>
      <c r="I8984" s="36"/>
      <c r="J8984" s="38"/>
      <c r="K8984" s="36"/>
      <c r="L8984" s="36"/>
      <c r="M8984" s="38"/>
      <c r="N8984" s="36"/>
      <c r="O8984" s="38"/>
    </row>
    <row r="8985" spans="8:15">
      <c r="H8985" s="37"/>
      <c r="I8985" s="36"/>
      <c r="J8985" s="38"/>
      <c r="K8985" s="36"/>
      <c r="L8985" s="36"/>
      <c r="M8985" s="38"/>
      <c r="N8985" s="36"/>
      <c r="O8985" s="38"/>
    </row>
    <row r="8986" spans="8:15">
      <c r="H8986" s="37"/>
      <c r="I8986" s="36"/>
      <c r="J8986" s="38"/>
      <c r="K8986" s="36"/>
      <c r="L8986" s="36"/>
      <c r="M8986" s="38"/>
      <c r="N8986" s="36"/>
      <c r="O8986" s="38"/>
    </row>
    <row r="8987" spans="8:15">
      <c r="H8987" s="37"/>
      <c r="I8987" s="36"/>
      <c r="J8987" s="38"/>
      <c r="K8987" s="36"/>
      <c r="L8987" s="36"/>
      <c r="M8987" s="38"/>
      <c r="N8987" s="36"/>
      <c r="O8987" s="38"/>
    </row>
    <row r="8988" spans="8:15">
      <c r="H8988" s="37"/>
      <c r="I8988" s="36"/>
      <c r="J8988" s="38"/>
      <c r="K8988" s="36"/>
      <c r="L8988" s="36"/>
      <c r="M8988" s="38"/>
      <c r="N8988" s="36"/>
      <c r="O8988" s="38"/>
    </row>
    <row r="8989" spans="8:15">
      <c r="H8989" s="37"/>
      <c r="I8989" s="36"/>
      <c r="J8989" s="38"/>
      <c r="K8989" s="36"/>
      <c r="L8989" s="36"/>
      <c r="M8989" s="38"/>
      <c r="N8989" s="36"/>
      <c r="O8989" s="38"/>
    </row>
    <row r="8990" spans="8:15">
      <c r="H8990" s="37"/>
      <c r="I8990" s="36"/>
      <c r="J8990" s="38"/>
      <c r="K8990" s="36"/>
      <c r="L8990" s="36"/>
      <c r="M8990" s="38"/>
      <c r="N8990" s="36"/>
      <c r="O8990" s="38"/>
    </row>
    <row r="8991" spans="8:15">
      <c r="H8991" s="37"/>
      <c r="I8991" s="36"/>
      <c r="J8991" s="38"/>
      <c r="K8991" s="36"/>
      <c r="L8991" s="36"/>
      <c r="M8991" s="38"/>
      <c r="N8991" s="36"/>
      <c r="O8991" s="38"/>
    </row>
    <row r="8992" spans="8:15">
      <c r="H8992" s="37"/>
      <c r="I8992" s="36"/>
      <c r="J8992" s="38"/>
      <c r="K8992" s="36"/>
      <c r="L8992" s="36"/>
      <c r="M8992" s="38"/>
      <c r="N8992" s="36"/>
      <c r="O8992" s="38"/>
    </row>
    <row r="8993" spans="8:15">
      <c r="H8993" s="37"/>
      <c r="I8993" s="36"/>
      <c r="J8993" s="38"/>
      <c r="K8993" s="36"/>
      <c r="L8993" s="36"/>
      <c r="M8993" s="38"/>
      <c r="N8993" s="36"/>
      <c r="O8993" s="38"/>
    </row>
    <row r="8994" spans="8:15">
      <c r="H8994" s="37"/>
      <c r="I8994" s="36"/>
      <c r="J8994" s="38"/>
      <c r="K8994" s="36"/>
      <c r="L8994" s="36"/>
      <c r="M8994" s="38"/>
      <c r="N8994" s="36"/>
      <c r="O8994" s="38"/>
    </row>
    <row r="8995" spans="8:15">
      <c r="H8995" s="37"/>
      <c r="I8995" s="36"/>
      <c r="J8995" s="38"/>
      <c r="K8995" s="36"/>
      <c r="L8995" s="36"/>
      <c r="M8995" s="38"/>
      <c r="N8995" s="36"/>
      <c r="O8995" s="38"/>
    </row>
    <row r="8996" spans="8:15">
      <c r="H8996" s="37"/>
      <c r="I8996" s="36"/>
      <c r="J8996" s="38"/>
      <c r="K8996" s="36"/>
      <c r="L8996" s="36"/>
      <c r="M8996" s="38"/>
      <c r="N8996" s="36"/>
      <c r="O8996" s="38"/>
    </row>
    <row r="8997" spans="8:15">
      <c r="H8997" s="37"/>
      <c r="I8997" s="36"/>
      <c r="J8997" s="38"/>
      <c r="K8997" s="36"/>
      <c r="L8997" s="36"/>
      <c r="M8997" s="38"/>
      <c r="N8997" s="36"/>
      <c r="O8997" s="38"/>
    </row>
    <row r="8998" spans="8:15">
      <c r="H8998" s="37"/>
      <c r="I8998" s="36"/>
      <c r="J8998" s="38"/>
      <c r="K8998" s="36"/>
      <c r="L8998" s="36"/>
      <c r="M8998" s="38"/>
      <c r="N8998" s="36"/>
      <c r="O8998" s="38"/>
    </row>
    <row r="8999" spans="8:15">
      <c r="H8999" s="37"/>
      <c r="I8999" s="36"/>
      <c r="J8999" s="38"/>
      <c r="K8999" s="36"/>
      <c r="L8999" s="36"/>
      <c r="M8999" s="38"/>
      <c r="N8999" s="36"/>
      <c r="O8999" s="38"/>
    </row>
    <row r="9000" spans="8:15">
      <c r="H9000" s="37"/>
      <c r="I9000" s="36"/>
      <c r="J9000" s="38"/>
      <c r="K9000" s="36"/>
      <c r="L9000" s="36"/>
      <c r="M9000" s="38"/>
      <c r="N9000" s="36"/>
      <c r="O9000" s="38"/>
    </row>
    <row r="9001" spans="8:15">
      <c r="H9001" s="37"/>
      <c r="I9001" s="36"/>
      <c r="J9001" s="38"/>
      <c r="K9001" s="36"/>
      <c r="L9001" s="36"/>
      <c r="M9001" s="38"/>
      <c r="N9001" s="36"/>
      <c r="O9001" s="38"/>
    </row>
    <row r="9002" spans="8:15">
      <c r="H9002" s="37"/>
      <c r="I9002" s="36"/>
      <c r="J9002" s="38"/>
      <c r="K9002" s="36"/>
      <c r="L9002" s="36"/>
      <c r="M9002" s="38"/>
      <c r="N9002" s="36"/>
      <c r="O9002" s="38"/>
    </row>
    <row r="9003" spans="8:15">
      <c r="H9003" s="37"/>
      <c r="I9003" s="36"/>
      <c r="J9003" s="38"/>
      <c r="K9003" s="36"/>
      <c r="L9003" s="36"/>
      <c r="M9003" s="38"/>
      <c r="N9003" s="36"/>
      <c r="O9003" s="38"/>
    </row>
    <row r="9004" spans="8:15">
      <c r="H9004" s="37"/>
      <c r="I9004" s="36"/>
      <c r="J9004" s="38"/>
      <c r="K9004" s="36"/>
      <c r="L9004" s="36"/>
      <c r="M9004" s="38"/>
      <c r="N9004" s="36"/>
      <c r="O9004" s="38"/>
    </row>
    <row r="9005" spans="8:15">
      <c r="H9005" s="37"/>
      <c r="I9005" s="36"/>
      <c r="J9005" s="38"/>
      <c r="K9005" s="36"/>
      <c r="L9005" s="36"/>
      <c r="M9005" s="38"/>
      <c r="N9005" s="36"/>
      <c r="O9005" s="38"/>
    </row>
    <row r="9006" spans="8:15">
      <c r="H9006" s="37"/>
      <c r="I9006" s="36"/>
      <c r="J9006" s="38"/>
      <c r="K9006" s="36"/>
      <c r="L9006" s="36"/>
      <c r="M9006" s="38"/>
      <c r="N9006" s="36"/>
      <c r="O9006" s="38"/>
    </row>
    <row r="9007" spans="8:15">
      <c r="H9007" s="37"/>
      <c r="I9007" s="36"/>
      <c r="J9007" s="38"/>
      <c r="K9007" s="36"/>
      <c r="L9007" s="36"/>
      <c r="M9007" s="38"/>
      <c r="N9007" s="36"/>
      <c r="O9007" s="38"/>
    </row>
    <row r="9008" spans="8:15">
      <c r="H9008" s="37"/>
      <c r="I9008" s="36"/>
      <c r="J9008" s="38"/>
      <c r="K9008" s="36"/>
      <c r="L9008" s="36"/>
      <c r="M9008" s="38"/>
      <c r="N9008" s="36"/>
      <c r="O9008" s="38"/>
    </row>
    <row r="9009" spans="8:15">
      <c r="H9009" s="37"/>
      <c r="I9009" s="36"/>
      <c r="J9009" s="38"/>
      <c r="K9009" s="36"/>
      <c r="L9009" s="36"/>
      <c r="M9009" s="38"/>
      <c r="N9009" s="36"/>
      <c r="O9009" s="38"/>
    </row>
    <row r="9010" spans="8:15">
      <c r="H9010" s="37"/>
      <c r="I9010" s="36"/>
      <c r="J9010" s="38"/>
      <c r="K9010" s="36"/>
      <c r="L9010" s="36"/>
      <c r="M9010" s="38"/>
      <c r="N9010" s="36"/>
      <c r="O9010" s="38"/>
    </row>
    <row r="9011" spans="8:15">
      <c r="H9011" s="37"/>
      <c r="I9011" s="36"/>
      <c r="J9011" s="38"/>
      <c r="K9011" s="36"/>
      <c r="L9011" s="36"/>
      <c r="M9011" s="38"/>
      <c r="N9011" s="36"/>
      <c r="O9011" s="38"/>
    </row>
    <row r="9012" spans="8:15">
      <c r="H9012" s="37"/>
      <c r="I9012" s="36"/>
      <c r="J9012" s="38"/>
      <c r="K9012" s="36"/>
      <c r="L9012" s="36"/>
      <c r="M9012" s="38"/>
      <c r="N9012" s="36"/>
      <c r="O9012" s="38"/>
    </row>
    <row r="9013" spans="8:15">
      <c r="H9013" s="37"/>
      <c r="I9013" s="36"/>
      <c r="J9013" s="38"/>
      <c r="K9013" s="36"/>
      <c r="L9013" s="36"/>
      <c r="M9013" s="38"/>
      <c r="N9013" s="36"/>
      <c r="O9013" s="38"/>
    </row>
    <row r="9014" spans="8:15">
      <c r="H9014" s="37"/>
      <c r="I9014" s="36"/>
      <c r="J9014" s="38"/>
      <c r="K9014" s="36"/>
      <c r="L9014" s="36"/>
      <c r="M9014" s="38"/>
      <c r="N9014" s="36"/>
      <c r="O9014" s="38"/>
    </row>
    <row r="9015" spans="8:15">
      <c r="H9015" s="37"/>
      <c r="I9015" s="36"/>
      <c r="J9015" s="38"/>
      <c r="K9015" s="36"/>
      <c r="L9015" s="36"/>
      <c r="M9015" s="38"/>
      <c r="N9015" s="36"/>
      <c r="O9015" s="38"/>
    </row>
    <row r="9016" spans="8:15">
      <c r="H9016" s="37"/>
      <c r="I9016" s="36"/>
      <c r="J9016" s="38"/>
      <c r="K9016" s="36"/>
      <c r="L9016" s="36"/>
      <c r="M9016" s="38"/>
      <c r="N9016" s="36"/>
      <c r="O9016" s="38"/>
    </row>
    <row r="9017" spans="8:15">
      <c r="H9017" s="37"/>
      <c r="I9017" s="36"/>
      <c r="J9017" s="38"/>
      <c r="K9017" s="36"/>
      <c r="L9017" s="36"/>
      <c r="M9017" s="38"/>
      <c r="N9017" s="36"/>
      <c r="O9017" s="38"/>
    </row>
    <row r="9018" spans="8:15">
      <c r="H9018" s="37"/>
      <c r="I9018" s="36"/>
      <c r="J9018" s="38"/>
      <c r="K9018" s="36"/>
      <c r="L9018" s="36"/>
      <c r="M9018" s="38"/>
      <c r="N9018" s="36"/>
      <c r="O9018" s="38"/>
    </row>
    <row r="9019" spans="8:15">
      <c r="H9019" s="37"/>
      <c r="I9019" s="36"/>
      <c r="J9019" s="38"/>
      <c r="K9019" s="36"/>
      <c r="L9019" s="36"/>
      <c r="M9019" s="38"/>
      <c r="N9019" s="36"/>
      <c r="O9019" s="38"/>
    </row>
    <row r="9020" spans="8:15">
      <c r="H9020" s="37"/>
      <c r="I9020" s="36"/>
      <c r="J9020" s="38"/>
      <c r="K9020" s="36"/>
      <c r="L9020" s="36"/>
      <c r="M9020" s="38"/>
      <c r="N9020" s="36"/>
      <c r="O9020" s="38"/>
    </row>
    <row r="9021" spans="8:15">
      <c r="H9021" s="37"/>
      <c r="I9021" s="36"/>
      <c r="J9021" s="38"/>
      <c r="K9021" s="36"/>
      <c r="L9021" s="36"/>
      <c r="M9021" s="38"/>
      <c r="N9021" s="36"/>
      <c r="O9021" s="38"/>
    </row>
    <row r="9022" spans="8:15">
      <c r="H9022" s="37"/>
      <c r="I9022" s="36"/>
      <c r="J9022" s="38"/>
      <c r="K9022" s="36"/>
      <c r="L9022" s="36"/>
      <c r="M9022" s="38"/>
      <c r="N9022" s="36"/>
      <c r="O9022" s="38"/>
    </row>
    <row r="9023" spans="8:15">
      <c r="H9023" s="37"/>
      <c r="I9023" s="36"/>
      <c r="J9023" s="38"/>
      <c r="K9023" s="36"/>
      <c r="L9023" s="36"/>
      <c r="M9023" s="38"/>
      <c r="N9023" s="36"/>
      <c r="O9023" s="38"/>
    </row>
    <row r="9024" spans="8:15">
      <c r="H9024" s="37"/>
      <c r="I9024" s="36"/>
      <c r="J9024" s="38"/>
      <c r="K9024" s="36"/>
      <c r="L9024" s="36"/>
      <c r="M9024" s="38"/>
      <c r="N9024" s="36"/>
      <c r="O9024" s="38"/>
    </row>
    <row r="9025" spans="8:15">
      <c r="H9025" s="37"/>
      <c r="I9025" s="36"/>
      <c r="J9025" s="38"/>
      <c r="K9025" s="36"/>
      <c r="L9025" s="36"/>
      <c r="M9025" s="38"/>
      <c r="N9025" s="36"/>
      <c r="O9025" s="38"/>
    </row>
    <row r="9026" spans="8:15">
      <c r="H9026" s="37"/>
      <c r="I9026" s="36"/>
      <c r="J9026" s="38"/>
      <c r="K9026" s="36"/>
      <c r="L9026" s="36"/>
      <c r="M9026" s="38"/>
      <c r="N9026" s="36"/>
      <c r="O9026" s="38"/>
    </row>
    <row r="9027" spans="8:15">
      <c r="H9027" s="37"/>
      <c r="I9027" s="36"/>
      <c r="J9027" s="38"/>
      <c r="K9027" s="36"/>
      <c r="L9027" s="36"/>
      <c r="M9027" s="38"/>
      <c r="N9027" s="36"/>
      <c r="O9027" s="38"/>
    </row>
    <row r="9028" spans="8:15">
      <c r="H9028" s="37"/>
      <c r="I9028" s="36"/>
      <c r="J9028" s="38"/>
      <c r="K9028" s="36"/>
      <c r="L9028" s="36"/>
      <c r="M9028" s="38"/>
      <c r="N9028" s="36"/>
      <c r="O9028" s="38"/>
    </row>
    <row r="9029" spans="8:15">
      <c r="H9029" s="37"/>
      <c r="I9029" s="36"/>
      <c r="J9029" s="38"/>
      <c r="K9029" s="36"/>
      <c r="L9029" s="36"/>
      <c r="M9029" s="38"/>
      <c r="N9029" s="36"/>
      <c r="O9029" s="38"/>
    </row>
    <row r="9030" spans="8:15">
      <c r="H9030" s="37"/>
      <c r="I9030" s="36"/>
      <c r="J9030" s="38"/>
      <c r="K9030" s="36"/>
      <c r="L9030" s="36"/>
      <c r="M9030" s="38"/>
      <c r="N9030" s="36"/>
      <c r="O9030" s="38"/>
    </row>
    <row r="9031" spans="8:15">
      <c r="H9031" s="37"/>
      <c r="I9031" s="36"/>
      <c r="J9031" s="38"/>
      <c r="K9031" s="36"/>
      <c r="L9031" s="36"/>
      <c r="M9031" s="38"/>
      <c r="N9031" s="36"/>
      <c r="O9031" s="38"/>
    </row>
    <row r="9032" spans="8:15">
      <c r="H9032" s="37"/>
      <c r="I9032" s="36"/>
      <c r="J9032" s="38"/>
      <c r="K9032" s="36"/>
      <c r="L9032" s="36"/>
      <c r="M9032" s="38"/>
      <c r="N9032" s="36"/>
      <c r="O9032" s="38"/>
    </row>
    <row r="9033" spans="8:15">
      <c r="H9033" s="37"/>
      <c r="I9033" s="36"/>
      <c r="J9033" s="38"/>
      <c r="K9033" s="36"/>
      <c r="L9033" s="36"/>
      <c r="M9033" s="38"/>
      <c r="N9033" s="36"/>
      <c r="O9033" s="38"/>
    </row>
    <row r="9034" spans="8:15">
      <c r="H9034" s="37"/>
      <c r="I9034" s="36"/>
      <c r="J9034" s="38"/>
      <c r="K9034" s="36"/>
      <c r="L9034" s="36"/>
      <c r="M9034" s="38"/>
      <c r="N9034" s="36"/>
      <c r="O9034" s="38"/>
    </row>
    <row r="9035" spans="8:15">
      <c r="H9035" s="37"/>
      <c r="I9035" s="36"/>
      <c r="J9035" s="38"/>
      <c r="K9035" s="36"/>
      <c r="L9035" s="36"/>
      <c r="M9035" s="38"/>
      <c r="N9035" s="36"/>
      <c r="O9035" s="38"/>
    </row>
    <row r="9036" spans="8:15">
      <c r="H9036" s="37"/>
      <c r="I9036" s="36"/>
      <c r="J9036" s="38"/>
      <c r="K9036" s="36"/>
      <c r="L9036" s="36"/>
      <c r="M9036" s="38"/>
      <c r="N9036" s="36"/>
      <c r="O9036" s="38"/>
    </row>
    <row r="9037" spans="8:15">
      <c r="H9037" s="37"/>
      <c r="I9037" s="36"/>
      <c r="J9037" s="38"/>
      <c r="K9037" s="36"/>
      <c r="L9037" s="36"/>
      <c r="M9037" s="38"/>
      <c r="N9037" s="36"/>
      <c r="O9037" s="38"/>
    </row>
    <row r="9038" spans="8:15">
      <c r="H9038" s="37"/>
      <c r="I9038" s="36"/>
      <c r="J9038" s="38"/>
      <c r="K9038" s="36"/>
      <c r="L9038" s="36"/>
      <c r="M9038" s="38"/>
      <c r="N9038" s="36"/>
      <c r="O9038" s="38"/>
    </row>
    <row r="9039" spans="8:15">
      <c r="H9039" s="37"/>
      <c r="I9039" s="36"/>
      <c r="J9039" s="38"/>
      <c r="K9039" s="36"/>
      <c r="L9039" s="36"/>
      <c r="M9039" s="38"/>
      <c r="N9039" s="36"/>
      <c r="O9039" s="38"/>
    </row>
    <row r="9040" spans="8:15">
      <c r="H9040" s="37"/>
      <c r="I9040" s="36"/>
      <c r="J9040" s="38"/>
      <c r="K9040" s="36"/>
      <c r="L9040" s="36"/>
      <c r="M9040" s="38"/>
      <c r="N9040" s="36"/>
      <c r="O9040" s="38"/>
    </row>
    <row r="9041" spans="8:15">
      <c r="H9041" s="37"/>
      <c r="I9041" s="36"/>
      <c r="J9041" s="38"/>
      <c r="K9041" s="36"/>
      <c r="L9041" s="36"/>
      <c r="M9041" s="38"/>
      <c r="N9041" s="36"/>
      <c r="O9041" s="38"/>
    </row>
    <row r="9042" spans="8:15">
      <c r="H9042" s="37"/>
      <c r="I9042" s="36"/>
      <c r="J9042" s="38"/>
      <c r="K9042" s="36"/>
      <c r="L9042" s="36"/>
      <c r="M9042" s="38"/>
      <c r="N9042" s="36"/>
      <c r="O9042" s="38"/>
    </row>
    <row r="9043" spans="8:15">
      <c r="H9043" s="37"/>
      <c r="I9043" s="36"/>
      <c r="J9043" s="38"/>
      <c r="K9043" s="36"/>
      <c r="L9043" s="36"/>
      <c r="M9043" s="38"/>
      <c r="N9043" s="36"/>
      <c r="O9043" s="38"/>
    </row>
    <row r="9044" spans="8:15">
      <c r="H9044" s="37"/>
      <c r="I9044" s="36"/>
      <c r="J9044" s="38"/>
      <c r="K9044" s="36"/>
      <c r="L9044" s="36"/>
      <c r="M9044" s="38"/>
      <c r="N9044" s="36"/>
      <c r="O9044" s="38"/>
    </row>
    <row r="9045" spans="8:15">
      <c r="H9045" s="37"/>
      <c r="I9045" s="36"/>
      <c r="J9045" s="38"/>
      <c r="K9045" s="36"/>
      <c r="L9045" s="36"/>
      <c r="M9045" s="38"/>
      <c r="N9045" s="36"/>
      <c r="O9045" s="38"/>
    </row>
    <row r="9046" spans="8:15">
      <c r="H9046" s="37"/>
      <c r="I9046" s="36"/>
      <c r="J9046" s="38"/>
      <c r="K9046" s="36"/>
      <c r="L9046" s="36"/>
      <c r="M9046" s="38"/>
      <c r="N9046" s="36"/>
      <c r="O9046" s="38"/>
    </row>
    <row r="9047" spans="8:15">
      <c r="H9047" s="37"/>
      <c r="I9047" s="36"/>
      <c r="J9047" s="38"/>
      <c r="K9047" s="36"/>
      <c r="L9047" s="36"/>
      <c r="M9047" s="38"/>
      <c r="N9047" s="36"/>
      <c r="O9047" s="38"/>
    </row>
    <row r="9048" spans="8:15">
      <c r="H9048" s="37"/>
      <c r="I9048" s="36"/>
      <c r="J9048" s="38"/>
      <c r="K9048" s="36"/>
      <c r="L9048" s="36"/>
      <c r="M9048" s="38"/>
      <c r="N9048" s="36"/>
      <c r="O9048" s="38"/>
    </row>
    <row r="9049" spans="8:15">
      <c r="H9049" s="37"/>
      <c r="I9049" s="36"/>
      <c r="J9049" s="38"/>
      <c r="K9049" s="36"/>
      <c r="L9049" s="36"/>
      <c r="M9049" s="38"/>
      <c r="N9049" s="36"/>
      <c r="O9049" s="38"/>
    </row>
    <row r="9050" spans="8:15">
      <c r="H9050" s="37"/>
      <c r="I9050" s="36"/>
      <c r="J9050" s="38"/>
      <c r="K9050" s="36"/>
      <c r="L9050" s="36"/>
      <c r="M9050" s="38"/>
      <c r="N9050" s="36"/>
      <c r="O9050" s="38"/>
    </row>
    <row r="9051" spans="8:15">
      <c r="H9051" s="37"/>
      <c r="I9051" s="36"/>
      <c r="J9051" s="38"/>
      <c r="K9051" s="36"/>
      <c r="L9051" s="36"/>
      <c r="M9051" s="38"/>
      <c r="N9051" s="36"/>
      <c r="O9051" s="38"/>
    </row>
    <row r="9052" spans="8:15">
      <c r="H9052" s="37"/>
      <c r="I9052" s="36"/>
      <c r="J9052" s="38"/>
      <c r="K9052" s="36"/>
      <c r="L9052" s="36"/>
      <c r="M9052" s="38"/>
      <c r="N9052" s="36"/>
      <c r="O9052" s="38"/>
    </row>
    <row r="9053" spans="8:15">
      <c r="H9053" s="37"/>
      <c r="I9053" s="36"/>
      <c r="J9053" s="38"/>
      <c r="K9053" s="36"/>
      <c r="L9053" s="36"/>
      <c r="M9053" s="38"/>
      <c r="N9053" s="36"/>
      <c r="O9053" s="38"/>
    </row>
    <row r="9054" spans="8:15">
      <c r="H9054" s="37"/>
      <c r="I9054" s="36"/>
      <c r="J9054" s="38"/>
      <c r="K9054" s="36"/>
      <c r="L9054" s="36"/>
      <c r="M9054" s="38"/>
      <c r="N9054" s="36"/>
      <c r="O9054" s="38"/>
    </row>
    <row r="9055" spans="8:15">
      <c r="H9055" s="37"/>
      <c r="I9055" s="36"/>
      <c r="J9055" s="38"/>
      <c r="K9055" s="36"/>
      <c r="L9055" s="36"/>
      <c r="M9055" s="38"/>
      <c r="N9055" s="36"/>
      <c r="O9055" s="38"/>
    </row>
    <row r="9056" spans="8:15">
      <c r="H9056" s="37"/>
      <c r="I9056" s="36"/>
      <c r="J9056" s="38"/>
      <c r="K9056" s="36"/>
      <c r="L9056" s="36"/>
      <c r="M9056" s="38"/>
      <c r="N9056" s="36"/>
      <c r="O9056" s="38"/>
    </row>
    <row r="9057" spans="8:15">
      <c r="H9057" s="37"/>
      <c r="I9057" s="36"/>
      <c r="J9057" s="38"/>
      <c r="K9057" s="36"/>
      <c r="L9057" s="36"/>
      <c r="M9057" s="38"/>
      <c r="N9057" s="36"/>
      <c r="O9057" s="38"/>
    </row>
    <row r="9058" spans="8:15">
      <c r="H9058" s="37"/>
      <c r="I9058" s="36"/>
      <c r="J9058" s="38"/>
      <c r="K9058" s="36"/>
      <c r="L9058" s="36"/>
      <c r="M9058" s="38"/>
      <c r="N9058" s="36"/>
      <c r="O9058" s="38"/>
    </row>
    <row r="9059" spans="8:15">
      <c r="H9059" s="37"/>
      <c r="I9059" s="36"/>
      <c r="J9059" s="38"/>
      <c r="K9059" s="36"/>
      <c r="L9059" s="36"/>
      <c r="M9059" s="38"/>
      <c r="N9059" s="36"/>
      <c r="O9059" s="38"/>
    </row>
    <row r="9060" spans="8:15">
      <c r="H9060" s="37"/>
      <c r="I9060" s="36"/>
      <c r="J9060" s="38"/>
      <c r="K9060" s="36"/>
      <c r="L9060" s="36"/>
      <c r="M9060" s="38"/>
      <c r="N9060" s="36"/>
      <c r="O9060" s="38"/>
    </row>
    <row r="9061" spans="8:15">
      <c r="H9061" s="37"/>
      <c r="I9061" s="36"/>
      <c r="J9061" s="38"/>
      <c r="K9061" s="36"/>
      <c r="L9061" s="36"/>
      <c r="M9061" s="38"/>
      <c r="N9061" s="36"/>
      <c r="O9061" s="38"/>
    </row>
    <row r="9062" spans="8:15">
      <c r="H9062" s="37"/>
      <c r="I9062" s="36"/>
      <c r="J9062" s="38"/>
      <c r="K9062" s="36"/>
      <c r="L9062" s="36"/>
      <c r="M9062" s="38"/>
      <c r="N9062" s="36"/>
      <c r="O9062" s="38"/>
    </row>
    <row r="9063" spans="8:15">
      <c r="H9063" s="37"/>
      <c r="I9063" s="36"/>
      <c r="J9063" s="38"/>
      <c r="K9063" s="36"/>
      <c r="L9063" s="36"/>
      <c r="M9063" s="38"/>
      <c r="N9063" s="36"/>
      <c r="O9063" s="38"/>
    </row>
    <row r="9064" spans="8:15">
      <c r="H9064" s="37"/>
      <c r="I9064" s="36"/>
      <c r="J9064" s="38"/>
      <c r="K9064" s="36"/>
      <c r="L9064" s="36"/>
      <c r="M9064" s="38"/>
      <c r="N9064" s="36"/>
      <c r="O9064" s="38"/>
    </row>
    <row r="9065" spans="8:15">
      <c r="H9065" s="37"/>
      <c r="I9065" s="36"/>
      <c r="J9065" s="38"/>
      <c r="K9065" s="36"/>
      <c r="L9065" s="36"/>
      <c r="M9065" s="38"/>
      <c r="N9065" s="36"/>
      <c r="O9065" s="38"/>
    </row>
    <row r="9066" spans="8:15">
      <c r="H9066" s="37"/>
      <c r="I9066" s="36"/>
      <c r="J9066" s="38"/>
      <c r="K9066" s="36"/>
      <c r="L9066" s="36"/>
      <c r="M9066" s="38"/>
      <c r="N9066" s="36"/>
      <c r="O9066" s="38"/>
    </row>
    <row r="9067" spans="8:15">
      <c r="H9067" s="37"/>
      <c r="I9067" s="36"/>
      <c r="J9067" s="38"/>
      <c r="K9067" s="36"/>
      <c r="L9067" s="36"/>
      <c r="M9067" s="38"/>
      <c r="N9067" s="36"/>
      <c r="O9067" s="38"/>
    </row>
    <row r="9068" spans="8:15">
      <c r="H9068" s="37"/>
      <c r="I9068" s="36"/>
      <c r="J9068" s="38"/>
      <c r="K9068" s="36"/>
      <c r="L9068" s="36"/>
      <c r="M9068" s="38"/>
      <c r="N9068" s="36"/>
      <c r="O9068" s="38"/>
    </row>
    <row r="9069" spans="8:15">
      <c r="H9069" s="37"/>
      <c r="I9069" s="36"/>
      <c r="J9069" s="38"/>
      <c r="K9069" s="36"/>
      <c r="L9069" s="36"/>
      <c r="M9069" s="38"/>
      <c r="N9069" s="36"/>
      <c r="O9069" s="38"/>
    </row>
    <row r="9070" spans="8:15">
      <c r="H9070" s="37"/>
      <c r="I9070" s="36"/>
      <c r="J9070" s="38"/>
      <c r="K9070" s="36"/>
      <c r="L9070" s="36"/>
      <c r="M9070" s="38"/>
      <c r="N9070" s="36"/>
      <c r="O9070" s="38"/>
    </row>
    <row r="9071" spans="8:15">
      <c r="H9071" s="37"/>
      <c r="I9071" s="36"/>
      <c r="J9071" s="38"/>
      <c r="K9071" s="36"/>
      <c r="L9071" s="36"/>
      <c r="M9071" s="38"/>
      <c r="N9071" s="36"/>
      <c r="O9071" s="38"/>
    </row>
    <row r="9072" spans="8:15">
      <c r="H9072" s="37"/>
      <c r="I9072" s="36"/>
      <c r="J9072" s="38"/>
      <c r="K9072" s="36"/>
      <c r="L9072" s="36"/>
      <c r="M9072" s="38"/>
      <c r="N9072" s="36"/>
      <c r="O9072" s="38"/>
    </row>
    <row r="9073" spans="8:15">
      <c r="H9073" s="37"/>
      <c r="I9073" s="36"/>
      <c r="J9073" s="38"/>
      <c r="K9073" s="36"/>
      <c r="L9073" s="36"/>
      <c r="M9073" s="38"/>
      <c r="N9073" s="36"/>
      <c r="O9073" s="38"/>
    </row>
    <row r="9074" spans="8:15">
      <c r="H9074" s="37"/>
      <c r="I9074" s="36"/>
      <c r="J9074" s="38"/>
      <c r="K9074" s="36"/>
      <c r="L9074" s="36"/>
      <c r="M9074" s="38"/>
      <c r="N9074" s="36"/>
      <c r="O9074" s="38"/>
    </row>
    <row r="9075" spans="8:15">
      <c r="H9075" s="37"/>
      <c r="I9075" s="36"/>
      <c r="J9075" s="38"/>
      <c r="K9075" s="36"/>
      <c r="L9075" s="36"/>
      <c r="M9075" s="38"/>
      <c r="N9075" s="36"/>
      <c r="O9075" s="38"/>
    </row>
    <row r="9076" spans="8:15">
      <c r="H9076" s="37"/>
      <c r="I9076" s="36"/>
      <c r="J9076" s="38"/>
      <c r="K9076" s="36"/>
      <c r="L9076" s="36"/>
      <c r="M9076" s="38"/>
      <c r="N9076" s="36"/>
      <c r="O9076" s="38"/>
    </row>
    <row r="9077" spans="8:15">
      <c r="H9077" s="37"/>
      <c r="I9077" s="36"/>
      <c r="J9077" s="38"/>
      <c r="K9077" s="36"/>
      <c r="L9077" s="36"/>
      <c r="M9077" s="38"/>
      <c r="N9077" s="36"/>
      <c r="O9077" s="38"/>
    </row>
    <row r="9078" spans="8:15">
      <c r="H9078" s="37"/>
      <c r="I9078" s="36"/>
      <c r="J9078" s="38"/>
      <c r="K9078" s="36"/>
      <c r="L9078" s="36"/>
      <c r="M9078" s="38"/>
      <c r="N9078" s="36"/>
      <c r="O9078" s="38"/>
    </row>
    <row r="9079" spans="8:15">
      <c r="H9079" s="37"/>
      <c r="I9079" s="36"/>
      <c r="J9079" s="38"/>
      <c r="K9079" s="36"/>
      <c r="L9079" s="36"/>
      <c r="M9079" s="38"/>
      <c r="N9079" s="36"/>
      <c r="O9079" s="38"/>
    </row>
    <row r="9080" spans="8:15">
      <c r="H9080" s="37"/>
      <c r="I9080" s="36"/>
      <c r="J9080" s="38"/>
      <c r="K9080" s="36"/>
      <c r="L9080" s="36"/>
      <c r="M9080" s="38"/>
      <c r="N9080" s="36"/>
      <c r="O9080" s="38"/>
    </row>
    <row r="9081" spans="8:15">
      <c r="H9081" s="37"/>
      <c r="I9081" s="36"/>
      <c r="J9081" s="38"/>
      <c r="K9081" s="36"/>
      <c r="L9081" s="36"/>
      <c r="M9081" s="38"/>
      <c r="N9081" s="36"/>
      <c r="O9081" s="38"/>
    </row>
    <row r="9082" spans="8:15">
      <c r="H9082" s="37"/>
      <c r="I9082" s="36"/>
      <c r="J9082" s="38"/>
      <c r="K9082" s="36"/>
      <c r="L9082" s="36"/>
      <c r="M9082" s="38"/>
      <c r="N9082" s="36"/>
      <c r="O9082" s="38"/>
    </row>
    <row r="9083" spans="8:15">
      <c r="H9083" s="37"/>
      <c r="I9083" s="36"/>
      <c r="J9083" s="38"/>
      <c r="K9083" s="36"/>
      <c r="L9083" s="36"/>
      <c r="M9083" s="38"/>
      <c r="N9083" s="36"/>
      <c r="O9083" s="38"/>
    </row>
    <row r="9084" spans="8:15">
      <c r="H9084" s="37"/>
      <c r="I9084" s="36"/>
      <c r="J9084" s="38"/>
      <c r="K9084" s="36"/>
      <c r="L9084" s="36"/>
      <c r="M9084" s="38"/>
      <c r="N9084" s="36"/>
      <c r="O9084" s="38"/>
    </row>
    <row r="9085" spans="8:15">
      <c r="H9085" s="37"/>
      <c r="I9085" s="36"/>
      <c r="J9085" s="38"/>
      <c r="K9085" s="36"/>
      <c r="L9085" s="36"/>
      <c r="M9085" s="38"/>
      <c r="N9085" s="36"/>
      <c r="O9085" s="38"/>
    </row>
    <row r="9086" spans="8:15">
      <c r="H9086" s="37"/>
      <c r="I9086" s="36"/>
      <c r="J9086" s="38"/>
      <c r="K9086" s="36"/>
      <c r="L9086" s="36"/>
      <c r="M9086" s="38"/>
      <c r="N9086" s="36"/>
      <c r="O9086" s="38"/>
    </row>
    <row r="9087" spans="8:15">
      <c r="H9087" s="37"/>
      <c r="I9087" s="36"/>
      <c r="J9087" s="38"/>
      <c r="K9087" s="36"/>
      <c r="L9087" s="36"/>
      <c r="M9087" s="38"/>
      <c r="N9087" s="36"/>
      <c r="O9087" s="38"/>
    </row>
    <row r="9088" spans="8:15">
      <c r="H9088" s="37"/>
      <c r="I9088" s="36"/>
      <c r="J9088" s="38"/>
      <c r="K9088" s="36"/>
      <c r="L9088" s="36"/>
      <c r="M9088" s="38"/>
      <c r="N9088" s="36"/>
      <c r="O9088" s="38"/>
    </row>
    <row r="9089" spans="8:15">
      <c r="H9089" s="37"/>
      <c r="I9089" s="36"/>
      <c r="J9089" s="38"/>
      <c r="K9089" s="36"/>
      <c r="L9089" s="36"/>
      <c r="M9089" s="38"/>
      <c r="N9089" s="36"/>
      <c r="O9089" s="38"/>
    </row>
    <row r="9090" spans="8:15">
      <c r="H9090" s="37"/>
      <c r="I9090" s="36"/>
      <c r="J9090" s="38"/>
      <c r="K9090" s="36"/>
      <c r="L9090" s="36"/>
      <c r="M9090" s="38"/>
      <c r="N9090" s="36"/>
      <c r="O9090" s="38"/>
    </row>
    <row r="9091" spans="8:15">
      <c r="H9091" s="37"/>
      <c r="I9091" s="36"/>
      <c r="J9091" s="38"/>
      <c r="K9091" s="36"/>
      <c r="L9091" s="36"/>
      <c r="M9091" s="38"/>
      <c r="N9091" s="36"/>
      <c r="O9091" s="38"/>
    </row>
    <row r="9092" spans="8:15">
      <c r="H9092" s="37"/>
      <c r="I9092" s="36"/>
      <c r="J9092" s="38"/>
      <c r="K9092" s="36"/>
      <c r="L9092" s="36"/>
      <c r="M9092" s="38"/>
      <c r="N9092" s="36"/>
      <c r="O9092" s="38"/>
    </row>
    <row r="9093" spans="8:15">
      <c r="H9093" s="37"/>
      <c r="I9093" s="36"/>
      <c r="J9093" s="38"/>
      <c r="K9093" s="36"/>
      <c r="L9093" s="36"/>
      <c r="M9093" s="38"/>
      <c r="N9093" s="36"/>
      <c r="O9093" s="38"/>
    </row>
    <row r="9094" spans="8:15">
      <c r="H9094" s="37"/>
      <c r="I9094" s="36"/>
      <c r="J9094" s="38"/>
      <c r="K9094" s="36"/>
      <c r="L9094" s="36"/>
      <c r="M9094" s="38"/>
      <c r="N9094" s="36"/>
      <c r="O9094" s="38"/>
    </row>
    <row r="9095" spans="8:15">
      <c r="H9095" s="37"/>
      <c r="I9095" s="36"/>
      <c r="J9095" s="38"/>
      <c r="K9095" s="36"/>
      <c r="L9095" s="36"/>
      <c r="M9095" s="38"/>
      <c r="N9095" s="36"/>
      <c r="O9095" s="38"/>
    </row>
    <row r="9096" spans="8:15">
      <c r="H9096" s="37"/>
      <c r="I9096" s="36"/>
      <c r="J9096" s="38"/>
      <c r="K9096" s="36"/>
      <c r="L9096" s="36"/>
      <c r="M9096" s="38"/>
      <c r="N9096" s="36"/>
      <c r="O9096" s="38"/>
    </row>
    <row r="9097" spans="8:15">
      <c r="H9097" s="37"/>
      <c r="I9097" s="36"/>
      <c r="J9097" s="38"/>
      <c r="K9097" s="36"/>
      <c r="L9097" s="36"/>
      <c r="M9097" s="38"/>
      <c r="N9097" s="36"/>
      <c r="O9097" s="38"/>
    </row>
    <row r="9098" spans="8:15">
      <c r="H9098" s="37"/>
      <c r="I9098" s="36"/>
      <c r="J9098" s="38"/>
      <c r="K9098" s="36"/>
      <c r="L9098" s="36"/>
      <c r="M9098" s="38"/>
      <c r="N9098" s="36"/>
      <c r="O9098" s="38"/>
    </row>
    <row r="9099" spans="8:15">
      <c r="H9099" s="37"/>
      <c r="I9099" s="36"/>
      <c r="J9099" s="38"/>
      <c r="K9099" s="36"/>
      <c r="L9099" s="36"/>
      <c r="M9099" s="38"/>
      <c r="N9099" s="36"/>
      <c r="O9099" s="38"/>
    </row>
    <row r="9100" spans="8:15">
      <c r="H9100" s="37"/>
      <c r="I9100" s="36"/>
      <c r="J9100" s="38"/>
      <c r="K9100" s="36"/>
      <c r="L9100" s="36"/>
      <c r="M9100" s="38"/>
      <c r="N9100" s="36"/>
      <c r="O9100" s="38"/>
    </row>
    <row r="9101" spans="8:15">
      <c r="H9101" s="37"/>
      <c r="I9101" s="36"/>
      <c r="J9101" s="38"/>
      <c r="K9101" s="36"/>
      <c r="L9101" s="36"/>
      <c r="M9101" s="38"/>
      <c r="N9101" s="36"/>
      <c r="O9101" s="38"/>
    </row>
    <row r="9102" spans="8:15">
      <c r="H9102" s="37"/>
      <c r="I9102" s="36"/>
      <c r="J9102" s="38"/>
      <c r="K9102" s="36"/>
      <c r="L9102" s="36"/>
      <c r="M9102" s="38"/>
      <c r="N9102" s="36"/>
      <c r="O9102" s="38"/>
    </row>
    <row r="9103" spans="8:15">
      <c r="H9103" s="37"/>
      <c r="I9103" s="36"/>
      <c r="J9103" s="38"/>
      <c r="K9103" s="36"/>
      <c r="L9103" s="36"/>
      <c r="M9103" s="38"/>
      <c r="N9103" s="36"/>
      <c r="O9103" s="38"/>
    </row>
    <row r="9104" spans="8:15">
      <c r="H9104" s="37"/>
      <c r="I9104" s="36"/>
      <c r="J9104" s="38"/>
      <c r="K9104" s="36"/>
      <c r="L9104" s="36"/>
      <c r="M9104" s="38"/>
      <c r="N9104" s="36"/>
      <c r="O9104" s="38"/>
    </row>
    <row r="9105" spans="8:15">
      <c r="H9105" s="37"/>
      <c r="I9105" s="36"/>
      <c r="J9105" s="38"/>
      <c r="K9105" s="36"/>
      <c r="L9105" s="36"/>
      <c r="M9105" s="38"/>
      <c r="N9105" s="36"/>
      <c r="O9105" s="38"/>
    </row>
    <row r="9106" spans="8:15">
      <c r="H9106" s="37"/>
      <c r="I9106" s="36"/>
      <c r="J9106" s="38"/>
      <c r="K9106" s="36"/>
      <c r="L9106" s="36"/>
      <c r="M9106" s="38"/>
      <c r="N9106" s="36"/>
      <c r="O9106" s="38"/>
    </row>
    <row r="9107" spans="8:15">
      <c r="H9107" s="37"/>
      <c r="I9107" s="36"/>
      <c r="J9107" s="38"/>
      <c r="K9107" s="36"/>
      <c r="L9107" s="36"/>
      <c r="M9107" s="38"/>
      <c r="N9107" s="36"/>
      <c r="O9107" s="38"/>
    </row>
    <row r="9108" spans="8:15">
      <c r="H9108" s="37"/>
      <c r="I9108" s="36"/>
      <c r="J9108" s="38"/>
      <c r="K9108" s="36"/>
      <c r="L9108" s="36"/>
      <c r="M9108" s="38"/>
      <c r="N9108" s="36"/>
      <c r="O9108" s="38"/>
    </row>
    <row r="9109" spans="8:15">
      <c r="H9109" s="37"/>
      <c r="I9109" s="36"/>
      <c r="J9109" s="38"/>
      <c r="K9109" s="36"/>
      <c r="L9109" s="36"/>
      <c r="M9109" s="38"/>
      <c r="N9109" s="36"/>
      <c r="O9109" s="38"/>
    </row>
    <row r="9110" spans="8:15">
      <c r="H9110" s="37"/>
      <c r="I9110" s="36"/>
      <c r="J9110" s="38"/>
      <c r="K9110" s="36"/>
      <c r="L9110" s="36"/>
      <c r="M9110" s="38"/>
      <c r="N9110" s="36"/>
      <c r="O9110" s="38"/>
    </row>
    <row r="9111" spans="8:15">
      <c r="H9111" s="37"/>
      <c r="I9111" s="36"/>
      <c r="J9111" s="38"/>
      <c r="K9111" s="36"/>
      <c r="L9111" s="36"/>
      <c r="M9111" s="38"/>
      <c r="N9111" s="36"/>
      <c r="O9111" s="38"/>
    </row>
    <row r="9112" spans="8:15">
      <c r="H9112" s="37"/>
      <c r="I9112" s="36"/>
      <c r="J9112" s="38"/>
      <c r="K9112" s="36"/>
      <c r="L9112" s="36"/>
      <c r="M9112" s="38"/>
      <c r="N9112" s="36"/>
      <c r="O9112" s="38"/>
    </row>
    <row r="9113" spans="8:15">
      <c r="H9113" s="37"/>
      <c r="I9113" s="36"/>
      <c r="J9113" s="38"/>
      <c r="K9113" s="36"/>
      <c r="L9113" s="36"/>
      <c r="M9113" s="38"/>
      <c r="N9113" s="36"/>
      <c r="O9113" s="38"/>
    </row>
    <row r="9114" spans="8:15">
      <c r="H9114" s="37"/>
      <c r="I9114" s="36"/>
      <c r="J9114" s="38"/>
      <c r="K9114" s="36"/>
      <c r="L9114" s="36"/>
      <c r="M9114" s="38"/>
      <c r="N9114" s="36"/>
      <c r="O9114" s="38"/>
    </row>
    <row r="9115" spans="8:15">
      <c r="H9115" s="37"/>
      <c r="I9115" s="36"/>
      <c r="J9115" s="38"/>
      <c r="K9115" s="36"/>
      <c r="L9115" s="36"/>
      <c r="M9115" s="38"/>
      <c r="N9115" s="36"/>
      <c r="O9115" s="38"/>
    </row>
    <row r="9116" spans="8:15">
      <c r="H9116" s="37"/>
      <c r="I9116" s="36"/>
      <c r="J9116" s="38"/>
      <c r="K9116" s="36"/>
      <c r="L9116" s="36"/>
      <c r="M9116" s="38"/>
      <c r="N9116" s="36"/>
      <c r="O9116" s="38"/>
    </row>
    <row r="9117" spans="8:15">
      <c r="H9117" s="37"/>
      <c r="I9117" s="36"/>
      <c r="J9117" s="38"/>
      <c r="K9117" s="36"/>
      <c r="L9117" s="36"/>
      <c r="M9117" s="38"/>
      <c r="N9117" s="36"/>
      <c r="O9117" s="38"/>
    </row>
    <row r="9118" spans="8:15">
      <c r="H9118" s="37"/>
      <c r="I9118" s="36"/>
      <c r="J9118" s="38"/>
      <c r="K9118" s="36"/>
      <c r="L9118" s="36"/>
      <c r="M9118" s="38"/>
      <c r="N9118" s="36"/>
      <c r="O9118" s="38"/>
    </row>
    <row r="9119" spans="8:15">
      <c r="H9119" s="37"/>
      <c r="I9119" s="36"/>
      <c r="J9119" s="38"/>
      <c r="K9119" s="36"/>
      <c r="L9119" s="36"/>
      <c r="M9119" s="38"/>
      <c r="N9119" s="36"/>
      <c r="O9119" s="38"/>
    </row>
    <row r="9120" spans="8:15">
      <c r="H9120" s="37"/>
      <c r="I9120" s="36"/>
      <c r="J9120" s="38"/>
      <c r="K9120" s="36"/>
      <c r="L9120" s="36"/>
      <c r="M9120" s="38"/>
      <c r="N9120" s="36"/>
      <c r="O9120" s="38"/>
    </row>
    <row r="9121" spans="8:15">
      <c r="H9121" s="37"/>
      <c r="I9121" s="36"/>
      <c r="J9121" s="38"/>
      <c r="K9121" s="36"/>
      <c r="L9121" s="36"/>
      <c r="M9121" s="38"/>
      <c r="N9121" s="36"/>
      <c r="O9121" s="38"/>
    </row>
    <row r="9122" spans="8:15">
      <c r="H9122" s="37"/>
      <c r="I9122" s="36"/>
      <c r="J9122" s="38"/>
      <c r="K9122" s="36"/>
      <c r="L9122" s="36"/>
      <c r="M9122" s="38"/>
      <c r="N9122" s="36"/>
      <c r="O9122" s="38"/>
    </row>
    <row r="9123" spans="8:15">
      <c r="H9123" s="37"/>
      <c r="I9123" s="36"/>
      <c r="J9123" s="38"/>
      <c r="K9123" s="36"/>
      <c r="L9123" s="36"/>
      <c r="M9123" s="38"/>
      <c r="N9123" s="36"/>
      <c r="O9123" s="38"/>
    </row>
    <row r="9124" spans="8:15">
      <c r="H9124" s="37"/>
      <c r="I9124" s="36"/>
      <c r="J9124" s="38"/>
      <c r="K9124" s="36"/>
      <c r="L9124" s="36"/>
      <c r="M9124" s="38"/>
      <c r="N9124" s="36"/>
      <c r="O9124" s="38"/>
    </row>
    <row r="9125" spans="8:15">
      <c r="H9125" s="37"/>
      <c r="I9125" s="36"/>
      <c r="J9125" s="38"/>
      <c r="K9125" s="36"/>
      <c r="L9125" s="36"/>
      <c r="M9125" s="38"/>
      <c r="N9125" s="36"/>
      <c r="O9125" s="38"/>
    </row>
    <row r="9126" spans="8:15">
      <c r="H9126" s="37"/>
      <c r="I9126" s="36"/>
      <c r="J9126" s="38"/>
      <c r="K9126" s="36"/>
      <c r="L9126" s="36"/>
      <c r="M9126" s="38"/>
      <c r="N9126" s="36"/>
      <c r="O9126" s="38"/>
    </row>
    <row r="9127" spans="8:15">
      <c r="H9127" s="37"/>
      <c r="I9127" s="36"/>
      <c r="J9127" s="38"/>
      <c r="K9127" s="36"/>
      <c r="L9127" s="36"/>
      <c r="M9127" s="38"/>
      <c r="N9127" s="36"/>
      <c r="O9127" s="38"/>
    </row>
    <row r="9128" spans="8:15">
      <c r="H9128" s="37"/>
      <c r="I9128" s="36"/>
      <c r="J9128" s="38"/>
      <c r="K9128" s="36"/>
      <c r="L9128" s="36"/>
      <c r="M9128" s="38"/>
      <c r="N9128" s="36"/>
      <c r="O9128" s="38"/>
    </row>
    <row r="9129" spans="8:15">
      <c r="H9129" s="37"/>
      <c r="I9129" s="36"/>
      <c r="J9129" s="38"/>
      <c r="K9129" s="36"/>
      <c r="L9129" s="36"/>
      <c r="M9129" s="38"/>
      <c r="N9129" s="36"/>
      <c r="O9129" s="38"/>
    </row>
    <row r="9130" spans="8:15">
      <c r="H9130" s="37"/>
      <c r="I9130" s="36"/>
      <c r="J9130" s="38"/>
      <c r="K9130" s="36"/>
      <c r="L9130" s="36"/>
      <c r="M9130" s="38"/>
      <c r="N9130" s="36"/>
      <c r="O9130" s="38"/>
    </row>
    <row r="9131" spans="8:15">
      <c r="H9131" s="37"/>
      <c r="I9131" s="36"/>
      <c r="J9131" s="38"/>
      <c r="K9131" s="36"/>
      <c r="L9131" s="36"/>
      <c r="M9131" s="38"/>
      <c r="N9131" s="36"/>
      <c r="O9131" s="38"/>
    </row>
    <row r="9132" spans="8:15">
      <c r="H9132" s="37"/>
      <c r="I9132" s="36"/>
      <c r="J9132" s="38"/>
      <c r="K9132" s="36"/>
      <c r="L9132" s="36"/>
      <c r="M9132" s="38"/>
      <c r="N9132" s="36"/>
      <c r="O9132" s="38"/>
    </row>
    <row r="9133" spans="8:15">
      <c r="H9133" s="37"/>
      <c r="I9133" s="36"/>
      <c r="J9133" s="38"/>
      <c r="K9133" s="36"/>
      <c r="L9133" s="36"/>
      <c r="M9133" s="38"/>
      <c r="N9133" s="36"/>
      <c r="O9133" s="38"/>
    </row>
    <row r="9134" spans="8:15">
      <c r="H9134" s="37"/>
      <c r="I9134" s="36"/>
      <c r="J9134" s="38"/>
      <c r="K9134" s="36"/>
      <c r="L9134" s="36"/>
      <c r="M9134" s="38"/>
      <c r="N9134" s="36"/>
      <c r="O9134" s="38"/>
    </row>
    <row r="9135" spans="8:15">
      <c r="H9135" s="37"/>
      <c r="I9135" s="36"/>
      <c r="J9135" s="38"/>
      <c r="K9135" s="36"/>
      <c r="L9135" s="36"/>
      <c r="M9135" s="38"/>
      <c r="N9135" s="36"/>
      <c r="O9135" s="38"/>
    </row>
    <row r="9136" spans="8:15">
      <c r="H9136" s="37"/>
      <c r="I9136" s="36"/>
      <c r="J9136" s="38"/>
      <c r="K9136" s="36"/>
      <c r="L9136" s="36"/>
      <c r="M9136" s="38"/>
      <c r="N9136" s="36"/>
      <c r="O9136" s="38"/>
    </row>
    <row r="9137" spans="8:15">
      <c r="H9137" s="37"/>
      <c r="I9137" s="36"/>
      <c r="J9137" s="38"/>
      <c r="K9137" s="36"/>
      <c r="L9137" s="36"/>
      <c r="M9137" s="38"/>
      <c r="N9137" s="36"/>
      <c r="O9137" s="38"/>
    </row>
    <row r="9138" spans="8:15">
      <c r="H9138" s="37"/>
      <c r="I9138" s="36"/>
      <c r="J9138" s="38"/>
      <c r="K9138" s="36"/>
      <c r="L9138" s="36"/>
      <c r="M9138" s="38"/>
      <c r="N9138" s="36"/>
      <c r="O9138" s="38"/>
    </row>
    <row r="9139" spans="8:15">
      <c r="H9139" s="37"/>
      <c r="I9139" s="36"/>
      <c r="J9139" s="38"/>
      <c r="K9139" s="36"/>
      <c r="L9139" s="36"/>
      <c r="M9139" s="38"/>
      <c r="N9139" s="36"/>
      <c r="O9139" s="38"/>
    </row>
    <row r="9140" spans="8:15">
      <c r="H9140" s="37"/>
      <c r="I9140" s="36"/>
      <c r="J9140" s="38"/>
      <c r="K9140" s="36"/>
      <c r="L9140" s="36"/>
      <c r="M9140" s="38"/>
      <c r="N9140" s="36"/>
      <c r="O9140" s="38"/>
    </row>
    <row r="9141" spans="8:15">
      <c r="H9141" s="37"/>
      <c r="I9141" s="36"/>
      <c r="J9141" s="38"/>
      <c r="K9141" s="36"/>
      <c r="L9141" s="36"/>
      <c r="M9141" s="38"/>
      <c r="N9141" s="36"/>
      <c r="O9141" s="38"/>
    </row>
    <row r="9142" spans="8:15">
      <c r="H9142" s="37"/>
      <c r="I9142" s="36"/>
      <c r="J9142" s="38"/>
      <c r="K9142" s="36"/>
      <c r="L9142" s="36"/>
      <c r="M9142" s="38"/>
      <c r="N9142" s="36"/>
      <c r="O9142" s="38"/>
    </row>
    <row r="9143" spans="8:15">
      <c r="H9143" s="37"/>
      <c r="I9143" s="36"/>
      <c r="J9143" s="38"/>
      <c r="K9143" s="36"/>
      <c r="L9143" s="36"/>
      <c r="M9143" s="38"/>
      <c r="N9143" s="36"/>
      <c r="O9143" s="38"/>
    </row>
    <row r="9144" spans="8:15">
      <c r="H9144" s="37"/>
      <c r="I9144" s="36"/>
      <c r="J9144" s="38"/>
      <c r="K9144" s="36"/>
      <c r="L9144" s="36"/>
      <c r="M9144" s="38"/>
      <c r="N9144" s="36"/>
      <c r="O9144" s="38"/>
    </row>
    <row r="9145" spans="8:15">
      <c r="H9145" s="37"/>
      <c r="I9145" s="36"/>
      <c r="J9145" s="38"/>
      <c r="K9145" s="36"/>
      <c r="L9145" s="36"/>
      <c r="M9145" s="38"/>
      <c r="N9145" s="36"/>
      <c r="O9145" s="38"/>
    </row>
    <row r="9146" spans="8:15">
      <c r="H9146" s="37"/>
      <c r="I9146" s="36"/>
      <c r="J9146" s="38"/>
      <c r="K9146" s="36"/>
      <c r="L9146" s="36"/>
      <c r="M9146" s="38"/>
      <c r="N9146" s="36"/>
      <c r="O9146" s="38"/>
    </row>
    <row r="9147" spans="8:15">
      <c r="H9147" s="37"/>
      <c r="I9147" s="36"/>
      <c r="J9147" s="38"/>
      <c r="K9147" s="36"/>
      <c r="L9147" s="36"/>
      <c r="M9147" s="38"/>
      <c r="N9147" s="36"/>
      <c r="O9147" s="38"/>
    </row>
    <row r="9148" spans="8:15">
      <c r="H9148" s="37"/>
      <c r="I9148" s="36"/>
      <c r="J9148" s="38"/>
      <c r="K9148" s="36"/>
      <c r="L9148" s="36"/>
      <c r="M9148" s="38"/>
      <c r="N9148" s="36"/>
      <c r="O9148" s="38"/>
    </row>
    <row r="9149" spans="8:15">
      <c r="H9149" s="37"/>
      <c r="I9149" s="36"/>
      <c r="J9149" s="38"/>
      <c r="K9149" s="36"/>
      <c r="L9149" s="36"/>
      <c r="M9149" s="38"/>
      <c r="N9149" s="36"/>
      <c r="O9149" s="38"/>
    </row>
    <row r="9150" spans="8:15">
      <c r="H9150" s="37"/>
      <c r="I9150" s="36"/>
      <c r="J9150" s="38"/>
      <c r="K9150" s="36"/>
      <c r="L9150" s="36"/>
      <c r="M9150" s="38"/>
      <c r="N9150" s="36"/>
      <c r="O9150" s="38"/>
    </row>
    <row r="9151" spans="8:15">
      <c r="H9151" s="37"/>
      <c r="I9151" s="36"/>
      <c r="J9151" s="38"/>
      <c r="K9151" s="36"/>
      <c r="L9151" s="36"/>
      <c r="M9151" s="38"/>
      <c r="N9151" s="36"/>
      <c r="O9151" s="38"/>
    </row>
    <row r="9152" spans="8:15">
      <c r="H9152" s="37"/>
      <c r="I9152" s="36"/>
      <c r="J9152" s="38"/>
      <c r="K9152" s="36"/>
      <c r="L9152" s="36"/>
      <c r="M9152" s="38"/>
      <c r="N9152" s="36"/>
      <c r="O9152" s="38"/>
    </row>
    <row r="9153" spans="8:15">
      <c r="H9153" s="37"/>
      <c r="I9153" s="36"/>
      <c r="J9153" s="38"/>
      <c r="K9153" s="36"/>
      <c r="L9153" s="36"/>
      <c r="M9153" s="38"/>
      <c r="N9153" s="36"/>
      <c r="O9153" s="38"/>
    </row>
    <row r="9154" spans="8:15">
      <c r="H9154" s="37"/>
      <c r="I9154" s="36"/>
      <c r="J9154" s="38"/>
      <c r="K9154" s="36"/>
      <c r="L9154" s="36"/>
      <c r="M9154" s="38"/>
      <c r="N9154" s="36"/>
      <c r="O9154" s="38"/>
    </row>
    <row r="9155" spans="8:15">
      <c r="H9155" s="37"/>
      <c r="I9155" s="36"/>
      <c r="J9155" s="38"/>
      <c r="K9155" s="36"/>
      <c r="L9155" s="36"/>
      <c r="M9155" s="38"/>
      <c r="N9155" s="36"/>
      <c r="O9155" s="38"/>
    </row>
    <row r="9156" spans="8:15">
      <c r="H9156" s="37"/>
      <c r="I9156" s="36"/>
      <c r="J9156" s="38"/>
      <c r="K9156" s="36"/>
      <c r="L9156" s="36"/>
      <c r="M9156" s="38"/>
      <c r="N9156" s="36"/>
      <c r="O9156" s="38"/>
    </row>
    <row r="9157" spans="8:15">
      <c r="H9157" s="37"/>
      <c r="I9157" s="36"/>
      <c r="J9157" s="38"/>
      <c r="K9157" s="36"/>
      <c r="L9157" s="36"/>
      <c r="M9157" s="38"/>
      <c r="N9157" s="36"/>
      <c r="O9157" s="38"/>
    </row>
    <row r="9158" spans="8:15">
      <c r="H9158" s="37"/>
      <c r="I9158" s="36"/>
      <c r="J9158" s="38"/>
      <c r="K9158" s="36"/>
      <c r="L9158" s="36"/>
      <c r="M9158" s="38"/>
      <c r="N9158" s="36"/>
      <c r="O9158" s="38"/>
    </row>
    <row r="9159" spans="8:15">
      <c r="H9159" s="37"/>
      <c r="I9159" s="36"/>
      <c r="J9159" s="38"/>
      <c r="K9159" s="36"/>
      <c r="L9159" s="36"/>
      <c r="M9159" s="38"/>
      <c r="N9159" s="36"/>
      <c r="O9159" s="38"/>
    </row>
    <row r="9160" spans="8:15">
      <c r="H9160" s="37"/>
      <c r="I9160" s="36"/>
      <c r="J9160" s="38"/>
      <c r="K9160" s="36"/>
      <c r="L9160" s="36"/>
      <c r="M9160" s="38"/>
      <c r="N9160" s="36"/>
      <c r="O9160" s="38"/>
    </row>
    <row r="9161" spans="8:15">
      <c r="H9161" s="37"/>
      <c r="I9161" s="36"/>
      <c r="J9161" s="38"/>
      <c r="K9161" s="36"/>
      <c r="L9161" s="36"/>
      <c r="M9161" s="38"/>
      <c r="N9161" s="36"/>
      <c r="O9161" s="38"/>
    </row>
    <row r="9162" spans="8:15">
      <c r="H9162" s="37"/>
      <c r="I9162" s="36"/>
      <c r="J9162" s="38"/>
      <c r="K9162" s="36"/>
      <c r="L9162" s="36"/>
      <c r="M9162" s="38"/>
      <c r="N9162" s="36"/>
      <c r="O9162" s="38"/>
    </row>
    <row r="9163" spans="8:15">
      <c r="H9163" s="37"/>
      <c r="I9163" s="36"/>
      <c r="J9163" s="38"/>
      <c r="K9163" s="36"/>
      <c r="L9163" s="36"/>
      <c r="M9163" s="38"/>
      <c r="N9163" s="36"/>
      <c r="O9163" s="38"/>
    </row>
    <row r="9164" spans="8:15">
      <c r="H9164" s="37"/>
      <c r="I9164" s="36"/>
      <c r="J9164" s="38"/>
      <c r="K9164" s="36"/>
      <c r="L9164" s="36"/>
      <c r="M9164" s="38"/>
      <c r="N9164" s="36"/>
      <c r="O9164" s="38"/>
    </row>
    <row r="9165" spans="8:15">
      <c r="H9165" s="37"/>
      <c r="I9165" s="36"/>
      <c r="J9165" s="38"/>
      <c r="K9165" s="36"/>
      <c r="L9165" s="36"/>
      <c r="M9165" s="38"/>
      <c r="N9165" s="36"/>
      <c r="O9165" s="38"/>
    </row>
    <row r="9166" spans="8:15">
      <c r="H9166" s="37"/>
      <c r="I9166" s="36"/>
      <c r="J9166" s="38"/>
      <c r="K9166" s="36"/>
      <c r="L9166" s="36"/>
      <c r="M9166" s="38"/>
      <c r="N9166" s="36"/>
      <c r="O9166" s="38"/>
    </row>
    <row r="9167" spans="8:15">
      <c r="H9167" s="37"/>
      <c r="I9167" s="36"/>
      <c r="J9167" s="38"/>
      <c r="K9167" s="36"/>
      <c r="L9167" s="36"/>
      <c r="M9167" s="38"/>
      <c r="N9167" s="36"/>
      <c r="O9167" s="38"/>
    </row>
    <row r="9168" spans="8:15">
      <c r="H9168" s="37"/>
      <c r="I9168" s="36"/>
      <c r="J9168" s="38"/>
      <c r="K9168" s="36"/>
      <c r="L9168" s="36"/>
      <c r="M9168" s="38"/>
      <c r="N9168" s="36"/>
      <c r="O9168" s="38"/>
    </row>
    <row r="9169" spans="8:15">
      <c r="H9169" s="37"/>
      <c r="I9169" s="36"/>
      <c r="J9169" s="38"/>
      <c r="K9169" s="36"/>
      <c r="L9169" s="36"/>
      <c r="M9169" s="38"/>
      <c r="N9169" s="36"/>
      <c r="O9169" s="38"/>
    </row>
    <row r="9170" spans="8:15">
      <c r="H9170" s="37"/>
      <c r="I9170" s="36"/>
      <c r="J9170" s="38"/>
      <c r="K9170" s="36"/>
      <c r="L9170" s="36"/>
      <c r="M9170" s="38"/>
      <c r="N9170" s="36"/>
      <c r="O9170" s="38"/>
    </row>
    <row r="9171" spans="8:15">
      <c r="H9171" s="37"/>
      <c r="I9171" s="36"/>
      <c r="J9171" s="38"/>
      <c r="K9171" s="36"/>
      <c r="L9171" s="36"/>
      <c r="M9171" s="38"/>
      <c r="N9171" s="36"/>
      <c r="O9171" s="38"/>
    </row>
    <row r="9172" spans="8:15">
      <c r="H9172" s="37"/>
      <c r="I9172" s="36"/>
      <c r="J9172" s="38"/>
      <c r="K9172" s="36"/>
      <c r="L9172" s="36"/>
      <c r="M9172" s="38"/>
      <c r="N9172" s="36"/>
      <c r="O9172" s="38"/>
    </row>
    <row r="9173" spans="8:15">
      <c r="H9173" s="37"/>
      <c r="I9173" s="36"/>
      <c r="J9173" s="38"/>
      <c r="K9173" s="36"/>
      <c r="L9173" s="36"/>
      <c r="M9173" s="38"/>
      <c r="N9173" s="36"/>
      <c r="O9173" s="38"/>
    </row>
    <row r="9174" spans="8:15">
      <c r="H9174" s="37"/>
      <c r="I9174" s="36"/>
      <c r="J9174" s="38"/>
      <c r="K9174" s="36"/>
      <c r="L9174" s="36"/>
      <c r="M9174" s="38"/>
      <c r="N9174" s="36"/>
      <c r="O9174" s="38"/>
    </row>
    <row r="9175" spans="8:15">
      <c r="H9175" s="37"/>
      <c r="I9175" s="36"/>
      <c r="J9175" s="38"/>
      <c r="K9175" s="36"/>
      <c r="L9175" s="36"/>
      <c r="M9175" s="38"/>
      <c r="N9175" s="36"/>
      <c r="O9175" s="38"/>
    </row>
    <row r="9176" spans="8:15">
      <c r="H9176" s="37"/>
      <c r="I9176" s="36"/>
      <c r="J9176" s="38"/>
      <c r="K9176" s="36"/>
      <c r="L9176" s="36"/>
      <c r="M9176" s="38"/>
      <c r="N9176" s="36"/>
      <c r="O9176" s="38"/>
    </row>
    <row r="9177" spans="8:15">
      <c r="H9177" s="37"/>
      <c r="I9177" s="36"/>
      <c r="J9177" s="38"/>
      <c r="K9177" s="36"/>
      <c r="L9177" s="36"/>
      <c r="M9177" s="38"/>
      <c r="N9177" s="36"/>
      <c r="O9177" s="38"/>
    </row>
    <row r="9178" spans="8:15">
      <c r="H9178" s="37"/>
      <c r="I9178" s="36"/>
      <c r="J9178" s="38"/>
      <c r="K9178" s="36"/>
      <c r="L9178" s="36"/>
      <c r="M9178" s="38"/>
      <c r="N9178" s="36"/>
      <c r="O9178" s="38"/>
    </row>
    <row r="9179" spans="8:15">
      <c r="H9179" s="37"/>
      <c r="I9179" s="36"/>
      <c r="J9179" s="38"/>
      <c r="K9179" s="36"/>
      <c r="L9179" s="36"/>
      <c r="M9179" s="38"/>
      <c r="N9179" s="36"/>
      <c r="O9179" s="38"/>
    </row>
    <row r="9180" spans="8:15">
      <c r="H9180" s="37"/>
      <c r="I9180" s="36"/>
      <c r="J9180" s="38"/>
      <c r="K9180" s="36"/>
      <c r="L9180" s="36"/>
      <c r="M9180" s="38"/>
      <c r="N9180" s="36"/>
      <c r="O9180" s="38"/>
    </row>
    <row r="9181" spans="8:15">
      <c r="H9181" s="37"/>
      <c r="I9181" s="36"/>
      <c r="J9181" s="38"/>
      <c r="K9181" s="36"/>
      <c r="L9181" s="36"/>
      <c r="M9181" s="38"/>
      <c r="N9181" s="36"/>
      <c r="O9181" s="38"/>
    </row>
    <row r="9182" spans="8:15">
      <c r="H9182" s="37"/>
      <c r="I9182" s="36"/>
      <c r="J9182" s="38"/>
      <c r="K9182" s="36"/>
      <c r="L9182" s="36"/>
      <c r="M9182" s="38"/>
      <c r="N9182" s="36"/>
      <c r="O9182" s="38"/>
    </row>
    <row r="9183" spans="8:15">
      <c r="H9183" s="37"/>
      <c r="I9183" s="36"/>
      <c r="J9183" s="38"/>
      <c r="K9183" s="36"/>
      <c r="L9183" s="36"/>
      <c r="M9183" s="38"/>
      <c r="N9183" s="36"/>
      <c r="O9183" s="38"/>
    </row>
    <row r="9184" spans="8:15">
      <c r="H9184" s="37"/>
      <c r="I9184" s="36"/>
      <c r="J9184" s="38"/>
      <c r="K9184" s="36"/>
      <c r="L9184" s="36"/>
      <c r="M9184" s="38"/>
      <c r="N9184" s="36"/>
      <c r="O9184" s="38"/>
    </row>
    <row r="9185" spans="8:15">
      <c r="H9185" s="37"/>
      <c r="I9185" s="36"/>
      <c r="J9185" s="38"/>
      <c r="K9185" s="36"/>
      <c r="L9185" s="36"/>
      <c r="M9185" s="38"/>
      <c r="N9185" s="36"/>
      <c r="O9185" s="38"/>
    </row>
    <row r="9186" spans="8:15">
      <c r="H9186" s="37"/>
      <c r="I9186" s="36"/>
      <c r="J9186" s="38"/>
      <c r="K9186" s="36"/>
      <c r="L9186" s="36"/>
      <c r="M9186" s="38"/>
      <c r="N9186" s="36"/>
      <c r="O9186" s="38"/>
    </row>
    <row r="9187" spans="8:15">
      <c r="H9187" s="37"/>
      <c r="I9187" s="36"/>
      <c r="J9187" s="38"/>
      <c r="K9187" s="36"/>
      <c r="L9187" s="36"/>
      <c r="M9187" s="38"/>
      <c r="N9187" s="36"/>
      <c r="O9187" s="38"/>
    </row>
    <row r="9188" spans="8:15">
      <c r="H9188" s="37"/>
      <c r="I9188" s="36"/>
      <c r="J9188" s="38"/>
      <c r="K9188" s="36"/>
      <c r="L9188" s="36"/>
      <c r="M9188" s="38"/>
      <c r="N9188" s="36"/>
      <c r="O9188" s="38"/>
    </row>
    <row r="9189" spans="8:15">
      <c r="H9189" s="37"/>
      <c r="I9189" s="36"/>
      <c r="J9189" s="38"/>
      <c r="K9189" s="36"/>
      <c r="L9189" s="36"/>
      <c r="M9189" s="38"/>
      <c r="N9189" s="36"/>
      <c r="O9189" s="38"/>
    </row>
    <row r="9190" spans="8:15">
      <c r="H9190" s="37"/>
      <c r="I9190" s="36"/>
      <c r="J9190" s="38"/>
      <c r="K9190" s="36"/>
      <c r="L9190" s="36"/>
      <c r="M9190" s="38"/>
      <c r="N9190" s="36"/>
      <c r="O9190" s="38"/>
    </row>
    <row r="9191" spans="8:15">
      <c r="H9191" s="37"/>
      <c r="I9191" s="36"/>
      <c r="J9191" s="38"/>
      <c r="K9191" s="36"/>
      <c r="L9191" s="36"/>
      <c r="M9191" s="38"/>
      <c r="N9191" s="36"/>
      <c r="O9191" s="38"/>
    </row>
    <row r="9192" spans="8:15">
      <c r="H9192" s="37"/>
      <c r="I9192" s="36"/>
      <c r="J9192" s="38"/>
      <c r="K9192" s="36"/>
      <c r="L9192" s="36"/>
      <c r="M9192" s="38"/>
      <c r="N9192" s="36"/>
      <c r="O9192" s="38"/>
    </row>
    <row r="9193" spans="8:15">
      <c r="H9193" s="37"/>
      <c r="I9193" s="36"/>
      <c r="J9193" s="38"/>
      <c r="K9193" s="36"/>
      <c r="L9193" s="36"/>
      <c r="M9193" s="38"/>
      <c r="N9193" s="36"/>
      <c r="O9193" s="38"/>
    </row>
    <row r="9194" spans="8:15">
      <c r="H9194" s="37"/>
      <c r="I9194" s="36"/>
      <c r="J9194" s="38"/>
      <c r="K9194" s="36"/>
      <c r="L9194" s="36"/>
      <c r="M9194" s="38"/>
      <c r="N9194" s="36"/>
      <c r="O9194" s="38"/>
    </row>
    <row r="9195" spans="8:15">
      <c r="H9195" s="37"/>
      <c r="I9195" s="36"/>
      <c r="J9195" s="38"/>
      <c r="K9195" s="36"/>
      <c r="L9195" s="36"/>
      <c r="M9195" s="38"/>
      <c r="N9195" s="36"/>
      <c r="O9195" s="38"/>
    </row>
    <row r="9196" spans="8:15">
      <c r="H9196" s="37"/>
      <c r="I9196" s="36"/>
      <c r="J9196" s="38"/>
      <c r="K9196" s="36"/>
      <c r="L9196" s="36"/>
      <c r="M9196" s="38"/>
      <c r="N9196" s="36"/>
      <c r="O9196" s="38"/>
    </row>
    <row r="9197" spans="8:15">
      <c r="H9197" s="37"/>
      <c r="I9197" s="36"/>
      <c r="J9197" s="38"/>
      <c r="K9197" s="36"/>
      <c r="L9197" s="36"/>
      <c r="M9197" s="38"/>
      <c r="N9197" s="36"/>
      <c r="O9197" s="38"/>
    </row>
    <row r="9198" spans="8:15">
      <c r="H9198" s="37"/>
      <c r="I9198" s="36"/>
      <c r="J9198" s="38"/>
      <c r="K9198" s="36"/>
      <c r="L9198" s="36"/>
      <c r="M9198" s="38"/>
      <c r="N9198" s="36"/>
      <c r="O9198" s="38"/>
    </row>
    <row r="9199" spans="8:15">
      <c r="H9199" s="37"/>
      <c r="I9199" s="36"/>
      <c r="J9199" s="38"/>
      <c r="K9199" s="36"/>
      <c r="L9199" s="36"/>
      <c r="M9199" s="38"/>
      <c r="N9199" s="36"/>
      <c r="O9199" s="38"/>
    </row>
    <row r="9200" spans="8:15">
      <c r="H9200" s="37"/>
      <c r="I9200" s="36"/>
      <c r="J9200" s="38"/>
      <c r="K9200" s="36"/>
      <c r="L9200" s="36"/>
      <c r="M9200" s="38"/>
      <c r="N9200" s="36"/>
      <c r="O9200" s="38"/>
    </row>
    <row r="9201" spans="8:15">
      <c r="H9201" s="37"/>
      <c r="I9201" s="36"/>
      <c r="J9201" s="38"/>
      <c r="K9201" s="36"/>
      <c r="L9201" s="36"/>
      <c r="M9201" s="38"/>
      <c r="N9201" s="36"/>
      <c r="O9201" s="38"/>
    </row>
    <row r="9202" spans="8:15">
      <c r="H9202" s="37"/>
      <c r="I9202" s="36"/>
      <c r="J9202" s="38"/>
      <c r="K9202" s="36"/>
      <c r="L9202" s="36"/>
      <c r="M9202" s="38"/>
      <c r="N9202" s="36"/>
      <c r="O9202" s="38"/>
    </row>
    <row r="9203" spans="8:15">
      <c r="H9203" s="37"/>
      <c r="I9203" s="36"/>
      <c r="J9203" s="38"/>
      <c r="K9203" s="36"/>
      <c r="L9203" s="36"/>
      <c r="M9203" s="38"/>
      <c r="N9203" s="36"/>
      <c r="O9203" s="38"/>
    </row>
    <row r="9204" spans="8:15">
      <c r="H9204" s="37"/>
      <c r="I9204" s="36"/>
      <c r="J9204" s="38"/>
      <c r="K9204" s="36"/>
      <c r="L9204" s="36"/>
      <c r="M9204" s="38"/>
      <c r="N9204" s="36"/>
      <c r="O9204" s="38"/>
    </row>
    <row r="9205" spans="8:15">
      <c r="H9205" s="37"/>
      <c r="I9205" s="36"/>
      <c r="J9205" s="38"/>
      <c r="K9205" s="36"/>
      <c r="L9205" s="36"/>
      <c r="M9205" s="38"/>
      <c r="N9205" s="36"/>
      <c r="O9205" s="38"/>
    </row>
    <row r="9206" spans="8:15">
      <c r="H9206" s="37"/>
      <c r="I9206" s="36"/>
      <c r="J9206" s="38"/>
      <c r="K9206" s="36"/>
      <c r="L9206" s="36"/>
      <c r="M9206" s="38"/>
      <c r="N9206" s="36"/>
      <c r="O9206" s="38"/>
    </row>
    <row r="9207" spans="8:15">
      <c r="H9207" s="37"/>
      <c r="I9207" s="36"/>
      <c r="J9207" s="38"/>
      <c r="K9207" s="36"/>
      <c r="L9207" s="36"/>
      <c r="M9207" s="38"/>
      <c r="N9207" s="36"/>
      <c r="O9207" s="38"/>
    </row>
    <row r="9208" spans="8:15">
      <c r="H9208" s="37"/>
      <c r="I9208" s="36"/>
      <c r="J9208" s="38"/>
      <c r="K9208" s="36"/>
      <c r="L9208" s="36"/>
      <c r="M9208" s="38"/>
      <c r="N9208" s="36"/>
      <c r="O9208" s="38"/>
    </row>
    <row r="9209" spans="8:15">
      <c r="H9209" s="37"/>
      <c r="I9209" s="36"/>
      <c r="J9209" s="38"/>
      <c r="K9209" s="36"/>
      <c r="L9209" s="36"/>
      <c r="M9209" s="38"/>
      <c r="N9209" s="36"/>
      <c r="O9209" s="38"/>
    </row>
    <row r="9210" spans="8:15">
      <c r="H9210" s="37"/>
      <c r="I9210" s="36"/>
      <c r="J9210" s="38"/>
      <c r="K9210" s="36"/>
      <c r="L9210" s="36"/>
      <c r="M9210" s="38"/>
      <c r="N9210" s="36"/>
      <c r="O9210" s="38"/>
    </row>
    <row r="9211" spans="8:15">
      <c r="H9211" s="37"/>
      <c r="I9211" s="36"/>
      <c r="J9211" s="38"/>
      <c r="K9211" s="36"/>
      <c r="L9211" s="36"/>
      <c r="M9211" s="38"/>
      <c r="N9211" s="36"/>
      <c r="O9211" s="38"/>
    </row>
    <row r="9212" spans="8:15">
      <c r="H9212" s="37"/>
      <c r="I9212" s="36"/>
      <c r="J9212" s="38"/>
      <c r="K9212" s="36"/>
      <c r="L9212" s="36"/>
      <c r="M9212" s="38"/>
      <c r="N9212" s="36"/>
      <c r="O9212" s="38"/>
    </row>
    <row r="9213" spans="8:15">
      <c r="H9213" s="37"/>
      <c r="I9213" s="36"/>
      <c r="J9213" s="38"/>
      <c r="K9213" s="36"/>
      <c r="L9213" s="36"/>
      <c r="M9213" s="38"/>
      <c r="N9213" s="36"/>
      <c r="O9213" s="38"/>
    </row>
    <row r="9214" spans="8:15">
      <c r="H9214" s="37"/>
      <c r="I9214" s="36"/>
      <c r="J9214" s="38"/>
      <c r="K9214" s="36"/>
      <c r="L9214" s="36"/>
      <c r="M9214" s="38"/>
      <c r="N9214" s="36"/>
      <c r="O9214" s="38"/>
    </row>
    <row r="9215" spans="8:15">
      <c r="H9215" s="37"/>
      <c r="I9215" s="36"/>
      <c r="J9215" s="38"/>
      <c r="K9215" s="36"/>
      <c r="L9215" s="36"/>
      <c r="M9215" s="38"/>
      <c r="N9215" s="36"/>
      <c r="O9215" s="38"/>
    </row>
    <row r="9216" spans="8:15">
      <c r="H9216" s="37"/>
      <c r="I9216" s="36"/>
      <c r="J9216" s="38"/>
      <c r="K9216" s="36"/>
      <c r="L9216" s="36"/>
      <c r="M9216" s="38"/>
      <c r="N9216" s="36"/>
      <c r="O9216" s="38"/>
    </row>
    <row r="9217" spans="8:15">
      <c r="H9217" s="37"/>
      <c r="I9217" s="36"/>
      <c r="J9217" s="38"/>
      <c r="K9217" s="36"/>
      <c r="L9217" s="36"/>
      <c r="M9217" s="38"/>
      <c r="N9217" s="36"/>
      <c r="O9217" s="38"/>
    </row>
    <row r="9218" spans="8:15">
      <c r="H9218" s="37"/>
      <c r="I9218" s="36"/>
      <c r="J9218" s="38"/>
      <c r="K9218" s="36"/>
      <c r="L9218" s="36"/>
      <c r="M9218" s="38"/>
      <c r="N9218" s="36"/>
      <c r="O9218" s="38"/>
    </row>
    <row r="9219" spans="8:15">
      <c r="H9219" s="37"/>
      <c r="I9219" s="36"/>
      <c r="J9219" s="38"/>
      <c r="K9219" s="36"/>
      <c r="L9219" s="36"/>
      <c r="M9219" s="38"/>
      <c r="N9219" s="36"/>
      <c r="O9219" s="38"/>
    </row>
    <row r="9220" spans="8:15">
      <c r="H9220" s="37"/>
      <c r="I9220" s="36"/>
      <c r="J9220" s="38"/>
      <c r="K9220" s="36"/>
      <c r="L9220" s="36"/>
      <c r="M9220" s="38"/>
      <c r="N9220" s="36"/>
      <c r="O9220" s="38"/>
    </row>
    <row r="9221" spans="8:15">
      <c r="H9221" s="37"/>
      <c r="I9221" s="36"/>
      <c r="J9221" s="38"/>
      <c r="K9221" s="36"/>
      <c r="L9221" s="36"/>
      <c r="M9221" s="38"/>
      <c r="N9221" s="36"/>
      <c r="O9221" s="38"/>
    </row>
    <row r="9222" spans="8:15">
      <c r="H9222" s="37"/>
      <c r="I9222" s="36"/>
      <c r="J9222" s="38"/>
      <c r="K9222" s="36"/>
      <c r="L9222" s="36"/>
      <c r="M9222" s="38"/>
      <c r="N9222" s="36"/>
      <c r="O9222" s="38"/>
    </row>
    <row r="9223" spans="8:15">
      <c r="H9223" s="37"/>
      <c r="I9223" s="36"/>
      <c r="J9223" s="38"/>
      <c r="K9223" s="36"/>
      <c r="L9223" s="36"/>
      <c r="M9223" s="38"/>
      <c r="N9223" s="36"/>
      <c r="O9223" s="38"/>
    </row>
    <row r="9224" spans="8:15">
      <c r="H9224" s="37"/>
      <c r="I9224" s="36"/>
      <c r="J9224" s="38"/>
      <c r="K9224" s="36"/>
      <c r="L9224" s="36"/>
      <c r="M9224" s="38"/>
      <c r="N9224" s="36"/>
      <c r="O9224" s="38"/>
    </row>
    <row r="9225" spans="8:15">
      <c r="H9225" s="37"/>
      <c r="I9225" s="36"/>
      <c r="J9225" s="38"/>
      <c r="K9225" s="36"/>
      <c r="L9225" s="36"/>
      <c r="M9225" s="38"/>
      <c r="N9225" s="36"/>
      <c r="O9225" s="38"/>
    </row>
    <row r="9226" spans="8:15">
      <c r="H9226" s="37"/>
      <c r="I9226" s="36"/>
      <c r="J9226" s="38"/>
      <c r="K9226" s="36"/>
      <c r="L9226" s="36"/>
      <c r="M9226" s="38"/>
      <c r="N9226" s="36"/>
      <c r="O9226" s="38"/>
    </row>
    <row r="9227" spans="8:15">
      <c r="H9227" s="37"/>
      <c r="I9227" s="36"/>
      <c r="J9227" s="38"/>
      <c r="K9227" s="36"/>
      <c r="L9227" s="36"/>
      <c r="M9227" s="38"/>
      <c r="N9227" s="36"/>
      <c r="O9227" s="38"/>
    </row>
    <row r="9228" spans="8:15">
      <c r="H9228" s="37"/>
      <c r="I9228" s="36"/>
      <c r="J9228" s="38"/>
      <c r="K9228" s="36"/>
      <c r="L9228" s="36"/>
      <c r="M9228" s="38"/>
      <c r="N9228" s="36"/>
      <c r="O9228" s="38"/>
    </row>
    <row r="9229" spans="8:15">
      <c r="H9229" s="37"/>
      <c r="I9229" s="36"/>
      <c r="J9229" s="38"/>
      <c r="K9229" s="36"/>
      <c r="L9229" s="36"/>
      <c r="M9229" s="38"/>
      <c r="N9229" s="36"/>
      <c r="O9229" s="38"/>
    </row>
    <row r="9230" spans="8:15">
      <c r="H9230" s="37"/>
      <c r="I9230" s="36"/>
      <c r="J9230" s="38"/>
      <c r="K9230" s="36"/>
      <c r="L9230" s="36"/>
      <c r="M9230" s="38"/>
      <c r="N9230" s="36"/>
      <c r="O9230" s="38"/>
    </row>
    <row r="9231" spans="8:15">
      <c r="H9231" s="37"/>
      <c r="I9231" s="36"/>
      <c r="J9231" s="38"/>
      <c r="K9231" s="36"/>
      <c r="L9231" s="36"/>
      <c r="M9231" s="38"/>
      <c r="N9231" s="36"/>
      <c r="O9231" s="38"/>
    </row>
    <row r="9232" spans="8:15">
      <c r="H9232" s="37"/>
      <c r="I9232" s="36"/>
      <c r="J9232" s="38"/>
      <c r="K9232" s="36"/>
      <c r="L9232" s="36"/>
      <c r="M9232" s="38"/>
      <c r="N9232" s="36"/>
      <c r="O9232" s="38"/>
    </row>
    <row r="9233" spans="8:15">
      <c r="H9233" s="37"/>
      <c r="I9233" s="36"/>
      <c r="J9233" s="38"/>
      <c r="K9233" s="36"/>
      <c r="L9233" s="36"/>
      <c r="M9233" s="38"/>
      <c r="N9233" s="36"/>
      <c r="O9233" s="38"/>
    </row>
    <row r="9234" spans="8:15">
      <c r="H9234" s="37"/>
      <c r="I9234" s="36"/>
      <c r="J9234" s="38"/>
      <c r="K9234" s="36"/>
      <c r="L9234" s="36"/>
      <c r="M9234" s="38"/>
      <c r="N9234" s="36"/>
      <c r="O9234" s="38"/>
    </row>
    <row r="9235" spans="8:15">
      <c r="H9235" s="37"/>
      <c r="I9235" s="36"/>
      <c r="J9235" s="38"/>
      <c r="K9235" s="36"/>
      <c r="L9235" s="36"/>
      <c r="M9235" s="38"/>
      <c r="N9235" s="36"/>
      <c r="O9235" s="38"/>
    </row>
    <row r="9236" spans="8:15">
      <c r="H9236" s="37"/>
      <c r="I9236" s="36"/>
      <c r="J9236" s="38"/>
      <c r="K9236" s="36"/>
      <c r="L9236" s="36"/>
      <c r="M9236" s="38"/>
      <c r="N9236" s="36"/>
      <c r="O9236" s="38"/>
    </row>
    <row r="9237" spans="8:15">
      <c r="H9237" s="37"/>
      <c r="I9237" s="36"/>
      <c r="J9237" s="38"/>
      <c r="K9237" s="36"/>
      <c r="L9237" s="36"/>
      <c r="M9237" s="38"/>
      <c r="N9237" s="36"/>
      <c r="O9237" s="38"/>
    </row>
    <row r="9238" spans="8:15">
      <c r="H9238" s="37"/>
      <c r="I9238" s="36"/>
      <c r="J9238" s="38"/>
      <c r="K9238" s="36"/>
      <c r="L9238" s="36"/>
      <c r="M9238" s="38"/>
      <c r="N9238" s="36"/>
      <c r="O9238" s="38"/>
    </row>
    <row r="9239" spans="8:15">
      <c r="H9239" s="37"/>
      <c r="I9239" s="36"/>
      <c r="J9239" s="38"/>
      <c r="K9239" s="36"/>
      <c r="L9239" s="36"/>
      <c r="M9239" s="38"/>
      <c r="N9239" s="36"/>
      <c r="O9239" s="38"/>
    </row>
    <row r="9240" spans="8:15">
      <c r="H9240" s="37"/>
      <c r="I9240" s="36"/>
      <c r="J9240" s="38"/>
      <c r="K9240" s="36"/>
      <c r="L9240" s="36"/>
      <c r="M9240" s="38"/>
      <c r="N9240" s="36"/>
      <c r="O9240" s="38"/>
    </row>
    <row r="9241" spans="8:15">
      <c r="H9241" s="37"/>
      <c r="I9241" s="36"/>
      <c r="J9241" s="38"/>
      <c r="K9241" s="36"/>
      <c r="L9241" s="36"/>
      <c r="M9241" s="38"/>
      <c r="N9241" s="36"/>
      <c r="O9241" s="38"/>
    </row>
    <row r="9242" spans="8:15">
      <c r="H9242" s="37"/>
      <c r="I9242" s="36"/>
      <c r="J9242" s="38"/>
      <c r="K9242" s="36"/>
      <c r="L9242" s="36"/>
      <c r="M9242" s="38"/>
      <c r="N9242" s="36"/>
      <c r="O9242" s="38"/>
    </row>
    <row r="9243" spans="8:15">
      <c r="H9243" s="37"/>
      <c r="I9243" s="36"/>
      <c r="J9243" s="38"/>
      <c r="K9243" s="36"/>
      <c r="L9243" s="36"/>
      <c r="M9243" s="38"/>
      <c r="N9243" s="36"/>
      <c r="O9243" s="38"/>
    </row>
    <row r="9244" spans="8:15">
      <c r="H9244" s="37"/>
      <c r="I9244" s="36"/>
      <c r="J9244" s="38"/>
      <c r="K9244" s="36"/>
      <c r="L9244" s="36"/>
      <c r="M9244" s="38"/>
      <c r="N9244" s="36"/>
      <c r="O9244" s="38"/>
    </row>
    <row r="9245" spans="8:15">
      <c r="H9245" s="37"/>
      <c r="I9245" s="36"/>
      <c r="J9245" s="38"/>
      <c r="K9245" s="36"/>
      <c r="L9245" s="36"/>
      <c r="M9245" s="38"/>
      <c r="N9245" s="36"/>
      <c r="O9245" s="38"/>
    </row>
    <row r="9246" spans="8:15">
      <c r="H9246" s="37"/>
      <c r="I9246" s="36"/>
      <c r="J9246" s="38"/>
      <c r="K9246" s="36"/>
      <c r="L9246" s="36"/>
      <c r="M9246" s="38"/>
      <c r="N9246" s="36"/>
      <c r="O9246" s="38"/>
    </row>
    <row r="9247" spans="8:15">
      <c r="H9247" s="37"/>
      <c r="I9247" s="36"/>
      <c r="J9247" s="38"/>
      <c r="K9247" s="36"/>
      <c r="L9247" s="36"/>
      <c r="M9247" s="38"/>
      <c r="N9247" s="36"/>
      <c r="O9247" s="38"/>
    </row>
    <row r="9248" spans="8:15">
      <c r="H9248" s="37"/>
      <c r="I9248" s="36"/>
      <c r="J9248" s="38"/>
      <c r="K9248" s="36"/>
      <c r="L9248" s="36"/>
      <c r="M9248" s="38"/>
      <c r="N9248" s="36"/>
      <c r="O9248" s="38"/>
    </row>
    <row r="9249" spans="8:15">
      <c r="H9249" s="37"/>
      <c r="I9249" s="36"/>
      <c r="J9249" s="38"/>
      <c r="K9249" s="36"/>
      <c r="L9249" s="36"/>
      <c r="M9249" s="38"/>
      <c r="N9249" s="36"/>
      <c r="O9249" s="38"/>
    </row>
    <row r="9250" spans="8:15">
      <c r="H9250" s="37"/>
      <c r="I9250" s="36"/>
      <c r="J9250" s="38"/>
      <c r="K9250" s="36"/>
      <c r="L9250" s="36"/>
      <c r="M9250" s="38"/>
      <c r="N9250" s="36"/>
      <c r="O9250" s="38"/>
    </row>
    <row r="9251" spans="8:15">
      <c r="H9251" s="37"/>
      <c r="I9251" s="36"/>
      <c r="J9251" s="38"/>
      <c r="K9251" s="36"/>
      <c r="L9251" s="36"/>
      <c r="M9251" s="38"/>
      <c r="N9251" s="36"/>
      <c r="O9251" s="38"/>
    </row>
    <row r="9252" spans="8:15">
      <c r="H9252" s="37"/>
      <c r="I9252" s="36"/>
      <c r="J9252" s="38"/>
      <c r="K9252" s="36"/>
      <c r="L9252" s="36"/>
      <c r="M9252" s="38"/>
      <c r="N9252" s="36"/>
      <c r="O9252" s="38"/>
    </row>
    <row r="9253" spans="8:15">
      <c r="H9253" s="37"/>
      <c r="I9253" s="36"/>
      <c r="J9253" s="38"/>
      <c r="K9253" s="36"/>
      <c r="L9253" s="36"/>
      <c r="M9253" s="38"/>
      <c r="N9253" s="36"/>
      <c r="O9253" s="38"/>
    </row>
    <row r="9254" spans="8:15">
      <c r="H9254" s="37"/>
      <c r="I9254" s="36"/>
      <c r="J9254" s="38"/>
      <c r="K9254" s="36"/>
      <c r="L9254" s="36"/>
      <c r="M9254" s="38"/>
      <c r="N9254" s="36"/>
      <c r="O9254" s="38"/>
    </row>
    <row r="9255" spans="8:15">
      <c r="H9255" s="37"/>
      <c r="I9255" s="36"/>
      <c r="J9255" s="38"/>
      <c r="K9255" s="36"/>
      <c r="L9255" s="36"/>
      <c r="M9255" s="38"/>
      <c r="N9255" s="36"/>
      <c r="O9255" s="38"/>
    </row>
    <row r="9256" spans="8:15">
      <c r="H9256" s="37"/>
      <c r="I9256" s="36"/>
      <c r="J9256" s="38"/>
      <c r="K9256" s="36"/>
      <c r="L9256" s="36"/>
      <c r="M9256" s="38"/>
      <c r="N9256" s="36"/>
      <c r="O9256" s="38"/>
    </row>
    <row r="9257" spans="8:15">
      <c r="H9257" s="37"/>
      <c r="I9257" s="36"/>
      <c r="J9257" s="38"/>
      <c r="K9257" s="36"/>
      <c r="L9257" s="36"/>
      <c r="M9257" s="38"/>
      <c r="N9257" s="36"/>
      <c r="O9257" s="38"/>
    </row>
    <row r="9258" spans="8:15">
      <c r="H9258" s="37"/>
      <c r="I9258" s="36"/>
      <c r="J9258" s="38"/>
      <c r="K9258" s="36"/>
      <c r="L9258" s="36"/>
      <c r="M9258" s="38"/>
      <c r="N9258" s="36"/>
      <c r="O9258" s="38"/>
    </row>
    <row r="9259" spans="8:15">
      <c r="H9259" s="37"/>
      <c r="I9259" s="36"/>
      <c r="J9259" s="38"/>
      <c r="K9259" s="36"/>
      <c r="L9259" s="36"/>
      <c r="M9259" s="38"/>
      <c r="N9259" s="36"/>
      <c r="O9259" s="38"/>
    </row>
    <row r="9260" spans="8:15">
      <c r="H9260" s="37"/>
      <c r="I9260" s="36"/>
      <c r="J9260" s="38"/>
      <c r="K9260" s="36"/>
      <c r="L9260" s="36"/>
      <c r="M9260" s="38"/>
      <c r="N9260" s="36"/>
      <c r="O9260" s="38"/>
    </row>
    <row r="9261" spans="8:15">
      <c r="H9261" s="37"/>
      <c r="I9261" s="36"/>
      <c r="J9261" s="38"/>
      <c r="K9261" s="36"/>
      <c r="L9261" s="36"/>
      <c r="M9261" s="38"/>
      <c r="N9261" s="36"/>
      <c r="O9261" s="38"/>
    </row>
    <row r="9262" spans="8:15">
      <c r="H9262" s="37"/>
      <c r="I9262" s="36"/>
      <c r="J9262" s="38"/>
      <c r="K9262" s="36"/>
      <c r="L9262" s="36"/>
      <c r="M9262" s="38"/>
      <c r="N9262" s="36"/>
      <c r="O9262" s="38"/>
    </row>
    <row r="9263" spans="8:15">
      <c r="H9263" s="37"/>
      <c r="I9263" s="36"/>
      <c r="J9263" s="38"/>
      <c r="K9263" s="36"/>
      <c r="L9263" s="36"/>
      <c r="M9263" s="38"/>
      <c r="N9263" s="36"/>
      <c r="O9263" s="38"/>
    </row>
    <row r="9264" spans="8:15">
      <c r="H9264" s="37"/>
      <c r="I9264" s="36"/>
      <c r="J9264" s="38"/>
      <c r="K9264" s="36"/>
      <c r="L9264" s="36"/>
      <c r="M9264" s="38"/>
      <c r="N9264" s="36"/>
      <c r="O9264" s="38"/>
    </row>
    <row r="9265" spans="8:15">
      <c r="H9265" s="37"/>
      <c r="I9265" s="36"/>
      <c r="J9265" s="38"/>
      <c r="K9265" s="36"/>
      <c r="L9265" s="36"/>
      <c r="M9265" s="38"/>
      <c r="N9265" s="36"/>
      <c r="O9265" s="38"/>
    </row>
    <row r="9266" spans="8:15">
      <c r="H9266" s="37"/>
      <c r="I9266" s="36"/>
      <c r="J9266" s="38"/>
      <c r="K9266" s="36"/>
      <c r="L9266" s="36"/>
      <c r="M9266" s="38"/>
      <c r="N9266" s="36"/>
      <c r="O9266" s="38"/>
    </row>
    <row r="9267" spans="8:15">
      <c r="H9267" s="37"/>
      <c r="I9267" s="36"/>
      <c r="J9267" s="38"/>
      <c r="K9267" s="36"/>
      <c r="L9267" s="36"/>
      <c r="M9267" s="38"/>
      <c r="N9267" s="36"/>
      <c r="O9267" s="38"/>
    </row>
    <row r="9268" spans="8:15">
      <c r="H9268" s="37"/>
      <c r="I9268" s="36"/>
      <c r="J9268" s="38"/>
      <c r="K9268" s="36"/>
      <c r="L9268" s="36"/>
      <c r="M9268" s="38"/>
      <c r="N9268" s="36"/>
      <c r="O9268" s="38"/>
    </row>
    <row r="9269" spans="8:15">
      <c r="H9269" s="37"/>
      <c r="I9269" s="36"/>
      <c r="J9269" s="38"/>
      <c r="K9269" s="36"/>
      <c r="L9269" s="36"/>
      <c r="M9269" s="38"/>
      <c r="N9269" s="36"/>
      <c r="O9269" s="38"/>
    </row>
    <row r="9270" spans="8:15">
      <c r="H9270" s="37"/>
      <c r="I9270" s="36"/>
      <c r="J9270" s="38"/>
      <c r="K9270" s="36"/>
      <c r="L9270" s="36"/>
      <c r="M9270" s="38"/>
      <c r="N9270" s="36"/>
      <c r="O9270" s="38"/>
    </row>
    <row r="9271" spans="8:15">
      <c r="H9271" s="37"/>
      <c r="I9271" s="36"/>
      <c r="J9271" s="38"/>
      <c r="K9271" s="36"/>
      <c r="L9271" s="36"/>
      <c r="M9271" s="38"/>
      <c r="N9271" s="36"/>
      <c r="O9271" s="38"/>
    </row>
    <row r="9272" spans="8:15">
      <c r="H9272" s="37"/>
      <c r="I9272" s="36"/>
      <c r="J9272" s="38"/>
      <c r="K9272" s="36"/>
      <c r="L9272" s="36"/>
      <c r="M9272" s="38"/>
      <c r="N9272" s="36"/>
      <c r="O9272" s="38"/>
    </row>
    <row r="9273" spans="8:15">
      <c r="H9273" s="37"/>
      <c r="I9273" s="36"/>
      <c r="J9273" s="38"/>
      <c r="K9273" s="36"/>
      <c r="L9273" s="36"/>
      <c r="M9273" s="38"/>
      <c r="N9273" s="36"/>
      <c r="O9273" s="38"/>
    </row>
    <row r="9274" spans="8:15">
      <c r="H9274" s="37"/>
      <c r="I9274" s="36"/>
      <c r="J9274" s="38"/>
      <c r="K9274" s="36"/>
      <c r="L9274" s="36"/>
      <c r="M9274" s="38"/>
      <c r="N9274" s="36"/>
      <c r="O9274" s="38"/>
    </row>
    <row r="9275" spans="8:15">
      <c r="H9275" s="37"/>
      <c r="I9275" s="36"/>
      <c r="J9275" s="38"/>
      <c r="K9275" s="36"/>
      <c r="L9275" s="36"/>
      <c r="M9275" s="38"/>
      <c r="N9275" s="36"/>
      <c r="O9275" s="38"/>
    </row>
    <row r="9276" spans="8:15">
      <c r="H9276" s="37"/>
      <c r="I9276" s="36"/>
      <c r="J9276" s="38"/>
      <c r="K9276" s="36"/>
      <c r="L9276" s="36"/>
      <c r="M9276" s="38"/>
      <c r="N9276" s="36"/>
      <c r="O9276" s="38"/>
    </row>
    <row r="9277" spans="8:15">
      <c r="H9277" s="37"/>
      <c r="I9277" s="36"/>
      <c r="J9277" s="38"/>
      <c r="K9277" s="36"/>
      <c r="L9277" s="36"/>
      <c r="M9277" s="38"/>
      <c r="N9277" s="36"/>
      <c r="O9277" s="38"/>
    </row>
    <row r="9278" spans="8:15">
      <c r="H9278" s="37"/>
      <c r="I9278" s="36"/>
      <c r="J9278" s="38"/>
      <c r="K9278" s="36"/>
      <c r="L9278" s="36"/>
      <c r="M9278" s="38"/>
      <c r="N9278" s="36"/>
      <c r="O9278" s="38"/>
    </row>
    <row r="9279" spans="8:15">
      <c r="H9279" s="37"/>
      <c r="I9279" s="36"/>
      <c r="J9279" s="38"/>
      <c r="K9279" s="36"/>
      <c r="L9279" s="36"/>
      <c r="M9279" s="38"/>
      <c r="N9279" s="36"/>
      <c r="O9279" s="38"/>
    </row>
    <row r="9280" spans="8:15">
      <c r="H9280" s="37"/>
      <c r="I9280" s="36"/>
      <c r="J9280" s="38"/>
      <c r="K9280" s="36"/>
      <c r="L9280" s="36"/>
      <c r="M9280" s="38"/>
      <c r="N9280" s="36"/>
      <c r="O9280" s="38"/>
    </row>
    <row r="9281" spans="8:15">
      <c r="H9281" s="37"/>
      <c r="I9281" s="36"/>
      <c r="J9281" s="38"/>
      <c r="K9281" s="36"/>
      <c r="L9281" s="36"/>
      <c r="M9281" s="38"/>
      <c r="N9281" s="36"/>
      <c r="O9281" s="38"/>
    </row>
    <row r="9282" spans="8:15">
      <c r="H9282" s="37"/>
      <c r="I9282" s="36"/>
      <c r="J9282" s="38"/>
      <c r="K9282" s="36"/>
      <c r="L9282" s="36"/>
      <c r="M9282" s="38"/>
      <c r="N9282" s="36"/>
      <c r="O9282" s="38"/>
    </row>
    <row r="9283" spans="8:15">
      <c r="H9283" s="37"/>
      <c r="I9283" s="36"/>
      <c r="J9283" s="38"/>
      <c r="K9283" s="36"/>
      <c r="L9283" s="36"/>
      <c r="M9283" s="38"/>
      <c r="N9283" s="36"/>
      <c r="O9283" s="38"/>
    </row>
    <row r="9284" spans="8:15">
      <c r="H9284" s="37"/>
      <c r="I9284" s="36"/>
      <c r="J9284" s="38"/>
      <c r="K9284" s="36"/>
      <c r="L9284" s="36"/>
      <c r="M9284" s="38"/>
      <c r="N9284" s="36"/>
      <c r="O9284" s="38"/>
    </row>
    <row r="9285" spans="8:15">
      <c r="H9285" s="37"/>
      <c r="I9285" s="36"/>
      <c r="J9285" s="38"/>
      <c r="K9285" s="36"/>
      <c r="L9285" s="36"/>
      <c r="M9285" s="38"/>
      <c r="N9285" s="36"/>
      <c r="O9285" s="38"/>
    </row>
    <row r="9286" spans="8:15">
      <c r="H9286" s="37"/>
      <c r="I9286" s="36"/>
      <c r="J9286" s="38"/>
      <c r="K9286" s="36"/>
      <c r="L9286" s="36"/>
      <c r="M9286" s="38"/>
      <c r="N9286" s="36"/>
      <c r="O9286" s="38"/>
    </row>
    <row r="9287" spans="8:15">
      <c r="H9287" s="37"/>
      <c r="I9287" s="36"/>
      <c r="J9287" s="38"/>
      <c r="K9287" s="36"/>
      <c r="L9287" s="36"/>
      <c r="M9287" s="38"/>
      <c r="N9287" s="36"/>
      <c r="O9287" s="38"/>
    </row>
    <row r="9288" spans="8:15">
      <c r="H9288" s="37"/>
      <c r="I9288" s="36"/>
      <c r="J9288" s="38"/>
      <c r="K9288" s="36"/>
      <c r="L9288" s="36"/>
      <c r="M9288" s="38"/>
      <c r="N9288" s="36"/>
      <c r="O9288" s="38"/>
    </row>
    <row r="9289" spans="8:15">
      <c r="H9289" s="37"/>
      <c r="I9289" s="36"/>
      <c r="J9289" s="38"/>
      <c r="K9289" s="36"/>
      <c r="L9289" s="36"/>
      <c r="M9289" s="38"/>
      <c r="N9289" s="36"/>
      <c r="O9289" s="38"/>
    </row>
    <row r="9290" spans="8:15">
      <c r="H9290" s="37"/>
      <c r="I9290" s="36"/>
      <c r="J9290" s="38"/>
      <c r="K9290" s="36"/>
      <c r="L9290" s="36"/>
      <c r="M9290" s="38"/>
      <c r="N9290" s="36"/>
      <c r="O9290" s="38"/>
    </row>
    <row r="9291" spans="8:15">
      <c r="H9291" s="37"/>
      <c r="I9291" s="36"/>
      <c r="J9291" s="38"/>
      <c r="K9291" s="36"/>
      <c r="L9291" s="36"/>
      <c r="M9291" s="38"/>
      <c r="N9291" s="36"/>
      <c r="O9291" s="38"/>
    </row>
    <row r="9292" spans="8:15">
      <c r="H9292" s="37"/>
      <c r="I9292" s="36"/>
      <c r="J9292" s="38"/>
      <c r="K9292" s="36"/>
      <c r="L9292" s="36"/>
      <c r="M9292" s="38"/>
      <c r="N9292" s="36"/>
      <c r="O9292" s="38"/>
    </row>
    <row r="9293" spans="8:15">
      <c r="H9293" s="37"/>
      <c r="I9293" s="36"/>
      <c r="J9293" s="38"/>
      <c r="K9293" s="36"/>
      <c r="L9293" s="36"/>
      <c r="M9293" s="38"/>
      <c r="N9293" s="36"/>
      <c r="O9293" s="38"/>
    </row>
    <row r="9294" spans="8:15">
      <c r="H9294" s="37"/>
      <c r="I9294" s="36"/>
      <c r="J9294" s="38"/>
      <c r="K9294" s="36"/>
      <c r="L9294" s="36"/>
      <c r="M9294" s="38"/>
      <c r="N9294" s="36"/>
      <c r="O9294" s="38"/>
    </row>
    <row r="9295" spans="8:15">
      <c r="H9295" s="37"/>
      <c r="I9295" s="36"/>
      <c r="J9295" s="38"/>
      <c r="K9295" s="36"/>
      <c r="L9295" s="36"/>
      <c r="M9295" s="38"/>
      <c r="N9295" s="36"/>
      <c r="O9295" s="38"/>
    </row>
    <row r="9296" spans="8:15">
      <c r="H9296" s="37"/>
      <c r="I9296" s="36"/>
      <c r="J9296" s="38"/>
      <c r="K9296" s="36"/>
      <c r="L9296" s="36"/>
      <c r="M9296" s="38"/>
      <c r="N9296" s="36"/>
      <c r="O9296" s="38"/>
    </row>
    <row r="9297" spans="8:15">
      <c r="H9297" s="37"/>
      <c r="I9297" s="36"/>
      <c r="J9297" s="38"/>
      <c r="K9297" s="36"/>
      <c r="L9297" s="36"/>
      <c r="M9297" s="38"/>
      <c r="N9297" s="36"/>
      <c r="O9297" s="38"/>
    </row>
    <row r="9298" spans="8:15">
      <c r="H9298" s="37"/>
      <c r="I9298" s="36"/>
      <c r="J9298" s="38"/>
      <c r="K9298" s="36"/>
      <c r="L9298" s="36"/>
      <c r="M9298" s="38"/>
      <c r="N9298" s="36"/>
      <c r="O9298" s="38"/>
    </row>
    <row r="9299" spans="8:15">
      <c r="H9299" s="37"/>
      <c r="I9299" s="36"/>
      <c r="J9299" s="38"/>
      <c r="K9299" s="36"/>
      <c r="L9299" s="36"/>
      <c r="M9299" s="38"/>
      <c r="N9299" s="36"/>
      <c r="O9299" s="38"/>
    </row>
    <row r="9300" spans="8:15">
      <c r="H9300" s="37"/>
      <c r="I9300" s="36"/>
      <c r="J9300" s="38"/>
      <c r="K9300" s="36"/>
      <c r="L9300" s="36"/>
      <c r="M9300" s="38"/>
      <c r="N9300" s="36"/>
      <c r="O9300" s="38"/>
    </row>
    <row r="9301" spans="8:15">
      <c r="H9301" s="37"/>
      <c r="I9301" s="36"/>
      <c r="J9301" s="38"/>
      <c r="K9301" s="36"/>
      <c r="L9301" s="36"/>
      <c r="M9301" s="38"/>
      <c r="N9301" s="36"/>
      <c r="O9301" s="38"/>
    </row>
    <row r="9302" spans="8:15">
      <c r="H9302" s="37"/>
      <c r="I9302" s="36"/>
      <c r="J9302" s="38"/>
      <c r="K9302" s="36"/>
      <c r="L9302" s="36"/>
      <c r="M9302" s="38"/>
      <c r="N9302" s="36"/>
      <c r="O9302" s="38"/>
    </row>
    <row r="9303" spans="8:15">
      <c r="H9303" s="37"/>
      <c r="I9303" s="36"/>
      <c r="J9303" s="38"/>
      <c r="K9303" s="36"/>
      <c r="L9303" s="36"/>
      <c r="M9303" s="38"/>
      <c r="N9303" s="36"/>
      <c r="O9303" s="38"/>
    </row>
    <row r="9304" spans="8:15">
      <c r="H9304" s="37"/>
      <c r="I9304" s="36"/>
      <c r="J9304" s="38"/>
      <c r="K9304" s="36"/>
      <c r="L9304" s="36"/>
      <c r="M9304" s="38"/>
      <c r="N9304" s="36"/>
      <c r="O9304" s="38"/>
    </row>
    <row r="9305" spans="8:15">
      <c r="H9305" s="37"/>
      <c r="I9305" s="36"/>
      <c r="J9305" s="38"/>
      <c r="K9305" s="36"/>
      <c r="L9305" s="36"/>
      <c r="M9305" s="38"/>
      <c r="N9305" s="36"/>
      <c r="O9305" s="38"/>
    </row>
    <row r="9306" spans="8:15">
      <c r="H9306" s="37"/>
      <c r="I9306" s="36"/>
      <c r="J9306" s="38"/>
      <c r="K9306" s="36"/>
      <c r="L9306" s="36"/>
      <c r="M9306" s="38"/>
      <c r="N9306" s="36"/>
      <c r="O9306" s="38"/>
    </row>
    <row r="9307" spans="8:15">
      <c r="H9307" s="37"/>
      <c r="I9307" s="36"/>
      <c r="J9307" s="38"/>
      <c r="K9307" s="36"/>
      <c r="L9307" s="36"/>
      <c r="M9307" s="38"/>
      <c r="N9307" s="36"/>
      <c r="O9307" s="38"/>
    </row>
    <row r="9308" spans="8:15">
      <c r="H9308" s="37"/>
      <c r="I9308" s="36"/>
      <c r="J9308" s="38"/>
      <c r="K9308" s="36"/>
      <c r="L9308" s="36"/>
      <c r="M9308" s="38"/>
      <c r="N9308" s="36"/>
      <c r="O9308" s="38"/>
    </row>
    <row r="9309" spans="8:15">
      <c r="H9309" s="37"/>
      <c r="I9309" s="36"/>
      <c r="J9309" s="38"/>
      <c r="K9309" s="36"/>
      <c r="L9309" s="36"/>
      <c r="M9309" s="38"/>
      <c r="N9309" s="36"/>
      <c r="O9309" s="38"/>
    </row>
    <row r="9310" spans="8:15">
      <c r="H9310" s="37"/>
      <c r="I9310" s="36"/>
      <c r="J9310" s="38"/>
      <c r="K9310" s="36"/>
      <c r="L9310" s="36"/>
      <c r="M9310" s="38"/>
      <c r="N9310" s="36"/>
      <c r="O9310" s="38"/>
    </row>
    <row r="9311" spans="8:15">
      <c r="H9311" s="37"/>
      <c r="I9311" s="36"/>
      <c r="J9311" s="38"/>
      <c r="K9311" s="36"/>
      <c r="L9311" s="36"/>
      <c r="M9311" s="38"/>
      <c r="N9311" s="36"/>
      <c r="O9311" s="38"/>
    </row>
    <row r="9312" spans="8:15">
      <c r="H9312" s="37"/>
      <c r="I9312" s="36"/>
      <c r="J9312" s="38"/>
      <c r="K9312" s="36"/>
      <c r="L9312" s="36"/>
      <c r="M9312" s="38"/>
      <c r="N9312" s="36"/>
      <c r="O9312" s="38"/>
    </row>
    <row r="9313" spans="8:15">
      <c r="H9313" s="37"/>
      <c r="I9313" s="36"/>
      <c r="J9313" s="38"/>
      <c r="K9313" s="36"/>
      <c r="L9313" s="36"/>
      <c r="M9313" s="38"/>
      <c r="N9313" s="36"/>
      <c r="O9313" s="38"/>
    </row>
    <row r="9314" spans="8:15">
      <c r="H9314" s="37"/>
      <c r="I9314" s="36"/>
      <c r="J9314" s="38"/>
      <c r="K9314" s="36"/>
      <c r="L9314" s="36"/>
      <c r="M9314" s="38"/>
      <c r="N9314" s="36"/>
      <c r="O9314" s="38"/>
    </row>
    <row r="9315" spans="8:15">
      <c r="H9315" s="37"/>
      <c r="I9315" s="36"/>
      <c r="J9315" s="38"/>
      <c r="K9315" s="36"/>
      <c r="L9315" s="36"/>
      <c r="M9315" s="38"/>
      <c r="N9315" s="36"/>
      <c r="O9315" s="38"/>
    </row>
    <row r="9316" spans="8:15">
      <c r="H9316" s="37"/>
      <c r="I9316" s="36"/>
      <c r="J9316" s="38"/>
      <c r="K9316" s="36"/>
      <c r="L9316" s="36"/>
      <c r="M9316" s="38"/>
      <c r="N9316" s="36"/>
      <c r="O9316" s="38"/>
    </row>
    <row r="9317" spans="8:15">
      <c r="H9317" s="37"/>
      <c r="I9317" s="36"/>
      <c r="J9317" s="38"/>
      <c r="K9317" s="36"/>
      <c r="L9317" s="36"/>
      <c r="M9317" s="38"/>
      <c r="N9317" s="36"/>
      <c r="O9317" s="38"/>
    </row>
    <row r="9318" spans="8:15">
      <c r="H9318" s="37"/>
      <c r="I9318" s="36"/>
      <c r="J9318" s="38"/>
      <c r="K9318" s="36"/>
      <c r="L9318" s="36"/>
      <c r="M9318" s="38"/>
      <c r="N9318" s="36"/>
      <c r="O9318" s="38"/>
    </row>
    <row r="9319" spans="8:15">
      <c r="H9319" s="37"/>
      <c r="I9319" s="36"/>
      <c r="J9319" s="38"/>
      <c r="K9319" s="36"/>
      <c r="L9319" s="36"/>
      <c r="M9319" s="38"/>
      <c r="N9319" s="36"/>
      <c r="O9319" s="38"/>
    </row>
    <row r="9320" spans="8:15">
      <c r="H9320" s="37"/>
      <c r="I9320" s="36"/>
      <c r="J9320" s="38"/>
      <c r="K9320" s="36"/>
      <c r="L9320" s="36"/>
      <c r="M9320" s="38"/>
      <c r="N9320" s="36"/>
      <c r="O9320" s="38"/>
    </row>
    <row r="9321" spans="8:15">
      <c r="H9321" s="37"/>
      <c r="I9321" s="36"/>
      <c r="J9321" s="38"/>
      <c r="K9321" s="36"/>
      <c r="L9321" s="36"/>
      <c r="M9321" s="38"/>
      <c r="N9321" s="36"/>
      <c r="O9321" s="38"/>
    </row>
    <row r="9322" spans="8:15">
      <c r="H9322" s="37"/>
      <c r="I9322" s="36"/>
      <c r="J9322" s="38"/>
      <c r="K9322" s="36"/>
      <c r="L9322" s="36"/>
      <c r="M9322" s="38"/>
      <c r="N9322" s="36"/>
      <c r="O9322" s="38"/>
    </row>
    <row r="9323" spans="8:15">
      <c r="H9323" s="37"/>
      <c r="I9323" s="36"/>
      <c r="J9323" s="38"/>
      <c r="K9323" s="36"/>
      <c r="L9323" s="36"/>
      <c r="M9323" s="38"/>
      <c r="N9323" s="36"/>
      <c r="O9323" s="38"/>
    </row>
    <row r="9324" spans="8:15">
      <c r="H9324" s="37"/>
      <c r="I9324" s="36"/>
      <c r="J9324" s="38"/>
      <c r="K9324" s="36"/>
      <c r="L9324" s="36"/>
      <c r="M9324" s="38"/>
      <c r="N9324" s="36"/>
      <c r="O9324" s="38"/>
    </row>
    <row r="9325" spans="8:15">
      <c r="H9325" s="37"/>
      <c r="I9325" s="36"/>
      <c r="J9325" s="38"/>
      <c r="K9325" s="36"/>
      <c r="L9325" s="36"/>
      <c r="M9325" s="38"/>
      <c r="N9325" s="36"/>
      <c r="O9325" s="38"/>
    </row>
    <row r="9326" spans="8:15">
      <c r="H9326" s="37"/>
      <c r="I9326" s="36"/>
      <c r="J9326" s="38"/>
      <c r="K9326" s="36"/>
      <c r="L9326" s="36"/>
      <c r="M9326" s="38"/>
      <c r="N9326" s="36"/>
      <c r="O9326" s="38"/>
    </row>
    <row r="9327" spans="8:15">
      <c r="H9327" s="37"/>
      <c r="I9327" s="36"/>
      <c r="J9327" s="38"/>
      <c r="K9327" s="36"/>
      <c r="L9327" s="36"/>
      <c r="M9327" s="38"/>
      <c r="N9327" s="36"/>
      <c r="O9327" s="38"/>
    </row>
    <row r="9328" spans="8:15">
      <c r="H9328" s="37"/>
      <c r="I9328" s="36"/>
      <c r="J9328" s="38"/>
      <c r="K9328" s="36"/>
      <c r="L9328" s="36"/>
      <c r="M9328" s="38"/>
      <c r="N9328" s="36"/>
      <c r="O9328" s="38"/>
    </row>
    <row r="9329" spans="8:15">
      <c r="H9329" s="37"/>
      <c r="I9329" s="36"/>
      <c r="J9329" s="38"/>
      <c r="K9329" s="36"/>
      <c r="L9329" s="36"/>
      <c r="M9329" s="38"/>
      <c r="N9329" s="36"/>
      <c r="O9329" s="38"/>
    </row>
    <row r="9330" spans="8:15">
      <c r="H9330" s="37"/>
      <c r="I9330" s="36"/>
      <c r="J9330" s="38"/>
      <c r="K9330" s="36"/>
      <c r="L9330" s="36"/>
      <c r="M9330" s="38"/>
      <c r="N9330" s="36"/>
      <c r="O9330" s="38"/>
    </row>
    <row r="9331" spans="8:15">
      <c r="H9331" s="37"/>
      <c r="I9331" s="36"/>
      <c r="J9331" s="38"/>
      <c r="K9331" s="36"/>
      <c r="L9331" s="36"/>
      <c r="M9331" s="38"/>
      <c r="N9331" s="36"/>
      <c r="O9331" s="38"/>
    </row>
    <row r="9332" spans="8:15">
      <c r="H9332" s="37"/>
      <c r="I9332" s="36"/>
      <c r="J9332" s="38"/>
      <c r="K9332" s="36"/>
      <c r="L9332" s="36"/>
      <c r="M9332" s="38"/>
      <c r="N9332" s="36"/>
      <c r="O9332" s="38"/>
    </row>
    <row r="9333" spans="8:15">
      <c r="H9333" s="37"/>
      <c r="I9333" s="36"/>
      <c r="J9333" s="38"/>
      <c r="K9333" s="36"/>
      <c r="L9333" s="36"/>
      <c r="M9333" s="38"/>
      <c r="N9333" s="36"/>
      <c r="O9333" s="38"/>
    </row>
    <row r="9334" spans="8:15">
      <c r="H9334" s="37"/>
      <c r="I9334" s="36"/>
      <c r="J9334" s="38"/>
      <c r="K9334" s="36"/>
      <c r="L9334" s="36"/>
      <c r="M9334" s="38"/>
      <c r="N9334" s="36"/>
      <c r="O9334" s="38"/>
    </row>
    <row r="9335" spans="8:15">
      <c r="H9335" s="37"/>
      <c r="I9335" s="36"/>
      <c r="J9335" s="38"/>
      <c r="K9335" s="36"/>
      <c r="L9335" s="36"/>
      <c r="M9335" s="38"/>
      <c r="N9335" s="36"/>
      <c r="O9335" s="38"/>
    </row>
    <row r="9336" spans="8:15">
      <c r="H9336" s="37"/>
      <c r="I9336" s="36"/>
      <c r="J9336" s="38"/>
      <c r="K9336" s="36"/>
      <c r="L9336" s="36"/>
      <c r="M9336" s="38"/>
      <c r="N9336" s="36"/>
      <c r="O9336" s="38"/>
    </row>
    <row r="9337" spans="8:15">
      <c r="H9337" s="37"/>
      <c r="I9337" s="36"/>
      <c r="J9337" s="38"/>
      <c r="K9337" s="36"/>
      <c r="L9337" s="36"/>
      <c r="M9337" s="38"/>
      <c r="N9337" s="36"/>
      <c r="O9337" s="38"/>
    </row>
    <row r="9338" spans="8:15">
      <c r="H9338" s="37"/>
      <c r="I9338" s="36"/>
      <c r="J9338" s="38"/>
      <c r="K9338" s="36"/>
      <c r="L9338" s="36"/>
      <c r="M9338" s="38"/>
      <c r="N9338" s="36"/>
      <c r="O9338" s="38"/>
    </row>
    <row r="9339" spans="8:15">
      <c r="H9339" s="37"/>
      <c r="I9339" s="36"/>
      <c r="J9339" s="38"/>
      <c r="K9339" s="36"/>
      <c r="L9339" s="36"/>
      <c r="M9339" s="38"/>
      <c r="N9339" s="36"/>
      <c r="O9339" s="38"/>
    </row>
    <row r="9340" spans="8:15">
      <c r="H9340" s="37"/>
      <c r="I9340" s="36"/>
      <c r="J9340" s="38"/>
      <c r="K9340" s="36"/>
      <c r="L9340" s="36"/>
      <c r="M9340" s="38"/>
      <c r="N9340" s="36"/>
      <c r="O9340" s="38"/>
    </row>
    <row r="9341" spans="8:15">
      <c r="H9341" s="37"/>
      <c r="I9341" s="36"/>
      <c r="J9341" s="38"/>
      <c r="K9341" s="36"/>
      <c r="L9341" s="36"/>
      <c r="M9341" s="38"/>
      <c r="N9341" s="36"/>
      <c r="O9341" s="38"/>
    </row>
    <row r="9342" spans="8:15">
      <c r="H9342" s="37"/>
      <c r="I9342" s="36"/>
      <c r="J9342" s="38"/>
      <c r="K9342" s="36"/>
      <c r="L9342" s="36"/>
      <c r="M9342" s="38"/>
      <c r="N9342" s="36"/>
      <c r="O9342" s="38"/>
    </row>
    <row r="9343" spans="8:15">
      <c r="H9343" s="37"/>
      <c r="I9343" s="36"/>
      <c r="J9343" s="38"/>
      <c r="K9343" s="36"/>
      <c r="L9343" s="36"/>
      <c r="M9343" s="38"/>
      <c r="N9343" s="36"/>
      <c r="O9343" s="38"/>
    </row>
    <row r="9344" spans="8:15">
      <c r="H9344" s="37"/>
      <c r="I9344" s="36"/>
      <c r="J9344" s="38"/>
      <c r="K9344" s="36"/>
      <c r="L9344" s="36"/>
      <c r="M9344" s="38"/>
      <c r="N9344" s="36"/>
      <c r="O9344" s="38"/>
    </row>
    <row r="9345" spans="8:15">
      <c r="H9345" s="37"/>
      <c r="I9345" s="36"/>
      <c r="J9345" s="38"/>
      <c r="K9345" s="36"/>
      <c r="L9345" s="36"/>
      <c r="M9345" s="38"/>
      <c r="N9345" s="36"/>
      <c r="O9345" s="38"/>
    </row>
    <row r="9346" spans="8:15">
      <c r="H9346" s="37"/>
      <c r="I9346" s="36"/>
      <c r="J9346" s="38"/>
      <c r="K9346" s="36"/>
      <c r="L9346" s="36"/>
      <c r="M9346" s="38"/>
      <c r="N9346" s="36"/>
      <c r="O9346" s="38"/>
    </row>
    <row r="9347" spans="8:15">
      <c r="H9347" s="37"/>
      <c r="I9347" s="36"/>
      <c r="J9347" s="38"/>
      <c r="K9347" s="36"/>
      <c r="L9347" s="36"/>
      <c r="M9347" s="38"/>
      <c r="N9347" s="36"/>
      <c r="O9347" s="38"/>
    </row>
    <row r="9348" spans="8:15">
      <c r="H9348" s="37"/>
      <c r="I9348" s="36"/>
      <c r="J9348" s="38"/>
      <c r="K9348" s="36"/>
      <c r="L9348" s="36"/>
      <c r="M9348" s="38"/>
      <c r="N9348" s="36"/>
      <c r="O9348" s="38"/>
    </row>
    <row r="9349" spans="8:15">
      <c r="H9349" s="37"/>
      <c r="I9349" s="36"/>
      <c r="J9349" s="38"/>
      <c r="K9349" s="36"/>
      <c r="L9349" s="36"/>
      <c r="M9349" s="38"/>
      <c r="N9349" s="36"/>
      <c r="O9349" s="38"/>
    </row>
    <row r="9350" spans="8:15">
      <c r="H9350" s="37"/>
      <c r="I9350" s="36"/>
      <c r="J9350" s="38"/>
      <c r="K9350" s="36"/>
      <c r="L9350" s="36"/>
      <c r="M9350" s="38"/>
      <c r="N9350" s="36"/>
      <c r="O9350" s="38"/>
    </row>
    <row r="9351" spans="8:15">
      <c r="H9351" s="37"/>
      <c r="I9351" s="36"/>
      <c r="J9351" s="38"/>
      <c r="K9351" s="36"/>
      <c r="L9351" s="36"/>
      <c r="M9351" s="38"/>
      <c r="N9351" s="36"/>
      <c r="O9351" s="38"/>
    </row>
    <row r="9352" spans="8:15">
      <c r="H9352" s="37"/>
      <c r="I9352" s="36"/>
      <c r="J9352" s="38"/>
      <c r="K9352" s="36"/>
      <c r="L9352" s="36"/>
      <c r="M9352" s="38"/>
      <c r="N9352" s="36"/>
      <c r="O9352" s="38"/>
    </row>
    <row r="9353" spans="8:15">
      <c r="H9353" s="37"/>
      <c r="I9353" s="36"/>
      <c r="J9353" s="38"/>
      <c r="K9353" s="36"/>
      <c r="L9353" s="36"/>
      <c r="M9353" s="38"/>
      <c r="N9353" s="36"/>
      <c r="O9353" s="38"/>
    </row>
    <row r="9354" spans="8:15">
      <c r="H9354" s="37"/>
      <c r="I9354" s="36"/>
      <c r="J9354" s="38"/>
      <c r="K9354" s="36"/>
      <c r="L9354" s="36"/>
      <c r="M9354" s="38"/>
      <c r="N9354" s="36"/>
      <c r="O9354" s="38"/>
    </row>
    <row r="9355" spans="8:15">
      <c r="H9355" s="37"/>
      <c r="I9355" s="36"/>
      <c r="J9355" s="38"/>
      <c r="K9355" s="36"/>
      <c r="L9355" s="36"/>
      <c r="M9355" s="38"/>
      <c r="N9355" s="36"/>
      <c r="O9355" s="38"/>
    </row>
    <row r="9356" spans="8:15">
      <c r="H9356" s="37"/>
      <c r="I9356" s="36"/>
      <c r="J9356" s="38"/>
      <c r="K9356" s="36"/>
      <c r="L9356" s="36"/>
      <c r="M9356" s="38"/>
      <c r="N9356" s="36"/>
      <c r="O9356" s="38"/>
    </row>
    <row r="9357" spans="8:15">
      <c r="H9357" s="37"/>
      <c r="I9357" s="36"/>
      <c r="J9357" s="38"/>
      <c r="K9357" s="36"/>
      <c r="L9357" s="36"/>
      <c r="M9357" s="38"/>
      <c r="N9357" s="36"/>
      <c r="O9357" s="38"/>
    </row>
    <row r="9358" spans="8:15">
      <c r="H9358" s="37"/>
      <c r="I9358" s="36"/>
      <c r="J9358" s="38"/>
      <c r="K9358" s="36"/>
      <c r="L9358" s="36"/>
      <c r="M9358" s="38"/>
      <c r="N9358" s="36"/>
      <c r="O9358" s="38"/>
    </row>
    <row r="9359" spans="8:15">
      <c r="H9359" s="37"/>
      <c r="I9359" s="36"/>
      <c r="J9359" s="38"/>
      <c r="K9359" s="36"/>
      <c r="L9359" s="36"/>
      <c r="M9359" s="38"/>
      <c r="N9359" s="36"/>
      <c r="O9359" s="38"/>
    </row>
    <row r="9360" spans="8:15">
      <c r="H9360" s="37"/>
      <c r="I9360" s="36"/>
      <c r="J9360" s="38"/>
      <c r="K9360" s="36"/>
      <c r="L9360" s="36"/>
      <c r="M9360" s="38"/>
      <c r="N9360" s="36"/>
      <c r="O9360" s="38"/>
    </row>
    <row r="9361" spans="8:15">
      <c r="H9361" s="37"/>
      <c r="I9361" s="36"/>
      <c r="J9361" s="38"/>
      <c r="K9361" s="36"/>
      <c r="L9361" s="36"/>
      <c r="M9361" s="38"/>
      <c r="N9361" s="36"/>
      <c r="O9361" s="38"/>
    </row>
    <row r="9362" spans="8:15">
      <c r="H9362" s="37"/>
      <c r="I9362" s="36"/>
      <c r="J9362" s="38"/>
      <c r="K9362" s="36"/>
      <c r="L9362" s="36"/>
      <c r="M9362" s="38"/>
      <c r="N9362" s="36"/>
      <c r="O9362" s="38"/>
    </row>
    <row r="9363" spans="8:15">
      <c r="H9363" s="37"/>
      <c r="I9363" s="36"/>
      <c r="J9363" s="38"/>
      <c r="K9363" s="36"/>
      <c r="L9363" s="36"/>
      <c r="M9363" s="38"/>
      <c r="N9363" s="36"/>
      <c r="O9363" s="38"/>
    </row>
    <row r="9364" spans="8:15">
      <c r="H9364" s="37"/>
      <c r="I9364" s="36"/>
      <c r="J9364" s="38"/>
      <c r="K9364" s="36"/>
      <c r="L9364" s="36"/>
      <c r="M9364" s="38"/>
      <c r="N9364" s="36"/>
      <c r="O9364" s="38"/>
    </row>
    <row r="9365" spans="8:15">
      <c r="H9365" s="37"/>
      <c r="I9365" s="36"/>
      <c r="J9365" s="38"/>
      <c r="K9365" s="36"/>
      <c r="L9365" s="36"/>
      <c r="M9365" s="38"/>
      <c r="N9365" s="36"/>
      <c r="O9365" s="38"/>
    </row>
    <row r="9366" spans="8:15">
      <c r="H9366" s="37"/>
      <c r="I9366" s="36"/>
      <c r="J9366" s="38"/>
      <c r="K9366" s="36"/>
      <c r="L9366" s="36"/>
      <c r="M9366" s="38"/>
      <c r="N9366" s="36"/>
      <c r="O9366" s="38"/>
    </row>
    <row r="9367" spans="8:15">
      <c r="H9367" s="37"/>
      <c r="I9367" s="36"/>
      <c r="J9367" s="38"/>
      <c r="K9367" s="36"/>
      <c r="L9367" s="36"/>
      <c r="M9367" s="38"/>
      <c r="N9367" s="36"/>
      <c r="O9367" s="38"/>
    </row>
    <row r="9368" spans="8:15">
      <c r="H9368" s="37"/>
      <c r="I9368" s="36"/>
      <c r="J9368" s="38"/>
      <c r="K9368" s="36"/>
      <c r="L9368" s="36"/>
      <c r="M9368" s="38"/>
      <c r="N9368" s="36"/>
      <c r="O9368" s="38"/>
    </row>
    <row r="9369" spans="8:15">
      <c r="H9369" s="37"/>
      <c r="I9369" s="36"/>
      <c r="J9369" s="38"/>
      <c r="K9369" s="36"/>
      <c r="L9369" s="36"/>
      <c r="M9369" s="38"/>
      <c r="N9369" s="36"/>
      <c r="O9369" s="38"/>
    </row>
    <row r="9370" spans="8:15">
      <c r="H9370" s="37"/>
      <c r="I9370" s="36"/>
      <c r="J9370" s="38"/>
      <c r="K9370" s="36"/>
      <c r="L9370" s="36"/>
      <c r="M9370" s="38"/>
      <c r="N9370" s="36"/>
      <c r="O9370" s="38"/>
    </row>
    <row r="9371" spans="8:15">
      <c r="H9371" s="37"/>
      <c r="I9371" s="36"/>
      <c r="J9371" s="38"/>
      <c r="K9371" s="36"/>
      <c r="L9371" s="36"/>
      <c r="M9371" s="38"/>
      <c r="N9371" s="36"/>
      <c r="O9371" s="38"/>
    </row>
    <row r="9372" spans="8:15">
      <c r="H9372" s="37"/>
      <c r="I9372" s="36"/>
      <c r="J9372" s="38"/>
      <c r="K9372" s="36"/>
      <c r="L9372" s="36"/>
      <c r="M9372" s="38"/>
      <c r="N9372" s="36"/>
      <c r="O9372" s="38"/>
    </row>
    <row r="9373" spans="8:15">
      <c r="H9373" s="37"/>
      <c r="I9373" s="36"/>
      <c r="J9373" s="38"/>
      <c r="K9373" s="36"/>
      <c r="L9373" s="36"/>
      <c r="M9373" s="38"/>
      <c r="N9373" s="36"/>
      <c r="O9373" s="38"/>
    </row>
    <row r="9374" spans="8:15">
      <c r="H9374" s="37"/>
      <c r="I9374" s="36"/>
      <c r="J9374" s="38"/>
      <c r="K9374" s="36"/>
      <c r="L9374" s="36"/>
      <c r="M9374" s="38"/>
      <c r="N9374" s="36"/>
      <c r="O9374" s="38"/>
    </row>
    <row r="9375" spans="8:15">
      <c r="H9375" s="37"/>
      <c r="I9375" s="36"/>
      <c r="J9375" s="38"/>
      <c r="K9375" s="36"/>
      <c r="L9375" s="36"/>
      <c r="M9375" s="38"/>
      <c r="N9375" s="36"/>
      <c r="O9375" s="38"/>
    </row>
    <row r="9376" spans="8:15">
      <c r="H9376" s="37"/>
      <c r="I9376" s="36"/>
      <c r="J9376" s="38"/>
      <c r="K9376" s="36"/>
      <c r="L9376" s="36"/>
      <c r="M9376" s="38"/>
      <c r="N9376" s="36"/>
      <c r="O9376" s="38"/>
    </row>
    <row r="9377" spans="8:15">
      <c r="H9377" s="37"/>
      <c r="I9377" s="36"/>
      <c r="J9377" s="38"/>
      <c r="K9377" s="36"/>
      <c r="L9377" s="36"/>
      <c r="M9377" s="38"/>
      <c r="N9377" s="36"/>
      <c r="O9377" s="38"/>
    </row>
    <row r="9378" spans="8:15">
      <c r="H9378" s="37"/>
      <c r="I9378" s="36"/>
      <c r="J9378" s="38"/>
      <c r="K9378" s="36"/>
      <c r="L9378" s="36"/>
      <c r="M9378" s="38"/>
      <c r="N9378" s="36"/>
      <c r="O9378" s="38"/>
    </row>
    <row r="9379" spans="8:15">
      <c r="H9379" s="37"/>
      <c r="I9379" s="36"/>
      <c r="J9379" s="38"/>
      <c r="K9379" s="36"/>
      <c r="L9379" s="36"/>
      <c r="M9379" s="38"/>
      <c r="N9379" s="36"/>
      <c r="O9379" s="38"/>
    </row>
    <row r="9380" spans="8:15">
      <c r="H9380" s="37"/>
      <c r="I9380" s="36"/>
      <c r="J9380" s="38"/>
      <c r="K9380" s="36"/>
      <c r="L9380" s="36"/>
      <c r="M9380" s="38"/>
      <c r="N9380" s="36"/>
      <c r="O9380" s="38"/>
    </row>
    <row r="9381" spans="8:15">
      <c r="H9381" s="37"/>
      <c r="I9381" s="36"/>
      <c r="J9381" s="38"/>
      <c r="K9381" s="36"/>
      <c r="L9381" s="36"/>
      <c r="M9381" s="38"/>
      <c r="N9381" s="36"/>
      <c r="O9381" s="38"/>
    </row>
    <row r="9382" spans="8:15">
      <c r="H9382" s="37"/>
      <c r="I9382" s="36"/>
      <c r="J9382" s="38"/>
      <c r="K9382" s="36"/>
      <c r="L9382" s="36"/>
      <c r="M9382" s="38"/>
      <c r="N9382" s="36"/>
      <c r="O9382" s="38"/>
    </row>
    <row r="9383" spans="8:15">
      <c r="H9383" s="37"/>
      <c r="I9383" s="36"/>
      <c r="J9383" s="38"/>
      <c r="K9383" s="36"/>
      <c r="L9383" s="36"/>
      <c r="M9383" s="38"/>
      <c r="N9383" s="36"/>
      <c r="O9383" s="38"/>
    </row>
    <row r="9384" spans="8:15">
      <c r="H9384" s="37"/>
      <c r="I9384" s="36"/>
      <c r="J9384" s="38"/>
      <c r="K9384" s="36"/>
      <c r="L9384" s="36"/>
      <c r="M9384" s="38"/>
      <c r="N9384" s="36"/>
      <c r="O9384" s="38"/>
    </row>
    <row r="9385" spans="8:15">
      <c r="H9385" s="37"/>
      <c r="I9385" s="36"/>
      <c r="J9385" s="38"/>
      <c r="K9385" s="36"/>
      <c r="L9385" s="36"/>
      <c r="M9385" s="38"/>
      <c r="N9385" s="36"/>
      <c r="O9385" s="38"/>
    </row>
    <row r="9386" spans="8:15">
      <c r="H9386" s="37"/>
      <c r="I9386" s="36"/>
      <c r="J9386" s="38"/>
      <c r="K9386" s="36"/>
      <c r="L9386" s="36"/>
      <c r="M9386" s="38"/>
      <c r="N9386" s="36"/>
      <c r="O9386" s="38"/>
    </row>
    <row r="9387" spans="8:15">
      <c r="H9387" s="37"/>
      <c r="I9387" s="36"/>
      <c r="J9387" s="38"/>
      <c r="K9387" s="36"/>
      <c r="L9387" s="36"/>
      <c r="M9387" s="38"/>
      <c r="N9387" s="36"/>
      <c r="O9387" s="38"/>
    </row>
    <row r="9388" spans="8:15">
      <c r="H9388" s="37"/>
      <c r="I9388" s="36"/>
      <c r="J9388" s="38"/>
      <c r="K9388" s="36"/>
      <c r="L9388" s="36"/>
      <c r="M9388" s="38"/>
      <c r="N9388" s="36"/>
      <c r="O9388" s="38"/>
    </row>
    <row r="9389" spans="8:15">
      <c r="H9389" s="37"/>
      <c r="I9389" s="36"/>
      <c r="J9389" s="38"/>
      <c r="K9389" s="36"/>
      <c r="L9389" s="36"/>
      <c r="M9389" s="38"/>
      <c r="N9389" s="36"/>
      <c r="O9389" s="38"/>
    </row>
    <row r="9390" spans="8:15">
      <c r="H9390" s="37"/>
      <c r="I9390" s="36"/>
      <c r="J9390" s="38"/>
      <c r="K9390" s="36"/>
      <c r="L9390" s="36"/>
      <c r="M9390" s="38"/>
      <c r="N9390" s="36"/>
      <c r="O9390" s="38"/>
    </row>
    <row r="9391" spans="8:15">
      <c r="H9391" s="37"/>
      <c r="I9391" s="36"/>
      <c r="J9391" s="38"/>
      <c r="K9391" s="36"/>
      <c r="L9391" s="36"/>
      <c r="M9391" s="38"/>
      <c r="N9391" s="36"/>
      <c r="O9391" s="38"/>
    </row>
    <row r="9392" spans="8:15">
      <c r="H9392" s="37"/>
      <c r="I9392" s="36"/>
      <c r="J9392" s="38"/>
      <c r="K9392" s="36"/>
      <c r="L9392" s="36"/>
      <c r="M9392" s="38"/>
      <c r="N9392" s="36"/>
      <c r="O9392" s="38"/>
    </row>
    <row r="9393" spans="8:15">
      <c r="H9393" s="37"/>
      <c r="I9393" s="36"/>
      <c r="J9393" s="38"/>
      <c r="K9393" s="36"/>
      <c r="L9393" s="36"/>
      <c r="M9393" s="38"/>
      <c r="N9393" s="36"/>
      <c r="O9393" s="38"/>
    </row>
    <row r="9394" spans="8:15">
      <c r="H9394" s="37"/>
      <c r="I9394" s="36"/>
      <c r="J9394" s="38"/>
      <c r="K9394" s="36"/>
      <c r="L9394" s="36"/>
      <c r="M9394" s="38"/>
      <c r="N9394" s="36"/>
      <c r="O9394" s="38"/>
    </row>
    <row r="9395" spans="8:15">
      <c r="H9395" s="37"/>
      <c r="I9395" s="36"/>
      <c r="J9395" s="38"/>
      <c r="K9395" s="36"/>
      <c r="L9395" s="36"/>
      <c r="M9395" s="38"/>
      <c r="N9395" s="36"/>
      <c r="O9395" s="38"/>
    </row>
    <row r="9396" spans="8:15">
      <c r="H9396" s="37"/>
      <c r="I9396" s="36"/>
      <c r="J9396" s="38"/>
      <c r="K9396" s="36"/>
      <c r="L9396" s="36"/>
      <c r="M9396" s="38"/>
      <c r="N9396" s="36"/>
      <c r="O9396" s="38"/>
    </row>
    <row r="9397" spans="8:15">
      <c r="H9397" s="37"/>
      <c r="I9397" s="36"/>
      <c r="J9397" s="38"/>
      <c r="K9397" s="36"/>
      <c r="L9397" s="36"/>
      <c r="M9397" s="38"/>
      <c r="N9397" s="36"/>
      <c r="O9397" s="38"/>
    </row>
    <row r="9398" spans="8:15">
      <c r="H9398" s="37"/>
      <c r="I9398" s="36"/>
      <c r="J9398" s="38"/>
      <c r="K9398" s="36"/>
      <c r="L9398" s="36"/>
      <c r="M9398" s="38"/>
      <c r="N9398" s="36"/>
      <c r="O9398" s="38"/>
    </row>
    <row r="9399" spans="8:15">
      <c r="H9399" s="37"/>
      <c r="I9399" s="36"/>
      <c r="J9399" s="38"/>
      <c r="K9399" s="36"/>
      <c r="L9399" s="36"/>
      <c r="M9399" s="38"/>
      <c r="N9399" s="36"/>
      <c r="O9399" s="38"/>
    </row>
    <row r="9400" spans="8:15">
      <c r="H9400" s="37"/>
      <c r="I9400" s="36"/>
      <c r="J9400" s="38"/>
      <c r="K9400" s="36"/>
      <c r="L9400" s="36"/>
      <c r="M9400" s="38"/>
      <c r="N9400" s="36"/>
      <c r="O9400" s="38"/>
    </row>
    <row r="9401" spans="8:15">
      <c r="H9401" s="37"/>
      <c r="I9401" s="36"/>
      <c r="J9401" s="38"/>
      <c r="K9401" s="36"/>
      <c r="L9401" s="36"/>
      <c r="M9401" s="38"/>
      <c r="N9401" s="36"/>
      <c r="O9401" s="38"/>
    </row>
    <row r="9402" spans="8:15">
      <c r="H9402" s="37"/>
      <c r="I9402" s="36"/>
      <c r="J9402" s="38"/>
      <c r="K9402" s="36"/>
      <c r="L9402" s="36"/>
      <c r="M9402" s="38"/>
      <c r="N9402" s="36"/>
      <c r="O9402" s="38"/>
    </row>
    <row r="9403" spans="8:15">
      <c r="H9403" s="37"/>
      <c r="I9403" s="36"/>
      <c r="J9403" s="38"/>
      <c r="K9403" s="36"/>
      <c r="L9403" s="36"/>
      <c r="M9403" s="38"/>
      <c r="N9403" s="36"/>
      <c r="O9403" s="38"/>
    </row>
    <row r="9404" spans="8:15">
      <c r="H9404" s="37"/>
      <c r="I9404" s="36"/>
      <c r="J9404" s="38"/>
      <c r="K9404" s="36"/>
      <c r="L9404" s="36"/>
      <c r="M9404" s="38"/>
      <c r="N9404" s="36"/>
      <c r="O9404" s="38"/>
    </row>
    <row r="9405" spans="8:15">
      <c r="H9405" s="37"/>
      <c r="I9405" s="36"/>
      <c r="J9405" s="38"/>
      <c r="K9405" s="36"/>
      <c r="L9405" s="36"/>
      <c r="M9405" s="38"/>
      <c r="N9405" s="36"/>
      <c r="O9405" s="38"/>
    </row>
    <row r="9406" spans="8:15">
      <c r="H9406" s="37"/>
      <c r="I9406" s="36"/>
      <c r="J9406" s="38"/>
      <c r="K9406" s="36"/>
      <c r="L9406" s="36"/>
      <c r="M9406" s="38"/>
      <c r="N9406" s="36"/>
      <c r="O9406" s="38"/>
    </row>
    <row r="9407" spans="8:15">
      <c r="H9407" s="37"/>
      <c r="I9407" s="36"/>
      <c r="J9407" s="38"/>
      <c r="K9407" s="36"/>
      <c r="L9407" s="36"/>
      <c r="M9407" s="38"/>
      <c r="N9407" s="36"/>
      <c r="O9407" s="38"/>
    </row>
    <row r="9408" spans="8:15">
      <c r="H9408" s="37"/>
      <c r="I9408" s="36"/>
      <c r="J9408" s="38"/>
      <c r="K9408" s="36"/>
      <c r="L9408" s="36"/>
      <c r="M9408" s="38"/>
      <c r="N9408" s="36"/>
      <c r="O9408" s="38"/>
    </row>
    <row r="9409" spans="8:15">
      <c r="H9409" s="37"/>
      <c r="I9409" s="36"/>
      <c r="J9409" s="38"/>
      <c r="K9409" s="36"/>
      <c r="L9409" s="36"/>
      <c r="M9409" s="38"/>
      <c r="N9409" s="36"/>
      <c r="O9409" s="38"/>
    </row>
    <row r="9410" spans="8:15">
      <c r="H9410" s="37"/>
      <c r="I9410" s="36"/>
      <c r="J9410" s="38"/>
      <c r="K9410" s="36"/>
      <c r="L9410" s="36"/>
      <c r="M9410" s="38"/>
      <c r="N9410" s="36"/>
      <c r="O9410" s="38"/>
    </row>
    <row r="9411" spans="8:15">
      <c r="H9411" s="37"/>
      <c r="I9411" s="36"/>
      <c r="J9411" s="38"/>
      <c r="K9411" s="36"/>
      <c r="L9411" s="36"/>
      <c r="M9411" s="38"/>
      <c r="N9411" s="36"/>
      <c r="O9411" s="38"/>
    </row>
    <row r="9412" spans="8:15">
      <c r="H9412" s="37"/>
      <c r="I9412" s="36"/>
      <c r="J9412" s="38"/>
      <c r="K9412" s="36"/>
      <c r="L9412" s="36"/>
      <c r="M9412" s="38"/>
      <c r="N9412" s="36"/>
      <c r="O9412" s="38"/>
    </row>
    <row r="9413" spans="8:15">
      <c r="H9413" s="37"/>
      <c r="I9413" s="36"/>
      <c r="J9413" s="38"/>
      <c r="K9413" s="36"/>
      <c r="L9413" s="36"/>
      <c r="M9413" s="38"/>
      <c r="N9413" s="36"/>
      <c r="O9413" s="38"/>
    </row>
    <row r="9414" spans="8:15">
      <c r="H9414" s="37"/>
      <c r="I9414" s="36"/>
      <c r="J9414" s="38"/>
      <c r="K9414" s="36"/>
      <c r="L9414" s="36"/>
      <c r="M9414" s="38"/>
      <c r="N9414" s="36"/>
      <c r="O9414" s="38"/>
    </row>
    <row r="9415" spans="8:15">
      <c r="H9415" s="37"/>
      <c r="I9415" s="36"/>
      <c r="J9415" s="38"/>
      <c r="K9415" s="36"/>
      <c r="L9415" s="36"/>
      <c r="M9415" s="38"/>
      <c r="N9415" s="36"/>
      <c r="O9415" s="38"/>
    </row>
    <row r="9416" spans="8:15">
      <c r="H9416" s="37"/>
      <c r="I9416" s="36"/>
      <c r="J9416" s="38"/>
      <c r="K9416" s="36"/>
      <c r="L9416" s="36"/>
      <c r="M9416" s="38"/>
      <c r="N9416" s="36"/>
      <c r="O9416" s="38"/>
    </row>
    <row r="9417" spans="8:15">
      <c r="H9417" s="37"/>
      <c r="I9417" s="36"/>
      <c r="J9417" s="38"/>
      <c r="K9417" s="36"/>
      <c r="L9417" s="36"/>
      <c r="M9417" s="38"/>
      <c r="N9417" s="36"/>
      <c r="O9417" s="38"/>
    </row>
    <row r="9418" spans="8:15">
      <c r="H9418" s="37"/>
      <c r="I9418" s="36"/>
      <c r="J9418" s="38"/>
      <c r="K9418" s="36"/>
      <c r="L9418" s="36"/>
      <c r="M9418" s="38"/>
      <c r="N9418" s="36"/>
      <c r="O9418" s="38"/>
    </row>
    <row r="9419" spans="8:15">
      <c r="H9419" s="37"/>
      <c r="I9419" s="36"/>
      <c r="J9419" s="38"/>
      <c r="K9419" s="36"/>
      <c r="L9419" s="36"/>
      <c r="M9419" s="38"/>
      <c r="N9419" s="36"/>
      <c r="O9419" s="38"/>
    </row>
    <row r="9420" spans="8:15">
      <c r="H9420" s="37"/>
      <c r="I9420" s="36"/>
      <c r="J9420" s="38"/>
      <c r="K9420" s="36"/>
      <c r="L9420" s="36"/>
      <c r="M9420" s="38"/>
      <c r="N9420" s="36"/>
      <c r="O9420" s="38"/>
    </row>
    <row r="9421" spans="8:15">
      <c r="H9421" s="37"/>
      <c r="I9421" s="36"/>
      <c r="J9421" s="38"/>
      <c r="K9421" s="36"/>
      <c r="L9421" s="36"/>
      <c r="M9421" s="38"/>
      <c r="N9421" s="36"/>
      <c r="O9421" s="38"/>
    </row>
    <row r="9422" spans="8:15">
      <c r="H9422" s="37"/>
      <c r="I9422" s="36"/>
      <c r="J9422" s="38"/>
      <c r="K9422" s="36"/>
      <c r="L9422" s="36"/>
      <c r="M9422" s="38"/>
      <c r="N9422" s="36"/>
      <c r="O9422" s="38"/>
    </row>
    <row r="9423" spans="8:15">
      <c r="H9423" s="37"/>
      <c r="I9423" s="36"/>
      <c r="J9423" s="38"/>
      <c r="K9423" s="36"/>
      <c r="L9423" s="36"/>
      <c r="M9423" s="38"/>
      <c r="N9423" s="36"/>
      <c r="O9423" s="38"/>
    </row>
    <row r="9424" spans="8:15">
      <c r="H9424" s="37"/>
      <c r="I9424" s="36"/>
      <c r="J9424" s="38"/>
      <c r="K9424" s="36"/>
      <c r="L9424" s="36"/>
      <c r="M9424" s="38"/>
      <c r="N9424" s="36"/>
      <c r="O9424" s="38"/>
    </row>
    <row r="9425" spans="8:15">
      <c r="H9425" s="37"/>
      <c r="I9425" s="36"/>
      <c r="J9425" s="38"/>
      <c r="K9425" s="36"/>
      <c r="L9425" s="36"/>
      <c r="M9425" s="38"/>
      <c r="N9425" s="36"/>
      <c r="O9425" s="38"/>
    </row>
    <row r="9426" spans="8:15">
      <c r="H9426" s="37"/>
      <c r="I9426" s="36"/>
      <c r="J9426" s="38"/>
      <c r="K9426" s="36"/>
      <c r="L9426" s="36"/>
      <c r="M9426" s="38"/>
      <c r="N9426" s="36"/>
      <c r="O9426" s="38"/>
    </row>
    <row r="9427" spans="8:15">
      <c r="H9427" s="37"/>
      <c r="I9427" s="36"/>
      <c r="J9427" s="38"/>
      <c r="K9427" s="36"/>
      <c r="L9427" s="36"/>
      <c r="M9427" s="38"/>
      <c r="N9427" s="36"/>
      <c r="O9427" s="38"/>
    </row>
    <row r="9428" spans="8:15">
      <c r="H9428" s="37"/>
      <c r="I9428" s="36"/>
      <c r="J9428" s="38"/>
      <c r="K9428" s="36"/>
      <c r="L9428" s="36"/>
      <c r="M9428" s="38"/>
      <c r="N9428" s="36"/>
      <c r="O9428" s="38"/>
    </row>
    <row r="9429" spans="8:15">
      <c r="H9429" s="37"/>
      <c r="I9429" s="36"/>
      <c r="J9429" s="38"/>
      <c r="K9429" s="36"/>
      <c r="L9429" s="36"/>
      <c r="M9429" s="38"/>
      <c r="N9429" s="36"/>
      <c r="O9429" s="38"/>
    </row>
    <row r="9430" spans="8:15">
      <c r="H9430" s="37"/>
      <c r="I9430" s="36"/>
      <c r="J9430" s="38"/>
      <c r="K9430" s="36"/>
      <c r="L9430" s="36"/>
      <c r="M9430" s="38"/>
      <c r="N9430" s="36"/>
      <c r="O9430" s="38"/>
    </row>
    <row r="9431" spans="8:15">
      <c r="H9431" s="37"/>
      <c r="I9431" s="36"/>
      <c r="J9431" s="38"/>
      <c r="K9431" s="36"/>
      <c r="L9431" s="36"/>
      <c r="M9431" s="38"/>
      <c r="N9431" s="36"/>
      <c r="O9431" s="38"/>
    </row>
    <row r="9432" spans="8:15">
      <c r="H9432" s="37"/>
      <c r="I9432" s="36"/>
      <c r="J9432" s="38"/>
      <c r="K9432" s="36"/>
      <c r="L9432" s="36"/>
      <c r="M9432" s="38"/>
      <c r="N9432" s="36"/>
      <c r="O9432" s="38"/>
    </row>
    <row r="9433" spans="8:15">
      <c r="H9433" s="37"/>
      <c r="I9433" s="36"/>
      <c r="J9433" s="38"/>
      <c r="K9433" s="36"/>
      <c r="L9433" s="36"/>
      <c r="M9433" s="38"/>
      <c r="N9433" s="36"/>
      <c r="O9433" s="38"/>
    </row>
    <row r="9434" spans="8:15">
      <c r="H9434" s="37"/>
      <c r="I9434" s="36"/>
      <c r="J9434" s="38"/>
      <c r="K9434" s="36"/>
      <c r="L9434" s="36"/>
      <c r="M9434" s="38"/>
      <c r="N9434" s="36"/>
      <c r="O9434" s="38"/>
    </row>
    <row r="9435" spans="8:15">
      <c r="H9435" s="37"/>
      <c r="I9435" s="36"/>
      <c r="J9435" s="38"/>
      <c r="K9435" s="36"/>
      <c r="L9435" s="36"/>
      <c r="M9435" s="38"/>
      <c r="N9435" s="36"/>
      <c r="O9435" s="38"/>
    </row>
    <row r="9436" spans="8:15">
      <c r="H9436" s="37"/>
      <c r="I9436" s="36"/>
      <c r="J9436" s="38"/>
      <c r="K9436" s="36"/>
      <c r="L9436" s="36"/>
      <c r="M9436" s="38"/>
      <c r="N9436" s="36"/>
      <c r="O9436" s="38"/>
    </row>
    <row r="9437" spans="8:15">
      <c r="H9437" s="37"/>
      <c r="I9437" s="36"/>
      <c r="J9437" s="38"/>
      <c r="K9437" s="36"/>
      <c r="L9437" s="36"/>
      <c r="M9437" s="38"/>
      <c r="N9437" s="36"/>
      <c r="O9437" s="38"/>
    </row>
    <row r="9438" spans="8:15">
      <c r="H9438" s="37"/>
      <c r="I9438" s="36"/>
      <c r="J9438" s="38"/>
      <c r="K9438" s="36"/>
      <c r="L9438" s="36"/>
      <c r="M9438" s="38"/>
      <c r="N9438" s="36"/>
      <c r="O9438" s="38"/>
    </row>
    <row r="9439" spans="8:15">
      <c r="H9439" s="37"/>
      <c r="I9439" s="36"/>
      <c r="J9439" s="38"/>
      <c r="K9439" s="36"/>
      <c r="L9439" s="36"/>
      <c r="M9439" s="38"/>
      <c r="N9439" s="36"/>
      <c r="O9439" s="38"/>
    </row>
    <row r="9440" spans="8:15">
      <c r="H9440" s="37"/>
      <c r="I9440" s="36"/>
      <c r="J9440" s="38"/>
      <c r="K9440" s="36"/>
      <c r="L9440" s="36"/>
      <c r="M9440" s="38"/>
      <c r="N9440" s="36"/>
      <c r="O9440" s="38"/>
    </row>
    <row r="9441" spans="8:15">
      <c r="H9441" s="37"/>
      <c r="I9441" s="36"/>
      <c r="J9441" s="38"/>
      <c r="K9441" s="36"/>
      <c r="L9441" s="36"/>
      <c r="M9441" s="38"/>
      <c r="N9441" s="36"/>
      <c r="O9441" s="38"/>
    </row>
    <row r="9442" spans="8:15">
      <c r="H9442" s="37"/>
      <c r="I9442" s="36"/>
      <c r="J9442" s="38"/>
      <c r="K9442" s="36"/>
      <c r="L9442" s="36"/>
      <c r="M9442" s="38"/>
      <c r="N9442" s="36"/>
      <c r="O9442" s="38"/>
    </row>
    <row r="9443" spans="8:15">
      <c r="H9443" s="37"/>
      <c r="I9443" s="36"/>
      <c r="J9443" s="38"/>
      <c r="K9443" s="36"/>
      <c r="L9443" s="36"/>
      <c r="M9443" s="38"/>
      <c r="N9443" s="36"/>
      <c r="O9443" s="38"/>
    </row>
    <row r="9444" spans="8:15">
      <c r="H9444" s="37"/>
      <c r="I9444" s="36"/>
      <c r="J9444" s="38"/>
      <c r="K9444" s="36"/>
      <c r="L9444" s="36"/>
      <c r="M9444" s="38"/>
      <c r="N9444" s="36"/>
      <c r="O9444" s="38"/>
    </row>
    <row r="9445" spans="8:15">
      <c r="H9445" s="37"/>
      <c r="I9445" s="36"/>
      <c r="J9445" s="38"/>
      <c r="K9445" s="36"/>
      <c r="L9445" s="36"/>
      <c r="M9445" s="38"/>
      <c r="N9445" s="36"/>
      <c r="O9445" s="38"/>
    </row>
    <row r="9446" spans="8:15">
      <c r="H9446" s="37"/>
      <c r="I9446" s="36"/>
      <c r="J9446" s="38"/>
      <c r="K9446" s="36"/>
      <c r="L9446" s="36"/>
      <c r="M9446" s="38"/>
      <c r="N9446" s="36"/>
      <c r="O9446" s="38"/>
    </row>
    <row r="9447" spans="8:15">
      <c r="H9447" s="37"/>
      <c r="I9447" s="36"/>
      <c r="J9447" s="38"/>
      <c r="K9447" s="36"/>
      <c r="L9447" s="36"/>
      <c r="M9447" s="38"/>
      <c r="N9447" s="36"/>
      <c r="O9447" s="38"/>
    </row>
    <row r="9448" spans="8:15">
      <c r="H9448" s="37"/>
      <c r="I9448" s="36"/>
      <c r="J9448" s="38"/>
      <c r="K9448" s="36"/>
      <c r="L9448" s="36"/>
      <c r="M9448" s="38"/>
      <c r="N9448" s="36"/>
      <c r="O9448" s="38"/>
    </row>
    <row r="9449" spans="8:15">
      <c r="H9449" s="37"/>
      <c r="I9449" s="36"/>
      <c r="J9449" s="38"/>
      <c r="K9449" s="36"/>
      <c r="L9449" s="36"/>
      <c r="M9449" s="38"/>
      <c r="N9449" s="36"/>
      <c r="O9449" s="38"/>
    </row>
    <row r="9450" spans="8:15">
      <c r="H9450" s="37"/>
      <c r="I9450" s="36"/>
      <c r="J9450" s="38"/>
      <c r="K9450" s="36"/>
      <c r="L9450" s="36"/>
      <c r="M9450" s="38"/>
      <c r="N9450" s="36"/>
      <c r="O9450" s="38"/>
    </row>
    <row r="9451" spans="8:15">
      <c r="H9451" s="37"/>
      <c r="I9451" s="36"/>
      <c r="J9451" s="38"/>
      <c r="K9451" s="36"/>
      <c r="L9451" s="36"/>
      <c r="M9451" s="38"/>
      <c r="N9451" s="36"/>
      <c r="O9451" s="38"/>
    </row>
    <row r="9452" spans="8:15">
      <c r="H9452" s="37"/>
      <c r="I9452" s="36"/>
      <c r="J9452" s="38"/>
      <c r="K9452" s="36"/>
      <c r="L9452" s="36"/>
      <c r="M9452" s="38"/>
      <c r="N9452" s="36"/>
      <c r="O9452" s="38"/>
    </row>
    <row r="9453" spans="8:15">
      <c r="H9453" s="37"/>
      <c r="I9453" s="36"/>
      <c r="J9453" s="38"/>
      <c r="K9453" s="36"/>
      <c r="L9453" s="36"/>
      <c r="M9453" s="38"/>
      <c r="N9453" s="36"/>
      <c r="O9453" s="38"/>
    </row>
    <row r="9454" spans="8:15">
      <c r="H9454" s="37"/>
      <c r="I9454" s="36"/>
      <c r="J9454" s="38"/>
      <c r="K9454" s="36"/>
      <c r="L9454" s="36"/>
      <c r="M9454" s="38"/>
      <c r="N9454" s="36"/>
      <c r="O9454" s="38"/>
    </row>
    <row r="9455" spans="8:15">
      <c r="H9455" s="37"/>
      <c r="I9455" s="36"/>
      <c r="J9455" s="38"/>
      <c r="K9455" s="36"/>
      <c r="L9455" s="36"/>
      <c r="M9455" s="38"/>
      <c r="N9455" s="36"/>
      <c r="O9455" s="38"/>
    </row>
    <row r="9456" spans="8:15">
      <c r="H9456" s="37"/>
      <c r="I9456" s="36"/>
      <c r="J9456" s="38"/>
      <c r="K9456" s="36"/>
      <c r="L9456" s="36"/>
      <c r="M9456" s="38"/>
      <c r="N9456" s="36"/>
      <c r="O9456" s="38"/>
    </row>
    <row r="9457" spans="8:15">
      <c r="H9457" s="37"/>
      <c r="I9457" s="36"/>
      <c r="J9457" s="38"/>
      <c r="K9457" s="36"/>
      <c r="L9457" s="36"/>
      <c r="M9457" s="38"/>
      <c r="N9457" s="36"/>
      <c r="O9457" s="38"/>
    </row>
    <row r="9458" spans="8:15">
      <c r="H9458" s="37"/>
      <c r="I9458" s="36"/>
      <c r="J9458" s="38"/>
      <c r="K9458" s="36"/>
      <c r="L9458" s="36"/>
      <c r="M9458" s="38"/>
      <c r="N9458" s="36"/>
      <c r="O9458" s="38"/>
    </row>
    <row r="9459" spans="8:15">
      <c r="H9459" s="37"/>
      <c r="I9459" s="36"/>
      <c r="J9459" s="38"/>
      <c r="K9459" s="36"/>
      <c r="L9459" s="36"/>
      <c r="M9459" s="38"/>
      <c r="N9459" s="36"/>
      <c r="O9459" s="38"/>
    </row>
    <row r="9460" spans="8:15">
      <c r="H9460" s="37"/>
      <c r="I9460" s="36"/>
      <c r="J9460" s="38"/>
      <c r="K9460" s="36"/>
      <c r="L9460" s="36"/>
      <c r="M9460" s="38"/>
      <c r="N9460" s="36"/>
      <c r="O9460" s="38"/>
    </row>
    <row r="9461" spans="8:15">
      <c r="H9461" s="37"/>
      <c r="I9461" s="36"/>
      <c r="J9461" s="38"/>
      <c r="K9461" s="36"/>
      <c r="L9461" s="36"/>
      <c r="M9461" s="38"/>
      <c r="N9461" s="36"/>
      <c r="O9461" s="38"/>
    </row>
    <row r="9462" spans="8:15">
      <c r="H9462" s="37"/>
      <c r="I9462" s="36"/>
      <c r="J9462" s="38"/>
      <c r="K9462" s="36"/>
      <c r="L9462" s="36"/>
      <c r="M9462" s="38"/>
      <c r="N9462" s="36"/>
      <c r="O9462" s="38"/>
    </row>
    <row r="9463" spans="8:15">
      <c r="H9463" s="37"/>
      <c r="I9463" s="36"/>
      <c r="J9463" s="38"/>
      <c r="K9463" s="36"/>
      <c r="L9463" s="36"/>
      <c r="M9463" s="38"/>
      <c r="N9463" s="36"/>
      <c r="O9463" s="38"/>
    </row>
    <row r="9464" spans="8:15">
      <c r="H9464" s="37"/>
      <c r="I9464" s="36"/>
      <c r="J9464" s="38"/>
      <c r="K9464" s="36"/>
      <c r="L9464" s="36"/>
      <c r="M9464" s="38"/>
      <c r="N9464" s="36"/>
      <c r="O9464" s="38"/>
    </row>
    <row r="9465" spans="8:15">
      <c r="H9465" s="37"/>
      <c r="I9465" s="36"/>
      <c r="J9465" s="38"/>
      <c r="K9465" s="36"/>
      <c r="L9465" s="36"/>
      <c r="M9465" s="38"/>
      <c r="N9465" s="36"/>
      <c r="O9465" s="38"/>
    </row>
    <row r="9466" spans="8:15">
      <c r="H9466" s="37"/>
      <c r="I9466" s="36"/>
      <c r="J9466" s="38"/>
      <c r="K9466" s="36"/>
      <c r="L9466" s="36"/>
      <c r="M9466" s="38"/>
      <c r="N9466" s="36"/>
      <c r="O9466" s="38"/>
    </row>
    <row r="9467" spans="8:15">
      <c r="H9467" s="37"/>
      <c r="I9467" s="36"/>
      <c r="J9467" s="38"/>
      <c r="K9467" s="36"/>
      <c r="L9467" s="36"/>
      <c r="M9467" s="38"/>
      <c r="N9467" s="36"/>
      <c r="O9467" s="38"/>
    </row>
    <row r="9468" spans="8:15">
      <c r="H9468" s="37"/>
      <c r="I9468" s="36"/>
      <c r="J9468" s="38"/>
      <c r="K9468" s="36"/>
      <c r="L9468" s="36"/>
      <c r="M9468" s="38"/>
      <c r="N9468" s="36"/>
      <c r="O9468" s="38"/>
    </row>
    <row r="9469" spans="8:15">
      <c r="H9469" s="37"/>
      <c r="I9469" s="36"/>
      <c r="J9469" s="38"/>
      <c r="K9469" s="36"/>
      <c r="L9469" s="36"/>
      <c r="M9469" s="38"/>
      <c r="N9469" s="36"/>
      <c r="O9469" s="38"/>
    </row>
    <row r="9470" spans="8:15">
      <c r="H9470" s="37"/>
      <c r="I9470" s="36"/>
      <c r="J9470" s="38"/>
      <c r="K9470" s="36"/>
      <c r="L9470" s="36"/>
      <c r="M9470" s="38"/>
      <c r="N9470" s="36"/>
      <c r="O9470" s="38"/>
    </row>
    <row r="9471" spans="8:15">
      <c r="H9471" s="37"/>
      <c r="I9471" s="36"/>
      <c r="J9471" s="38"/>
      <c r="K9471" s="36"/>
      <c r="L9471" s="36"/>
      <c r="M9471" s="38"/>
      <c r="N9471" s="36"/>
      <c r="O9471" s="38"/>
    </row>
    <row r="9472" spans="8:15">
      <c r="H9472" s="37"/>
      <c r="I9472" s="36"/>
      <c r="J9472" s="38"/>
      <c r="K9472" s="36"/>
      <c r="L9472" s="36"/>
      <c r="M9472" s="38"/>
      <c r="N9472" s="36"/>
      <c r="O9472" s="38"/>
    </row>
    <row r="9473" spans="8:15">
      <c r="H9473" s="37"/>
      <c r="I9473" s="36"/>
      <c r="J9473" s="38"/>
      <c r="K9473" s="36"/>
      <c r="L9473" s="36"/>
      <c r="M9473" s="38"/>
      <c r="N9473" s="36"/>
      <c r="O9473" s="38"/>
    </row>
    <row r="9474" spans="8:15">
      <c r="H9474" s="37"/>
      <c r="I9474" s="36"/>
      <c r="J9474" s="38"/>
      <c r="K9474" s="36"/>
      <c r="L9474" s="36"/>
      <c r="M9474" s="38"/>
      <c r="N9474" s="36"/>
      <c r="O9474" s="38"/>
    </row>
    <row r="9475" spans="8:15">
      <c r="H9475" s="37"/>
      <c r="I9475" s="36"/>
      <c r="J9475" s="38"/>
      <c r="K9475" s="36"/>
      <c r="L9475" s="36"/>
      <c r="M9475" s="38"/>
      <c r="N9475" s="36"/>
      <c r="O9475" s="38"/>
    </row>
    <row r="9476" spans="8:15">
      <c r="H9476" s="37"/>
      <c r="I9476" s="36"/>
      <c r="J9476" s="38"/>
      <c r="K9476" s="36"/>
      <c r="L9476" s="36"/>
      <c r="M9476" s="38"/>
      <c r="N9476" s="36"/>
      <c r="O9476" s="38"/>
    </row>
    <row r="9477" spans="8:15">
      <c r="H9477" s="37"/>
      <c r="I9477" s="36"/>
      <c r="J9477" s="38"/>
      <c r="K9477" s="36"/>
      <c r="L9477" s="36"/>
      <c r="M9477" s="38"/>
      <c r="N9477" s="36"/>
      <c r="O9477" s="38"/>
    </row>
    <row r="9478" spans="8:15">
      <c r="H9478" s="37"/>
      <c r="I9478" s="36"/>
      <c r="J9478" s="38"/>
      <c r="K9478" s="36"/>
      <c r="L9478" s="36"/>
      <c r="M9478" s="38"/>
      <c r="N9478" s="36"/>
      <c r="O9478" s="38"/>
    </row>
    <row r="9479" spans="8:15">
      <c r="H9479" s="37"/>
      <c r="I9479" s="36"/>
      <c r="J9479" s="38"/>
      <c r="K9479" s="36"/>
      <c r="L9479" s="36"/>
      <c r="M9479" s="38"/>
      <c r="N9479" s="36"/>
      <c r="O9479" s="38"/>
    </row>
    <row r="9480" spans="8:15">
      <c r="H9480" s="37"/>
      <c r="I9480" s="36"/>
      <c r="J9480" s="38"/>
      <c r="K9480" s="36"/>
      <c r="L9480" s="36"/>
      <c r="M9480" s="38"/>
      <c r="N9480" s="36"/>
      <c r="O9480" s="38"/>
    </row>
    <row r="9481" spans="8:15">
      <c r="H9481" s="37"/>
      <c r="I9481" s="36"/>
      <c r="J9481" s="38"/>
      <c r="K9481" s="36"/>
      <c r="L9481" s="36"/>
      <c r="M9481" s="38"/>
      <c r="N9481" s="36"/>
      <c r="O9481" s="38"/>
    </row>
    <row r="9482" spans="8:15">
      <c r="H9482" s="37"/>
      <c r="I9482" s="36"/>
      <c r="J9482" s="38"/>
      <c r="K9482" s="36"/>
      <c r="L9482" s="36"/>
      <c r="M9482" s="38"/>
      <c r="N9482" s="36"/>
      <c r="O9482" s="38"/>
    </row>
    <row r="9483" spans="8:15">
      <c r="H9483" s="37"/>
      <c r="I9483" s="36"/>
      <c r="J9483" s="38"/>
      <c r="K9483" s="36"/>
      <c r="L9483" s="36"/>
      <c r="M9483" s="38"/>
      <c r="N9483" s="36"/>
      <c r="O9483" s="38"/>
    </row>
    <row r="9484" spans="8:15">
      <c r="H9484" s="37"/>
      <c r="I9484" s="36"/>
      <c r="J9484" s="38"/>
      <c r="K9484" s="36"/>
      <c r="L9484" s="36"/>
      <c r="M9484" s="38"/>
      <c r="N9484" s="36"/>
      <c r="O9484" s="38"/>
    </row>
    <row r="9485" spans="8:15">
      <c r="H9485" s="37"/>
      <c r="I9485" s="36"/>
      <c r="J9485" s="38"/>
      <c r="K9485" s="36"/>
      <c r="L9485" s="36"/>
      <c r="M9485" s="38"/>
      <c r="N9485" s="36"/>
      <c r="O9485" s="38"/>
    </row>
    <row r="9486" spans="8:15">
      <c r="H9486" s="37"/>
      <c r="I9486" s="36"/>
      <c r="J9486" s="38"/>
      <c r="K9486" s="36"/>
      <c r="L9486" s="36"/>
      <c r="M9486" s="38"/>
      <c r="N9486" s="36"/>
      <c r="O9486" s="38"/>
    </row>
    <row r="9487" spans="8:15">
      <c r="H9487" s="37"/>
      <c r="I9487" s="36"/>
      <c r="J9487" s="38"/>
      <c r="K9487" s="36"/>
      <c r="L9487" s="36"/>
      <c r="M9487" s="38"/>
      <c r="N9487" s="36"/>
      <c r="O9487" s="38"/>
    </row>
    <row r="9488" spans="8:15">
      <c r="H9488" s="37"/>
      <c r="I9488" s="36"/>
      <c r="J9488" s="38"/>
      <c r="K9488" s="36"/>
      <c r="L9488" s="36"/>
      <c r="M9488" s="38"/>
      <c r="N9488" s="36"/>
      <c r="O9488" s="38"/>
    </row>
    <row r="9489" spans="8:15">
      <c r="H9489" s="37"/>
      <c r="I9489" s="36"/>
      <c r="J9489" s="38"/>
      <c r="K9489" s="36"/>
      <c r="L9489" s="36"/>
      <c r="M9489" s="38"/>
      <c r="N9489" s="36"/>
      <c r="O9489" s="38"/>
    </row>
    <row r="9490" spans="8:15">
      <c r="H9490" s="37"/>
      <c r="I9490" s="36"/>
      <c r="J9490" s="38"/>
      <c r="K9490" s="36"/>
      <c r="L9490" s="36"/>
      <c r="M9490" s="38"/>
      <c r="N9490" s="36"/>
      <c r="O9490" s="38"/>
    </row>
    <row r="9491" spans="8:15">
      <c r="H9491" s="37"/>
      <c r="I9491" s="36"/>
      <c r="J9491" s="38"/>
      <c r="K9491" s="36"/>
      <c r="L9491" s="36"/>
      <c r="M9491" s="38"/>
      <c r="N9491" s="36"/>
      <c r="O9491" s="38"/>
    </row>
    <row r="9492" spans="8:15">
      <c r="H9492" s="37"/>
      <c r="I9492" s="36"/>
      <c r="J9492" s="38"/>
      <c r="K9492" s="36"/>
      <c r="L9492" s="36"/>
      <c r="M9492" s="38"/>
      <c r="N9492" s="36"/>
      <c r="O9492" s="38"/>
    </row>
    <row r="9493" spans="8:15">
      <c r="H9493" s="37"/>
      <c r="I9493" s="36"/>
      <c r="J9493" s="38"/>
      <c r="K9493" s="36"/>
      <c r="L9493" s="36"/>
      <c r="M9493" s="38"/>
      <c r="N9493" s="36"/>
      <c r="O9493" s="38"/>
    </row>
    <row r="9494" spans="8:15">
      <c r="H9494" s="37"/>
      <c r="I9494" s="36"/>
      <c r="J9494" s="38"/>
      <c r="K9494" s="36"/>
      <c r="L9494" s="36"/>
      <c r="M9494" s="38"/>
      <c r="N9494" s="36"/>
      <c r="O9494" s="38"/>
    </row>
    <row r="9495" spans="8:15">
      <c r="H9495" s="37"/>
      <c r="I9495" s="36"/>
      <c r="J9495" s="38"/>
      <c r="K9495" s="36"/>
      <c r="L9495" s="36"/>
      <c r="M9495" s="38"/>
      <c r="N9495" s="36"/>
      <c r="O9495" s="38"/>
    </row>
    <row r="9496" spans="8:15">
      <c r="H9496" s="37"/>
      <c r="I9496" s="36"/>
      <c r="J9496" s="38"/>
      <c r="K9496" s="36"/>
      <c r="L9496" s="36"/>
      <c r="M9496" s="38"/>
      <c r="N9496" s="36"/>
      <c r="O9496" s="38"/>
    </row>
    <row r="9497" spans="8:15">
      <c r="H9497" s="37"/>
      <c r="I9497" s="36"/>
      <c r="J9497" s="38"/>
      <c r="K9497" s="36"/>
      <c r="L9497" s="36"/>
      <c r="M9497" s="38"/>
      <c r="N9497" s="36"/>
      <c r="O9497" s="38"/>
    </row>
    <row r="9498" spans="8:15">
      <c r="H9498" s="37"/>
      <c r="I9498" s="36"/>
      <c r="J9498" s="38"/>
      <c r="K9498" s="36"/>
      <c r="L9498" s="36"/>
      <c r="M9498" s="38"/>
      <c r="N9498" s="36"/>
      <c r="O9498" s="38"/>
    </row>
    <row r="9499" spans="8:15">
      <c r="H9499" s="37"/>
      <c r="I9499" s="36"/>
      <c r="J9499" s="38"/>
      <c r="K9499" s="36"/>
      <c r="L9499" s="36"/>
      <c r="M9499" s="38"/>
      <c r="N9499" s="36"/>
      <c r="O9499" s="38"/>
    </row>
    <row r="9500" spans="8:15">
      <c r="H9500" s="37"/>
      <c r="I9500" s="36"/>
      <c r="J9500" s="38"/>
      <c r="K9500" s="36"/>
      <c r="L9500" s="36"/>
      <c r="M9500" s="38"/>
      <c r="N9500" s="36"/>
      <c r="O9500" s="38"/>
    </row>
    <row r="9501" spans="8:15">
      <c r="H9501" s="37"/>
      <c r="I9501" s="36"/>
      <c r="J9501" s="38"/>
      <c r="K9501" s="36"/>
      <c r="L9501" s="36"/>
      <c r="M9501" s="38"/>
      <c r="N9501" s="36"/>
      <c r="O9501" s="38"/>
    </row>
    <row r="9502" spans="8:15">
      <c r="H9502" s="37"/>
      <c r="I9502" s="36"/>
      <c r="J9502" s="38"/>
      <c r="K9502" s="36"/>
      <c r="L9502" s="36"/>
      <c r="M9502" s="38"/>
      <c r="N9502" s="36"/>
      <c r="O9502" s="38"/>
    </row>
    <row r="9503" spans="8:15">
      <c r="H9503" s="37"/>
      <c r="I9503" s="36"/>
      <c r="J9503" s="38"/>
      <c r="K9503" s="36"/>
      <c r="L9503" s="36"/>
      <c r="M9503" s="38"/>
      <c r="N9503" s="36"/>
      <c r="O9503" s="38"/>
    </row>
    <row r="9504" spans="8:15">
      <c r="H9504" s="37"/>
      <c r="I9504" s="36"/>
      <c r="J9504" s="38"/>
      <c r="K9504" s="36"/>
      <c r="L9504" s="36"/>
      <c r="M9504" s="38"/>
      <c r="N9504" s="36"/>
      <c r="O9504" s="38"/>
    </row>
    <row r="9505" spans="8:15">
      <c r="H9505" s="37"/>
      <c r="I9505" s="36"/>
      <c r="J9505" s="38"/>
      <c r="K9505" s="36"/>
      <c r="L9505" s="36"/>
      <c r="M9505" s="38"/>
      <c r="N9505" s="36"/>
      <c r="O9505" s="38"/>
    </row>
    <row r="9506" spans="8:15">
      <c r="H9506" s="37"/>
      <c r="I9506" s="36"/>
      <c r="J9506" s="38"/>
      <c r="K9506" s="36"/>
      <c r="L9506" s="36"/>
      <c r="M9506" s="38"/>
      <c r="N9506" s="36"/>
      <c r="O9506" s="38"/>
    </row>
    <row r="9507" spans="8:15">
      <c r="H9507" s="37"/>
      <c r="I9507" s="36"/>
      <c r="J9507" s="38"/>
      <c r="K9507" s="36"/>
      <c r="L9507" s="36"/>
      <c r="M9507" s="38"/>
      <c r="N9507" s="36"/>
      <c r="O9507" s="38"/>
    </row>
    <row r="9508" spans="8:15">
      <c r="H9508" s="37"/>
      <c r="I9508" s="36"/>
      <c r="J9508" s="38"/>
      <c r="K9508" s="36"/>
      <c r="L9508" s="36"/>
      <c r="M9508" s="38"/>
      <c r="N9508" s="36"/>
      <c r="O9508" s="38"/>
    </row>
    <row r="9509" spans="8:15">
      <c r="H9509" s="37"/>
      <c r="I9509" s="36"/>
      <c r="J9509" s="38"/>
      <c r="K9509" s="36"/>
      <c r="L9509" s="36"/>
      <c r="M9509" s="38"/>
      <c r="N9509" s="36"/>
      <c r="O9509" s="38"/>
    </row>
    <row r="9510" spans="8:15">
      <c r="H9510" s="37"/>
      <c r="I9510" s="36"/>
      <c r="J9510" s="38"/>
      <c r="K9510" s="36"/>
      <c r="L9510" s="36"/>
      <c r="M9510" s="38"/>
      <c r="N9510" s="36"/>
      <c r="O9510" s="38"/>
    </row>
    <row r="9511" spans="8:15">
      <c r="H9511" s="37"/>
      <c r="I9511" s="36"/>
      <c r="J9511" s="38"/>
      <c r="K9511" s="36"/>
      <c r="L9511" s="36"/>
      <c r="M9511" s="38"/>
      <c r="N9511" s="36"/>
      <c r="O9511" s="38"/>
    </row>
    <row r="9512" spans="8:15">
      <c r="H9512" s="37"/>
      <c r="I9512" s="36"/>
      <c r="J9512" s="38"/>
      <c r="K9512" s="36"/>
      <c r="L9512" s="36"/>
      <c r="M9512" s="38"/>
      <c r="N9512" s="36"/>
      <c r="O9512" s="38"/>
    </row>
    <row r="9513" spans="8:15">
      <c r="H9513" s="37"/>
      <c r="I9513" s="36"/>
      <c r="J9513" s="38"/>
      <c r="K9513" s="36"/>
      <c r="L9513" s="36"/>
      <c r="M9513" s="38"/>
      <c r="N9513" s="36"/>
      <c r="O9513" s="38"/>
    </row>
    <row r="9514" spans="8:15">
      <c r="H9514" s="37"/>
      <c r="I9514" s="36"/>
      <c r="J9514" s="38"/>
      <c r="K9514" s="36"/>
      <c r="L9514" s="36"/>
      <c r="M9514" s="38"/>
      <c r="N9514" s="36"/>
      <c r="O9514" s="38"/>
    </row>
    <row r="9515" spans="8:15">
      <c r="H9515" s="37"/>
      <c r="I9515" s="36"/>
      <c r="J9515" s="38"/>
      <c r="K9515" s="36"/>
      <c r="L9515" s="36"/>
      <c r="M9515" s="38"/>
      <c r="N9515" s="36"/>
      <c r="O9515" s="38"/>
    </row>
    <row r="9516" spans="8:15">
      <c r="H9516" s="37"/>
      <c r="I9516" s="36"/>
      <c r="J9516" s="38"/>
      <c r="K9516" s="36"/>
      <c r="L9516" s="36"/>
      <c r="M9516" s="38"/>
      <c r="N9516" s="36"/>
      <c r="O9516" s="38"/>
    </row>
    <row r="9517" spans="8:15">
      <c r="H9517" s="37"/>
      <c r="I9517" s="36"/>
      <c r="J9517" s="38"/>
      <c r="K9517" s="36"/>
      <c r="L9517" s="36"/>
      <c r="M9517" s="38"/>
      <c r="N9517" s="36"/>
      <c r="O9517" s="38"/>
    </row>
    <row r="9518" spans="8:15">
      <c r="H9518" s="37"/>
      <c r="I9518" s="36"/>
      <c r="J9518" s="38"/>
      <c r="K9518" s="36"/>
      <c r="L9518" s="36"/>
      <c r="M9518" s="38"/>
      <c r="N9518" s="36"/>
      <c r="O9518" s="38"/>
    </row>
    <row r="9519" spans="8:15">
      <c r="H9519" s="37"/>
      <c r="I9519" s="36"/>
      <c r="J9519" s="38"/>
      <c r="K9519" s="36"/>
      <c r="L9519" s="36"/>
      <c r="M9519" s="38"/>
      <c r="N9519" s="36"/>
      <c r="O9519" s="38"/>
    </row>
    <row r="9520" spans="8:15">
      <c r="H9520" s="37"/>
      <c r="I9520" s="36"/>
      <c r="J9520" s="38"/>
      <c r="K9520" s="36"/>
      <c r="L9520" s="36"/>
      <c r="M9520" s="38"/>
      <c r="N9520" s="36"/>
      <c r="O9520" s="38"/>
    </row>
    <row r="9521" spans="8:15">
      <c r="H9521" s="37"/>
      <c r="I9521" s="36"/>
      <c r="J9521" s="38"/>
      <c r="K9521" s="36"/>
      <c r="L9521" s="36"/>
      <c r="M9521" s="38"/>
      <c r="N9521" s="36"/>
      <c r="O9521" s="38"/>
    </row>
    <row r="9522" spans="8:15">
      <c r="H9522" s="37"/>
      <c r="I9522" s="36"/>
      <c r="J9522" s="38"/>
      <c r="K9522" s="36"/>
      <c r="L9522" s="36"/>
      <c r="M9522" s="38"/>
      <c r="N9522" s="36"/>
      <c r="O9522" s="38"/>
    </row>
    <row r="9523" spans="8:15">
      <c r="H9523" s="37"/>
      <c r="I9523" s="36"/>
      <c r="J9523" s="38"/>
      <c r="K9523" s="36"/>
      <c r="L9523" s="36"/>
      <c r="M9523" s="38"/>
      <c r="N9523" s="36"/>
      <c r="O9523" s="38"/>
    </row>
    <row r="9524" spans="8:15">
      <c r="H9524" s="37"/>
      <c r="I9524" s="36"/>
      <c r="J9524" s="38"/>
      <c r="K9524" s="36"/>
      <c r="L9524" s="36"/>
      <c r="M9524" s="38"/>
      <c r="N9524" s="36"/>
      <c r="O9524" s="38"/>
    </row>
    <row r="9525" spans="8:15">
      <c r="H9525" s="37"/>
      <c r="I9525" s="36"/>
      <c r="J9525" s="38"/>
      <c r="K9525" s="36"/>
      <c r="L9525" s="36"/>
      <c r="M9525" s="38"/>
      <c r="N9525" s="36"/>
      <c r="O9525" s="38"/>
    </row>
    <row r="9526" spans="8:15">
      <c r="H9526" s="37"/>
      <c r="I9526" s="36"/>
      <c r="J9526" s="38"/>
      <c r="K9526" s="36"/>
      <c r="L9526" s="36"/>
      <c r="M9526" s="38"/>
      <c r="N9526" s="36"/>
      <c r="O9526" s="38"/>
    </row>
    <row r="9527" spans="8:15">
      <c r="H9527" s="37"/>
      <c r="I9527" s="36"/>
      <c r="J9527" s="38"/>
      <c r="K9527" s="36"/>
      <c r="L9527" s="36"/>
      <c r="M9527" s="38"/>
      <c r="N9527" s="36"/>
      <c r="O9527" s="38"/>
    </row>
    <row r="9528" spans="8:15">
      <c r="H9528" s="37"/>
      <c r="I9528" s="36"/>
      <c r="J9528" s="38"/>
      <c r="K9528" s="36"/>
      <c r="L9528" s="36"/>
      <c r="M9528" s="38"/>
      <c r="N9528" s="36"/>
      <c r="O9528" s="38"/>
    </row>
    <row r="9529" spans="8:15">
      <c r="H9529" s="37"/>
      <c r="I9529" s="36"/>
      <c r="J9529" s="38"/>
      <c r="K9529" s="36"/>
      <c r="L9529" s="36"/>
      <c r="M9529" s="38"/>
      <c r="N9529" s="36"/>
      <c r="O9529" s="38"/>
    </row>
    <row r="9530" spans="8:15">
      <c r="H9530" s="37"/>
      <c r="I9530" s="36"/>
      <c r="J9530" s="38"/>
      <c r="K9530" s="36"/>
      <c r="L9530" s="36"/>
      <c r="M9530" s="38"/>
      <c r="N9530" s="36"/>
      <c r="O9530" s="38"/>
    </row>
    <row r="9531" spans="8:15">
      <c r="H9531" s="37"/>
      <c r="I9531" s="36"/>
      <c r="J9531" s="38"/>
      <c r="K9531" s="36"/>
      <c r="L9531" s="36"/>
      <c r="M9531" s="38"/>
      <c r="N9531" s="36"/>
      <c r="O9531" s="38"/>
    </row>
    <row r="9532" spans="8:15">
      <c r="H9532" s="37"/>
      <c r="I9532" s="36"/>
      <c r="J9532" s="38"/>
      <c r="K9532" s="36"/>
      <c r="L9532" s="36"/>
      <c r="M9532" s="38"/>
      <c r="N9532" s="36"/>
      <c r="O9532" s="38"/>
    </row>
    <row r="9533" spans="8:15">
      <c r="H9533" s="37"/>
      <c r="I9533" s="36"/>
      <c r="J9533" s="38"/>
      <c r="K9533" s="36"/>
      <c r="L9533" s="36"/>
      <c r="M9533" s="38"/>
      <c r="N9533" s="36"/>
      <c r="O9533" s="38"/>
    </row>
    <row r="9534" spans="8:15">
      <c r="H9534" s="37"/>
      <c r="I9534" s="36"/>
      <c r="J9534" s="38"/>
      <c r="K9534" s="36"/>
      <c r="L9534" s="36"/>
      <c r="M9534" s="38"/>
      <c r="N9534" s="36"/>
      <c r="O9534" s="38"/>
    </row>
    <row r="9535" spans="8:15">
      <c r="H9535" s="37"/>
      <c r="I9535" s="36"/>
      <c r="J9535" s="38"/>
      <c r="K9535" s="36"/>
      <c r="L9535" s="36"/>
      <c r="M9535" s="38"/>
      <c r="N9535" s="36"/>
      <c r="O9535" s="38"/>
    </row>
    <row r="9536" spans="8:15">
      <c r="H9536" s="37"/>
      <c r="I9536" s="36"/>
      <c r="J9536" s="38"/>
      <c r="K9536" s="36"/>
      <c r="L9536" s="36"/>
      <c r="M9536" s="38"/>
      <c r="N9536" s="36"/>
      <c r="O9536" s="38"/>
    </row>
    <row r="9537" spans="8:15">
      <c r="H9537" s="37"/>
      <c r="I9537" s="36"/>
      <c r="J9537" s="38"/>
      <c r="K9537" s="36"/>
      <c r="L9537" s="36"/>
      <c r="M9537" s="38"/>
      <c r="N9537" s="36"/>
      <c r="O9537" s="38"/>
    </row>
    <row r="9538" spans="8:15">
      <c r="H9538" s="37"/>
      <c r="I9538" s="36"/>
      <c r="J9538" s="38"/>
      <c r="K9538" s="36"/>
      <c r="L9538" s="36"/>
      <c r="M9538" s="38"/>
      <c r="N9538" s="36"/>
      <c r="O9538" s="38"/>
    </row>
    <row r="9539" spans="8:15">
      <c r="H9539" s="37"/>
      <c r="I9539" s="36"/>
      <c r="J9539" s="38"/>
      <c r="K9539" s="36"/>
      <c r="L9539" s="36"/>
      <c r="M9539" s="38"/>
      <c r="N9539" s="36"/>
      <c r="O9539" s="38"/>
    </row>
    <row r="9540" spans="8:15">
      <c r="H9540" s="37"/>
      <c r="I9540" s="36"/>
      <c r="J9540" s="38"/>
      <c r="K9540" s="36"/>
      <c r="L9540" s="36"/>
      <c r="M9540" s="38"/>
      <c r="N9540" s="36"/>
      <c r="O9540" s="38"/>
    </row>
    <row r="9541" spans="8:15">
      <c r="H9541" s="37"/>
      <c r="I9541" s="36"/>
      <c r="J9541" s="38"/>
      <c r="K9541" s="36"/>
      <c r="L9541" s="36"/>
      <c r="M9541" s="38"/>
      <c r="N9541" s="36"/>
      <c r="O9541" s="38"/>
    </row>
    <row r="9542" spans="8:15">
      <c r="H9542" s="37"/>
      <c r="I9542" s="36"/>
      <c r="J9542" s="38"/>
      <c r="K9542" s="36"/>
      <c r="L9542" s="36"/>
      <c r="M9542" s="38"/>
      <c r="N9542" s="36"/>
      <c r="O9542" s="38"/>
    </row>
    <row r="9543" spans="8:15">
      <c r="H9543" s="37"/>
      <c r="I9543" s="36"/>
      <c r="J9543" s="38"/>
      <c r="K9543" s="36"/>
      <c r="L9543" s="36"/>
      <c r="M9543" s="38"/>
      <c r="N9543" s="36"/>
      <c r="O9543" s="38"/>
    </row>
    <row r="9544" spans="8:15">
      <c r="H9544" s="37"/>
      <c r="I9544" s="36"/>
      <c r="J9544" s="38"/>
      <c r="K9544" s="36"/>
      <c r="L9544" s="36"/>
      <c r="M9544" s="38"/>
      <c r="N9544" s="36"/>
      <c r="O9544" s="38"/>
    </row>
    <row r="9545" spans="8:15">
      <c r="H9545" s="37"/>
      <c r="I9545" s="36"/>
      <c r="J9545" s="38"/>
      <c r="K9545" s="36"/>
      <c r="L9545" s="36"/>
      <c r="M9545" s="38"/>
      <c r="N9545" s="36"/>
      <c r="O9545" s="38"/>
    </row>
    <row r="9546" spans="8:15">
      <c r="H9546" s="37"/>
      <c r="I9546" s="36"/>
      <c r="J9546" s="38"/>
      <c r="K9546" s="36"/>
      <c r="L9546" s="36"/>
      <c r="M9546" s="38"/>
      <c r="N9546" s="36"/>
      <c r="O9546" s="38"/>
    </row>
    <row r="9547" spans="8:15">
      <c r="H9547" s="37"/>
      <c r="I9547" s="36"/>
      <c r="J9547" s="38"/>
      <c r="K9547" s="36"/>
      <c r="L9547" s="36"/>
      <c r="M9547" s="38"/>
      <c r="N9547" s="36"/>
      <c r="O9547" s="38"/>
    </row>
    <row r="9548" spans="8:15">
      <c r="H9548" s="37"/>
      <c r="I9548" s="36"/>
      <c r="J9548" s="38"/>
      <c r="K9548" s="36"/>
      <c r="L9548" s="36"/>
      <c r="M9548" s="38"/>
      <c r="N9548" s="36"/>
      <c r="O9548" s="38"/>
    </row>
    <row r="9549" spans="8:15">
      <c r="H9549" s="37"/>
      <c r="I9549" s="36"/>
      <c r="J9549" s="38"/>
      <c r="K9549" s="36"/>
      <c r="L9549" s="36"/>
      <c r="M9549" s="38"/>
      <c r="N9549" s="36"/>
      <c r="O9549" s="38"/>
    </row>
    <row r="9550" spans="8:15">
      <c r="H9550" s="37"/>
      <c r="I9550" s="36"/>
      <c r="J9550" s="38"/>
      <c r="K9550" s="36"/>
      <c r="L9550" s="36"/>
      <c r="M9550" s="38"/>
      <c r="N9550" s="36"/>
      <c r="O9550" s="38"/>
    </row>
    <row r="9551" spans="8:15">
      <c r="H9551" s="37"/>
      <c r="I9551" s="36"/>
      <c r="J9551" s="38"/>
      <c r="K9551" s="36"/>
      <c r="L9551" s="36"/>
      <c r="M9551" s="38"/>
      <c r="N9551" s="36"/>
      <c r="O9551" s="38"/>
    </row>
    <row r="9552" spans="8:15">
      <c r="H9552" s="37"/>
      <c r="I9552" s="36"/>
      <c r="J9552" s="38"/>
      <c r="K9552" s="36"/>
      <c r="L9552" s="36"/>
      <c r="M9552" s="38"/>
      <c r="N9552" s="36"/>
      <c r="O9552" s="38"/>
    </row>
    <row r="9553" spans="8:15">
      <c r="H9553" s="37"/>
      <c r="I9553" s="36"/>
      <c r="J9553" s="38"/>
      <c r="K9553" s="36"/>
      <c r="L9553" s="36"/>
      <c r="M9553" s="38"/>
      <c r="N9553" s="36"/>
      <c r="O9553" s="38"/>
    </row>
    <row r="9554" spans="8:15">
      <c r="H9554" s="37"/>
      <c r="I9554" s="36"/>
      <c r="J9554" s="38"/>
      <c r="K9554" s="36"/>
      <c r="L9554" s="36"/>
      <c r="M9554" s="38"/>
      <c r="N9554" s="36"/>
      <c r="O9554" s="38"/>
    </row>
    <row r="9555" spans="8:15">
      <c r="H9555" s="37"/>
      <c r="I9555" s="36"/>
      <c r="J9555" s="38"/>
      <c r="K9555" s="36"/>
      <c r="L9555" s="36"/>
      <c r="M9555" s="38"/>
      <c r="N9555" s="36"/>
      <c r="O9555" s="38"/>
    </row>
    <row r="9556" spans="8:15">
      <c r="H9556" s="37"/>
      <c r="I9556" s="36"/>
      <c r="J9556" s="38"/>
      <c r="K9556" s="36"/>
      <c r="L9556" s="36"/>
      <c r="M9556" s="38"/>
      <c r="N9556" s="36"/>
      <c r="O9556" s="38"/>
    </row>
    <row r="9557" spans="8:15">
      <c r="H9557" s="37"/>
      <c r="I9557" s="36"/>
      <c r="J9557" s="38"/>
      <c r="K9557" s="36"/>
      <c r="L9557" s="36"/>
      <c r="M9557" s="38"/>
      <c r="N9557" s="36"/>
      <c r="O9557" s="38"/>
    </row>
    <row r="9558" spans="8:15">
      <c r="H9558" s="37"/>
      <c r="I9558" s="36"/>
      <c r="J9558" s="38"/>
      <c r="K9558" s="36"/>
      <c r="L9558" s="36"/>
      <c r="M9558" s="38"/>
      <c r="N9558" s="36"/>
      <c r="O9558" s="38"/>
    </row>
    <row r="9559" spans="8:15">
      <c r="H9559" s="37"/>
      <c r="I9559" s="36"/>
      <c r="J9559" s="38"/>
      <c r="K9559" s="36"/>
      <c r="L9559" s="36"/>
      <c r="M9559" s="38"/>
      <c r="N9559" s="36"/>
      <c r="O9559" s="38"/>
    </row>
    <row r="9560" spans="8:15">
      <c r="H9560" s="37"/>
      <c r="I9560" s="36"/>
      <c r="J9560" s="38"/>
      <c r="K9560" s="36"/>
      <c r="L9560" s="36"/>
      <c r="M9560" s="38"/>
      <c r="N9560" s="36"/>
      <c r="O9560" s="38"/>
    </row>
    <row r="9561" spans="8:15">
      <c r="H9561" s="37"/>
      <c r="I9561" s="36"/>
      <c r="J9561" s="38"/>
      <c r="K9561" s="36"/>
      <c r="L9561" s="36"/>
      <c r="M9561" s="38"/>
      <c r="N9561" s="36"/>
      <c r="O9561" s="38"/>
    </row>
    <row r="9562" spans="8:15">
      <c r="H9562" s="37"/>
      <c r="I9562" s="36"/>
      <c r="J9562" s="38"/>
      <c r="K9562" s="36"/>
      <c r="L9562" s="36"/>
      <c r="M9562" s="38"/>
      <c r="N9562" s="36"/>
      <c r="O9562" s="38"/>
    </row>
    <row r="9563" spans="8:15">
      <c r="H9563" s="37"/>
      <c r="I9563" s="36"/>
      <c r="J9563" s="38"/>
      <c r="K9563" s="36"/>
      <c r="L9563" s="36"/>
      <c r="M9563" s="38"/>
      <c r="N9563" s="36"/>
      <c r="O9563" s="38"/>
    </row>
    <row r="9564" spans="8:15">
      <c r="H9564" s="37"/>
      <c r="I9564" s="36"/>
      <c r="J9564" s="38"/>
      <c r="K9564" s="36"/>
      <c r="L9564" s="36"/>
      <c r="M9564" s="38"/>
      <c r="N9564" s="36"/>
      <c r="O9564" s="38"/>
    </row>
    <row r="9565" spans="8:15">
      <c r="H9565" s="37"/>
      <c r="I9565" s="36"/>
      <c r="J9565" s="38"/>
      <c r="K9565" s="36"/>
      <c r="L9565" s="36"/>
      <c r="M9565" s="38"/>
      <c r="N9565" s="36"/>
      <c r="O9565" s="38"/>
    </row>
    <row r="9566" spans="8:15">
      <c r="H9566" s="37"/>
      <c r="I9566" s="36"/>
      <c r="J9566" s="38"/>
      <c r="K9566" s="36"/>
      <c r="L9566" s="36"/>
      <c r="M9566" s="38"/>
      <c r="N9566" s="36"/>
      <c r="O9566" s="38"/>
    </row>
    <row r="9567" spans="8:15">
      <c r="H9567" s="37"/>
      <c r="I9567" s="36"/>
      <c r="J9567" s="38"/>
      <c r="K9567" s="36"/>
      <c r="L9567" s="36"/>
      <c r="M9567" s="38"/>
      <c r="N9567" s="36"/>
      <c r="O9567" s="38"/>
    </row>
    <row r="9568" spans="8:15">
      <c r="H9568" s="37"/>
      <c r="I9568" s="36"/>
      <c r="J9568" s="38"/>
      <c r="K9568" s="36"/>
      <c r="L9568" s="36"/>
      <c r="M9568" s="38"/>
      <c r="N9568" s="36"/>
      <c r="O9568" s="38"/>
    </row>
    <row r="9569" spans="8:15">
      <c r="H9569" s="37"/>
      <c r="I9569" s="36"/>
      <c r="J9569" s="38"/>
      <c r="K9569" s="36"/>
      <c r="L9569" s="36"/>
      <c r="M9569" s="38"/>
      <c r="N9569" s="36"/>
      <c r="O9569" s="38"/>
    </row>
    <row r="9570" spans="8:15">
      <c r="H9570" s="37"/>
      <c r="I9570" s="36"/>
      <c r="J9570" s="38"/>
      <c r="K9570" s="36"/>
      <c r="L9570" s="36"/>
      <c r="M9570" s="38"/>
      <c r="N9570" s="36"/>
      <c r="O9570" s="38"/>
    </row>
    <row r="9571" spans="8:15">
      <c r="H9571" s="37"/>
      <c r="I9571" s="36"/>
      <c r="J9571" s="38"/>
      <c r="K9571" s="36"/>
      <c r="L9571" s="36"/>
      <c r="M9571" s="38"/>
      <c r="N9571" s="36"/>
      <c r="O9571" s="38"/>
    </row>
    <row r="9572" spans="8:15">
      <c r="H9572" s="37"/>
      <c r="I9572" s="36"/>
      <c r="J9572" s="38"/>
      <c r="K9572" s="36"/>
      <c r="L9572" s="36"/>
      <c r="M9572" s="38"/>
      <c r="N9572" s="36"/>
      <c r="O9572" s="38"/>
    </row>
    <row r="9573" spans="8:15">
      <c r="H9573" s="37"/>
      <c r="I9573" s="36"/>
      <c r="J9573" s="38"/>
      <c r="K9573" s="36"/>
      <c r="L9573" s="36"/>
      <c r="M9573" s="38"/>
      <c r="N9573" s="36"/>
      <c r="O9573" s="38"/>
    </row>
    <row r="9574" spans="8:15">
      <c r="H9574" s="37"/>
      <c r="I9574" s="36"/>
      <c r="J9574" s="38"/>
      <c r="K9574" s="36"/>
      <c r="L9574" s="36"/>
      <c r="M9574" s="38"/>
      <c r="N9574" s="36"/>
      <c r="O9574" s="38"/>
    </row>
    <row r="9575" spans="8:15">
      <c r="H9575" s="37"/>
      <c r="I9575" s="36"/>
      <c r="J9575" s="38"/>
      <c r="K9575" s="36"/>
      <c r="L9575" s="36"/>
      <c r="M9575" s="38"/>
      <c r="N9575" s="36"/>
      <c r="O9575" s="38"/>
    </row>
    <row r="9576" spans="8:15">
      <c r="H9576" s="37"/>
      <c r="I9576" s="36"/>
      <c r="J9576" s="38"/>
      <c r="K9576" s="36"/>
      <c r="L9576" s="36"/>
      <c r="M9576" s="38"/>
      <c r="N9576" s="36"/>
      <c r="O9576" s="38"/>
    </row>
    <row r="9577" spans="8:15">
      <c r="H9577" s="37"/>
      <c r="I9577" s="36"/>
      <c r="J9577" s="38"/>
      <c r="K9577" s="36"/>
      <c r="L9577" s="36"/>
      <c r="M9577" s="38"/>
      <c r="N9577" s="36"/>
      <c r="O9577" s="38"/>
    </row>
    <row r="9578" spans="8:15">
      <c r="H9578" s="37"/>
      <c r="I9578" s="36"/>
      <c r="J9578" s="38"/>
      <c r="K9578" s="36"/>
      <c r="L9578" s="36"/>
      <c r="M9578" s="38"/>
      <c r="N9578" s="36"/>
      <c r="O9578" s="38"/>
    </row>
    <row r="9579" spans="8:15">
      <c r="H9579" s="37"/>
      <c r="I9579" s="36"/>
      <c r="J9579" s="38"/>
      <c r="K9579" s="36"/>
      <c r="L9579" s="36"/>
      <c r="M9579" s="38"/>
      <c r="N9579" s="36"/>
      <c r="O9579" s="38"/>
    </row>
    <row r="9580" spans="8:15">
      <c r="H9580" s="37"/>
      <c r="I9580" s="36"/>
      <c r="J9580" s="38"/>
      <c r="K9580" s="36"/>
      <c r="L9580" s="36"/>
      <c r="M9580" s="38"/>
      <c r="N9580" s="36"/>
      <c r="O9580" s="38"/>
    </row>
    <row r="9581" spans="8:15">
      <c r="H9581" s="37"/>
      <c r="I9581" s="36"/>
      <c r="J9581" s="38"/>
      <c r="K9581" s="36"/>
      <c r="L9581" s="36"/>
      <c r="M9581" s="38"/>
      <c r="N9581" s="36"/>
      <c r="O9581" s="38"/>
    </row>
    <row r="9582" spans="8:15">
      <c r="H9582" s="37"/>
      <c r="I9582" s="36"/>
      <c r="J9582" s="38"/>
      <c r="K9582" s="36"/>
      <c r="L9582" s="36"/>
      <c r="M9582" s="38"/>
      <c r="N9582" s="36"/>
      <c r="O9582" s="38"/>
    </row>
    <row r="9583" spans="8:15">
      <c r="H9583" s="37"/>
      <c r="I9583" s="36"/>
      <c r="J9583" s="38"/>
      <c r="K9583" s="36"/>
      <c r="L9583" s="36"/>
      <c r="M9583" s="38"/>
      <c r="N9583" s="36"/>
      <c r="O9583" s="38"/>
    </row>
    <row r="9584" spans="8:15">
      <c r="H9584" s="37"/>
      <c r="I9584" s="36"/>
      <c r="J9584" s="38"/>
      <c r="K9584" s="36"/>
      <c r="L9584" s="36"/>
      <c r="M9584" s="38"/>
      <c r="N9584" s="36"/>
      <c r="O9584" s="38"/>
    </row>
    <row r="9585" spans="8:15">
      <c r="H9585" s="37"/>
      <c r="I9585" s="36"/>
      <c r="J9585" s="38"/>
      <c r="K9585" s="36"/>
      <c r="L9585" s="36"/>
      <c r="M9585" s="38"/>
      <c r="N9585" s="36"/>
      <c r="O9585" s="38"/>
    </row>
    <row r="9586" spans="8:15">
      <c r="H9586" s="37"/>
      <c r="I9586" s="36"/>
      <c r="J9586" s="38"/>
      <c r="K9586" s="36"/>
      <c r="L9586" s="36"/>
      <c r="M9586" s="38"/>
      <c r="N9586" s="36"/>
      <c r="O9586" s="38"/>
    </row>
    <row r="9587" spans="8:15">
      <c r="H9587" s="37"/>
      <c r="I9587" s="36"/>
      <c r="J9587" s="38"/>
      <c r="K9587" s="36"/>
      <c r="L9587" s="36"/>
      <c r="M9587" s="38"/>
      <c r="N9587" s="36"/>
      <c r="O9587" s="38"/>
    </row>
    <row r="9588" spans="8:15">
      <c r="H9588" s="37"/>
      <c r="I9588" s="36"/>
      <c r="J9588" s="38"/>
      <c r="K9588" s="36"/>
      <c r="L9588" s="36"/>
      <c r="M9588" s="38"/>
      <c r="N9588" s="36"/>
      <c r="O9588" s="38"/>
    </row>
    <row r="9589" spans="8:15">
      <c r="H9589" s="37"/>
      <c r="I9589" s="36"/>
      <c r="J9589" s="38"/>
      <c r="K9589" s="36"/>
      <c r="L9589" s="36"/>
      <c r="M9589" s="38"/>
      <c r="N9589" s="36"/>
      <c r="O9589" s="38"/>
    </row>
    <row r="9590" spans="8:15">
      <c r="H9590" s="37"/>
      <c r="I9590" s="36"/>
      <c r="J9590" s="38"/>
      <c r="K9590" s="36"/>
      <c r="L9590" s="36"/>
      <c r="M9590" s="38"/>
      <c r="N9590" s="36"/>
      <c r="O9590" s="38"/>
    </row>
    <row r="9591" spans="8:15">
      <c r="H9591" s="37"/>
      <c r="I9591" s="36"/>
      <c r="J9591" s="38"/>
      <c r="K9591" s="36"/>
      <c r="L9591" s="36"/>
      <c r="M9591" s="38"/>
      <c r="N9591" s="36"/>
      <c r="O9591" s="38"/>
    </row>
    <row r="9592" spans="8:15">
      <c r="H9592" s="37"/>
      <c r="I9592" s="36"/>
      <c r="J9592" s="38"/>
      <c r="K9592" s="36"/>
      <c r="L9592" s="36"/>
      <c r="M9592" s="38"/>
      <c r="N9592" s="36"/>
      <c r="O9592" s="38"/>
    </row>
    <row r="9593" spans="8:15">
      <c r="H9593" s="37"/>
      <c r="I9593" s="36"/>
      <c r="J9593" s="38"/>
      <c r="K9593" s="36"/>
      <c r="L9593" s="36"/>
      <c r="M9593" s="38"/>
      <c r="N9593" s="36"/>
      <c r="O9593" s="38"/>
    </row>
    <row r="9594" spans="8:15">
      <c r="H9594" s="37"/>
      <c r="I9594" s="36"/>
      <c r="J9594" s="38"/>
      <c r="K9594" s="36"/>
      <c r="L9594" s="36"/>
      <c r="M9594" s="38"/>
      <c r="N9594" s="36"/>
      <c r="O9594" s="38"/>
    </row>
    <row r="9595" spans="8:15">
      <c r="H9595" s="37"/>
      <c r="I9595" s="36"/>
      <c r="J9595" s="38"/>
      <c r="K9595" s="36"/>
      <c r="L9595" s="36"/>
      <c r="M9595" s="38"/>
      <c r="N9595" s="36"/>
      <c r="O9595" s="38"/>
    </row>
    <row r="9596" spans="8:15">
      <c r="H9596" s="37"/>
      <c r="I9596" s="36"/>
      <c r="J9596" s="38"/>
      <c r="K9596" s="36"/>
      <c r="L9596" s="36"/>
      <c r="M9596" s="38"/>
      <c r="N9596" s="36"/>
      <c r="O9596" s="38"/>
    </row>
    <row r="9597" spans="8:15">
      <c r="H9597" s="37"/>
      <c r="I9597" s="36"/>
      <c r="J9597" s="38"/>
      <c r="K9597" s="36"/>
      <c r="L9597" s="36"/>
      <c r="M9597" s="38"/>
      <c r="N9597" s="36"/>
      <c r="O9597" s="38"/>
    </row>
    <row r="9598" spans="8:15">
      <c r="H9598" s="37"/>
      <c r="I9598" s="36"/>
      <c r="J9598" s="38"/>
      <c r="K9598" s="36"/>
      <c r="L9598" s="36"/>
      <c r="M9598" s="38"/>
      <c r="N9598" s="36"/>
      <c r="O9598" s="38"/>
    </row>
    <row r="9599" spans="8:15">
      <c r="H9599" s="37"/>
      <c r="I9599" s="36"/>
      <c r="J9599" s="38"/>
      <c r="K9599" s="36"/>
      <c r="L9599" s="36"/>
      <c r="M9599" s="38"/>
      <c r="N9599" s="36"/>
      <c r="O9599" s="38"/>
    </row>
    <row r="9600" spans="8:15">
      <c r="H9600" s="37"/>
      <c r="I9600" s="36"/>
      <c r="J9600" s="38"/>
      <c r="K9600" s="36"/>
      <c r="L9600" s="36"/>
      <c r="M9600" s="38"/>
      <c r="N9600" s="36"/>
      <c r="O9600" s="38"/>
    </row>
    <row r="9601" spans="8:15">
      <c r="H9601" s="37"/>
      <c r="I9601" s="36"/>
      <c r="J9601" s="38"/>
      <c r="K9601" s="36"/>
      <c r="L9601" s="36"/>
      <c r="M9601" s="38"/>
      <c r="N9601" s="36"/>
      <c r="O9601" s="38"/>
    </row>
    <row r="9602" spans="8:15">
      <c r="H9602" s="37"/>
      <c r="I9602" s="36"/>
      <c r="J9602" s="38"/>
      <c r="K9602" s="36"/>
      <c r="L9602" s="36"/>
      <c r="M9602" s="38"/>
      <c r="N9602" s="36"/>
      <c r="O9602" s="38"/>
    </row>
    <row r="9603" spans="8:15">
      <c r="H9603" s="37"/>
      <c r="I9603" s="36"/>
      <c r="J9603" s="38"/>
      <c r="K9603" s="36"/>
      <c r="L9603" s="36"/>
      <c r="M9603" s="38"/>
      <c r="N9603" s="36"/>
      <c r="O9603" s="38"/>
    </row>
    <row r="9604" spans="8:15">
      <c r="H9604" s="37"/>
      <c r="I9604" s="36"/>
      <c r="J9604" s="38"/>
      <c r="K9604" s="36"/>
      <c r="L9604" s="36"/>
      <c r="M9604" s="38"/>
      <c r="N9604" s="36"/>
      <c r="O9604" s="38"/>
    </row>
    <row r="9605" spans="8:15">
      <c r="H9605" s="37"/>
      <c r="I9605" s="36"/>
      <c r="J9605" s="38"/>
      <c r="K9605" s="36"/>
      <c r="L9605" s="36"/>
      <c r="M9605" s="38"/>
      <c r="N9605" s="36"/>
      <c r="O9605" s="38"/>
    </row>
    <row r="9606" spans="8:15">
      <c r="H9606" s="37"/>
      <c r="I9606" s="36"/>
      <c r="J9606" s="38"/>
      <c r="K9606" s="36"/>
      <c r="L9606" s="36"/>
      <c r="M9606" s="38"/>
      <c r="N9606" s="36"/>
      <c r="O9606" s="38"/>
    </row>
    <row r="9607" spans="8:15">
      <c r="H9607" s="37"/>
      <c r="I9607" s="36"/>
      <c r="J9607" s="38"/>
      <c r="K9607" s="36"/>
      <c r="L9607" s="36"/>
      <c r="M9607" s="38"/>
      <c r="N9607" s="36"/>
      <c r="O9607" s="38"/>
    </row>
    <row r="9608" spans="8:15">
      <c r="H9608" s="37"/>
      <c r="I9608" s="36"/>
      <c r="J9608" s="38"/>
      <c r="K9608" s="36"/>
      <c r="L9608" s="36"/>
      <c r="M9608" s="38"/>
      <c r="N9608" s="36"/>
      <c r="O9608" s="38"/>
    </row>
    <row r="9609" spans="8:15">
      <c r="H9609" s="37"/>
      <c r="I9609" s="36"/>
      <c r="J9609" s="38"/>
      <c r="K9609" s="36"/>
      <c r="L9609" s="36"/>
      <c r="M9609" s="38"/>
      <c r="N9609" s="36"/>
      <c r="O9609" s="38"/>
    </row>
    <row r="9610" spans="8:15">
      <c r="H9610" s="37"/>
      <c r="I9610" s="36"/>
      <c r="J9610" s="38"/>
      <c r="K9610" s="36"/>
      <c r="L9610" s="36"/>
      <c r="M9610" s="38"/>
      <c r="N9610" s="36"/>
      <c r="O9610" s="38"/>
    </row>
    <row r="9611" spans="8:15">
      <c r="H9611" s="37"/>
      <c r="I9611" s="36"/>
      <c r="J9611" s="38"/>
      <c r="K9611" s="36"/>
      <c r="L9611" s="36"/>
      <c r="M9611" s="38"/>
      <c r="N9611" s="36"/>
      <c r="O9611" s="38"/>
    </row>
    <row r="9612" spans="8:15">
      <c r="H9612" s="37"/>
      <c r="I9612" s="36"/>
      <c r="J9612" s="38"/>
      <c r="K9612" s="36"/>
      <c r="L9612" s="36"/>
      <c r="M9612" s="38"/>
      <c r="N9612" s="36"/>
      <c r="O9612" s="38"/>
    </row>
    <row r="9613" spans="8:15">
      <c r="H9613" s="37"/>
      <c r="I9613" s="36"/>
      <c r="J9613" s="38"/>
      <c r="K9613" s="36"/>
      <c r="L9613" s="36"/>
      <c r="M9613" s="38"/>
      <c r="N9613" s="36"/>
      <c r="O9613" s="38"/>
    </row>
    <row r="9614" spans="8:15">
      <c r="H9614" s="37"/>
      <c r="I9614" s="36"/>
      <c r="J9614" s="38"/>
      <c r="K9614" s="36"/>
      <c r="L9614" s="36"/>
      <c r="M9614" s="38"/>
      <c r="N9614" s="36"/>
      <c r="O9614" s="38"/>
    </row>
    <row r="9615" spans="8:15">
      <c r="H9615" s="37"/>
      <c r="I9615" s="36"/>
      <c r="J9615" s="38"/>
      <c r="K9615" s="36"/>
      <c r="L9615" s="36"/>
      <c r="M9615" s="38"/>
      <c r="N9615" s="36"/>
      <c r="O9615" s="38"/>
    </row>
    <row r="9616" spans="8:15">
      <c r="H9616" s="37"/>
      <c r="I9616" s="36"/>
      <c r="J9616" s="38"/>
      <c r="K9616" s="36"/>
      <c r="L9616" s="36"/>
      <c r="M9616" s="38"/>
      <c r="N9616" s="36"/>
      <c r="O9616" s="38"/>
    </row>
    <row r="9617" spans="8:15">
      <c r="H9617" s="37"/>
      <c r="I9617" s="36"/>
      <c r="J9617" s="38"/>
      <c r="K9617" s="36"/>
      <c r="L9617" s="36"/>
      <c r="M9617" s="38"/>
      <c r="N9617" s="36"/>
      <c r="O9617" s="38"/>
    </row>
    <row r="9618" spans="8:15">
      <c r="H9618" s="37"/>
      <c r="I9618" s="36"/>
      <c r="J9618" s="38"/>
      <c r="K9618" s="36"/>
      <c r="L9618" s="36"/>
      <c r="M9618" s="38"/>
      <c r="N9618" s="36"/>
      <c r="O9618" s="38"/>
    </row>
    <row r="9619" spans="8:15">
      <c r="H9619" s="37"/>
      <c r="I9619" s="36"/>
      <c r="J9619" s="38"/>
      <c r="K9619" s="36"/>
      <c r="L9619" s="36"/>
      <c r="M9619" s="38"/>
      <c r="N9619" s="36"/>
      <c r="O9619" s="38"/>
    </row>
    <row r="9620" spans="8:15">
      <c r="H9620" s="37"/>
      <c r="I9620" s="36"/>
      <c r="J9620" s="38"/>
      <c r="K9620" s="36"/>
      <c r="L9620" s="36"/>
      <c r="M9620" s="38"/>
      <c r="N9620" s="36"/>
      <c r="O9620" s="38"/>
    </row>
    <row r="9621" spans="8:15">
      <c r="H9621" s="37"/>
      <c r="I9621" s="36"/>
      <c r="J9621" s="38"/>
      <c r="K9621" s="36"/>
      <c r="L9621" s="36"/>
      <c r="M9621" s="38"/>
      <c r="N9621" s="36"/>
      <c r="O9621" s="38"/>
    </row>
    <row r="9622" spans="8:15">
      <c r="H9622" s="37"/>
      <c r="I9622" s="36"/>
      <c r="J9622" s="38"/>
      <c r="K9622" s="36"/>
      <c r="L9622" s="36"/>
      <c r="M9622" s="38"/>
      <c r="N9622" s="36"/>
      <c r="O9622" s="38"/>
    </row>
    <row r="9623" spans="8:15">
      <c r="H9623" s="37"/>
      <c r="I9623" s="36"/>
      <c r="J9623" s="38"/>
      <c r="K9623" s="36"/>
      <c r="L9623" s="36"/>
      <c r="M9623" s="38"/>
      <c r="N9623" s="36"/>
      <c r="O9623" s="38"/>
    </row>
    <row r="9624" spans="8:15">
      <c r="H9624" s="37"/>
      <c r="I9624" s="36"/>
      <c r="J9624" s="38"/>
      <c r="K9624" s="36"/>
      <c r="L9624" s="36"/>
      <c r="M9624" s="38"/>
      <c r="N9624" s="36"/>
      <c r="O9624" s="38"/>
    </row>
    <row r="9625" spans="8:15">
      <c r="H9625" s="37"/>
      <c r="I9625" s="36"/>
      <c r="J9625" s="38"/>
      <c r="K9625" s="36"/>
      <c r="L9625" s="36"/>
      <c r="M9625" s="38"/>
      <c r="N9625" s="36"/>
      <c r="O9625" s="38"/>
    </row>
    <row r="9626" spans="8:15">
      <c r="H9626" s="37"/>
      <c r="I9626" s="36"/>
      <c r="J9626" s="38"/>
      <c r="K9626" s="36"/>
      <c r="L9626" s="36"/>
      <c r="M9626" s="38"/>
      <c r="N9626" s="36"/>
      <c r="O9626" s="38"/>
    </row>
    <row r="9627" spans="8:15">
      <c r="H9627" s="37"/>
      <c r="I9627" s="36"/>
      <c r="J9627" s="38"/>
      <c r="K9627" s="36"/>
      <c r="L9627" s="36"/>
      <c r="M9627" s="38"/>
      <c r="N9627" s="36"/>
      <c r="O9627" s="38"/>
    </row>
    <row r="9628" spans="8:15">
      <c r="H9628" s="37"/>
      <c r="I9628" s="36"/>
      <c r="J9628" s="38"/>
      <c r="K9628" s="36"/>
      <c r="L9628" s="36"/>
      <c r="M9628" s="38"/>
      <c r="N9628" s="36"/>
      <c r="O9628" s="38"/>
    </row>
    <row r="9629" spans="8:15">
      <c r="H9629" s="37"/>
      <c r="I9629" s="36"/>
      <c r="J9629" s="38"/>
      <c r="K9629" s="36"/>
      <c r="L9629" s="36"/>
      <c r="M9629" s="38"/>
      <c r="N9629" s="36"/>
      <c r="O9629" s="38"/>
    </row>
    <row r="9630" spans="8:15">
      <c r="H9630" s="37"/>
      <c r="I9630" s="36"/>
      <c r="J9630" s="38"/>
      <c r="K9630" s="36"/>
      <c r="L9630" s="36"/>
      <c r="M9630" s="38"/>
      <c r="N9630" s="36"/>
      <c r="O9630" s="38"/>
    </row>
    <row r="9631" spans="8:15">
      <c r="H9631" s="37"/>
      <c r="I9631" s="36"/>
      <c r="J9631" s="38"/>
      <c r="K9631" s="36"/>
      <c r="L9631" s="36"/>
      <c r="M9631" s="38"/>
      <c r="N9631" s="36"/>
      <c r="O9631" s="38"/>
    </row>
    <row r="9632" spans="8:15">
      <c r="H9632" s="37"/>
      <c r="I9632" s="36"/>
      <c r="J9632" s="38"/>
      <c r="K9632" s="36"/>
      <c r="L9632" s="36"/>
      <c r="M9632" s="38"/>
      <c r="N9632" s="36"/>
      <c r="O9632" s="38"/>
    </row>
    <row r="9633" spans="8:15">
      <c r="H9633" s="37"/>
      <c r="I9633" s="36"/>
      <c r="J9633" s="38"/>
      <c r="K9633" s="36"/>
      <c r="L9633" s="36"/>
      <c r="M9633" s="38"/>
      <c r="N9633" s="36"/>
      <c r="O9633" s="38"/>
    </row>
    <row r="9634" spans="8:15">
      <c r="H9634" s="37"/>
      <c r="I9634" s="36"/>
      <c r="J9634" s="38"/>
      <c r="K9634" s="36"/>
      <c r="L9634" s="36"/>
      <c r="M9634" s="38"/>
      <c r="N9634" s="36"/>
      <c r="O9634" s="38"/>
    </row>
    <row r="9635" spans="8:15">
      <c r="H9635" s="37"/>
      <c r="I9635" s="36"/>
      <c r="J9635" s="38"/>
      <c r="K9635" s="36"/>
      <c r="L9635" s="36"/>
      <c r="M9635" s="38"/>
      <c r="N9635" s="36"/>
      <c r="O9635" s="38"/>
    </row>
    <row r="9636" spans="8:15">
      <c r="H9636" s="37"/>
      <c r="I9636" s="36"/>
      <c r="J9636" s="38"/>
      <c r="K9636" s="36"/>
      <c r="L9636" s="36"/>
      <c r="M9636" s="38"/>
      <c r="N9636" s="36"/>
      <c r="O9636" s="38"/>
    </row>
    <row r="9637" spans="8:15">
      <c r="H9637" s="37"/>
      <c r="I9637" s="36"/>
      <c r="J9637" s="38"/>
      <c r="K9637" s="36"/>
      <c r="L9637" s="36"/>
      <c r="M9637" s="38"/>
      <c r="N9637" s="36"/>
      <c r="O9637" s="38"/>
    </row>
    <row r="9638" spans="8:15">
      <c r="H9638" s="37"/>
      <c r="I9638" s="36"/>
      <c r="J9638" s="38"/>
      <c r="K9638" s="36"/>
      <c r="L9638" s="36"/>
      <c r="M9638" s="38"/>
      <c r="N9638" s="36"/>
      <c r="O9638" s="38"/>
    </row>
    <row r="9639" spans="8:15">
      <c r="H9639" s="37"/>
      <c r="I9639" s="36"/>
      <c r="J9639" s="38"/>
      <c r="K9639" s="36"/>
      <c r="L9639" s="36"/>
      <c r="M9639" s="38"/>
      <c r="N9639" s="36"/>
      <c r="O9639" s="38"/>
    </row>
    <row r="9640" spans="8:15">
      <c r="H9640" s="37"/>
      <c r="I9640" s="36"/>
      <c r="J9640" s="38"/>
      <c r="K9640" s="36"/>
      <c r="L9640" s="36"/>
      <c r="M9640" s="38"/>
      <c r="N9640" s="36"/>
      <c r="O9640" s="38"/>
    </row>
    <row r="9641" spans="8:15">
      <c r="H9641" s="37"/>
      <c r="I9641" s="36"/>
      <c r="J9641" s="38"/>
      <c r="K9641" s="36"/>
      <c r="L9641" s="36"/>
      <c r="M9641" s="38"/>
      <c r="N9641" s="36"/>
      <c r="O9641" s="38"/>
    </row>
    <row r="9642" spans="8:15">
      <c r="H9642" s="37"/>
      <c r="I9642" s="36"/>
      <c r="J9642" s="38"/>
      <c r="K9642" s="36"/>
      <c r="L9642" s="36"/>
      <c r="M9642" s="38"/>
      <c r="N9642" s="36"/>
      <c r="O9642" s="38"/>
    </row>
    <row r="9643" spans="8:15">
      <c r="H9643" s="37"/>
      <c r="I9643" s="36"/>
      <c r="J9643" s="38"/>
      <c r="K9643" s="36"/>
      <c r="L9643" s="36"/>
      <c r="M9643" s="38"/>
      <c r="N9643" s="36"/>
      <c r="O9643" s="38"/>
    </row>
    <row r="9644" spans="8:15">
      <c r="H9644" s="37"/>
      <c r="I9644" s="36"/>
      <c r="J9644" s="38"/>
      <c r="K9644" s="36"/>
      <c r="L9644" s="36"/>
      <c r="M9644" s="38"/>
      <c r="N9644" s="36"/>
      <c r="O9644" s="38"/>
    </row>
    <row r="9645" spans="8:15">
      <c r="H9645" s="37"/>
      <c r="I9645" s="36"/>
      <c r="J9645" s="38"/>
      <c r="K9645" s="36"/>
      <c r="L9645" s="36"/>
      <c r="M9645" s="38"/>
      <c r="N9645" s="36"/>
      <c r="O9645" s="38"/>
    </row>
    <row r="9646" spans="8:15">
      <c r="H9646" s="37"/>
      <c r="I9646" s="36"/>
      <c r="J9646" s="38"/>
      <c r="K9646" s="36"/>
      <c r="L9646" s="36"/>
      <c r="M9646" s="38"/>
      <c r="N9646" s="36"/>
      <c r="O9646" s="38"/>
    </row>
    <row r="9647" spans="8:15">
      <c r="H9647" s="37"/>
      <c r="I9647" s="36"/>
      <c r="J9647" s="38"/>
      <c r="K9647" s="36"/>
      <c r="L9647" s="36"/>
      <c r="M9647" s="38"/>
      <c r="N9647" s="36"/>
      <c r="O9647" s="38"/>
    </row>
    <row r="9648" spans="8:15">
      <c r="H9648" s="37"/>
      <c r="I9648" s="36"/>
      <c r="J9648" s="38"/>
      <c r="K9648" s="36"/>
      <c r="L9648" s="36"/>
      <c r="M9648" s="38"/>
      <c r="N9648" s="36"/>
      <c r="O9648" s="38"/>
    </row>
    <row r="9649" spans="8:15">
      <c r="H9649" s="37"/>
      <c r="I9649" s="36"/>
      <c r="J9649" s="38"/>
      <c r="K9649" s="36"/>
      <c r="L9649" s="36"/>
      <c r="M9649" s="38"/>
      <c r="N9649" s="36"/>
      <c r="O9649" s="38"/>
    </row>
    <row r="9650" spans="8:15">
      <c r="H9650" s="37"/>
      <c r="I9650" s="36"/>
      <c r="J9650" s="38"/>
      <c r="K9650" s="36"/>
      <c r="L9650" s="36"/>
      <c r="M9650" s="38"/>
      <c r="N9650" s="36"/>
      <c r="O9650" s="38"/>
    </row>
    <row r="9651" spans="8:15">
      <c r="H9651" s="37"/>
      <c r="I9651" s="36"/>
      <c r="J9651" s="38"/>
      <c r="K9651" s="36"/>
      <c r="L9651" s="36"/>
      <c r="M9651" s="38"/>
      <c r="N9651" s="36"/>
      <c r="O9651" s="38"/>
    </row>
    <row r="9652" spans="8:15">
      <c r="H9652" s="37"/>
      <c r="I9652" s="36"/>
      <c r="J9652" s="38"/>
      <c r="K9652" s="36"/>
      <c r="L9652" s="36"/>
      <c r="M9652" s="38"/>
      <c r="N9652" s="36"/>
      <c r="O9652" s="38"/>
    </row>
    <row r="9653" spans="8:15">
      <c r="H9653" s="37"/>
      <c r="I9653" s="36"/>
      <c r="J9653" s="38"/>
      <c r="K9653" s="36"/>
      <c r="L9653" s="36"/>
      <c r="M9653" s="38"/>
      <c r="N9653" s="36"/>
      <c r="O9653" s="38"/>
    </row>
    <row r="9654" spans="8:15">
      <c r="H9654" s="37"/>
      <c r="I9654" s="36"/>
      <c r="J9654" s="38"/>
      <c r="K9654" s="36"/>
      <c r="L9654" s="36"/>
      <c r="M9654" s="38"/>
      <c r="N9654" s="36"/>
      <c r="O9654" s="38"/>
    </row>
    <row r="9655" spans="8:15">
      <c r="H9655" s="37"/>
      <c r="I9655" s="36"/>
      <c r="J9655" s="38"/>
      <c r="K9655" s="36"/>
      <c r="L9655" s="36"/>
      <c r="M9655" s="38"/>
      <c r="N9655" s="36"/>
      <c r="O9655" s="38"/>
    </row>
    <row r="9656" spans="8:15">
      <c r="H9656" s="37"/>
      <c r="I9656" s="36"/>
      <c r="J9656" s="38"/>
      <c r="K9656" s="36"/>
      <c r="L9656" s="36"/>
      <c r="M9656" s="38"/>
      <c r="N9656" s="36"/>
      <c r="O9656" s="38"/>
    </row>
    <row r="9657" spans="8:15">
      <c r="H9657" s="37"/>
      <c r="I9657" s="36"/>
      <c r="J9657" s="38"/>
      <c r="K9657" s="36"/>
      <c r="L9657" s="36"/>
      <c r="M9657" s="38"/>
      <c r="N9657" s="36"/>
      <c r="O9657" s="38"/>
    </row>
    <row r="9658" spans="8:15">
      <c r="H9658" s="37"/>
      <c r="I9658" s="36"/>
      <c r="J9658" s="38"/>
      <c r="K9658" s="36"/>
      <c r="L9658" s="36"/>
      <c r="M9658" s="38"/>
      <c r="N9658" s="36"/>
      <c r="O9658" s="38"/>
    </row>
    <row r="9659" spans="8:15">
      <c r="H9659" s="37"/>
      <c r="I9659" s="36"/>
      <c r="J9659" s="38"/>
      <c r="K9659" s="36"/>
      <c r="L9659" s="36"/>
      <c r="M9659" s="38"/>
      <c r="N9659" s="36"/>
      <c r="O9659" s="38"/>
    </row>
    <row r="9660" spans="8:15">
      <c r="H9660" s="37"/>
      <c r="I9660" s="36"/>
      <c r="J9660" s="38"/>
      <c r="K9660" s="36"/>
      <c r="L9660" s="36"/>
      <c r="M9660" s="38"/>
      <c r="N9660" s="36"/>
      <c r="O9660" s="38"/>
    </row>
    <row r="9661" spans="8:15">
      <c r="H9661" s="37"/>
      <c r="I9661" s="36"/>
      <c r="J9661" s="38"/>
      <c r="K9661" s="36"/>
      <c r="L9661" s="36"/>
      <c r="M9661" s="38"/>
      <c r="N9661" s="36"/>
      <c r="O9661" s="38"/>
    </row>
    <row r="9662" spans="8:15">
      <c r="H9662" s="37"/>
      <c r="I9662" s="36"/>
      <c r="J9662" s="38"/>
      <c r="K9662" s="36"/>
      <c r="L9662" s="36"/>
      <c r="M9662" s="38"/>
      <c r="N9662" s="36"/>
      <c r="O9662" s="38"/>
    </row>
    <row r="9663" spans="8:15">
      <c r="H9663" s="37"/>
      <c r="I9663" s="36"/>
      <c r="J9663" s="38"/>
      <c r="K9663" s="36"/>
      <c r="L9663" s="36"/>
      <c r="M9663" s="38"/>
      <c r="N9663" s="36"/>
      <c r="O9663" s="38"/>
    </row>
    <row r="9664" spans="8:15">
      <c r="H9664" s="37"/>
      <c r="I9664" s="36"/>
      <c r="J9664" s="38"/>
      <c r="K9664" s="36"/>
      <c r="L9664" s="36"/>
      <c r="M9664" s="38"/>
      <c r="N9664" s="36"/>
      <c r="O9664" s="38"/>
    </row>
    <row r="9665" spans="8:15">
      <c r="H9665" s="37"/>
      <c r="I9665" s="36"/>
      <c r="J9665" s="38"/>
      <c r="K9665" s="36"/>
      <c r="L9665" s="36"/>
      <c r="M9665" s="38"/>
      <c r="N9665" s="36"/>
      <c r="O9665" s="38"/>
    </row>
    <row r="9666" spans="8:15">
      <c r="H9666" s="37"/>
      <c r="I9666" s="36"/>
      <c r="J9666" s="38"/>
      <c r="K9666" s="36"/>
      <c r="L9666" s="36"/>
      <c r="M9666" s="38"/>
      <c r="N9666" s="36"/>
      <c r="O9666" s="38"/>
    </row>
    <row r="9667" spans="8:15">
      <c r="H9667" s="37"/>
      <c r="I9667" s="36"/>
      <c r="J9667" s="38"/>
      <c r="K9667" s="36"/>
      <c r="L9667" s="36"/>
      <c r="M9667" s="38"/>
      <c r="N9667" s="36"/>
      <c r="O9667" s="38"/>
    </row>
    <row r="9668" spans="8:15">
      <c r="H9668" s="37"/>
      <c r="I9668" s="36"/>
      <c r="J9668" s="38"/>
      <c r="K9668" s="36"/>
      <c r="L9668" s="36"/>
      <c r="M9668" s="38"/>
      <c r="N9668" s="36"/>
      <c r="O9668" s="38"/>
    </row>
    <row r="9669" spans="8:15">
      <c r="H9669" s="37"/>
      <c r="I9669" s="36"/>
      <c r="J9669" s="38"/>
      <c r="K9669" s="36"/>
      <c r="L9669" s="36"/>
      <c r="M9669" s="38"/>
      <c r="N9669" s="36"/>
      <c r="O9669" s="38"/>
    </row>
    <row r="9670" spans="8:15">
      <c r="H9670" s="37"/>
      <c r="I9670" s="36"/>
      <c r="J9670" s="38"/>
      <c r="K9670" s="36"/>
      <c r="L9670" s="36"/>
      <c r="M9670" s="38"/>
      <c r="N9670" s="36"/>
      <c r="O9670" s="38"/>
    </row>
    <row r="9671" spans="8:15">
      <c r="H9671" s="37"/>
      <c r="I9671" s="36"/>
      <c r="J9671" s="38"/>
      <c r="K9671" s="36"/>
      <c r="L9671" s="36"/>
      <c r="M9671" s="38"/>
      <c r="N9671" s="36"/>
      <c r="O9671" s="38"/>
    </row>
    <row r="9672" spans="8:15">
      <c r="H9672" s="37"/>
      <c r="I9672" s="36"/>
      <c r="J9672" s="38"/>
      <c r="K9672" s="36"/>
      <c r="L9672" s="36"/>
      <c r="M9672" s="38"/>
      <c r="N9672" s="36"/>
      <c r="O9672" s="38"/>
    </row>
    <row r="9673" spans="8:15">
      <c r="H9673" s="37"/>
      <c r="I9673" s="36"/>
      <c r="J9673" s="38"/>
      <c r="K9673" s="36"/>
      <c r="L9673" s="36"/>
      <c r="M9673" s="38"/>
      <c r="N9673" s="36"/>
      <c r="O9673" s="38"/>
    </row>
    <row r="9674" spans="8:15">
      <c r="H9674" s="37"/>
      <c r="I9674" s="36"/>
      <c r="J9674" s="38"/>
      <c r="K9674" s="36"/>
      <c r="L9674" s="36"/>
      <c r="M9674" s="38"/>
      <c r="N9674" s="36"/>
      <c r="O9674" s="38"/>
    </row>
    <row r="9675" spans="8:15">
      <c r="H9675" s="37"/>
      <c r="I9675" s="36"/>
      <c r="J9675" s="38"/>
      <c r="K9675" s="36"/>
      <c r="L9675" s="36"/>
      <c r="M9675" s="38"/>
      <c r="N9675" s="36"/>
      <c r="O9675" s="38"/>
    </row>
    <row r="9676" spans="8:15">
      <c r="H9676" s="37"/>
      <c r="I9676" s="36"/>
      <c r="J9676" s="38"/>
      <c r="K9676" s="36"/>
      <c r="L9676" s="36"/>
      <c r="M9676" s="38"/>
      <c r="N9676" s="36"/>
      <c r="O9676" s="38"/>
    </row>
    <row r="9677" spans="8:15">
      <c r="H9677" s="37"/>
      <c r="I9677" s="36"/>
      <c r="J9677" s="38"/>
      <c r="K9677" s="36"/>
      <c r="L9677" s="36"/>
      <c r="M9677" s="38"/>
      <c r="N9677" s="36"/>
      <c r="O9677" s="38"/>
    </row>
    <row r="9678" spans="8:15">
      <c r="H9678" s="37"/>
      <c r="I9678" s="36"/>
      <c r="J9678" s="38"/>
      <c r="K9678" s="36"/>
      <c r="L9678" s="36"/>
      <c r="M9678" s="38"/>
      <c r="N9678" s="36"/>
      <c r="O9678" s="38"/>
    </row>
    <row r="9679" spans="8:15">
      <c r="H9679" s="37"/>
      <c r="I9679" s="36"/>
      <c r="J9679" s="38"/>
      <c r="K9679" s="36"/>
      <c r="L9679" s="36"/>
      <c r="M9679" s="38"/>
      <c r="N9679" s="36"/>
      <c r="O9679" s="38"/>
    </row>
    <row r="9680" spans="8:15">
      <c r="H9680" s="37"/>
      <c r="I9680" s="36"/>
      <c r="J9680" s="38"/>
      <c r="K9680" s="36"/>
      <c r="L9680" s="36"/>
      <c r="M9680" s="38"/>
      <c r="N9680" s="36"/>
      <c r="O9680" s="38"/>
    </row>
    <row r="9681" spans="8:15">
      <c r="H9681" s="37"/>
      <c r="I9681" s="36"/>
      <c r="J9681" s="38"/>
      <c r="K9681" s="36"/>
      <c r="L9681" s="36"/>
      <c r="M9681" s="38"/>
      <c r="N9681" s="36"/>
      <c r="O9681" s="38"/>
    </row>
    <row r="9682" spans="8:15">
      <c r="H9682" s="37"/>
      <c r="I9682" s="36"/>
      <c r="J9682" s="38"/>
      <c r="K9682" s="36"/>
      <c r="L9682" s="36"/>
      <c r="M9682" s="38"/>
      <c r="N9682" s="36"/>
      <c r="O9682" s="38"/>
    </row>
    <row r="9683" spans="8:15">
      <c r="H9683" s="37"/>
      <c r="I9683" s="36"/>
      <c r="J9683" s="38"/>
      <c r="K9683" s="36"/>
      <c r="L9683" s="36"/>
      <c r="M9683" s="38"/>
      <c r="N9683" s="36"/>
      <c r="O9683" s="38"/>
    </row>
    <row r="9684" spans="8:15">
      <c r="H9684" s="37"/>
      <c r="I9684" s="36"/>
      <c r="J9684" s="38"/>
      <c r="K9684" s="36"/>
      <c r="L9684" s="36"/>
      <c r="M9684" s="38"/>
      <c r="N9684" s="36"/>
      <c r="O9684" s="38"/>
    </row>
    <row r="9685" spans="8:15">
      <c r="H9685" s="37"/>
      <c r="I9685" s="36"/>
      <c r="J9685" s="38"/>
      <c r="K9685" s="36"/>
      <c r="L9685" s="36"/>
      <c r="M9685" s="38"/>
      <c r="N9685" s="36"/>
      <c r="O9685" s="38"/>
    </row>
    <row r="9686" spans="8:15">
      <c r="H9686" s="37"/>
      <c r="I9686" s="36"/>
      <c r="J9686" s="38"/>
      <c r="K9686" s="36"/>
      <c r="L9686" s="36"/>
      <c r="M9686" s="38"/>
      <c r="N9686" s="36"/>
      <c r="O9686" s="38"/>
    </row>
    <row r="9687" spans="8:15">
      <c r="H9687" s="37"/>
      <c r="I9687" s="36"/>
      <c r="J9687" s="38"/>
      <c r="K9687" s="36"/>
      <c r="L9687" s="36"/>
      <c r="M9687" s="38"/>
      <c r="N9687" s="36"/>
      <c r="O9687" s="38"/>
    </row>
    <row r="9688" spans="8:15">
      <c r="H9688" s="37"/>
      <c r="I9688" s="36"/>
      <c r="J9688" s="38"/>
      <c r="K9688" s="36"/>
      <c r="L9688" s="36"/>
      <c r="M9688" s="38"/>
      <c r="N9688" s="36"/>
      <c r="O9688" s="38"/>
    </row>
    <row r="9689" spans="8:15">
      <c r="H9689" s="37"/>
      <c r="I9689" s="36"/>
      <c r="J9689" s="38"/>
      <c r="K9689" s="36"/>
      <c r="L9689" s="36"/>
      <c r="M9689" s="38"/>
      <c r="N9689" s="36"/>
      <c r="O9689" s="38"/>
    </row>
    <row r="9690" spans="8:15">
      <c r="H9690" s="37"/>
      <c r="I9690" s="36"/>
      <c r="J9690" s="38"/>
      <c r="K9690" s="36"/>
      <c r="L9690" s="36"/>
      <c r="M9690" s="38"/>
      <c r="N9690" s="36"/>
      <c r="O9690" s="38"/>
    </row>
    <row r="9691" spans="8:15">
      <c r="H9691" s="37"/>
      <c r="I9691" s="36"/>
      <c r="J9691" s="38"/>
      <c r="K9691" s="36"/>
      <c r="L9691" s="36"/>
      <c r="M9691" s="38"/>
      <c r="N9691" s="36"/>
      <c r="O9691" s="38"/>
    </row>
    <row r="9692" spans="8:15">
      <c r="H9692" s="37"/>
      <c r="I9692" s="36"/>
      <c r="J9692" s="38"/>
      <c r="K9692" s="36"/>
      <c r="L9692" s="36"/>
      <c r="M9692" s="38"/>
      <c r="N9692" s="36"/>
      <c r="O9692" s="38"/>
    </row>
    <row r="9693" spans="8:15">
      <c r="H9693" s="37"/>
      <c r="I9693" s="36"/>
      <c r="J9693" s="38"/>
      <c r="K9693" s="36"/>
      <c r="L9693" s="36"/>
      <c r="M9693" s="38"/>
      <c r="N9693" s="36"/>
      <c r="O9693" s="38"/>
    </row>
    <row r="9694" spans="8:15">
      <c r="H9694" s="37"/>
      <c r="I9694" s="36"/>
      <c r="J9694" s="38"/>
      <c r="K9694" s="36"/>
      <c r="L9694" s="36"/>
      <c r="M9694" s="38"/>
      <c r="N9694" s="36"/>
      <c r="O9694" s="38"/>
    </row>
    <row r="9695" spans="8:15">
      <c r="H9695" s="37"/>
      <c r="I9695" s="36"/>
      <c r="J9695" s="38"/>
      <c r="K9695" s="36"/>
      <c r="L9695" s="36"/>
      <c r="M9695" s="38"/>
      <c r="N9695" s="36"/>
      <c r="O9695" s="38"/>
    </row>
    <row r="9696" spans="8:15">
      <c r="H9696" s="37"/>
      <c r="I9696" s="36"/>
      <c r="J9696" s="38"/>
      <c r="K9696" s="36"/>
      <c r="L9696" s="36"/>
      <c r="M9696" s="38"/>
      <c r="N9696" s="36"/>
      <c r="O9696" s="38"/>
    </row>
    <row r="9697" spans="8:15">
      <c r="H9697" s="37"/>
      <c r="I9697" s="36"/>
      <c r="J9697" s="38"/>
      <c r="K9697" s="36"/>
      <c r="L9697" s="36"/>
      <c r="M9697" s="38"/>
      <c r="N9697" s="36"/>
      <c r="O9697" s="38"/>
    </row>
    <row r="9698" spans="8:15">
      <c r="H9698" s="37"/>
      <c r="I9698" s="36"/>
      <c r="J9698" s="38"/>
      <c r="K9698" s="36"/>
      <c r="L9698" s="36"/>
      <c r="M9698" s="38"/>
      <c r="N9698" s="36"/>
      <c r="O9698" s="38"/>
    </row>
    <row r="9699" spans="8:15">
      <c r="H9699" s="37"/>
      <c r="I9699" s="36"/>
      <c r="J9699" s="38"/>
      <c r="K9699" s="36"/>
      <c r="L9699" s="36"/>
      <c r="M9699" s="38"/>
      <c r="N9699" s="36"/>
      <c r="O9699" s="38"/>
    </row>
    <row r="9700" spans="8:15">
      <c r="H9700" s="37"/>
      <c r="I9700" s="36"/>
      <c r="J9700" s="38"/>
      <c r="K9700" s="36"/>
      <c r="L9700" s="36"/>
      <c r="M9700" s="38"/>
      <c r="N9700" s="36"/>
      <c r="O9700" s="38"/>
    </row>
    <row r="9701" spans="8:15">
      <c r="H9701" s="37"/>
      <c r="I9701" s="36"/>
      <c r="J9701" s="38"/>
      <c r="K9701" s="36"/>
      <c r="L9701" s="36"/>
      <c r="M9701" s="38"/>
      <c r="N9701" s="36"/>
      <c r="O9701" s="38"/>
    </row>
    <row r="9702" spans="8:15">
      <c r="H9702" s="37"/>
      <c r="I9702" s="36"/>
      <c r="J9702" s="38"/>
      <c r="K9702" s="36"/>
      <c r="L9702" s="36"/>
      <c r="M9702" s="38"/>
      <c r="N9702" s="36"/>
      <c r="O9702" s="38"/>
    </row>
    <row r="9703" spans="8:15">
      <c r="H9703" s="37"/>
      <c r="I9703" s="36"/>
      <c r="J9703" s="38"/>
      <c r="K9703" s="36"/>
      <c r="L9703" s="36"/>
      <c r="M9703" s="38"/>
      <c r="N9703" s="36"/>
      <c r="O9703" s="38"/>
    </row>
    <row r="9704" spans="8:15">
      <c r="H9704" s="37"/>
      <c r="I9704" s="36"/>
      <c r="J9704" s="38"/>
      <c r="K9704" s="36"/>
      <c r="L9704" s="36"/>
      <c r="M9704" s="38"/>
      <c r="N9704" s="36"/>
      <c r="O9704" s="38"/>
    </row>
    <row r="9705" spans="8:15">
      <c r="H9705" s="37"/>
      <c r="I9705" s="36"/>
      <c r="J9705" s="38"/>
      <c r="K9705" s="36"/>
      <c r="L9705" s="36"/>
      <c r="M9705" s="38"/>
      <c r="N9705" s="36"/>
      <c r="O9705" s="38"/>
    </row>
    <row r="9706" spans="8:15">
      <c r="H9706" s="37"/>
      <c r="I9706" s="36"/>
      <c r="J9706" s="38"/>
      <c r="K9706" s="36"/>
      <c r="L9706" s="36"/>
      <c r="M9706" s="38"/>
      <c r="N9706" s="36"/>
      <c r="O9706" s="38"/>
    </row>
    <row r="9707" spans="8:15">
      <c r="H9707" s="37"/>
      <c r="I9707" s="36"/>
      <c r="J9707" s="38"/>
      <c r="K9707" s="36"/>
      <c r="L9707" s="36"/>
      <c r="M9707" s="38"/>
      <c r="N9707" s="36"/>
      <c r="O9707" s="38"/>
    </row>
    <row r="9708" spans="8:15">
      <c r="H9708" s="37"/>
      <c r="I9708" s="36"/>
      <c r="J9708" s="38"/>
      <c r="K9708" s="36"/>
      <c r="L9708" s="36"/>
      <c r="M9708" s="38"/>
      <c r="N9708" s="36"/>
      <c r="O9708" s="38"/>
    </row>
    <row r="9709" spans="8:15">
      <c r="H9709" s="37"/>
      <c r="I9709" s="36"/>
      <c r="J9709" s="38"/>
      <c r="K9709" s="36"/>
      <c r="L9709" s="36"/>
      <c r="M9709" s="38"/>
      <c r="N9709" s="36"/>
      <c r="O9709" s="38"/>
    </row>
    <row r="9710" spans="8:15">
      <c r="H9710" s="37"/>
      <c r="I9710" s="36"/>
      <c r="J9710" s="38"/>
      <c r="K9710" s="36"/>
      <c r="L9710" s="36"/>
      <c r="M9710" s="38"/>
      <c r="N9710" s="36"/>
      <c r="O9710" s="38"/>
    </row>
    <row r="9711" spans="8:15">
      <c r="H9711" s="37"/>
      <c r="I9711" s="36"/>
      <c r="J9711" s="38"/>
      <c r="K9711" s="36"/>
      <c r="L9711" s="36"/>
      <c r="M9711" s="38"/>
      <c r="N9711" s="36"/>
      <c r="O9711" s="38"/>
    </row>
    <row r="9712" spans="8:15">
      <c r="H9712" s="37"/>
      <c r="I9712" s="36"/>
      <c r="J9712" s="38"/>
      <c r="K9712" s="36"/>
      <c r="L9712" s="36"/>
      <c r="M9712" s="38"/>
      <c r="N9712" s="36"/>
      <c r="O9712" s="38"/>
    </row>
    <row r="9713" spans="8:15">
      <c r="H9713" s="37"/>
      <c r="I9713" s="36"/>
      <c r="J9713" s="38"/>
      <c r="K9713" s="36"/>
      <c r="L9713" s="36"/>
      <c r="M9713" s="38"/>
      <c r="N9713" s="36"/>
      <c r="O9713" s="38"/>
    </row>
    <row r="9714" spans="8:15">
      <c r="H9714" s="37"/>
      <c r="I9714" s="36"/>
      <c r="J9714" s="38"/>
      <c r="K9714" s="36"/>
      <c r="L9714" s="36"/>
      <c r="M9714" s="38"/>
      <c r="N9714" s="36"/>
      <c r="O9714" s="38"/>
    </row>
    <row r="9715" spans="8:15">
      <c r="H9715" s="37"/>
      <c r="I9715" s="36"/>
      <c r="J9715" s="38"/>
      <c r="K9715" s="36"/>
      <c r="L9715" s="36"/>
      <c r="M9715" s="38"/>
      <c r="N9715" s="36"/>
      <c r="O9715" s="38"/>
    </row>
    <row r="9716" spans="8:15">
      <c r="H9716" s="37"/>
      <c r="I9716" s="36"/>
      <c r="J9716" s="38"/>
      <c r="K9716" s="36"/>
      <c r="L9716" s="36"/>
      <c r="M9716" s="38"/>
      <c r="N9716" s="36"/>
      <c r="O9716" s="38"/>
    </row>
    <row r="9717" spans="8:15">
      <c r="H9717" s="37"/>
      <c r="I9717" s="36"/>
      <c r="J9717" s="38"/>
      <c r="K9717" s="36"/>
      <c r="L9717" s="36"/>
      <c r="M9717" s="38"/>
      <c r="N9717" s="36"/>
      <c r="O9717" s="38"/>
    </row>
    <row r="9718" spans="8:15">
      <c r="H9718" s="37"/>
      <c r="I9718" s="36"/>
      <c r="J9718" s="38"/>
      <c r="K9718" s="36"/>
      <c r="L9718" s="36"/>
      <c r="M9718" s="38"/>
      <c r="N9718" s="36"/>
      <c r="O9718" s="38"/>
    </row>
    <row r="9719" spans="8:15">
      <c r="H9719" s="37"/>
      <c r="I9719" s="36"/>
      <c r="J9719" s="38"/>
      <c r="K9719" s="36"/>
      <c r="L9719" s="36"/>
      <c r="M9719" s="38"/>
      <c r="N9719" s="36"/>
      <c r="O9719" s="38"/>
    </row>
    <row r="9720" spans="8:15">
      <c r="H9720" s="37"/>
      <c r="I9720" s="36"/>
      <c r="J9720" s="38"/>
      <c r="K9720" s="36"/>
      <c r="L9720" s="36"/>
      <c r="M9720" s="38"/>
      <c r="N9720" s="36"/>
      <c r="O9720" s="38"/>
    </row>
    <row r="9721" spans="8:15">
      <c r="H9721" s="37"/>
      <c r="I9721" s="36"/>
      <c r="J9721" s="38"/>
      <c r="K9721" s="36"/>
      <c r="L9721" s="36"/>
      <c r="M9721" s="38"/>
      <c r="N9721" s="36"/>
      <c r="O9721" s="38"/>
    </row>
    <row r="9722" spans="8:15">
      <c r="H9722" s="37"/>
      <c r="I9722" s="36"/>
      <c r="J9722" s="38"/>
      <c r="K9722" s="36"/>
      <c r="L9722" s="36"/>
      <c r="M9722" s="38"/>
      <c r="N9722" s="36"/>
      <c r="O9722" s="38"/>
    </row>
    <row r="9723" spans="8:15">
      <c r="H9723" s="37"/>
      <c r="I9723" s="36"/>
      <c r="J9723" s="38"/>
      <c r="K9723" s="36"/>
      <c r="L9723" s="36"/>
      <c r="M9723" s="38"/>
      <c r="N9723" s="36"/>
      <c r="O9723" s="38"/>
    </row>
    <row r="9724" spans="8:15">
      <c r="H9724" s="37"/>
      <c r="I9724" s="36"/>
      <c r="J9724" s="38"/>
      <c r="K9724" s="36"/>
      <c r="L9724" s="36"/>
      <c r="M9724" s="38"/>
      <c r="N9724" s="36"/>
      <c r="O9724" s="38"/>
    </row>
    <row r="9725" spans="8:15">
      <c r="H9725" s="37"/>
      <c r="I9725" s="36"/>
      <c r="J9725" s="38"/>
      <c r="K9725" s="36"/>
      <c r="L9725" s="36"/>
      <c r="M9725" s="38"/>
      <c r="N9725" s="36"/>
      <c r="O9725" s="38"/>
    </row>
    <row r="9726" spans="8:15">
      <c r="H9726" s="37"/>
      <c r="I9726" s="36"/>
      <c r="J9726" s="38"/>
      <c r="K9726" s="36"/>
      <c r="L9726" s="36"/>
      <c r="M9726" s="38"/>
      <c r="N9726" s="36"/>
      <c r="O9726" s="38"/>
    </row>
    <row r="9727" spans="8:15">
      <c r="H9727" s="37"/>
      <c r="I9727" s="36"/>
      <c r="J9727" s="38"/>
      <c r="K9727" s="36"/>
      <c r="L9727" s="36"/>
      <c r="M9727" s="38"/>
      <c r="N9727" s="36"/>
      <c r="O9727" s="38"/>
    </row>
    <row r="9728" spans="8:15">
      <c r="H9728" s="37"/>
      <c r="I9728" s="36"/>
      <c r="J9728" s="38"/>
      <c r="K9728" s="36"/>
      <c r="L9728" s="36"/>
      <c r="M9728" s="38"/>
      <c r="N9728" s="36"/>
      <c r="O9728" s="38"/>
    </row>
    <row r="9729" spans="8:15">
      <c r="H9729" s="37"/>
      <c r="I9729" s="36"/>
      <c r="J9729" s="38"/>
      <c r="K9729" s="36"/>
      <c r="L9729" s="36"/>
      <c r="M9729" s="38"/>
      <c r="N9729" s="36"/>
      <c r="O9729" s="38"/>
    </row>
    <row r="9730" spans="8:15">
      <c r="H9730" s="37"/>
      <c r="I9730" s="36"/>
      <c r="J9730" s="38"/>
      <c r="K9730" s="36"/>
      <c r="L9730" s="36"/>
      <c r="M9730" s="38"/>
      <c r="N9730" s="36"/>
      <c r="O9730" s="38"/>
    </row>
    <row r="9731" spans="8:15">
      <c r="H9731" s="37"/>
      <c r="I9731" s="36"/>
      <c r="J9731" s="38"/>
      <c r="K9731" s="36"/>
      <c r="L9731" s="36"/>
      <c r="M9731" s="38"/>
      <c r="N9731" s="36"/>
      <c r="O9731" s="38"/>
    </row>
    <row r="9732" spans="8:15">
      <c r="H9732" s="37"/>
      <c r="I9732" s="36"/>
      <c r="J9732" s="38"/>
      <c r="K9732" s="36"/>
      <c r="L9732" s="36"/>
      <c r="M9732" s="38"/>
      <c r="N9732" s="36"/>
      <c r="O9732" s="38"/>
    </row>
    <row r="9733" spans="8:15">
      <c r="H9733" s="37"/>
      <c r="I9733" s="36"/>
      <c r="J9733" s="38"/>
      <c r="K9733" s="36"/>
      <c r="L9733" s="36"/>
      <c r="M9733" s="38"/>
      <c r="N9733" s="36"/>
      <c r="O9733" s="38"/>
    </row>
    <row r="9734" spans="8:15">
      <c r="H9734" s="37"/>
      <c r="I9734" s="36"/>
      <c r="J9734" s="38"/>
      <c r="K9734" s="36"/>
      <c r="L9734" s="36"/>
      <c r="M9734" s="38"/>
      <c r="N9734" s="36"/>
      <c r="O9734" s="38"/>
    </row>
    <row r="9735" spans="8:15">
      <c r="H9735" s="37"/>
      <c r="I9735" s="36"/>
      <c r="J9735" s="38"/>
      <c r="K9735" s="36"/>
      <c r="L9735" s="36"/>
      <c r="M9735" s="38"/>
      <c r="N9735" s="36"/>
      <c r="O9735" s="38"/>
    </row>
    <row r="9736" spans="8:15">
      <c r="H9736" s="37"/>
      <c r="I9736" s="36"/>
      <c r="J9736" s="38"/>
      <c r="K9736" s="36"/>
      <c r="L9736" s="36"/>
      <c r="M9736" s="38"/>
      <c r="N9736" s="36"/>
      <c r="O9736" s="38"/>
    </row>
    <row r="9737" spans="8:15">
      <c r="H9737" s="37"/>
      <c r="I9737" s="36"/>
      <c r="J9737" s="38"/>
      <c r="K9737" s="36"/>
      <c r="L9737" s="36"/>
      <c r="M9737" s="38"/>
      <c r="N9737" s="36"/>
      <c r="O9737" s="38"/>
    </row>
    <row r="9738" spans="8:15">
      <c r="H9738" s="37"/>
      <c r="I9738" s="36"/>
      <c r="J9738" s="38"/>
      <c r="K9738" s="36"/>
      <c r="L9738" s="36"/>
      <c r="M9738" s="38"/>
      <c r="N9738" s="36"/>
      <c r="O9738" s="38"/>
    </row>
    <row r="9739" spans="8:15">
      <c r="H9739" s="37"/>
      <c r="I9739" s="36"/>
      <c r="J9739" s="38"/>
      <c r="K9739" s="36"/>
      <c r="L9739" s="36"/>
      <c r="M9739" s="38"/>
      <c r="N9739" s="36"/>
      <c r="O9739" s="38"/>
    </row>
    <row r="9740" spans="8:15">
      <c r="H9740" s="37"/>
      <c r="I9740" s="36"/>
      <c r="J9740" s="38"/>
      <c r="K9740" s="36"/>
      <c r="L9740" s="36"/>
      <c r="M9740" s="38"/>
      <c r="N9740" s="36"/>
      <c r="O9740" s="38"/>
    </row>
    <row r="9741" spans="8:15">
      <c r="H9741" s="37"/>
      <c r="I9741" s="36"/>
      <c r="J9741" s="38"/>
      <c r="K9741" s="36"/>
      <c r="L9741" s="36"/>
      <c r="M9741" s="38"/>
      <c r="N9741" s="36"/>
      <c r="O9741" s="38"/>
    </row>
    <row r="9742" spans="8:15">
      <c r="H9742" s="37"/>
      <c r="I9742" s="36"/>
      <c r="J9742" s="38"/>
      <c r="K9742" s="36"/>
      <c r="L9742" s="36"/>
      <c r="M9742" s="38"/>
      <c r="N9742" s="36"/>
      <c r="O9742" s="38"/>
    </row>
    <row r="9743" spans="8:15">
      <c r="H9743" s="37"/>
      <c r="I9743" s="36"/>
      <c r="J9743" s="38"/>
      <c r="K9743" s="36"/>
      <c r="L9743" s="36"/>
      <c r="M9743" s="38"/>
      <c r="N9743" s="36"/>
      <c r="O9743" s="38"/>
    </row>
    <row r="9744" spans="8:15">
      <c r="H9744" s="37"/>
      <c r="I9744" s="36"/>
      <c r="J9744" s="38"/>
      <c r="K9744" s="36"/>
      <c r="L9744" s="36"/>
      <c r="M9744" s="38"/>
      <c r="N9744" s="36"/>
      <c r="O9744" s="38"/>
    </row>
    <row r="9745" spans="8:15">
      <c r="H9745" s="37"/>
      <c r="I9745" s="36"/>
      <c r="J9745" s="38"/>
      <c r="K9745" s="36"/>
      <c r="L9745" s="36"/>
      <c r="M9745" s="38"/>
      <c r="N9745" s="36"/>
      <c r="O9745" s="38"/>
    </row>
    <row r="9746" spans="8:15">
      <c r="H9746" s="37"/>
      <c r="I9746" s="36"/>
      <c r="J9746" s="38"/>
      <c r="K9746" s="36"/>
      <c r="L9746" s="36"/>
      <c r="M9746" s="38"/>
      <c r="N9746" s="36"/>
      <c r="O9746" s="38"/>
    </row>
    <row r="9747" spans="8:15">
      <c r="H9747" s="37"/>
      <c r="I9747" s="36"/>
      <c r="J9747" s="38"/>
      <c r="K9747" s="36"/>
      <c r="L9747" s="36"/>
      <c r="M9747" s="38"/>
      <c r="N9747" s="36"/>
      <c r="O9747" s="38"/>
    </row>
    <row r="9748" spans="8:15">
      <c r="H9748" s="37"/>
      <c r="I9748" s="36"/>
      <c r="J9748" s="38"/>
      <c r="K9748" s="36"/>
      <c r="L9748" s="36"/>
      <c r="M9748" s="38"/>
      <c r="N9748" s="36"/>
      <c r="O9748" s="38"/>
    </row>
    <row r="9749" spans="8:15">
      <c r="H9749" s="37"/>
      <c r="I9749" s="36"/>
      <c r="J9749" s="38"/>
      <c r="K9749" s="36"/>
      <c r="L9749" s="36"/>
      <c r="M9749" s="38"/>
      <c r="N9749" s="36"/>
      <c r="O9749" s="38"/>
    </row>
    <row r="9750" spans="8:15">
      <c r="H9750" s="37"/>
      <c r="I9750" s="36"/>
      <c r="J9750" s="38"/>
      <c r="K9750" s="36"/>
      <c r="L9750" s="36"/>
      <c r="M9750" s="38"/>
      <c r="N9750" s="36"/>
      <c r="O9750" s="38"/>
    </row>
    <row r="9751" spans="8:15">
      <c r="H9751" s="37"/>
      <c r="I9751" s="36"/>
      <c r="J9751" s="38"/>
      <c r="K9751" s="36"/>
      <c r="L9751" s="36"/>
      <c r="M9751" s="38"/>
      <c r="N9751" s="36"/>
      <c r="O9751" s="38"/>
    </row>
    <row r="9752" spans="8:15">
      <c r="H9752" s="37"/>
      <c r="I9752" s="36"/>
      <c r="J9752" s="38"/>
      <c r="K9752" s="36"/>
      <c r="L9752" s="36"/>
      <c r="M9752" s="38"/>
      <c r="N9752" s="36"/>
      <c r="O9752" s="38"/>
    </row>
    <row r="9753" spans="8:15">
      <c r="H9753" s="37"/>
      <c r="I9753" s="36"/>
      <c r="J9753" s="38"/>
      <c r="K9753" s="36"/>
      <c r="L9753" s="36"/>
      <c r="M9753" s="38"/>
      <c r="N9753" s="36"/>
      <c r="O9753" s="38"/>
    </row>
    <row r="9754" spans="8:15">
      <c r="H9754" s="37"/>
      <c r="I9754" s="36"/>
      <c r="J9754" s="38"/>
      <c r="K9754" s="36"/>
      <c r="L9754" s="36"/>
      <c r="M9754" s="38"/>
      <c r="N9754" s="36"/>
      <c r="O9754" s="38"/>
    </row>
    <row r="9755" spans="8:15">
      <c r="H9755" s="37"/>
      <c r="I9755" s="36"/>
      <c r="J9755" s="38"/>
      <c r="K9755" s="36"/>
      <c r="L9755" s="36"/>
      <c r="M9755" s="38"/>
      <c r="N9755" s="36"/>
      <c r="O9755" s="38"/>
    </row>
    <row r="9756" spans="8:15">
      <c r="H9756" s="37"/>
      <c r="I9756" s="36"/>
      <c r="J9756" s="38"/>
      <c r="K9756" s="36"/>
      <c r="L9756" s="36"/>
      <c r="M9756" s="38"/>
      <c r="N9756" s="36"/>
      <c r="O9756" s="38"/>
    </row>
    <row r="9757" spans="8:15">
      <c r="H9757" s="37"/>
      <c r="I9757" s="36"/>
      <c r="J9757" s="38"/>
      <c r="K9757" s="36"/>
      <c r="L9757" s="36"/>
      <c r="M9757" s="38"/>
      <c r="N9757" s="36"/>
      <c r="O9757" s="38"/>
    </row>
    <row r="9758" spans="8:15">
      <c r="H9758" s="37"/>
      <c r="I9758" s="36"/>
      <c r="J9758" s="38"/>
      <c r="K9758" s="36"/>
      <c r="L9758" s="36"/>
      <c r="M9758" s="38"/>
      <c r="N9758" s="36"/>
      <c r="O9758" s="38"/>
    </row>
    <row r="9759" spans="8:15">
      <c r="H9759" s="37"/>
      <c r="I9759" s="36"/>
      <c r="J9759" s="38"/>
      <c r="K9759" s="36"/>
      <c r="L9759" s="36"/>
      <c r="M9759" s="38"/>
      <c r="N9759" s="36"/>
      <c r="O9759" s="38"/>
    </row>
    <row r="9760" spans="8:15">
      <c r="H9760" s="37"/>
      <c r="I9760" s="36"/>
      <c r="J9760" s="38"/>
      <c r="K9760" s="36"/>
      <c r="L9760" s="36"/>
      <c r="M9760" s="38"/>
      <c r="N9760" s="36"/>
      <c r="O9760" s="38"/>
    </row>
    <row r="9761" spans="8:15">
      <c r="H9761" s="37"/>
      <c r="I9761" s="36"/>
      <c r="J9761" s="38"/>
      <c r="K9761" s="36"/>
      <c r="L9761" s="36"/>
      <c r="M9761" s="38"/>
      <c r="N9761" s="36"/>
      <c r="O9761" s="38"/>
    </row>
    <row r="9762" spans="8:15">
      <c r="H9762" s="37"/>
      <c r="I9762" s="36"/>
      <c r="J9762" s="38"/>
      <c r="K9762" s="36"/>
      <c r="L9762" s="36"/>
      <c r="M9762" s="38"/>
      <c r="N9762" s="36"/>
      <c r="O9762" s="38"/>
    </row>
    <row r="9763" spans="8:15">
      <c r="H9763" s="37"/>
      <c r="I9763" s="36"/>
      <c r="J9763" s="38"/>
      <c r="K9763" s="36"/>
      <c r="L9763" s="36"/>
      <c r="M9763" s="38"/>
      <c r="N9763" s="36"/>
      <c r="O9763" s="38"/>
    </row>
    <row r="9764" spans="8:15">
      <c r="H9764" s="37"/>
      <c r="I9764" s="36"/>
      <c r="J9764" s="38"/>
      <c r="K9764" s="36"/>
      <c r="L9764" s="36"/>
      <c r="M9764" s="38"/>
      <c r="N9764" s="36"/>
      <c r="O9764" s="38"/>
    </row>
    <row r="9765" spans="8:15">
      <c r="H9765" s="37"/>
      <c r="I9765" s="36"/>
      <c r="J9765" s="38"/>
      <c r="K9765" s="36"/>
      <c r="L9765" s="36"/>
      <c r="M9765" s="38"/>
      <c r="N9765" s="36"/>
      <c r="O9765" s="38"/>
    </row>
    <row r="9766" spans="8:15">
      <c r="H9766" s="37"/>
      <c r="I9766" s="36"/>
      <c r="J9766" s="38"/>
      <c r="K9766" s="36"/>
      <c r="L9766" s="36"/>
      <c r="M9766" s="38"/>
      <c r="N9766" s="36"/>
      <c r="O9766" s="38"/>
    </row>
    <row r="9767" spans="8:15">
      <c r="H9767" s="37"/>
      <c r="I9767" s="36"/>
      <c r="J9767" s="38"/>
      <c r="K9767" s="36"/>
      <c r="L9767" s="36"/>
      <c r="M9767" s="38"/>
      <c r="N9767" s="36"/>
      <c r="O9767" s="38"/>
    </row>
    <row r="9768" spans="8:15">
      <c r="H9768" s="37"/>
      <c r="I9768" s="36"/>
      <c r="J9768" s="38"/>
      <c r="K9768" s="36"/>
      <c r="L9768" s="36"/>
      <c r="M9768" s="38"/>
      <c r="N9768" s="36"/>
      <c r="O9768" s="38"/>
    </row>
    <row r="9769" spans="8:15">
      <c r="H9769" s="37"/>
      <c r="I9769" s="36"/>
      <c r="J9769" s="38"/>
      <c r="K9769" s="36"/>
      <c r="L9769" s="36"/>
      <c r="M9769" s="38"/>
      <c r="N9769" s="36"/>
      <c r="O9769" s="38"/>
    </row>
    <row r="9770" spans="8:15">
      <c r="H9770" s="37"/>
      <c r="I9770" s="36"/>
      <c r="J9770" s="38"/>
      <c r="K9770" s="36"/>
      <c r="L9770" s="36"/>
      <c r="M9770" s="38"/>
      <c r="N9770" s="36"/>
      <c r="O9770" s="38"/>
    </row>
    <row r="9771" spans="8:15">
      <c r="H9771" s="37"/>
      <c r="I9771" s="36"/>
      <c r="J9771" s="38"/>
      <c r="K9771" s="36"/>
      <c r="L9771" s="36"/>
      <c r="M9771" s="38"/>
      <c r="N9771" s="36"/>
      <c r="O9771" s="38"/>
    </row>
    <row r="9772" spans="8:15">
      <c r="H9772" s="37"/>
      <c r="I9772" s="36"/>
      <c r="J9772" s="38"/>
      <c r="K9772" s="36"/>
      <c r="L9772" s="36"/>
      <c r="M9772" s="38"/>
      <c r="N9772" s="36"/>
      <c r="O9772" s="38"/>
    </row>
    <row r="9773" spans="8:15">
      <c r="H9773" s="37"/>
      <c r="I9773" s="36"/>
      <c r="J9773" s="38"/>
      <c r="K9773" s="36"/>
      <c r="L9773" s="36"/>
      <c r="M9773" s="38"/>
      <c r="N9773" s="36"/>
      <c r="O9773" s="38"/>
    </row>
    <row r="9774" spans="8:15">
      <c r="H9774" s="37"/>
      <c r="I9774" s="36"/>
      <c r="J9774" s="38"/>
      <c r="K9774" s="36"/>
      <c r="L9774" s="36"/>
      <c r="M9774" s="38"/>
      <c r="N9774" s="36"/>
      <c r="O9774" s="38"/>
    </row>
    <row r="9775" spans="8:15">
      <c r="H9775" s="37"/>
      <c r="I9775" s="36"/>
      <c r="J9775" s="38"/>
      <c r="K9775" s="36"/>
      <c r="L9775" s="36"/>
      <c r="M9775" s="38"/>
      <c r="N9775" s="36"/>
      <c r="O9775" s="38"/>
    </row>
    <row r="9776" spans="8:15">
      <c r="H9776" s="37"/>
      <c r="I9776" s="36"/>
      <c r="J9776" s="38"/>
      <c r="K9776" s="36"/>
      <c r="L9776" s="36"/>
      <c r="M9776" s="38"/>
      <c r="N9776" s="36"/>
      <c r="O9776" s="38"/>
    </row>
    <row r="9777" spans="8:15">
      <c r="H9777" s="37"/>
      <c r="I9777" s="36"/>
      <c r="J9777" s="38"/>
      <c r="K9777" s="36"/>
      <c r="L9777" s="36"/>
      <c r="M9777" s="38"/>
      <c r="N9777" s="36"/>
      <c r="O9777" s="38"/>
    </row>
    <row r="9778" spans="8:15">
      <c r="H9778" s="37"/>
      <c r="I9778" s="36"/>
      <c r="J9778" s="38"/>
      <c r="K9778" s="36"/>
      <c r="L9778" s="36"/>
      <c r="M9778" s="38"/>
      <c r="N9778" s="36"/>
      <c r="O9778" s="38"/>
    </row>
    <row r="9779" spans="8:15">
      <c r="H9779" s="37"/>
      <c r="I9779" s="36"/>
      <c r="J9779" s="38"/>
      <c r="K9779" s="36"/>
      <c r="L9779" s="36"/>
      <c r="M9779" s="38"/>
      <c r="N9779" s="36"/>
      <c r="O9779" s="38"/>
    </row>
    <row r="9780" spans="8:15">
      <c r="H9780" s="37"/>
      <c r="I9780" s="36"/>
      <c r="J9780" s="38"/>
      <c r="K9780" s="36"/>
      <c r="L9780" s="36"/>
      <c r="M9780" s="38"/>
      <c r="N9780" s="36"/>
      <c r="O9780" s="38"/>
    </row>
    <row r="9781" spans="8:15">
      <c r="H9781" s="37"/>
      <c r="I9781" s="36"/>
      <c r="J9781" s="38"/>
      <c r="K9781" s="36"/>
      <c r="L9781" s="36"/>
      <c r="M9781" s="38"/>
      <c r="N9781" s="36"/>
      <c r="O9781" s="38"/>
    </row>
    <row r="9782" spans="8:15">
      <c r="H9782" s="37"/>
      <c r="I9782" s="36"/>
      <c r="J9782" s="38"/>
      <c r="K9782" s="36"/>
      <c r="L9782" s="36"/>
      <c r="M9782" s="38"/>
      <c r="N9782" s="36"/>
      <c r="O9782" s="38"/>
    </row>
    <row r="9783" spans="8:15">
      <c r="H9783" s="37"/>
      <c r="I9783" s="36"/>
      <c r="J9783" s="38"/>
      <c r="K9783" s="36"/>
      <c r="L9783" s="36"/>
      <c r="M9783" s="38"/>
      <c r="N9783" s="36"/>
      <c r="O9783" s="38"/>
    </row>
    <row r="9784" spans="8:15">
      <c r="H9784" s="37"/>
      <c r="I9784" s="36"/>
      <c r="J9784" s="38"/>
      <c r="K9784" s="36"/>
      <c r="L9784" s="36"/>
      <c r="M9784" s="38"/>
      <c r="N9784" s="36"/>
      <c r="O9784" s="38"/>
    </row>
    <row r="9785" spans="8:15">
      <c r="H9785" s="37"/>
      <c r="I9785" s="36"/>
      <c r="J9785" s="38"/>
      <c r="K9785" s="36"/>
      <c r="L9785" s="36"/>
      <c r="M9785" s="38"/>
      <c r="N9785" s="36"/>
      <c r="O9785" s="38"/>
    </row>
    <row r="9786" spans="8:15">
      <c r="H9786" s="37"/>
      <c r="I9786" s="36"/>
      <c r="J9786" s="38"/>
      <c r="K9786" s="36"/>
      <c r="L9786" s="36"/>
      <c r="M9786" s="38"/>
      <c r="N9786" s="36"/>
      <c r="O9786" s="38"/>
    </row>
    <row r="9787" spans="8:15">
      <c r="H9787" s="37"/>
      <c r="I9787" s="36"/>
      <c r="J9787" s="38"/>
      <c r="K9787" s="36"/>
      <c r="L9787" s="36"/>
      <c r="M9787" s="38"/>
      <c r="N9787" s="36"/>
      <c r="O9787" s="38"/>
    </row>
    <row r="9788" spans="8:15">
      <c r="H9788" s="37"/>
      <c r="I9788" s="36"/>
      <c r="J9788" s="38"/>
      <c r="K9788" s="36"/>
      <c r="L9788" s="36"/>
      <c r="M9788" s="38"/>
      <c r="N9788" s="36"/>
      <c r="O9788" s="38"/>
    </row>
    <row r="9789" spans="8:15">
      <c r="H9789" s="37"/>
      <c r="I9789" s="36"/>
      <c r="J9789" s="38"/>
      <c r="K9789" s="36"/>
      <c r="L9789" s="36"/>
      <c r="M9789" s="38"/>
      <c r="N9789" s="36"/>
      <c r="O9789" s="38"/>
    </row>
    <row r="9790" spans="8:15">
      <c r="H9790" s="37"/>
      <c r="I9790" s="36"/>
      <c r="J9790" s="38"/>
      <c r="K9790" s="36"/>
      <c r="L9790" s="36"/>
      <c r="M9790" s="38"/>
      <c r="N9790" s="36"/>
      <c r="O9790" s="38"/>
    </row>
    <row r="9791" spans="8:15">
      <c r="H9791" s="37"/>
      <c r="I9791" s="36"/>
      <c r="J9791" s="38"/>
      <c r="K9791" s="36"/>
      <c r="L9791" s="36"/>
      <c r="M9791" s="38"/>
      <c r="N9791" s="36"/>
      <c r="O9791" s="38"/>
    </row>
    <row r="9792" spans="8:15">
      <c r="H9792" s="37"/>
      <c r="I9792" s="36"/>
      <c r="J9792" s="38"/>
      <c r="K9792" s="36"/>
      <c r="L9792" s="36"/>
      <c r="M9792" s="38"/>
      <c r="N9792" s="36"/>
      <c r="O9792" s="38"/>
    </row>
    <row r="9793" spans="8:15">
      <c r="H9793" s="37"/>
      <c r="I9793" s="36"/>
      <c r="J9793" s="38"/>
      <c r="K9793" s="36"/>
      <c r="L9793" s="36"/>
      <c r="M9793" s="38"/>
      <c r="N9793" s="36"/>
      <c r="O9793" s="38"/>
    </row>
    <row r="9794" spans="8:15">
      <c r="H9794" s="37"/>
      <c r="I9794" s="36"/>
      <c r="J9794" s="38"/>
      <c r="K9794" s="36"/>
      <c r="L9794" s="36"/>
      <c r="M9794" s="38"/>
      <c r="N9794" s="36"/>
      <c r="O9794" s="38"/>
    </row>
    <row r="9795" spans="8:15">
      <c r="H9795" s="37"/>
      <c r="I9795" s="36"/>
      <c r="J9795" s="38"/>
      <c r="K9795" s="36"/>
      <c r="L9795" s="36"/>
      <c r="M9795" s="38"/>
      <c r="N9795" s="36"/>
      <c r="O9795" s="38"/>
    </row>
    <row r="9796" spans="8:15">
      <c r="H9796" s="37"/>
      <c r="I9796" s="36"/>
      <c r="J9796" s="38"/>
      <c r="K9796" s="36"/>
      <c r="L9796" s="36"/>
      <c r="M9796" s="38"/>
      <c r="N9796" s="36"/>
      <c r="O9796" s="38"/>
    </row>
    <row r="9797" spans="8:15">
      <c r="H9797" s="37"/>
      <c r="I9797" s="36"/>
      <c r="J9797" s="38"/>
      <c r="K9797" s="36"/>
      <c r="L9797" s="36"/>
      <c r="M9797" s="38"/>
      <c r="N9797" s="36"/>
      <c r="O9797" s="38"/>
    </row>
    <row r="9798" spans="8:15">
      <c r="H9798" s="37"/>
      <c r="I9798" s="36"/>
      <c r="J9798" s="38"/>
      <c r="K9798" s="36"/>
      <c r="L9798" s="36"/>
      <c r="M9798" s="38"/>
      <c r="N9798" s="36"/>
      <c r="O9798" s="38"/>
    </row>
    <row r="9799" spans="8:15">
      <c r="H9799" s="37"/>
      <c r="I9799" s="36"/>
      <c r="J9799" s="38"/>
      <c r="K9799" s="36"/>
      <c r="L9799" s="36"/>
      <c r="M9799" s="38"/>
      <c r="N9799" s="36"/>
      <c r="O9799" s="38"/>
    </row>
    <row r="9800" spans="8:15">
      <c r="H9800" s="37"/>
      <c r="I9800" s="36"/>
      <c r="J9800" s="38"/>
      <c r="K9800" s="36"/>
      <c r="L9800" s="36"/>
      <c r="M9800" s="38"/>
      <c r="N9800" s="36"/>
      <c r="O9800" s="38"/>
    </row>
    <row r="9801" spans="8:15">
      <c r="H9801" s="37"/>
      <c r="I9801" s="36"/>
      <c r="J9801" s="38"/>
      <c r="K9801" s="36"/>
      <c r="L9801" s="36"/>
      <c r="M9801" s="38"/>
      <c r="N9801" s="36"/>
      <c r="O9801" s="38"/>
    </row>
    <row r="9802" spans="8:15">
      <c r="H9802" s="37"/>
      <c r="I9802" s="36"/>
      <c r="J9802" s="38"/>
      <c r="K9802" s="36"/>
      <c r="L9802" s="36"/>
      <c r="M9802" s="38"/>
      <c r="N9802" s="36"/>
      <c r="O9802" s="38"/>
    </row>
    <row r="9803" spans="8:15">
      <c r="H9803" s="37"/>
      <c r="I9803" s="36"/>
      <c r="J9803" s="38"/>
      <c r="K9803" s="36"/>
      <c r="L9803" s="36"/>
      <c r="M9803" s="38"/>
      <c r="N9803" s="36"/>
      <c r="O9803" s="38"/>
    </row>
    <row r="9804" spans="8:15">
      <c r="H9804" s="37"/>
      <c r="I9804" s="36"/>
      <c r="J9804" s="38"/>
      <c r="K9804" s="36"/>
      <c r="L9804" s="36"/>
      <c r="M9804" s="38"/>
      <c r="N9804" s="36"/>
      <c r="O9804" s="38"/>
    </row>
    <row r="9805" spans="8:15">
      <c r="H9805" s="37"/>
      <c r="I9805" s="36"/>
      <c r="J9805" s="38"/>
      <c r="K9805" s="36"/>
      <c r="L9805" s="36"/>
      <c r="M9805" s="38"/>
      <c r="N9805" s="36"/>
      <c r="O9805" s="38"/>
    </row>
    <row r="9806" spans="8:15">
      <c r="H9806" s="37"/>
      <c r="I9806" s="36"/>
      <c r="J9806" s="38"/>
      <c r="K9806" s="36"/>
      <c r="L9806" s="36"/>
      <c r="M9806" s="38"/>
      <c r="N9806" s="36"/>
      <c r="O9806" s="38"/>
    </row>
    <row r="9807" spans="8:15">
      <c r="H9807" s="37"/>
      <c r="I9807" s="36"/>
      <c r="J9807" s="38"/>
      <c r="K9807" s="36"/>
      <c r="L9807" s="36"/>
      <c r="M9807" s="38"/>
      <c r="N9807" s="36"/>
      <c r="O9807" s="38"/>
    </row>
    <row r="9808" spans="8:15">
      <c r="H9808" s="37"/>
      <c r="I9808" s="36"/>
      <c r="J9808" s="38"/>
      <c r="K9808" s="36"/>
      <c r="L9808" s="36"/>
      <c r="M9808" s="38"/>
      <c r="N9808" s="36"/>
      <c r="O9808" s="38"/>
    </row>
    <row r="9809" spans="8:15">
      <c r="H9809" s="37"/>
      <c r="I9809" s="36"/>
      <c r="J9809" s="38"/>
      <c r="K9809" s="36"/>
      <c r="L9809" s="36"/>
      <c r="M9809" s="38"/>
      <c r="N9809" s="36"/>
      <c r="O9809" s="38"/>
    </row>
    <row r="9810" spans="8:15">
      <c r="H9810" s="37"/>
      <c r="I9810" s="36"/>
      <c r="J9810" s="38"/>
      <c r="K9810" s="36"/>
      <c r="L9810" s="36"/>
      <c r="M9810" s="38"/>
      <c r="N9810" s="36"/>
      <c r="O9810" s="38"/>
    </row>
    <row r="9811" spans="8:15">
      <c r="H9811" s="37"/>
      <c r="I9811" s="36"/>
      <c r="J9811" s="38"/>
      <c r="K9811" s="36"/>
      <c r="L9811" s="36"/>
      <c r="M9811" s="38"/>
      <c r="N9811" s="36"/>
      <c r="O9811" s="38"/>
    </row>
    <row r="9812" spans="8:15">
      <c r="H9812" s="37"/>
      <c r="I9812" s="36"/>
      <c r="J9812" s="38"/>
      <c r="K9812" s="36"/>
      <c r="L9812" s="36"/>
      <c r="M9812" s="38"/>
      <c r="N9812" s="36"/>
      <c r="O9812" s="38"/>
    </row>
    <row r="9813" spans="8:15">
      <c r="H9813" s="37"/>
      <c r="I9813" s="36"/>
      <c r="J9813" s="38"/>
      <c r="K9813" s="36"/>
      <c r="L9813" s="36"/>
      <c r="M9813" s="38"/>
      <c r="N9813" s="36"/>
      <c r="O9813" s="38"/>
    </row>
    <row r="9814" spans="8:15">
      <c r="H9814" s="37"/>
      <c r="I9814" s="36"/>
      <c r="J9814" s="38"/>
      <c r="K9814" s="36"/>
      <c r="L9814" s="36"/>
      <c r="M9814" s="38"/>
      <c r="N9814" s="36"/>
      <c r="O9814" s="38"/>
    </row>
    <row r="9815" spans="8:15">
      <c r="H9815" s="37"/>
      <c r="I9815" s="36"/>
      <c r="J9815" s="38"/>
      <c r="K9815" s="36"/>
      <c r="L9815" s="36"/>
      <c r="M9815" s="38"/>
      <c r="N9815" s="36"/>
      <c r="O9815" s="38"/>
    </row>
    <row r="9816" spans="8:15">
      <c r="H9816" s="37"/>
      <c r="I9816" s="36"/>
      <c r="J9816" s="38"/>
      <c r="K9816" s="36"/>
      <c r="L9816" s="36"/>
      <c r="M9816" s="38"/>
      <c r="N9816" s="36"/>
      <c r="O9816" s="38"/>
    </row>
    <row r="9817" spans="8:15">
      <c r="H9817" s="37"/>
      <c r="I9817" s="36"/>
      <c r="J9817" s="38"/>
      <c r="K9817" s="36"/>
      <c r="L9817" s="36"/>
      <c r="M9817" s="38"/>
      <c r="N9817" s="36"/>
      <c r="O9817" s="38"/>
    </row>
    <row r="9818" spans="8:15">
      <c r="H9818" s="37"/>
      <c r="I9818" s="36"/>
      <c r="J9818" s="38"/>
      <c r="K9818" s="36"/>
      <c r="L9818" s="36"/>
      <c r="M9818" s="38"/>
      <c r="N9818" s="36"/>
      <c r="O9818" s="38"/>
    </row>
    <row r="9819" spans="8:15">
      <c r="H9819" s="37"/>
      <c r="I9819" s="36"/>
      <c r="J9819" s="38"/>
      <c r="K9819" s="36"/>
      <c r="L9819" s="36"/>
      <c r="M9819" s="38"/>
      <c r="N9819" s="36"/>
      <c r="O9819" s="38"/>
    </row>
    <row r="9820" spans="8:15">
      <c r="H9820" s="37"/>
      <c r="I9820" s="36"/>
      <c r="J9820" s="38"/>
      <c r="K9820" s="36"/>
      <c r="L9820" s="36"/>
      <c r="M9820" s="38"/>
      <c r="N9820" s="36"/>
      <c r="O9820" s="38"/>
    </row>
    <row r="9821" spans="8:15">
      <c r="H9821" s="37"/>
      <c r="I9821" s="36"/>
      <c r="J9821" s="38"/>
      <c r="K9821" s="36"/>
      <c r="L9821" s="36"/>
      <c r="M9821" s="38"/>
      <c r="N9821" s="36"/>
      <c r="O9821" s="38"/>
    </row>
    <row r="9822" spans="8:15">
      <c r="H9822" s="37"/>
      <c r="I9822" s="36"/>
      <c r="J9822" s="38"/>
      <c r="K9822" s="36"/>
      <c r="L9822" s="36"/>
      <c r="M9822" s="38"/>
      <c r="N9822" s="36"/>
      <c r="O9822" s="38"/>
    </row>
    <row r="9823" spans="8:15">
      <c r="H9823" s="37"/>
      <c r="I9823" s="36"/>
      <c r="J9823" s="38"/>
      <c r="K9823" s="36"/>
      <c r="L9823" s="36"/>
      <c r="M9823" s="38"/>
      <c r="N9823" s="36"/>
      <c r="O9823" s="38"/>
    </row>
    <row r="9824" spans="8:15">
      <c r="H9824" s="37"/>
      <c r="I9824" s="36"/>
      <c r="J9824" s="38"/>
      <c r="K9824" s="36"/>
      <c r="L9824" s="36"/>
      <c r="M9824" s="38"/>
      <c r="N9824" s="36"/>
      <c r="O9824" s="38"/>
    </row>
    <row r="9825" spans="8:15">
      <c r="H9825" s="37"/>
      <c r="I9825" s="36"/>
      <c r="J9825" s="38"/>
      <c r="K9825" s="36"/>
      <c r="L9825" s="36"/>
      <c r="M9825" s="38"/>
      <c r="N9825" s="36"/>
      <c r="O9825" s="38"/>
    </row>
    <row r="9826" spans="8:15">
      <c r="H9826" s="37"/>
      <c r="I9826" s="36"/>
      <c r="J9826" s="38"/>
      <c r="K9826" s="36"/>
      <c r="L9826" s="36"/>
      <c r="M9826" s="38"/>
      <c r="N9826" s="36"/>
      <c r="O9826" s="38"/>
    </row>
    <row r="9827" spans="8:15">
      <c r="H9827" s="37"/>
      <c r="I9827" s="36"/>
      <c r="J9827" s="38"/>
      <c r="K9827" s="36"/>
      <c r="L9827" s="36"/>
      <c r="M9827" s="38"/>
      <c r="N9827" s="36"/>
      <c r="O9827" s="38"/>
    </row>
    <row r="9828" spans="8:15">
      <c r="H9828" s="37"/>
      <c r="I9828" s="36"/>
      <c r="J9828" s="38"/>
      <c r="K9828" s="36"/>
      <c r="L9828" s="36"/>
      <c r="M9828" s="38"/>
      <c r="N9828" s="36"/>
      <c r="O9828" s="38"/>
    </row>
    <row r="9829" spans="8:15">
      <c r="H9829" s="37"/>
      <c r="I9829" s="36"/>
      <c r="J9829" s="38"/>
      <c r="K9829" s="36"/>
      <c r="L9829" s="36"/>
      <c r="M9829" s="38"/>
      <c r="N9829" s="36"/>
      <c r="O9829" s="38"/>
    </row>
    <row r="9830" spans="8:15">
      <c r="H9830" s="37"/>
      <c r="I9830" s="36"/>
      <c r="J9830" s="38"/>
      <c r="K9830" s="36"/>
      <c r="L9830" s="36"/>
      <c r="M9830" s="38"/>
      <c r="N9830" s="36"/>
      <c r="O9830" s="38"/>
    </row>
    <row r="9831" spans="8:15">
      <c r="H9831" s="37"/>
      <c r="I9831" s="36"/>
      <c r="J9831" s="38"/>
      <c r="K9831" s="36"/>
      <c r="L9831" s="36"/>
      <c r="M9831" s="38"/>
      <c r="N9831" s="36"/>
      <c r="O9831" s="38"/>
    </row>
    <row r="9832" spans="8:15">
      <c r="H9832" s="37"/>
      <c r="I9832" s="36"/>
      <c r="J9832" s="38"/>
      <c r="K9832" s="36"/>
      <c r="L9832" s="36"/>
      <c r="M9832" s="38"/>
      <c r="N9832" s="36"/>
      <c r="O9832" s="38"/>
    </row>
    <row r="9833" spans="8:15">
      <c r="H9833" s="37"/>
      <c r="I9833" s="36"/>
      <c r="J9833" s="38"/>
      <c r="K9833" s="36"/>
      <c r="L9833" s="36"/>
      <c r="M9833" s="38"/>
      <c r="N9833" s="36"/>
      <c r="O9833" s="38"/>
    </row>
    <row r="9834" spans="8:15">
      <c r="H9834" s="37"/>
      <c r="I9834" s="36"/>
      <c r="J9834" s="38"/>
      <c r="K9834" s="36"/>
      <c r="L9834" s="36"/>
      <c r="M9834" s="38"/>
      <c r="N9834" s="36"/>
      <c r="O9834" s="38"/>
    </row>
    <row r="9835" spans="8:15">
      <c r="H9835" s="37"/>
      <c r="I9835" s="36"/>
      <c r="J9835" s="38"/>
      <c r="K9835" s="36"/>
      <c r="L9835" s="36"/>
      <c r="M9835" s="38"/>
      <c r="N9835" s="36"/>
      <c r="O9835" s="38"/>
    </row>
    <row r="9836" spans="8:15">
      <c r="H9836" s="37"/>
      <c r="I9836" s="36"/>
      <c r="J9836" s="38"/>
      <c r="K9836" s="36"/>
      <c r="L9836" s="36"/>
      <c r="M9836" s="38"/>
      <c r="N9836" s="36"/>
      <c r="O9836" s="38"/>
    </row>
    <row r="9837" spans="8:15">
      <c r="H9837" s="37"/>
      <c r="I9837" s="36"/>
      <c r="J9837" s="38"/>
      <c r="K9837" s="36"/>
      <c r="L9837" s="36"/>
      <c r="M9837" s="38"/>
      <c r="N9837" s="36"/>
      <c r="O9837" s="38"/>
    </row>
    <row r="9838" spans="8:15">
      <c r="H9838" s="37"/>
      <c r="I9838" s="36"/>
      <c r="J9838" s="38"/>
      <c r="K9838" s="36"/>
      <c r="L9838" s="36"/>
      <c r="M9838" s="38"/>
      <c r="N9838" s="36"/>
      <c r="O9838" s="38"/>
    </row>
    <row r="9839" spans="8:15">
      <c r="H9839" s="37"/>
      <c r="I9839" s="36"/>
      <c r="J9839" s="38"/>
      <c r="K9839" s="36"/>
      <c r="L9839" s="36"/>
      <c r="M9839" s="38"/>
      <c r="N9839" s="36"/>
      <c r="O9839" s="38"/>
    </row>
    <row r="9840" spans="8:15">
      <c r="H9840" s="37"/>
      <c r="I9840" s="36"/>
      <c r="J9840" s="38"/>
      <c r="K9840" s="36"/>
      <c r="L9840" s="36"/>
      <c r="M9840" s="38"/>
      <c r="N9840" s="36"/>
      <c r="O9840" s="38"/>
    </row>
    <row r="9841" spans="8:15">
      <c r="H9841" s="37"/>
      <c r="I9841" s="36"/>
      <c r="J9841" s="38"/>
      <c r="K9841" s="36"/>
      <c r="L9841" s="36"/>
      <c r="M9841" s="38"/>
      <c r="N9841" s="36"/>
      <c r="O9841" s="38"/>
    </row>
    <row r="9842" spans="8:15">
      <c r="H9842" s="37"/>
      <c r="I9842" s="36"/>
      <c r="J9842" s="38"/>
      <c r="K9842" s="36"/>
      <c r="L9842" s="36"/>
      <c r="M9842" s="38"/>
      <c r="N9842" s="36"/>
      <c r="O9842" s="38"/>
    </row>
    <row r="9843" spans="8:15">
      <c r="H9843" s="37"/>
      <c r="I9843" s="36"/>
      <c r="J9843" s="38"/>
      <c r="K9843" s="36"/>
      <c r="L9843" s="36"/>
      <c r="M9843" s="38"/>
      <c r="N9843" s="36"/>
      <c r="O9843" s="38"/>
    </row>
    <row r="9844" spans="8:15">
      <c r="H9844" s="37"/>
      <c r="I9844" s="36"/>
      <c r="J9844" s="38"/>
      <c r="K9844" s="36"/>
      <c r="L9844" s="36"/>
      <c r="M9844" s="38"/>
      <c r="N9844" s="36"/>
      <c r="O9844" s="38"/>
    </row>
    <row r="9845" spans="8:15">
      <c r="H9845" s="37"/>
      <c r="I9845" s="36"/>
      <c r="J9845" s="38"/>
      <c r="K9845" s="36"/>
      <c r="L9845" s="36"/>
      <c r="M9845" s="38"/>
      <c r="N9845" s="36"/>
      <c r="O9845" s="38"/>
    </row>
    <row r="9846" spans="8:15">
      <c r="H9846" s="37"/>
      <c r="I9846" s="36"/>
      <c r="J9846" s="38"/>
      <c r="K9846" s="36"/>
      <c r="L9846" s="36"/>
      <c r="M9846" s="38"/>
      <c r="N9846" s="36"/>
      <c r="O9846" s="38"/>
    </row>
    <row r="9847" spans="8:15">
      <c r="H9847" s="37"/>
      <c r="I9847" s="36"/>
      <c r="J9847" s="38"/>
      <c r="K9847" s="36"/>
      <c r="L9847" s="36"/>
      <c r="M9847" s="38"/>
      <c r="N9847" s="36"/>
      <c r="O9847" s="38"/>
    </row>
    <row r="9848" spans="8:15">
      <c r="H9848" s="37"/>
      <c r="I9848" s="36"/>
      <c r="J9848" s="38"/>
      <c r="K9848" s="36"/>
      <c r="L9848" s="36"/>
      <c r="M9848" s="38"/>
      <c r="N9848" s="36"/>
      <c r="O9848" s="38"/>
    </row>
    <row r="9849" spans="8:15">
      <c r="H9849" s="37"/>
      <c r="I9849" s="36"/>
      <c r="J9849" s="38"/>
      <c r="K9849" s="36"/>
      <c r="L9849" s="36"/>
      <c r="M9849" s="38"/>
      <c r="N9849" s="36"/>
      <c r="O9849" s="38"/>
    </row>
    <row r="9850" spans="8:15">
      <c r="H9850" s="37"/>
      <c r="I9850" s="36"/>
      <c r="J9850" s="38"/>
      <c r="K9850" s="36"/>
      <c r="L9850" s="36"/>
      <c r="M9850" s="38"/>
      <c r="N9850" s="36"/>
      <c r="O9850" s="38"/>
    </row>
    <row r="9851" spans="8:15">
      <c r="H9851" s="37"/>
      <c r="I9851" s="36"/>
      <c r="J9851" s="38"/>
      <c r="K9851" s="36"/>
      <c r="L9851" s="36"/>
      <c r="M9851" s="38"/>
      <c r="N9851" s="36"/>
      <c r="O9851" s="38"/>
    </row>
    <row r="9852" spans="8:15">
      <c r="H9852" s="37"/>
      <c r="I9852" s="36"/>
      <c r="J9852" s="38"/>
      <c r="K9852" s="36"/>
      <c r="L9852" s="36"/>
      <c r="M9852" s="38"/>
      <c r="N9852" s="36"/>
      <c r="O9852" s="38"/>
    </row>
    <row r="9853" spans="8:15">
      <c r="H9853" s="37"/>
      <c r="I9853" s="36"/>
      <c r="J9853" s="38"/>
      <c r="K9853" s="36"/>
      <c r="L9853" s="36"/>
      <c r="M9853" s="38"/>
      <c r="N9853" s="36"/>
      <c r="O9853" s="38"/>
    </row>
    <row r="9854" spans="8:15">
      <c r="H9854" s="37"/>
      <c r="I9854" s="36"/>
      <c r="J9854" s="38"/>
      <c r="K9854" s="36"/>
      <c r="L9854" s="36"/>
      <c r="M9854" s="38"/>
      <c r="N9854" s="36"/>
      <c r="O9854" s="38"/>
    </row>
    <row r="9855" spans="8:15">
      <c r="H9855" s="37"/>
      <c r="I9855" s="36"/>
      <c r="J9855" s="38"/>
      <c r="K9855" s="36"/>
      <c r="L9855" s="36"/>
      <c r="M9855" s="38"/>
      <c r="N9855" s="36"/>
      <c r="O9855" s="38"/>
    </row>
    <row r="9856" spans="8:15">
      <c r="H9856" s="37"/>
      <c r="I9856" s="36"/>
      <c r="J9856" s="38"/>
      <c r="K9856" s="36"/>
      <c r="L9856" s="36"/>
      <c r="M9856" s="38"/>
      <c r="N9856" s="36"/>
      <c r="O9856" s="38"/>
    </row>
    <row r="9857" spans="8:15">
      <c r="H9857" s="37"/>
      <c r="I9857" s="36"/>
      <c r="J9857" s="38"/>
      <c r="K9857" s="36"/>
      <c r="L9857" s="36"/>
      <c r="M9857" s="38"/>
      <c r="N9857" s="36"/>
      <c r="O9857" s="38"/>
    </row>
    <row r="9858" spans="8:15">
      <c r="H9858" s="37"/>
      <c r="I9858" s="36"/>
      <c r="J9858" s="38"/>
      <c r="K9858" s="36"/>
      <c r="L9858" s="36"/>
      <c r="M9858" s="38"/>
      <c r="N9858" s="36"/>
      <c r="O9858" s="38"/>
    </row>
    <row r="9859" spans="8:15">
      <c r="H9859" s="37"/>
      <c r="I9859" s="36"/>
      <c r="J9859" s="38"/>
      <c r="K9859" s="36"/>
      <c r="L9859" s="36"/>
      <c r="M9859" s="38"/>
      <c r="N9859" s="36"/>
      <c r="O9859" s="38"/>
    </row>
    <row r="9860" spans="8:15">
      <c r="H9860" s="37"/>
      <c r="I9860" s="36"/>
      <c r="J9860" s="38"/>
      <c r="K9860" s="36"/>
      <c r="L9860" s="36"/>
      <c r="M9860" s="38"/>
      <c r="N9860" s="36"/>
      <c r="O9860" s="38"/>
    </row>
    <row r="9861" spans="8:15">
      <c r="H9861" s="37"/>
      <c r="I9861" s="36"/>
      <c r="J9861" s="38"/>
      <c r="K9861" s="36"/>
      <c r="L9861" s="36"/>
      <c r="M9861" s="38"/>
      <c r="N9861" s="36"/>
      <c r="O9861" s="38"/>
    </row>
    <row r="9862" spans="8:15">
      <c r="H9862" s="37"/>
      <c r="I9862" s="36"/>
      <c r="J9862" s="38"/>
      <c r="K9862" s="36"/>
      <c r="L9862" s="36"/>
      <c r="M9862" s="38"/>
      <c r="N9862" s="36"/>
      <c r="O9862" s="38"/>
    </row>
    <row r="9863" spans="8:15">
      <c r="H9863" s="37"/>
      <c r="I9863" s="36"/>
      <c r="J9863" s="38"/>
      <c r="K9863" s="36"/>
      <c r="L9863" s="36"/>
      <c r="M9863" s="38"/>
      <c r="N9863" s="36"/>
      <c r="O9863" s="38"/>
    </row>
    <row r="9864" spans="8:15">
      <c r="H9864" s="37"/>
      <c r="I9864" s="36"/>
      <c r="J9864" s="38"/>
      <c r="K9864" s="36"/>
      <c r="L9864" s="36"/>
      <c r="M9864" s="38"/>
      <c r="N9864" s="36"/>
      <c r="O9864" s="38"/>
    </row>
    <row r="9865" spans="8:15">
      <c r="H9865" s="37"/>
      <c r="I9865" s="36"/>
      <c r="J9865" s="38"/>
      <c r="K9865" s="36"/>
      <c r="L9865" s="36"/>
      <c r="M9865" s="38"/>
      <c r="N9865" s="36"/>
      <c r="O9865" s="38"/>
    </row>
    <row r="9866" spans="8:15">
      <c r="H9866" s="37"/>
      <c r="I9866" s="36"/>
      <c r="J9866" s="38"/>
      <c r="K9866" s="36"/>
      <c r="L9866" s="36"/>
      <c r="M9866" s="38"/>
      <c r="N9866" s="36"/>
      <c r="O9866" s="38"/>
    </row>
    <row r="9867" spans="8:15">
      <c r="H9867" s="37"/>
      <c r="I9867" s="36"/>
      <c r="J9867" s="38"/>
      <c r="K9867" s="36"/>
      <c r="L9867" s="36"/>
      <c r="M9867" s="38"/>
      <c r="N9867" s="36"/>
      <c r="O9867" s="38"/>
    </row>
    <row r="9868" spans="8:15">
      <c r="H9868" s="37"/>
      <c r="I9868" s="36"/>
      <c r="J9868" s="38"/>
      <c r="K9868" s="36"/>
      <c r="L9868" s="36"/>
      <c r="M9868" s="38"/>
      <c r="N9868" s="36"/>
      <c r="O9868" s="38"/>
    </row>
    <row r="9869" spans="8:15">
      <c r="H9869" s="37"/>
      <c r="I9869" s="36"/>
      <c r="J9869" s="38"/>
      <c r="K9869" s="36"/>
      <c r="L9869" s="36"/>
      <c r="M9869" s="38"/>
      <c r="N9869" s="36"/>
      <c r="O9869" s="38"/>
    </row>
    <row r="9870" spans="8:15">
      <c r="H9870" s="37"/>
      <c r="I9870" s="36"/>
      <c r="J9870" s="38"/>
      <c r="K9870" s="36"/>
      <c r="L9870" s="36"/>
      <c r="M9870" s="38"/>
      <c r="N9870" s="36"/>
      <c r="O9870" s="38"/>
    </row>
    <row r="9871" spans="8:15">
      <c r="H9871" s="37"/>
      <c r="I9871" s="36"/>
      <c r="J9871" s="38"/>
      <c r="K9871" s="36"/>
      <c r="L9871" s="36"/>
      <c r="M9871" s="38"/>
      <c r="N9871" s="36"/>
      <c r="O9871" s="38"/>
    </row>
    <row r="9872" spans="8:15">
      <c r="H9872" s="37"/>
      <c r="I9872" s="36"/>
      <c r="J9872" s="38"/>
      <c r="K9872" s="36"/>
      <c r="L9872" s="36"/>
      <c r="M9872" s="38"/>
      <c r="N9872" s="36"/>
      <c r="O9872" s="38"/>
    </row>
    <row r="9873" spans="8:15">
      <c r="H9873" s="37"/>
      <c r="I9873" s="36"/>
      <c r="J9873" s="38"/>
      <c r="K9873" s="36"/>
      <c r="L9873" s="36"/>
      <c r="M9873" s="38"/>
      <c r="N9873" s="36"/>
      <c r="O9873" s="38"/>
    </row>
    <row r="9874" spans="8:15">
      <c r="H9874" s="37"/>
      <c r="I9874" s="36"/>
      <c r="J9874" s="38"/>
      <c r="K9874" s="36"/>
      <c r="L9874" s="36"/>
      <c r="M9874" s="38"/>
      <c r="N9874" s="36"/>
      <c r="O9874" s="38"/>
    </row>
    <row r="9875" spans="8:15">
      <c r="H9875" s="37"/>
      <c r="I9875" s="36"/>
      <c r="J9875" s="38"/>
      <c r="K9875" s="36"/>
      <c r="L9875" s="36"/>
      <c r="M9875" s="38"/>
      <c r="N9875" s="36"/>
      <c r="O9875" s="38"/>
    </row>
    <row r="9876" spans="8:15">
      <c r="H9876" s="37"/>
      <c r="I9876" s="36"/>
      <c r="J9876" s="38"/>
      <c r="K9876" s="36"/>
      <c r="L9876" s="36"/>
      <c r="M9876" s="38"/>
      <c r="N9876" s="36"/>
      <c r="O9876" s="38"/>
    </row>
    <row r="9877" spans="8:15">
      <c r="H9877" s="37"/>
      <c r="I9877" s="36"/>
      <c r="J9877" s="38"/>
      <c r="K9877" s="36"/>
      <c r="L9877" s="36"/>
      <c r="M9877" s="38"/>
      <c r="N9877" s="36"/>
      <c r="O9877" s="38"/>
    </row>
    <row r="9878" spans="8:15">
      <c r="H9878" s="37"/>
      <c r="I9878" s="36"/>
      <c r="J9878" s="38"/>
      <c r="K9878" s="36"/>
      <c r="L9878" s="36"/>
      <c r="M9878" s="38"/>
      <c r="N9878" s="36"/>
      <c r="O9878" s="38"/>
    </row>
    <row r="9879" spans="8:15">
      <c r="H9879" s="37"/>
      <c r="I9879" s="36"/>
      <c r="J9879" s="38"/>
      <c r="K9879" s="36"/>
      <c r="L9879" s="36"/>
      <c r="M9879" s="38"/>
      <c r="N9879" s="36"/>
      <c r="O9879" s="38"/>
    </row>
    <row r="9880" spans="8:15">
      <c r="H9880" s="37"/>
      <c r="I9880" s="36"/>
      <c r="J9880" s="38"/>
      <c r="K9880" s="36"/>
      <c r="L9880" s="36"/>
      <c r="M9880" s="38"/>
      <c r="N9880" s="36"/>
      <c r="O9880" s="38"/>
    </row>
    <row r="9881" spans="8:15">
      <c r="H9881" s="37"/>
      <c r="I9881" s="36"/>
      <c r="J9881" s="38"/>
      <c r="K9881" s="36"/>
      <c r="L9881" s="36"/>
      <c r="M9881" s="38"/>
      <c r="N9881" s="36"/>
      <c r="O9881" s="38"/>
    </row>
    <row r="9882" spans="8:15">
      <c r="H9882" s="37"/>
      <c r="I9882" s="36"/>
      <c r="J9882" s="38"/>
      <c r="K9882" s="36"/>
      <c r="L9882" s="36"/>
      <c r="M9882" s="38"/>
      <c r="N9882" s="36"/>
      <c r="O9882" s="38"/>
    </row>
    <row r="9883" spans="8:15">
      <c r="H9883" s="37"/>
      <c r="I9883" s="36"/>
      <c r="J9883" s="38"/>
      <c r="K9883" s="36"/>
      <c r="L9883" s="36"/>
      <c r="M9883" s="38"/>
      <c r="N9883" s="36"/>
      <c r="O9883" s="38"/>
    </row>
    <row r="9884" spans="8:15">
      <c r="H9884" s="37"/>
      <c r="I9884" s="36"/>
      <c r="J9884" s="38"/>
      <c r="K9884" s="36"/>
      <c r="L9884" s="36"/>
      <c r="M9884" s="38"/>
      <c r="N9884" s="36"/>
      <c r="O9884" s="38"/>
    </row>
    <row r="9885" spans="8:15">
      <c r="H9885" s="37"/>
      <c r="I9885" s="36"/>
      <c r="J9885" s="38"/>
      <c r="K9885" s="36"/>
      <c r="L9885" s="36"/>
      <c r="M9885" s="38"/>
      <c r="N9885" s="36"/>
      <c r="O9885" s="38"/>
    </row>
    <row r="9886" spans="8:15">
      <c r="H9886" s="37"/>
      <c r="I9886" s="36"/>
      <c r="J9886" s="38"/>
      <c r="K9886" s="36"/>
      <c r="L9886" s="36"/>
      <c r="M9886" s="38"/>
      <c r="N9886" s="36"/>
      <c r="O9886" s="38"/>
    </row>
    <row r="9887" spans="8:15">
      <c r="H9887" s="37"/>
      <c r="I9887" s="36"/>
      <c r="J9887" s="38"/>
      <c r="K9887" s="36"/>
      <c r="L9887" s="36"/>
      <c r="M9887" s="38"/>
      <c r="N9887" s="36"/>
      <c r="O9887" s="38"/>
    </row>
    <row r="9888" spans="8:15">
      <c r="H9888" s="37"/>
      <c r="I9888" s="36"/>
      <c r="J9888" s="38"/>
      <c r="K9888" s="36"/>
      <c r="L9888" s="36"/>
      <c r="M9888" s="38"/>
      <c r="N9888" s="36"/>
      <c r="O9888" s="38"/>
    </row>
    <row r="9889" spans="8:15">
      <c r="H9889" s="37"/>
      <c r="I9889" s="36"/>
      <c r="J9889" s="38"/>
      <c r="K9889" s="36"/>
      <c r="L9889" s="36"/>
      <c r="M9889" s="38"/>
      <c r="N9889" s="36"/>
      <c r="O9889" s="38"/>
    </row>
    <row r="9890" spans="8:15">
      <c r="H9890" s="37"/>
      <c r="I9890" s="36"/>
      <c r="J9890" s="38"/>
      <c r="K9890" s="36"/>
      <c r="L9890" s="36"/>
      <c r="M9890" s="38"/>
      <c r="N9890" s="36"/>
      <c r="O9890" s="38"/>
    </row>
    <row r="9891" spans="8:15">
      <c r="H9891" s="37"/>
      <c r="I9891" s="36"/>
      <c r="J9891" s="38"/>
      <c r="K9891" s="36"/>
      <c r="L9891" s="36"/>
      <c r="M9891" s="38"/>
      <c r="N9891" s="36"/>
      <c r="O9891" s="38"/>
    </row>
    <row r="9892" spans="8:15">
      <c r="H9892" s="37"/>
      <c r="I9892" s="36"/>
      <c r="J9892" s="38"/>
      <c r="K9892" s="36"/>
      <c r="L9892" s="36"/>
      <c r="M9892" s="38"/>
      <c r="N9892" s="36"/>
      <c r="O9892" s="38"/>
    </row>
    <row r="9893" spans="8:15">
      <c r="H9893" s="37"/>
      <c r="I9893" s="36"/>
      <c r="J9893" s="38"/>
      <c r="K9893" s="36"/>
      <c r="L9893" s="36"/>
      <c r="M9893" s="38"/>
      <c r="N9893" s="36"/>
      <c r="O9893" s="38"/>
    </row>
    <row r="9894" spans="8:15">
      <c r="H9894" s="37"/>
      <c r="I9894" s="36"/>
      <c r="J9894" s="38"/>
      <c r="K9894" s="36"/>
      <c r="L9894" s="36"/>
      <c r="M9894" s="38"/>
      <c r="N9894" s="36"/>
      <c r="O9894" s="38"/>
    </row>
    <row r="9895" spans="8:15">
      <c r="H9895" s="37"/>
      <c r="I9895" s="36"/>
      <c r="J9895" s="38"/>
      <c r="K9895" s="36"/>
      <c r="L9895" s="36"/>
      <c r="M9895" s="38"/>
      <c r="N9895" s="36"/>
      <c r="O9895" s="38"/>
    </row>
    <row r="9896" spans="8:15">
      <c r="H9896" s="37"/>
      <c r="I9896" s="36"/>
      <c r="J9896" s="38"/>
      <c r="K9896" s="36"/>
      <c r="L9896" s="36"/>
      <c r="M9896" s="38"/>
      <c r="N9896" s="36"/>
      <c r="O9896" s="38"/>
    </row>
    <row r="9897" spans="8:15">
      <c r="H9897" s="37"/>
      <c r="I9897" s="36"/>
      <c r="J9897" s="38"/>
      <c r="K9897" s="36"/>
      <c r="L9897" s="36"/>
      <c r="M9897" s="38"/>
      <c r="N9897" s="36"/>
      <c r="O9897" s="38"/>
    </row>
    <row r="9898" spans="8:15">
      <c r="H9898" s="37"/>
      <c r="I9898" s="36"/>
      <c r="J9898" s="38"/>
      <c r="K9898" s="36"/>
      <c r="L9898" s="36"/>
      <c r="M9898" s="38"/>
      <c r="N9898" s="36"/>
      <c r="O9898" s="38"/>
    </row>
    <row r="9899" spans="8:15">
      <c r="H9899" s="37"/>
      <c r="I9899" s="36"/>
      <c r="J9899" s="38"/>
      <c r="K9899" s="36"/>
      <c r="L9899" s="36"/>
      <c r="M9899" s="38"/>
      <c r="N9899" s="36"/>
      <c r="O9899" s="38"/>
    </row>
    <row r="9900" spans="8:15">
      <c r="H9900" s="37"/>
      <c r="I9900" s="36"/>
      <c r="J9900" s="38"/>
      <c r="K9900" s="36"/>
      <c r="L9900" s="36"/>
      <c r="M9900" s="38"/>
      <c r="N9900" s="36"/>
      <c r="O9900" s="38"/>
    </row>
    <row r="9901" spans="8:15">
      <c r="H9901" s="37"/>
      <c r="I9901" s="36"/>
      <c r="J9901" s="38"/>
      <c r="K9901" s="36"/>
      <c r="L9901" s="36"/>
      <c r="M9901" s="38"/>
      <c r="N9901" s="36"/>
      <c r="O9901" s="38"/>
    </row>
    <row r="9902" spans="8:15">
      <c r="H9902" s="37"/>
      <c r="I9902" s="36"/>
      <c r="J9902" s="38"/>
      <c r="K9902" s="36"/>
      <c r="L9902" s="36"/>
      <c r="M9902" s="38"/>
      <c r="N9902" s="36"/>
      <c r="O9902" s="38"/>
    </row>
    <row r="9903" spans="8:15">
      <c r="H9903" s="37"/>
      <c r="I9903" s="36"/>
      <c r="J9903" s="38"/>
      <c r="K9903" s="36"/>
      <c r="L9903" s="36"/>
      <c r="M9903" s="38"/>
      <c r="N9903" s="36"/>
      <c r="O9903" s="38"/>
    </row>
    <row r="9904" spans="8:15">
      <c r="H9904" s="37"/>
      <c r="I9904" s="36"/>
      <c r="J9904" s="38"/>
      <c r="K9904" s="36"/>
      <c r="L9904" s="36"/>
      <c r="M9904" s="38"/>
      <c r="N9904" s="36"/>
      <c r="O9904" s="38"/>
    </row>
    <row r="9905" spans="8:15">
      <c r="H9905" s="37"/>
      <c r="I9905" s="36"/>
      <c r="J9905" s="38"/>
      <c r="K9905" s="36"/>
      <c r="L9905" s="36"/>
      <c r="M9905" s="38"/>
      <c r="N9905" s="36"/>
      <c r="O9905" s="38"/>
    </row>
    <row r="9906" spans="8:15">
      <c r="H9906" s="37"/>
      <c r="I9906" s="36"/>
      <c r="J9906" s="38"/>
      <c r="K9906" s="36"/>
      <c r="L9906" s="36"/>
      <c r="M9906" s="38"/>
      <c r="N9906" s="36"/>
      <c r="O9906" s="38"/>
    </row>
    <row r="9907" spans="8:15">
      <c r="H9907" s="37"/>
      <c r="I9907" s="36"/>
      <c r="J9907" s="38"/>
      <c r="K9907" s="36"/>
      <c r="L9907" s="36"/>
      <c r="M9907" s="38"/>
      <c r="N9907" s="36"/>
      <c r="O9907" s="38"/>
    </row>
    <row r="9908" spans="8:15">
      <c r="H9908" s="37"/>
      <c r="I9908" s="36"/>
      <c r="J9908" s="38"/>
      <c r="K9908" s="36"/>
      <c r="L9908" s="36"/>
      <c r="M9908" s="38"/>
      <c r="N9908" s="36"/>
      <c r="O9908" s="38"/>
    </row>
    <row r="9909" spans="8:15">
      <c r="H9909" s="37"/>
      <c r="I9909" s="36"/>
      <c r="J9909" s="38"/>
      <c r="K9909" s="36"/>
      <c r="L9909" s="36"/>
      <c r="M9909" s="38"/>
      <c r="N9909" s="36"/>
      <c r="O9909" s="38"/>
    </row>
    <row r="9910" spans="8:15">
      <c r="H9910" s="37"/>
      <c r="I9910" s="36"/>
      <c r="J9910" s="38"/>
      <c r="K9910" s="36"/>
      <c r="L9910" s="36"/>
      <c r="M9910" s="38"/>
      <c r="N9910" s="36"/>
      <c r="O9910" s="38"/>
    </row>
    <row r="9911" spans="8:15">
      <c r="H9911" s="37"/>
      <c r="I9911" s="36"/>
      <c r="J9911" s="38"/>
      <c r="K9911" s="36"/>
      <c r="L9911" s="36"/>
      <c r="M9911" s="38"/>
      <c r="N9911" s="36"/>
      <c r="O9911" s="38"/>
    </row>
    <row r="9912" spans="8:15">
      <c r="H9912" s="37"/>
      <c r="I9912" s="36"/>
      <c r="J9912" s="38"/>
      <c r="K9912" s="36"/>
      <c r="L9912" s="36"/>
      <c r="M9912" s="38"/>
      <c r="N9912" s="36"/>
      <c r="O9912" s="38"/>
    </row>
    <row r="9913" spans="8:15">
      <c r="H9913" s="37"/>
      <c r="I9913" s="36"/>
      <c r="J9913" s="38"/>
      <c r="K9913" s="36"/>
      <c r="L9913" s="36"/>
      <c r="M9913" s="38"/>
      <c r="N9913" s="36"/>
      <c r="O9913" s="38"/>
    </row>
    <row r="9914" spans="8:15">
      <c r="H9914" s="37"/>
      <c r="I9914" s="36"/>
      <c r="J9914" s="38"/>
      <c r="K9914" s="36"/>
      <c r="L9914" s="36"/>
      <c r="M9914" s="38"/>
      <c r="N9914" s="36"/>
      <c r="O9914" s="38"/>
    </row>
    <row r="9915" spans="8:15">
      <c r="H9915" s="37"/>
      <c r="I9915" s="36"/>
      <c r="J9915" s="38"/>
      <c r="K9915" s="36"/>
      <c r="L9915" s="36"/>
      <c r="M9915" s="38"/>
      <c r="N9915" s="36"/>
      <c r="O9915" s="38"/>
    </row>
    <row r="9916" spans="8:15">
      <c r="H9916" s="37"/>
      <c r="I9916" s="36"/>
      <c r="J9916" s="38"/>
      <c r="K9916" s="36"/>
      <c r="L9916" s="36"/>
      <c r="M9916" s="38"/>
      <c r="N9916" s="36"/>
      <c r="O9916" s="38"/>
    </row>
    <row r="9917" spans="8:15">
      <c r="H9917" s="37"/>
      <c r="I9917" s="36"/>
      <c r="J9917" s="38"/>
      <c r="K9917" s="36"/>
      <c r="L9917" s="36"/>
      <c r="M9917" s="38"/>
      <c r="N9917" s="36"/>
      <c r="O9917" s="38"/>
    </row>
    <row r="9918" spans="8:15">
      <c r="H9918" s="37"/>
      <c r="I9918" s="36"/>
      <c r="J9918" s="38"/>
      <c r="K9918" s="36"/>
      <c r="L9918" s="36"/>
      <c r="M9918" s="38"/>
      <c r="N9918" s="36"/>
      <c r="O9918" s="38"/>
    </row>
    <row r="9919" spans="8:15">
      <c r="H9919" s="37"/>
      <c r="I9919" s="36"/>
      <c r="J9919" s="38"/>
      <c r="K9919" s="36"/>
      <c r="L9919" s="36"/>
      <c r="M9919" s="38"/>
      <c r="N9919" s="36"/>
      <c r="O9919" s="38"/>
    </row>
    <row r="9920" spans="8:15">
      <c r="H9920" s="37"/>
      <c r="I9920" s="36"/>
      <c r="J9920" s="38"/>
      <c r="K9920" s="36"/>
      <c r="L9920" s="36"/>
      <c r="M9920" s="38"/>
      <c r="N9920" s="36"/>
      <c r="O9920" s="38"/>
    </row>
    <row r="9921" spans="8:15">
      <c r="H9921" s="37"/>
      <c r="I9921" s="36"/>
      <c r="J9921" s="38"/>
      <c r="K9921" s="36"/>
      <c r="L9921" s="36"/>
      <c r="M9921" s="38"/>
      <c r="N9921" s="36"/>
      <c r="O9921" s="38"/>
    </row>
    <row r="9922" spans="8:15">
      <c r="H9922" s="37"/>
      <c r="I9922" s="36"/>
      <c r="J9922" s="38"/>
      <c r="K9922" s="36"/>
      <c r="L9922" s="36"/>
      <c r="M9922" s="38"/>
      <c r="N9922" s="36"/>
      <c r="O9922" s="38"/>
    </row>
    <row r="9923" spans="8:15">
      <c r="H9923" s="37"/>
      <c r="I9923" s="36"/>
      <c r="J9923" s="38"/>
      <c r="K9923" s="36"/>
      <c r="L9923" s="36"/>
      <c r="M9923" s="38"/>
      <c r="N9923" s="36"/>
      <c r="O9923" s="38"/>
    </row>
    <row r="9924" spans="8:15">
      <c r="H9924" s="37"/>
      <c r="I9924" s="36"/>
      <c r="J9924" s="38"/>
      <c r="K9924" s="36"/>
      <c r="L9924" s="36"/>
      <c r="M9924" s="38"/>
      <c r="N9924" s="36"/>
      <c r="O9924" s="38"/>
    </row>
    <row r="9925" spans="8:15">
      <c r="H9925" s="37"/>
      <c r="I9925" s="36"/>
      <c r="J9925" s="38"/>
      <c r="K9925" s="36"/>
      <c r="L9925" s="36"/>
      <c r="M9925" s="38"/>
      <c r="N9925" s="36"/>
      <c r="O9925" s="38"/>
    </row>
    <row r="9926" spans="8:15">
      <c r="H9926" s="37"/>
      <c r="I9926" s="36"/>
      <c r="J9926" s="38"/>
      <c r="K9926" s="36"/>
      <c r="L9926" s="36"/>
      <c r="M9926" s="38"/>
      <c r="N9926" s="36"/>
      <c r="O9926" s="38"/>
    </row>
    <row r="9927" spans="8:15">
      <c r="H9927" s="37"/>
      <c r="I9927" s="36"/>
      <c r="J9927" s="38"/>
      <c r="K9927" s="36"/>
      <c r="L9927" s="36"/>
      <c r="M9927" s="38"/>
      <c r="N9927" s="36"/>
      <c r="O9927" s="38"/>
    </row>
    <row r="9928" spans="8:15">
      <c r="H9928" s="37"/>
      <c r="I9928" s="36"/>
      <c r="J9928" s="38"/>
      <c r="K9928" s="36"/>
      <c r="L9928" s="36"/>
      <c r="M9928" s="38"/>
      <c r="N9928" s="36"/>
      <c r="O9928" s="38"/>
    </row>
    <row r="9929" spans="8:15">
      <c r="H9929" s="37"/>
      <c r="I9929" s="36"/>
      <c r="J9929" s="38"/>
      <c r="K9929" s="36"/>
      <c r="L9929" s="36"/>
      <c r="M9929" s="38"/>
      <c r="N9929" s="36"/>
      <c r="O9929" s="38"/>
    </row>
    <row r="9930" spans="8:15">
      <c r="H9930" s="37"/>
      <c r="I9930" s="36"/>
      <c r="J9930" s="38"/>
      <c r="K9930" s="36"/>
      <c r="L9930" s="36"/>
      <c r="M9930" s="38"/>
      <c r="N9930" s="36"/>
      <c r="O9930" s="38"/>
    </row>
    <row r="9931" spans="8:15">
      <c r="H9931" s="37"/>
      <c r="I9931" s="36"/>
      <c r="J9931" s="38"/>
      <c r="K9931" s="36"/>
      <c r="L9931" s="36"/>
      <c r="M9931" s="38"/>
      <c r="N9931" s="36"/>
      <c r="O9931" s="38"/>
    </row>
    <row r="9932" spans="8:15">
      <c r="H9932" s="37"/>
      <c r="I9932" s="36"/>
      <c r="J9932" s="38"/>
      <c r="K9932" s="36"/>
      <c r="L9932" s="36"/>
      <c r="M9932" s="38"/>
      <c r="N9932" s="36"/>
      <c r="O9932" s="38"/>
    </row>
    <row r="9933" spans="8:15">
      <c r="H9933" s="37"/>
      <c r="I9933" s="36"/>
      <c r="J9933" s="38"/>
      <c r="K9933" s="36"/>
      <c r="L9933" s="36"/>
      <c r="M9933" s="38"/>
      <c r="N9933" s="36"/>
      <c r="O9933" s="38"/>
    </row>
    <row r="9934" spans="8:15">
      <c r="H9934" s="37"/>
      <c r="I9934" s="36"/>
      <c r="J9934" s="38"/>
      <c r="K9934" s="36"/>
      <c r="L9934" s="36"/>
      <c r="M9934" s="38"/>
      <c r="N9934" s="36"/>
      <c r="O9934" s="38"/>
    </row>
    <row r="9935" spans="8:15">
      <c r="H9935" s="37"/>
      <c r="I9935" s="36"/>
      <c r="J9935" s="38"/>
      <c r="K9935" s="36"/>
      <c r="L9935" s="36"/>
      <c r="M9935" s="38"/>
      <c r="N9935" s="36"/>
      <c r="O9935" s="38"/>
    </row>
    <row r="9936" spans="8:15">
      <c r="H9936" s="37"/>
      <c r="I9936" s="36"/>
      <c r="J9936" s="38"/>
      <c r="K9936" s="36"/>
      <c r="L9936" s="36"/>
      <c r="M9936" s="38"/>
      <c r="N9936" s="36"/>
      <c r="O9936" s="38"/>
    </row>
    <row r="9937" spans="8:15">
      <c r="H9937" s="37"/>
      <c r="I9937" s="36"/>
      <c r="J9937" s="38"/>
      <c r="K9937" s="36"/>
      <c r="L9937" s="36"/>
      <c r="M9937" s="38"/>
      <c r="N9937" s="36"/>
      <c r="O9937" s="38"/>
    </row>
    <row r="9938" spans="8:15">
      <c r="H9938" s="37"/>
      <c r="I9938" s="36"/>
      <c r="J9938" s="38"/>
      <c r="K9938" s="36"/>
      <c r="L9938" s="36"/>
      <c r="M9938" s="38"/>
      <c r="N9938" s="36"/>
      <c r="O9938" s="38"/>
    </row>
    <row r="9939" spans="8:15">
      <c r="H9939" s="37"/>
      <c r="I9939" s="36"/>
      <c r="J9939" s="38"/>
      <c r="K9939" s="36"/>
      <c r="L9939" s="36"/>
      <c r="M9939" s="38"/>
      <c r="N9939" s="36"/>
      <c r="O9939" s="38"/>
    </row>
    <row r="9940" spans="8:15">
      <c r="H9940" s="37"/>
      <c r="I9940" s="36"/>
      <c r="J9940" s="38"/>
      <c r="K9940" s="36"/>
      <c r="L9940" s="36"/>
      <c r="M9940" s="38"/>
      <c r="N9940" s="36"/>
      <c r="O9940" s="38"/>
    </row>
    <row r="9941" spans="8:15">
      <c r="H9941" s="37"/>
      <c r="I9941" s="36"/>
      <c r="J9941" s="38"/>
      <c r="K9941" s="36"/>
      <c r="L9941" s="36"/>
      <c r="M9941" s="38"/>
      <c r="N9941" s="36"/>
      <c r="O9941" s="38"/>
    </row>
    <row r="9942" spans="8:15">
      <c r="H9942" s="37"/>
      <c r="I9942" s="36"/>
      <c r="J9942" s="38"/>
      <c r="K9942" s="36"/>
      <c r="L9942" s="36"/>
      <c r="M9942" s="38"/>
      <c r="N9942" s="36"/>
      <c r="O9942" s="38"/>
    </row>
    <row r="9943" spans="8:15">
      <c r="H9943" s="37"/>
      <c r="I9943" s="36"/>
      <c r="J9943" s="38"/>
      <c r="K9943" s="36"/>
      <c r="L9943" s="36"/>
      <c r="M9943" s="38"/>
      <c r="N9943" s="36"/>
      <c r="O9943" s="38"/>
    </row>
    <row r="9944" spans="8:15">
      <c r="H9944" s="37"/>
      <c r="I9944" s="36"/>
      <c r="J9944" s="38"/>
      <c r="K9944" s="36"/>
      <c r="L9944" s="36"/>
      <c r="M9944" s="38"/>
      <c r="N9944" s="36"/>
      <c r="O9944" s="38"/>
    </row>
    <row r="9945" spans="8:15">
      <c r="H9945" s="37"/>
      <c r="I9945" s="36"/>
      <c r="J9945" s="38"/>
      <c r="K9945" s="36"/>
      <c r="L9945" s="36"/>
      <c r="M9945" s="38"/>
      <c r="N9945" s="36"/>
      <c r="O9945" s="38"/>
    </row>
    <row r="9946" spans="8:15">
      <c r="H9946" s="37"/>
      <c r="I9946" s="36"/>
      <c r="J9946" s="38"/>
      <c r="K9946" s="36"/>
      <c r="L9946" s="36"/>
      <c r="M9946" s="38"/>
      <c r="N9946" s="36"/>
      <c r="O9946" s="38"/>
    </row>
    <row r="9947" spans="8:15">
      <c r="H9947" s="37"/>
      <c r="I9947" s="36"/>
      <c r="J9947" s="38"/>
      <c r="K9947" s="36"/>
      <c r="L9947" s="36"/>
      <c r="M9947" s="38"/>
      <c r="N9947" s="36"/>
      <c r="O9947" s="38"/>
    </row>
    <row r="9948" spans="8:15">
      <c r="H9948" s="37"/>
      <c r="I9948" s="36"/>
      <c r="J9948" s="38"/>
      <c r="K9948" s="36"/>
      <c r="L9948" s="36"/>
      <c r="M9948" s="38"/>
      <c r="N9948" s="36"/>
      <c r="O9948" s="38"/>
    </row>
    <row r="9949" spans="8:15">
      <c r="H9949" s="37"/>
      <c r="I9949" s="36"/>
      <c r="J9949" s="38"/>
      <c r="K9949" s="36"/>
      <c r="L9949" s="36"/>
      <c r="M9949" s="38"/>
      <c r="N9949" s="36"/>
      <c r="O9949" s="38"/>
    </row>
    <row r="9950" spans="8:15">
      <c r="H9950" s="37"/>
      <c r="I9950" s="36"/>
      <c r="J9950" s="38"/>
      <c r="K9950" s="36"/>
      <c r="L9950" s="36"/>
      <c r="M9950" s="38"/>
      <c r="N9950" s="36"/>
      <c r="O9950" s="38"/>
    </row>
    <row r="9951" spans="8:15">
      <c r="H9951" s="37"/>
      <c r="I9951" s="36"/>
      <c r="J9951" s="38"/>
      <c r="K9951" s="36"/>
      <c r="L9951" s="36"/>
      <c r="M9951" s="38"/>
      <c r="N9951" s="36"/>
      <c r="O9951" s="38"/>
    </row>
    <row r="9952" spans="8:15">
      <c r="H9952" s="37"/>
      <c r="I9952" s="36"/>
      <c r="J9952" s="38"/>
      <c r="K9952" s="36"/>
      <c r="L9952" s="36"/>
      <c r="M9952" s="38"/>
      <c r="N9952" s="36"/>
      <c r="O9952" s="38"/>
    </row>
    <row r="9953" spans="8:15">
      <c r="H9953" s="37"/>
      <c r="I9953" s="36"/>
      <c r="J9953" s="38"/>
      <c r="K9953" s="36"/>
      <c r="L9953" s="36"/>
      <c r="M9953" s="38"/>
      <c r="N9953" s="36"/>
      <c r="O9953" s="38"/>
    </row>
    <row r="9954" spans="8:15">
      <c r="H9954" s="37"/>
      <c r="I9954" s="36"/>
      <c r="J9954" s="38"/>
      <c r="K9954" s="36"/>
      <c r="L9954" s="36"/>
      <c r="M9954" s="38"/>
      <c r="N9954" s="36"/>
      <c r="O9954" s="38"/>
    </row>
    <row r="9955" spans="8:15">
      <c r="H9955" s="37"/>
      <c r="I9955" s="36"/>
      <c r="J9955" s="38"/>
      <c r="K9955" s="36"/>
      <c r="L9955" s="36"/>
      <c r="M9955" s="38"/>
      <c r="N9955" s="36"/>
      <c r="O9955" s="38"/>
    </row>
    <row r="9956" spans="8:15">
      <c r="H9956" s="37"/>
      <c r="I9956" s="36"/>
      <c r="J9956" s="38"/>
      <c r="K9956" s="36"/>
      <c r="L9956" s="36"/>
      <c r="M9956" s="38"/>
      <c r="N9956" s="36"/>
      <c r="O9956" s="38"/>
    </row>
    <row r="9957" spans="8:15">
      <c r="H9957" s="37"/>
      <c r="I9957" s="36"/>
      <c r="J9957" s="38"/>
      <c r="K9957" s="36"/>
      <c r="L9957" s="36"/>
      <c r="M9957" s="38"/>
      <c r="N9957" s="36"/>
      <c r="O9957" s="38"/>
    </row>
    <row r="9958" spans="8:15">
      <c r="H9958" s="37"/>
      <c r="I9958" s="36"/>
      <c r="J9958" s="38"/>
      <c r="K9958" s="36"/>
      <c r="L9958" s="36"/>
      <c r="M9958" s="38"/>
      <c r="N9958" s="36"/>
      <c r="O9958" s="38"/>
    </row>
    <row r="9959" spans="8:15">
      <c r="H9959" s="37"/>
      <c r="I9959" s="36"/>
      <c r="J9959" s="38"/>
      <c r="K9959" s="36"/>
      <c r="L9959" s="36"/>
      <c r="M9959" s="38"/>
      <c r="N9959" s="36"/>
      <c r="O9959" s="38"/>
    </row>
    <row r="9960" spans="8:15">
      <c r="H9960" s="37"/>
      <c r="I9960" s="36"/>
      <c r="J9960" s="38"/>
      <c r="K9960" s="36"/>
      <c r="L9960" s="36"/>
      <c r="M9960" s="38"/>
      <c r="N9960" s="36"/>
      <c r="O9960" s="38"/>
    </row>
    <row r="9961" spans="8:15">
      <c r="H9961" s="37"/>
      <c r="I9961" s="36"/>
      <c r="J9961" s="38"/>
      <c r="K9961" s="36"/>
      <c r="L9961" s="36"/>
      <c r="M9961" s="38"/>
      <c r="N9961" s="36"/>
      <c r="O9961" s="38"/>
    </row>
    <row r="9962" spans="8:15">
      <c r="H9962" s="37"/>
      <c r="I9962" s="36"/>
      <c r="J9962" s="38"/>
      <c r="K9962" s="36"/>
      <c r="L9962" s="36"/>
      <c r="M9962" s="38"/>
      <c r="N9962" s="36"/>
      <c r="O9962" s="38"/>
    </row>
    <row r="9963" spans="8:15">
      <c r="H9963" s="37"/>
      <c r="I9963" s="36"/>
      <c r="J9963" s="38"/>
      <c r="K9963" s="36"/>
      <c r="L9963" s="36"/>
      <c r="M9963" s="38"/>
      <c r="N9963" s="36"/>
      <c r="O9963" s="38"/>
    </row>
    <row r="9964" spans="8:15">
      <c r="H9964" s="37"/>
      <c r="I9964" s="36"/>
      <c r="J9964" s="38"/>
      <c r="K9964" s="36"/>
      <c r="L9964" s="36"/>
      <c r="M9964" s="38"/>
      <c r="N9964" s="36"/>
      <c r="O9964" s="38"/>
    </row>
    <row r="9965" spans="8:15">
      <c r="H9965" s="37"/>
      <c r="I9965" s="36"/>
      <c r="J9965" s="38"/>
      <c r="K9965" s="36"/>
      <c r="L9965" s="36"/>
      <c r="M9965" s="38"/>
      <c r="N9965" s="36"/>
      <c r="O9965" s="38"/>
    </row>
    <row r="9966" spans="8:15">
      <c r="H9966" s="37"/>
      <c r="I9966" s="36"/>
      <c r="J9966" s="38"/>
      <c r="K9966" s="36"/>
      <c r="L9966" s="36"/>
      <c r="M9966" s="38"/>
      <c r="N9966" s="36"/>
      <c r="O9966" s="38"/>
    </row>
    <row r="9967" spans="8:15">
      <c r="H9967" s="37"/>
      <c r="I9967" s="36"/>
      <c r="J9967" s="38"/>
      <c r="K9967" s="36"/>
      <c r="L9967" s="36"/>
      <c r="M9967" s="38"/>
      <c r="N9967" s="36"/>
      <c r="O9967" s="38"/>
    </row>
    <row r="9968" spans="8:15">
      <c r="H9968" s="37"/>
      <c r="I9968" s="36"/>
      <c r="J9968" s="38"/>
      <c r="K9968" s="36"/>
      <c r="L9968" s="36"/>
      <c r="M9968" s="38"/>
      <c r="N9968" s="36"/>
      <c r="O9968" s="38"/>
    </row>
    <row r="9969" spans="8:15">
      <c r="H9969" s="37"/>
      <c r="I9969" s="36"/>
      <c r="J9969" s="38"/>
      <c r="K9969" s="36"/>
      <c r="L9969" s="36"/>
      <c r="M9969" s="38"/>
      <c r="N9969" s="36"/>
      <c r="O9969" s="38"/>
    </row>
    <row r="9970" spans="8:15">
      <c r="H9970" s="37"/>
      <c r="I9970" s="36"/>
      <c r="J9970" s="38"/>
      <c r="K9970" s="36"/>
      <c r="L9970" s="36"/>
      <c r="M9970" s="38"/>
      <c r="N9970" s="36"/>
      <c r="O9970" s="38"/>
    </row>
    <row r="9971" spans="8:15">
      <c r="H9971" s="37"/>
      <c r="I9971" s="36"/>
      <c r="J9971" s="38"/>
      <c r="K9971" s="36"/>
      <c r="L9971" s="36"/>
      <c r="M9971" s="38"/>
      <c r="N9971" s="36"/>
      <c r="O9971" s="38"/>
    </row>
    <row r="9972" spans="8:15">
      <c r="H9972" s="37"/>
      <c r="I9972" s="36"/>
      <c r="J9972" s="38"/>
      <c r="K9972" s="36"/>
      <c r="L9972" s="36"/>
      <c r="M9972" s="38"/>
      <c r="N9972" s="36"/>
      <c r="O9972" s="38"/>
    </row>
    <row r="9973" spans="8:15">
      <c r="H9973" s="37"/>
      <c r="I9973" s="36"/>
      <c r="J9973" s="38"/>
      <c r="K9973" s="36"/>
      <c r="L9973" s="36"/>
      <c r="M9973" s="38"/>
      <c r="N9973" s="36"/>
      <c r="O9973" s="38"/>
    </row>
    <row r="9974" spans="8:15">
      <c r="H9974" s="37"/>
      <c r="I9974" s="36"/>
      <c r="J9974" s="38"/>
      <c r="K9974" s="36"/>
      <c r="L9974" s="36"/>
      <c r="M9974" s="38"/>
      <c r="N9974" s="36"/>
      <c r="O9974" s="38"/>
    </row>
    <row r="9975" spans="8:15">
      <c r="H9975" s="37"/>
      <c r="I9975" s="36"/>
      <c r="J9975" s="38"/>
      <c r="K9975" s="36"/>
      <c r="L9975" s="36"/>
      <c r="M9975" s="38"/>
      <c r="N9975" s="36"/>
      <c r="O9975" s="38"/>
    </row>
    <row r="9976" spans="8:15">
      <c r="H9976" s="37"/>
      <c r="I9976" s="36"/>
      <c r="J9976" s="38"/>
      <c r="K9976" s="36"/>
      <c r="L9976" s="36"/>
      <c r="M9976" s="38"/>
      <c r="N9976" s="36"/>
      <c r="O9976" s="38"/>
    </row>
    <row r="9977" spans="8:15">
      <c r="H9977" s="37"/>
      <c r="I9977" s="36"/>
      <c r="J9977" s="38"/>
      <c r="K9977" s="36"/>
      <c r="L9977" s="36"/>
      <c r="M9977" s="38"/>
      <c r="N9977" s="36"/>
      <c r="O9977" s="38"/>
    </row>
    <row r="9978" spans="8:15">
      <c r="H9978" s="37"/>
      <c r="I9978" s="36"/>
      <c r="J9978" s="38"/>
      <c r="K9978" s="36"/>
      <c r="L9978" s="36"/>
      <c r="M9978" s="38"/>
      <c r="N9978" s="36"/>
      <c r="O9978" s="38"/>
    </row>
    <row r="9979" spans="8:15">
      <c r="H9979" s="37"/>
      <c r="I9979" s="36"/>
      <c r="J9979" s="38"/>
      <c r="K9979" s="36"/>
      <c r="L9979" s="36"/>
      <c r="M9979" s="38"/>
      <c r="N9979" s="36"/>
      <c r="O9979" s="38"/>
    </row>
    <row r="9980" spans="8:15">
      <c r="H9980" s="37"/>
      <c r="I9980" s="36"/>
      <c r="J9980" s="38"/>
      <c r="K9980" s="36"/>
      <c r="L9980" s="36"/>
      <c r="M9980" s="38"/>
      <c r="N9980" s="36"/>
      <c r="O9980" s="38"/>
    </row>
    <row r="9981" spans="8:15">
      <c r="H9981" s="37"/>
      <c r="I9981" s="36"/>
      <c r="J9981" s="38"/>
      <c r="K9981" s="36"/>
      <c r="L9981" s="36"/>
      <c r="M9981" s="38"/>
      <c r="N9981" s="36"/>
      <c r="O9981" s="38"/>
    </row>
    <row r="9982" spans="8:15">
      <c r="H9982" s="37"/>
      <c r="I9982" s="36"/>
      <c r="J9982" s="38"/>
      <c r="K9982" s="36"/>
      <c r="L9982" s="36"/>
      <c r="M9982" s="38"/>
      <c r="N9982" s="36"/>
      <c r="O9982" s="38"/>
    </row>
    <row r="9983" spans="8:15">
      <c r="H9983" s="37"/>
      <c r="I9983" s="36"/>
      <c r="J9983" s="38"/>
      <c r="K9983" s="36"/>
      <c r="L9983" s="36"/>
      <c r="M9983" s="38"/>
      <c r="N9983" s="36"/>
      <c r="O9983" s="38"/>
    </row>
    <row r="9984" spans="8:15">
      <c r="H9984" s="37"/>
      <c r="I9984" s="36"/>
      <c r="J9984" s="38"/>
      <c r="K9984" s="36"/>
      <c r="L9984" s="36"/>
      <c r="M9984" s="38"/>
      <c r="N9984" s="36"/>
      <c r="O9984" s="38"/>
    </row>
    <row r="9985" spans="8:15">
      <c r="H9985" s="37"/>
      <c r="I9985" s="36"/>
      <c r="J9985" s="38"/>
      <c r="K9985" s="36"/>
      <c r="L9985" s="36"/>
      <c r="M9985" s="38"/>
      <c r="N9985" s="36"/>
      <c r="O9985" s="38"/>
    </row>
    <row r="9986" spans="8:15">
      <c r="H9986" s="37"/>
      <c r="I9986" s="36"/>
      <c r="J9986" s="38"/>
      <c r="K9986" s="36"/>
      <c r="L9986" s="36"/>
      <c r="M9986" s="38"/>
      <c r="N9986" s="36"/>
      <c r="O9986" s="38"/>
    </row>
    <row r="9987" spans="8:15">
      <c r="H9987" s="37"/>
      <c r="I9987" s="36"/>
      <c r="J9987" s="38"/>
      <c r="K9987" s="36"/>
      <c r="L9987" s="36"/>
      <c r="M9987" s="38"/>
      <c r="N9987" s="36"/>
      <c r="O9987" s="38"/>
    </row>
    <row r="9988" spans="8:15">
      <c r="H9988" s="37"/>
      <c r="I9988" s="36"/>
      <c r="J9988" s="38"/>
      <c r="K9988" s="36"/>
      <c r="L9988" s="36"/>
      <c r="M9988" s="38"/>
      <c r="N9988" s="36"/>
      <c r="O9988" s="38"/>
    </row>
    <row r="9989" spans="8:15">
      <c r="H9989" s="37"/>
      <c r="I9989" s="36"/>
      <c r="J9989" s="38"/>
      <c r="K9989" s="36"/>
      <c r="L9989" s="36"/>
      <c r="M9989" s="38"/>
      <c r="N9989" s="36"/>
      <c r="O9989" s="38"/>
    </row>
    <row r="9990" spans="8:15">
      <c r="H9990" s="37"/>
      <c r="I9990" s="36"/>
      <c r="J9990" s="38"/>
      <c r="K9990" s="36"/>
      <c r="L9990" s="36"/>
      <c r="M9990" s="38"/>
      <c r="N9990" s="36"/>
      <c r="O9990" s="38"/>
    </row>
    <row r="9991" spans="8:15">
      <c r="H9991" s="37"/>
      <c r="I9991" s="36"/>
      <c r="J9991" s="38"/>
      <c r="K9991" s="36"/>
      <c r="L9991" s="36"/>
      <c r="M9991" s="38"/>
      <c r="N9991" s="36"/>
      <c r="O9991" s="38"/>
    </row>
    <row r="9992" spans="8:15">
      <c r="H9992" s="37"/>
      <c r="I9992" s="36"/>
      <c r="J9992" s="38"/>
      <c r="K9992" s="36"/>
      <c r="L9992" s="36"/>
      <c r="M9992" s="38"/>
      <c r="N9992" s="36"/>
      <c r="O9992" s="38"/>
    </row>
    <row r="9993" spans="8:15">
      <c r="H9993" s="37"/>
      <c r="I9993" s="36"/>
      <c r="J9993" s="38"/>
      <c r="K9993" s="36"/>
      <c r="L9993" s="36"/>
      <c r="M9993" s="38"/>
      <c r="N9993" s="36"/>
      <c r="O9993" s="38"/>
    </row>
    <row r="9994" spans="8:15">
      <c r="H9994" s="37"/>
      <c r="I9994" s="36"/>
      <c r="J9994" s="38"/>
      <c r="K9994" s="36"/>
      <c r="L9994" s="36"/>
      <c r="M9994" s="38"/>
      <c r="N9994" s="36"/>
      <c r="O9994" s="38"/>
    </row>
    <row r="9995" spans="8:15">
      <c r="H9995" s="37"/>
      <c r="I9995" s="36"/>
      <c r="J9995" s="38"/>
      <c r="K9995" s="36"/>
      <c r="L9995" s="36"/>
      <c r="M9995" s="38"/>
      <c r="N9995" s="36"/>
      <c r="O9995" s="38"/>
    </row>
    <row r="9996" spans="8:15">
      <c r="H9996" s="37"/>
      <c r="I9996" s="36"/>
      <c r="J9996" s="38"/>
      <c r="K9996" s="36"/>
      <c r="L9996" s="36"/>
      <c r="M9996" s="38"/>
      <c r="N9996" s="36"/>
      <c r="O9996" s="38"/>
    </row>
    <row r="9997" spans="8:15">
      <c r="H9997" s="37"/>
      <c r="I9997" s="36"/>
      <c r="J9997" s="38"/>
      <c r="K9997" s="36"/>
      <c r="L9997" s="36"/>
      <c r="M9997" s="38"/>
      <c r="N9997" s="36"/>
      <c r="O9997" s="38"/>
    </row>
    <row r="9998" spans="8:15">
      <c r="H9998" s="37"/>
      <c r="I9998" s="36"/>
      <c r="J9998" s="38"/>
      <c r="K9998" s="36"/>
      <c r="L9998" s="36"/>
      <c r="M9998" s="38"/>
      <c r="N9998" s="36"/>
      <c r="O9998" s="38"/>
    </row>
    <row r="9999" spans="8:15">
      <c r="H9999" s="37"/>
      <c r="I9999" s="36"/>
      <c r="J9999" s="38"/>
      <c r="K9999" s="36"/>
      <c r="L9999" s="36"/>
      <c r="M9999" s="38"/>
      <c r="N9999" s="36"/>
      <c r="O9999" s="38"/>
    </row>
    <row r="10000" spans="8:15">
      <c r="H10000" s="37"/>
      <c r="I10000" s="36"/>
      <c r="J10000" s="38"/>
      <c r="K10000" s="36"/>
      <c r="L10000" s="36"/>
      <c r="M10000" s="38"/>
      <c r="N10000" s="36"/>
      <c r="O10000" s="38"/>
    </row>
    <row r="10001" spans="8:15">
      <c r="H10001" s="37"/>
      <c r="I10001" s="36"/>
      <c r="J10001" s="38"/>
      <c r="K10001" s="36"/>
      <c r="L10001" s="36"/>
      <c r="M10001" s="38"/>
      <c r="N10001" s="36"/>
      <c r="O10001" s="38"/>
    </row>
    <row r="10002" spans="8:15">
      <c r="H10002" s="37"/>
      <c r="I10002" s="36"/>
      <c r="J10002" s="38"/>
      <c r="K10002" s="36"/>
      <c r="L10002" s="36"/>
      <c r="M10002" s="38"/>
      <c r="N10002" s="36"/>
      <c r="O10002" s="38"/>
    </row>
    <row r="10003" spans="8:15">
      <c r="H10003" s="37"/>
      <c r="I10003" s="36"/>
      <c r="J10003" s="38"/>
      <c r="K10003" s="36"/>
      <c r="L10003" s="36"/>
      <c r="M10003" s="38"/>
      <c r="N10003" s="36"/>
      <c r="O10003" s="38"/>
    </row>
    <row r="10004" spans="8:15">
      <c r="H10004" s="37"/>
      <c r="I10004" s="36"/>
      <c r="J10004" s="38"/>
      <c r="K10004" s="36"/>
      <c r="L10004" s="36"/>
      <c r="M10004" s="38"/>
      <c r="N10004" s="36"/>
      <c r="O10004" s="38"/>
    </row>
  </sheetData>
  <mergeCells count="48">
    <mergeCell ref="A1:C2"/>
    <mergeCell ref="Q4:T4"/>
    <mergeCell ref="A31:D31"/>
    <mergeCell ref="A54:B54"/>
    <mergeCell ref="A58:B58"/>
    <mergeCell ref="A36:C36"/>
    <mergeCell ref="A4:B4"/>
    <mergeCell ref="D4:E4"/>
    <mergeCell ref="A66:B66"/>
    <mergeCell ref="C66:E66"/>
    <mergeCell ref="A67:B67"/>
    <mergeCell ref="C67:E67"/>
    <mergeCell ref="A68:B68"/>
    <mergeCell ref="C68:E68"/>
    <mergeCell ref="A69:B69"/>
    <mergeCell ref="C69:E69"/>
    <mergeCell ref="A70:B70"/>
    <mergeCell ref="C70:E70"/>
    <mergeCell ref="A71:B71"/>
    <mergeCell ref="C71:E71"/>
    <mergeCell ref="A72:B72"/>
    <mergeCell ref="C72:E72"/>
    <mergeCell ref="A73:B73"/>
    <mergeCell ref="C73:E73"/>
    <mergeCell ref="A74:B74"/>
    <mergeCell ref="C74:E74"/>
    <mergeCell ref="A75:B75"/>
    <mergeCell ref="C75:E75"/>
    <mergeCell ref="A78:B78"/>
    <mergeCell ref="C78:E78"/>
    <mergeCell ref="A79:B79"/>
    <mergeCell ref="C79:E79"/>
    <mergeCell ref="A80:B80"/>
    <mergeCell ref="C80:E80"/>
    <mergeCell ref="A81:B81"/>
    <mergeCell ref="C81:E81"/>
    <mergeCell ref="A82:B82"/>
    <mergeCell ref="C82:E82"/>
    <mergeCell ref="A86:B86"/>
    <mergeCell ref="C86:E86"/>
    <mergeCell ref="A87:B87"/>
    <mergeCell ref="C87:E87"/>
    <mergeCell ref="A83:B83"/>
    <mergeCell ref="C83:E83"/>
    <mergeCell ref="A84:B84"/>
    <mergeCell ref="C84:E84"/>
    <mergeCell ref="A85:B85"/>
    <mergeCell ref="C85:E85"/>
  </mergeCells>
  <phoneticPr fontId="6" type="noConversion"/>
  <dataValidations count="1">
    <dataValidation type="list" allowBlank="1" showInputMessage="1" showErrorMessage="1" sqref="B7" xr:uid="{CDACCB99-E740-3947-8BC3-F7831016865F}">
      <formula1>"1,0"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1B104-2522-D54C-B07A-536A4ACD1C73}">
  <dimension ref="A1:AZ10004"/>
  <sheetViews>
    <sheetView showGridLines="0" topLeftCell="P1" zoomScaleNormal="100" workbookViewId="0">
      <selection activeCell="AD15" sqref="AD15"/>
    </sheetView>
  </sheetViews>
  <sheetFormatPr baseColWidth="10" defaultColWidth="11.1640625" defaultRowHeight="16"/>
  <cols>
    <col min="1" max="1" width="21.6640625" bestFit="1" customWidth="1"/>
    <col min="2" max="2" width="11.1640625" customWidth="1"/>
    <col min="3" max="3" width="14.83203125" bestFit="1" customWidth="1"/>
    <col min="4" max="4" width="17.6640625" bestFit="1" customWidth="1"/>
    <col min="5" max="5" width="11.83203125" customWidth="1"/>
    <col min="17" max="17" width="11.83203125" bestFit="1" customWidth="1"/>
    <col min="18" max="18" width="11" bestFit="1" customWidth="1"/>
    <col min="19" max="19" width="11.83203125" bestFit="1" customWidth="1"/>
    <col min="20" max="20" width="11" bestFit="1" customWidth="1"/>
  </cols>
  <sheetData>
    <row r="1" spans="1:52">
      <c r="A1" s="88" t="s">
        <v>103</v>
      </c>
      <c r="B1" s="88"/>
      <c r="C1" s="88"/>
    </row>
    <row r="2" spans="1:52">
      <c r="A2" s="88"/>
      <c r="B2" s="88"/>
      <c r="C2" s="88"/>
    </row>
    <row r="4" spans="1:52">
      <c r="A4" s="91" t="s">
        <v>6</v>
      </c>
      <c r="B4" s="91"/>
      <c r="D4" s="91" t="s">
        <v>24</v>
      </c>
      <c r="E4" s="91"/>
      <c r="H4" s="50" t="s">
        <v>21</v>
      </c>
      <c r="I4" s="50" t="s">
        <v>7</v>
      </c>
      <c r="J4" s="50" t="s">
        <v>8</v>
      </c>
      <c r="K4" s="50" t="s">
        <v>9</v>
      </c>
      <c r="L4" s="50" t="s">
        <v>18</v>
      </c>
      <c r="M4" s="50" t="s">
        <v>17</v>
      </c>
      <c r="N4" s="50" t="s">
        <v>15</v>
      </c>
      <c r="O4" s="50" t="s">
        <v>16</v>
      </c>
      <c r="Q4" s="89" t="s">
        <v>36</v>
      </c>
      <c r="R4" s="89"/>
      <c r="S4" s="89"/>
      <c r="T4" s="89"/>
    </row>
    <row r="5" spans="1:52">
      <c r="A5" s="6" t="s">
        <v>14</v>
      </c>
      <c r="B5" s="7">
        <v>0.03</v>
      </c>
      <c r="D5" s="2" t="s">
        <v>22</v>
      </c>
      <c r="E5" s="11">
        <f>B8/100</f>
        <v>1.2623933289845699</v>
      </c>
      <c r="H5" s="52">
        <v>1</v>
      </c>
      <c r="I5" s="9">
        <v>0.12480021753478172</v>
      </c>
      <c r="J5" s="9">
        <f ca="1">NORMSINV(RAND())</f>
        <v>0.69441468077255397</v>
      </c>
      <c r="K5" s="9">
        <f t="shared" ref="K5:K68" si="0">IF($B$7=0,I5,J5)</f>
        <v>0.12480021753478172</v>
      </c>
      <c r="L5" s="9">
        <f t="shared" ref="L5:L68" si="1">$E$7*EXP(($B$5-0.5*$E$9^2)*$B$6+$E$9*SQRT($B$6)*K5)</f>
        <v>101.57321211640058</v>
      </c>
      <c r="M5" s="9">
        <f>$E$8*EXP(($B$5-0.5*$E$10^2)*$B$6+$E$10*SQRT($B$6)*K5)</f>
        <v>103.81010239834477</v>
      </c>
      <c r="N5" s="9">
        <f>IF(L5&gt;$E$12,-$E$12+$E$11,IF(L5&lt;$E$11,0,-L5+$E$11))</f>
        <v>-1.5732121164005832</v>
      </c>
      <c r="O5" s="9">
        <f>IF(M5&gt;$E$14,-$E$14+$E$13,IF(M5&lt;$E$13,0,-M5+$E$13))</f>
        <v>-3.8101023983447817</v>
      </c>
      <c r="Q5" s="9">
        <f>L5</f>
        <v>101.57321211640058</v>
      </c>
      <c r="R5" s="9">
        <f>N5</f>
        <v>-1.5732121164005832</v>
      </c>
      <c r="S5" s="9">
        <f>M5</f>
        <v>103.81010239834477</v>
      </c>
      <c r="T5" s="9">
        <f>O5</f>
        <v>-3.8101023983447817</v>
      </c>
    </row>
    <row r="6" spans="1:52">
      <c r="A6" s="2" t="s">
        <v>0</v>
      </c>
      <c r="B6" s="5">
        <v>1</v>
      </c>
      <c r="D6" s="2" t="s">
        <v>23</v>
      </c>
      <c r="E6" s="11">
        <f>B9/100</f>
        <v>4.4039800380071004</v>
      </c>
      <c r="H6" s="52">
        <v>2</v>
      </c>
      <c r="I6" s="9">
        <v>-0.48999955115240001</v>
      </c>
      <c r="J6" s="9">
        <f t="shared" ref="J6:J69" ca="1" si="2">NORMSINV(RAND())</f>
        <v>0.69559390392402265</v>
      </c>
      <c r="K6" s="9">
        <f t="shared" si="0"/>
        <v>-0.48999955115240001</v>
      </c>
      <c r="L6" s="9">
        <f t="shared" si="1"/>
        <v>82.646366701202297</v>
      </c>
      <c r="M6" s="9">
        <f t="shared" ref="M6:M69" si="3">$E$8*EXP(($B$5-0.5*$E$10^2)*$B$6+$E$10*SQRT($B$6)*K6)</f>
        <v>97.817555600525097</v>
      </c>
      <c r="N6" s="9">
        <f t="shared" ref="N6:N69" si="4">IF(L6&gt;$E$12,-$E$12+$E$11,IF(L6&lt;$E$11,0,-L6+$E$11))</f>
        <v>0</v>
      </c>
      <c r="O6" s="9">
        <f t="shared" ref="O6:O69" si="5">IF(M6&gt;$E$14,-$E$14+$E$13,IF(M6&lt;$E$13,0,-M6+$E$13))</f>
        <v>0</v>
      </c>
      <c r="Q6" s="9">
        <f t="shared" ref="Q6:Q69" si="6">L6</f>
        <v>82.646366701202297</v>
      </c>
      <c r="R6" s="9">
        <f t="shared" ref="R6:R69" si="7">N6</f>
        <v>0</v>
      </c>
      <c r="S6" s="9">
        <f t="shared" ref="S6:S69" si="8">M6</f>
        <v>97.817555600525097</v>
      </c>
      <c r="T6" s="9">
        <f t="shared" ref="T6:T69" si="9">O6</f>
        <v>0</v>
      </c>
    </row>
    <row r="7" spans="1:52">
      <c r="A7" s="2" t="s">
        <v>5</v>
      </c>
      <c r="B7" s="5">
        <v>0</v>
      </c>
      <c r="D7" s="2" t="s">
        <v>3</v>
      </c>
      <c r="E7" s="12">
        <f>B8/E5</f>
        <v>100</v>
      </c>
      <c r="H7" s="52">
        <v>3</v>
      </c>
      <c r="I7" s="9">
        <v>-0.96120242246060406</v>
      </c>
      <c r="J7" s="9">
        <f t="shared" ca="1" si="2"/>
        <v>3.8600369661717725E-2</v>
      </c>
      <c r="K7" s="9">
        <f t="shared" si="0"/>
        <v>-0.96120242246060406</v>
      </c>
      <c r="L7" s="9">
        <f t="shared" si="1"/>
        <v>70.564380027761729</v>
      </c>
      <c r="M7" s="9">
        <f t="shared" si="3"/>
        <v>93.459907686689604</v>
      </c>
      <c r="N7" s="9">
        <f t="shared" si="4"/>
        <v>0</v>
      </c>
      <c r="O7" s="9">
        <f t="shared" si="5"/>
        <v>0</v>
      </c>
      <c r="Q7" s="9">
        <f t="shared" si="6"/>
        <v>70.564380027761729</v>
      </c>
      <c r="R7" s="9">
        <f t="shared" si="7"/>
        <v>0</v>
      </c>
      <c r="S7" s="9">
        <f t="shared" si="8"/>
        <v>93.459907686689604</v>
      </c>
      <c r="T7" s="9">
        <f t="shared" si="9"/>
        <v>0</v>
      </c>
    </row>
    <row r="8" spans="1:52">
      <c r="A8" s="2" t="s">
        <v>3</v>
      </c>
      <c r="B8" s="4">
        <v>126.23933289845699</v>
      </c>
      <c r="D8" s="2" t="s">
        <v>4</v>
      </c>
      <c r="E8" s="12">
        <f>B9/E6</f>
        <v>99.999999999999986</v>
      </c>
      <c r="H8" s="52">
        <v>4</v>
      </c>
      <c r="I8" s="9">
        <v>-4.723067942469017E-2</v>
      </c>
      <c r="J8" s="9">
        <f t="shared" ca="1" si="2"/>
        <v>1.6105272086299405</v>
      </c>
      <c r="K8" s="9">
        <f t="shared" si="0"/>
        <v>-4.723067942469017E-2</v>
      </c>
      <c r="L8" s="9">
        <f t="shared" si="1"/>
        <v>95.878257972152653</v>
      </c>
      <c r="M8" s="9">
        <f t="shared" si="3"/>
        <v>102.09723471691757</v>
      </c>
      <c r="N8" s="9">
        <f t="shared" si="4"/>
        <v>0</v>
      </c>
      <c r="O8" s="9">
        <f t="shared" si="5"/>
        <v>-2.0972347169175833</v>
      </c>
      <c r="Q8" s="9">
        <f t="shared" si="6"/>
        <v>95.878257972152653</v>
      </c>
      <c r="R8" s="9">
        <f t="shared" si="7"/>
        <v>0</v>
      </c>
      <c r="S8" s="9">
        <f t="shared" si="8"/>
        <v>102.09723471691757</v>
      </c>
      <c r="T8" s="9">
        <f t="shared" si="9"/>
        <v>-2.0972347169175833</v>
      </c>
      <c r="AN8" s="46" t="s">
        <v>66</v>
      </c>
    </row>
    <row r="9" spans="1:52">
      <c r="A9" s="2" t="s">
        <v>4</v>
      </c>
      <c r="B9" s="4">
        <v>440.39800380071</v>
      </c>
      <c r="D9" s="2" t="s">
        <v>1</v>
      </c>
      <c r="E9" s="13">
        <f>B10/E5</f>
        <v>0.33540835141475495</v>
      </c>
      <c r="H9" s="52">
        <v>5</v>
      </c>
      <c r="I9" s="9">
        <v>1.5565678100816656</v>
      </c>
      <c r="J9" s="9">
        <f t="shared" ca="1" si="2"/>
        <v>0.15557884683713735</v>
      </c>
      <c r="K9" s="9">
        <f t="shared" si="0"/>
        <v>1.5565678100816656</v>
      </c>
      <c r="L9" s="9">
        <f t="shared" si="1"/>
        <v>164.18710274680771</v>
      </c>
      <c r="M9" s="9">
        <f t="shared" si="3"/>
        <v>119.22757398443657</v>
      </c>
      <c r="N9" s="9">
        <f t="shared" si="4"/>
        <v>-12.484751574392746</v>
      </c>
      <c r="O9" s="9">
        <f t="shared" si="5"/>
        <v>-10.127656305062047</v>
      </c>
      <c r="Q9" s="9">
        <f t="shared" si="6"/>
        <v>164.18710274680771</v>
      </c>
      <c r="R9" s="9">
        <f t="shared" si="7"/>
        <v>-12.484751574392746</v>
      </c>
      <c r="S9" s="9">
        <f t="shared" si="8"/>
        <v>119.22757398443657</v>
      </c>
      <c r="T9" s="9">
        <f t="shared" si="9"/>
        <v>-10.127656305062047</v>
      </c>
      <c r="AD9" s="46" t="s">
        <v>68</v>
      </c>
    </row>
    <row r="10" spans="1:52">
      <c r="A10" s="6" t="s">
        <v>1</v>
      </c>
      <c r="B10" s="7">
        <v>0.42341726531169899</v>
      </c>
      <c r="D10" s="2" t="s">
        <v>2</v>
      </c>
      <c r="E10" s="13">
        <f>B11/E6</f>
        <v>9.6713155380139193E-2</v>
      </c>
      <c r="H10" s="52">
        <v>6</v>
      </c>
      <c r="I10" s="9">
        <v>-7.111160478858204E-3</v>
      </c>
      <c r="J10" s="9">
        <f t="shared" ca="1" si="2"/>
        <v>0.94108142885960722</v>
      </c>
      <c r="K10" s="9">
        <f t="shared" si="0"/>
        <v>-7.111160478858204E-3</v>
      </c>
      <c r="L10" s="9">
        <f t="shared" si="1"/>
        <v>97.177155903527535</v>
      </c>
      <c r="M10" s="9">
        <f t="shared" si="3"/>
        <v>102.49415022845733</v>
      </c>
      <c r="N10" s="9">
        <f t="shared" si="4"/>
        <v>0</v>
      </c>
      <c r="O10" s="9">
        <f t="shared" si="5"/>
        <v>-2.4941502284573431</v>
      </c>
      <c r="Q10" s="9">
        <f t="shared" si="6"/>
        <v>97.177155903527535</v>
      </c>
      <c r="R10" s="9">
        <f t="shared" si="7"/>
        <v>0</v>
      </c>
      <c r="S10" s="9">
        <f t="shared" si="8"/>
        <v>102.49415022845733</v>
      </c>
      <c r="T10" s="9">
        <f t="shared" si="9"/>
        <v>-2.4941502284573431</v>
      </c>
      <c r="AD10" s="52"/>
      <c r="AE10" s="45">
        <f>E23</f>
        <v>3.393912115822445E-2</v>
      </c>
      <c r="AN10" s="53">
        <f>E19</f>
        <v>0.78904337569250305</v>
      </c>
      <c r="AO10" s="55">
        <v>115</v>
      </c>
      <c r="AP10" s="55">
        <v>116</v>
      </c>
      <c r="AQ10" s="55">
        <v>117</v>
      </c>
      <c r="AR10" s="55">
        <v>118</v>
      </c>
      <c r="AS10" s="55">
        <v>119</v>
      </c>
      <c r="AT10" s="55">
        <v>120</v>
      </c>
      <c r="AU10" s="55">
        <v>121</v>
      </c>
      <c r="AV10" s="55">
        <v>122</v>
      </c>
      <c r="AW10" s="55">
        <v>123</v>
      </c>
      <c r="AX10" s="55">
        <v>124</v>
      </c>
      <c r="AY10" s="55">
        <v>125</v>
      </c>
      <c r="AZ10" s="55">
        <v>126</v>
      </c>
    </row>
    <row r="11" spans="1:52">
      <c r="A11" s="2" t="s">
        <v>2</v>
      </c>
      <c r="B11" s="3">
        <v>0.42592280570681201</v>
      </c>
      <c r="D11" s="2" t="s">
        <v>10</v>
      </c>
      <c r="E11" s="12">
        <f>B12/E5</f>
        <v>100</v>
      </c>
      <c r="H11" s="52">
        <v>7</v>
      </c>
      <c r="I11" s="9">
        <v>0.63097649176576709</v>
      </c>
      <c r="J11" s="9">
        <f t="shared" ca="1" si="2"/>
        <v>-0.30862001125629257</v>
      </c>
      <c r="K11" s="9">
        <f t="shared" si="0"/>
        <v>0.63097649176576709</v>
      </c>
      <c r="L11" s="9">
        <f t="shared" si="1"/>
        <v>120.36822544411459</v>
      </c>
      <c r="M11" s="9">
        <f t="shared" si="3"/>
        <v>109.01845679243293</v>
      </c>
      <c r="N11" s="9">
        <f t="shared" si="4"/>
        <v>-12.484751574392746</v>
      </c>
      <c r="O11" s="9">
        <f t="shared" si="5"/>
        <v>-9.0184567924329428</v>
      </c>
      <c r="Q11" s="9">
        <f t="shared" si="6"/>
        <v>120.36822544411459</v>
      </c>
      <c r="R11" s="9">
        <f t="shared" si="7"/>
        <v>-12.484751574392746</v>
      </c>
      <c r="S11" s="9">
        <f t="shared" si="8"/>
        <v>109.01845679243293</v>
      </c>
      <c r="T11" s="9">
        <f t="shared" si="9"/>
        <v>-9.0184567924329428</v>
      </c>
      <c r="AD11" s="52">
        <v>90</v>
      </c>
      <c r="AE11" s="45">
        <f t="dataTable" ref="AE11:AE41" dt2D="0" dtr="0" r1="E21"/>
        <v>4.8349512095040834E-2</v>
      </c>
      <c r="AN11" s="50">
        <v>127</v>
      </c>
      <c r="AO11" s="45">
        <f t="dataTable" ref="AO11:AZ48" dt2D="1" dtr="1" r1="B12" r2="B13"/>
        <v>0.76199983187515608</v>
      </c>
      <c r="AP11" s="45">
        <v>0.83998226403256948</v>
      </c>
      <c r="AQ11" s="45">
        <v>0.93385407371211915</v>
      </c>
      <c r="AR11" s="45">
        <v>1.0492810609567262</v>
      </c>
      <c r="AS11" s="45">
        <v>1.1940257409494801</v>
      </c>
      <c r="AT11" s="45">
        <v>1.3810523155354268</v>
      </c>
      <c r="AU11" s="45">
        <v>1.6310181436713342</v>
      </c>
      <c r="AV11" s="45">
        <v>1.980378564207141</v>
      </c>
      <c r="AW11" s="45">
        <v>2.5028052218857808</v>
      </c>
      <c r="AX11" s="45">
        <v>3.3689466385932261</v>
      </c>
      <c r="AY11" s="45">
        <v>5.1023132844459811</v>
      </c>
      <c r="AZ11" s="45">
        <v>10.321277538462695</v>
      </c>
    </row>
    <row r="12" spans="1:52">
      <c r="A12" s="2" t="s">
        <v>10</v>
      </c>
      <c r="B12" s="4">
        <f>B8</f>
        <v>126.23933289845699</v>
      </c>
      <c r="D12" s="2" t="s">
        <v>11</v>
      </c>
      <c r="E12" s="12">
        <f>B13/E5</f>
        <v>112.48475157439275</v>
      </c>
      <c r="H12" s="52">
        <v>8</v>
      </c>
      <c r="I12" s="9">
        <v>0.21475923144394526</v>
      </c>
      <c r="J12" s="9">
        <f t="shared" ca="1" si="2"/>
        <v>-0.53166858117356586</v>
      </c>
      <c r="K12" s="9">
        <f t="shared" si="0"/>
        <v>0.21475923144394526</v>
      </c>
      <c r="L12" s="9">
        <f t="shared" si="1"/>
        <v>104.68468631408663</v>
      </c>
      <c r="M12" s="9">
        <f t="shared" si="3"/>
        <v>104.71721344778297</v>
      </c>
      <c r="N12" s="9">
        <f t="shared" si="4"/>
        <v>-4.6846863140866333</v>
      </c>
      <c r="O12" s="9">
        <f t="shared" si="5"/>
        <v>-4.7172134477829815</v>
      </c>
      <c r="Q12" s="9">
        <f t="shared" si="6"/>
        <v>104.68468631408663</v>
      </c>
      <c r="R12" s="9">
        <f t="shared" si="7"/>
        <v>-4.6846863140866333</v>
      </c>
      <c r="S12" s="9">
        <f t="shared" si="8"/>
        <v>104.71721344778297</v>
      </c>
      <c r="T12" s="9">
        <f t="shared" si="9"/>
        <v>-4.7172134477829815</v>
      </c>
      <c r="AD12" s="52">
        <v>91</v>
      </c>
      <c r="AE12" s="45">
        <v>4.8349512095040834E-2</v>
      </c>
      <c r="AN12" s="50">
        <v>128</v>
      </c>
      <c r="AO12" s="45">
        <v>0.71061897443057787</v>
      </c>
      <c r="AP12" s="45">
        <v>0.77797462171234089</v>
      </c>
      <c r="AQ12" s="45">
        <v>0.85783984317301587</v>
      </c>
      <c r="AR12" s="45">
        <v>0.95427027661881314</v>
      </c>
      <c r="AS12" s="45">
        <v>1.0725119671677539</v>
      </c>
      <c r="AT12" s="45">
        <v>1.2210412104578106</v>
      </c>
      <c r="AU12" s="45">
        <v>1.4124261660403576</v>
      </c>
      <c r="AV12" s="45">
        <v>1.6671067639138157</v>
      </c>
      <c r="AW12" s="45">
        <v>2.0224928978157077</v>
      </c>
      <c r="AX12" s="45">
        <v>2.5528677806004114</v>
      </c>
      <c r="AY12" s="45">
        <v>3.4378771209715588</v>
      </c>
      <c r="AZ12" s="45">
        <v>5.2144473584012685</v>
      </c>
    </row>
    <row r="13" spans="1:52">
      <c r="A13" s="2" t="s">
        <v>11</v>
      </c>
      <c r="B13" s="5">
        <v>142</v>
      </c>
      <c r="D13" s="2" t="s">
        <v>12</v>
      </c>
      <c r="E13" s="12">
        <f>B14/E6</f>
        <v>99.999999999999986</v>
      </c>
      <c r="H13" s="52">
        <v>9</v>
      </c>
      <c r="I13" s="9">
        <v>-0.20855406677796287</v>
      </c>
      <c r="J13" s="9">
        <f t="shared" ca="1" si="2"/>
        <v>-1.225516993663694</v>
      </c>
      <c r="K13" s="9">
        <f t="shared" si="0"/>
        <v>-0.20855406677796287</v>
      </c>
      <c r="L13" s="9">
        <f t="shared" si="1"/>
        <v>90.828219899835162</v>
      </c>
      <c r="M13" s="9">
        <f t="shared" si="3"/>
        <v>100.51666623263134</v>
      </c>
      <c r="N13" s="9">
        <f t="shared" si="4"/>
        <v>0</v>
      </c>
      <c r="O13" s="9">
        <f t="shared" si="5"/>
        <v>-0.51666623263135136</v>
      </c>
      <c r="Q13" s="9">
        <f t="shared" si="6"/>
        <v>90.828219899835162</v>
      </c>
      <c r="R13" s="9">
        <f t="shared" si="7"/>
        <v>0</v>
      </c>
      <c r="S13" s="9">
        <f t="shared" si="8"/>
        <v>100.51666623263134</v>
      </c>
      <c r="T13" s="9">
        <f t="shared" si="9"/>
        <v>-0.51666623263135136</v>
      </c>
      <c r="AD13" s="52">
        <v>92</v>
      </c>
      <c r="AE13" s="45">
        <v>4.8349512095040834E-2</v>
      </c>
      <c r="AN13" s="50">
        <v>129</v>
      </c>
      <c r="AO13" s="45">
        <v>0.66675179269882245</v>
      </c>
      <c r="AP13" s="45">
        <v>0.72570332372314861</v>
      </c>
      <c r="AQ13" s="45">
        <v>0.79472091728254635</v>
      </c>
      <c r="AR13" s="45">
        <v>0.87680400342413167</v>
      </c>
      <c r="AS13" s="45">
        <v>0.97563343212805831</v>
      </c>
      <c r="AT13" s="45">
        <v>1.097023170176131</v>
      </c>
      <c r="AU13" s="45">
        <v>1.249084721177373</v>
      </c>
      <c r="AV13" s="45">
        <v>1.4441972212375966</v>
      </c>
      <c r="AW13" s="45">
        <v>1.7035081219722819</v>
      </c>
      <c r="AX13" s="45">
        <v>2.0648318883117054</v>
      </c>
      <c r="AY13" s="45">
        <v>2.6078218498687695</v>
      </c>
      <c r="AZ13" s="45">
        <v>3.5166755134008314</v>
      </c>
    </row>
    <row r="14" spans="1:52">
      <c r="A14" s="2" t="s">
        <v>12</v>
      </c>
      <c r="B14" s="4">
        <f>B9</f>
        <v>440.39800380071</v>
      </c>
      <c r="D14" s="2" t="s">
        <v>13</v>
      </c>
      <c r="E14" s="12">
        <f>B15/E6</f>
        <v>110.12765630506203</v>
      </c>
      <c r="H14" s="52">
        <v>10</v>
      </c>
      <c r="I14" s="9">
        <v>-0.82990320602894196</v>
      </c>
      <c r="J14" s="9">
        <f t="shared" ca="1" si="2"/>
        <v>-0.25142173080251828</v>
      </c>
      <c r="K14" s="9">
        <f t="shared" si="0"/>
        <v>-0.82990320602894196</v>
      </c>
      <c r="L14" s="9">
        <f t="shared" si="1"/>
        <v>73.741397084986232</v>
      </c>
      <c r="M14" s="9">
        <f t="shared" si="3"/>
        <v>94.654262507837302</v>
      </c>
      <c r="N14" s="9">
        <f t="shared" si="4"/>
        <v>0</v>
      </c>
      <c r="O14" s="9">
        <f t="shared" si="5"/>
        <v>0</v>
      </c>
      <c r="Q14" s="9">
        <f t="shared" si="6"/>
        <v>73.741397084986232</v>
      </c>
      <c r="R14" s="9">
        <f t="shared" si="7"/>
        <v>0</v>
      </c>
      <c r="S14" s="9">
        <f t="shared" si="8"/>
        <v>94.654262507837302</v>
      </c>
      <c r="T14" s="9">
        <f t="shared" si="9"/>
        <v>0</v>
      </c>
      <c r="AD14" s="52">
        <v>93</v>
      </c>
      <c r="AE14" s="45">
        <v>4.8349512095040834E-2</v>
      </c>
      <c r="AN14" s="50">
        <v>130</v>
      </c>
      <c r="AO14" s="45">
        <v>0.62891621830367095</v>
      </c>
      <c r="AP14" s="45">
        <v>0.68110519370758715</v>
      </c>
      <c r="AQ14" s="45">
        <v>0.7415472266975659</v>
      </c>
      <c r="AR14" s="45">
        <v>0.81252315291589272</v>
      </c>
      <c r="AS14" s="45">
        <v>0.89669729348619109</v>
      </c>
      <c r="AT14" s="45">
        <v>0.99821699143383158</v>
      </c>
      <c r="AU14" s="45">
        <v>1.1225680075629056</v>
      </c>
      <c r="AV14" s="45">
        <v>1.2777027963993464</v>
      </c>
      <c r="AW14" s="45">
        <v>1.4765545375402818</v>
      </c>
      <c r="AX14" s="45">
        <v>1.7405551271626158</v>
      </c>
      <c r="AY14" s="45">
        <v>2.1110844388677035</v>
      </c>
      <c r="AZ14" s="45">
        <v>2.6696004315072326</v>
      </c>
    </row>
    <row r="15" spans="1:52">
      <c r="A15" s="2" t="s">
        <v>13</v>
      </c>
      <c r="B15" s="65">
        <v>485</v>
      </c>
      <c r="H15" s="52">
        <v>11</v>
      </c>
      <c r="I15" s="9">
        <v>1.5124797511374971E-2</v>
      </c>
      <c r="J15" s="9">
        <f t="shared" ca="1" si="2"/>
        <v>-2.9505688337758547</v>
      </c>
      <c r="K15" s="9">
        <f t="shared" si="0"/>
        <v>1.5124797511374971E-2</v>
      </c>
      <c r="L15" s="9">
        <f t="shared" si="1"/>
        <v>97.904624782958194</v>
      </c>
      <c r="M15" s="9">
        <f t="shared" si="3"/>
        <v>102.71480206054201</v>
      </c>
      <c r="N15" s="9">
        <f t="shared" si="4"/>
        <v>0</v>
      </c>
      <c r="O15" s="9">
        <f t="shared" si="5"/>
        <v>-2.7148020605420271</v>
      </c>
      <c r="Q15" s="9">
        <f t="shared" si="6"/>
        <v>97.904624782958194</v>
      </c>
      <c r="R15" s="9">
        <f t="shared" si="7"/>
        <v>0</v>
      </c>
      <c r="S15" s="9">
        <f t="shared" si="8"/>
        <v>102.71480206054201</v>
      </c>
      <c r="T15" s="9">
        <f t="shared" si="9"/>
        <v>-2.7148020605420271</v>
      </c>
      <c r="AD15" s="52">
        <v>94</v>
      </c>
      <c r="AE15" s="45">
        <v>4.8349512095040834E-2</v>
      </c>
      <c r="AN15" s="50">
        <v>131</v>
      </c>
      <c r="AO15" s="45">
        <v>0.59582143079404049</v>
      </c>
      <c r="AP15" s="45">
        <v>0.64245870071690014</v>
      </c>
      <c r="AQ15" s="45">
        <v>0.69596683606201382</v>
      </c>
      <c r="AR15" s="45">
        <v>0.75811996355927225</v>
      </c>
      <c r="AS15" s="45">
        <v>0.83089476747521929</v>
      </c>
      <c r="AT15" s="45">
        <v>0.91734325425735508</v>
      </c>
      <c r="AU15" s="45">
        <v>1.0213117923934949</v>
      </c>
      <c r="AV15" s="45">
        <v>1.1481413236353686</v>
      </c>
      <c r="AW15" s="45">
        <v>1.3062152158180818</v>
      </c>
      <c r="AX15" s="45">
        <v>1.5086423112439555</v>
      </c>
      <c r="AY15" s="45">
        <v>1.7793325459003493</v>
      </c>
      <c r="AZ15" s="45">
        <v>2.1602649172184125</v>
      </c>
    </row>
    <row r="16" spans="1:52">
      <c r="H16" s="52">
        <v>12</v>
      </c>
      <c r="I16" s="9">
        <v>-1.3515379258410085</v>
      </c>
      <c r="J16" s="9">
        <f t="shared" ca="1" si="2"/>
        <v>-0.22757389692080296</v>
      </c>
      <c r="K16" s="9">
        <f t="shared" si="0"/>
        <v>-1.3515379258410085</v>
      </c>
      <c r="L16" s="9">
        <f t="shared" si="1"/>
        <v>61.905169956399654</v>
      </c>
      <c r="M16" s="9">
        <f t="shared" si="3"/>
        <v>89.997507126507173</v>
      </c>
      <c r="N16" s="9">
        <f t="shared" si="4"/>
        <v>0</v>
      </c>
      <c r="O16" s="9">
        <f t="shared" si="5"/>
        <v>0</v>
      </c>
      <c r="Q16" s="9">
        <f t="shared" si="6"/>
        <v>61.905169956399654</v>
      </c>
      <c r="R16" s="9">
        <f t="shared" si="7"/>
        <v>0</v>
      </c>
      <c r="S16" s="9">
        <f t="shared" si="8"/>
        <v>89.997507126507173</v>
      </c>
      <c r="T16" s="9">
        <f t="shared" si="9"/>
        <v>0</v>
      </c>
      <c r="AD16" s="52">
        <v>95</v>
      </c>
      <c r="AE16" s="45">
        <v>4.8349512095040834E-2</v>
      </c>
      <c r="AN16" s="50">
        <v>132</v>
      </c>
      <c r="AO16" s="45">
        <v>0.56696390333735369</v>
      </c>
      <c r="AP16" s="45">
        <v>0.6090335028674605</v>
      </c>
      <c r="AQ16" s="45">
        <v>0.6569112777258056</v>
      </c>
      <c r="AR16" s="45">
        <v>0.71200832127200309</v>
      </c>
      <c r="AS16" s="45">
        <v>0.77582687787537796</v>
      </c>
      <c r="AT16" s="45">
        <v>0.8506801179558936</v>
      </c>
      <c r="AU16" s="45">
        <v>0.93935660847989855</v>
      </c>
      <c r="AV16" s="45">
        <v>1.045589336205452</v>
      </c>
      <c r="AW16" s="45">
        <v>1.175093465628303</v>
      </c>
      <c r="AX16" s="45">
        <v>1.3364103658487523</v>
      </c>
      <c r="AY16" s="45">
        <v>1.5445589749820574</v>
      </c>
      <c r="AZ16" s="45">
        <v>1.8237136375488747</v>
      </c>
    </row>
    <row r="17" spans="1:52">
      <c r="H17" s="52">
        <v>13</v>
      </c>
      <c r="I17" s="9">
        <v>-0.61414264389578777</v>
      </c>
      <c r="J17" s="9">
        <f t="shared" ca="1" si="2"/>
        <v>1.4577813459270941</v>
      </c>
      <c r="K17" s="9">
        <f t="shared" si="0"/>
        <v>-0.61414264389578777</v>
      </c>
      <c r="L17" s="9">
        <f t="shared" si="1"/>
        <v>79.275746198611202</v>
      </c>
      <c r="M17" s="9">
        <f t="shared" si="3"/>
        <v>96.650153690757961</v>
      </c>
      <c r="N17" s="9">
        <f t="shared" si="4"/>
        <v>0</v>
      </c>
      <c r="O17" s="9">
        <f t="shared" si="5"/>
        <v>0</v>
      </c>
      <c r="Q17" s="9">
        <f t="shared" si="6"/>
        <v>79.275746198611202</v>
      </c>
      <c r="R17" s="9">
        <f t="shared" si="7"/>
        <v>0</v>
      </c>
      <c r="S17" s="9">
        <f t="shared" si="8"/>
        <v>96.650153690757961</v>
      </c>
      <c r="T17" s="9">
        <f t="shared" si="9"/>
        <v>0</v>
      </c>
      <c r="AD17" s="52">
        <v>96</v>
      </c>
      <c r="AE17" s="45">
        <v>4.8349512095040834E-2</v>
      </c>
      <c r="AN17" s="50">
        <v>133</v>
      </c>
      <c r="AO17" s="45">
        <v>0.54160987629222224</v>
      </c>
      <c r="AP17" s="45">
        <v>0.57987402114596698</v>
      </c>
      <c r="AQ17" s="45">
        <v>0.6231141867049107</v>
      </c>
      <c r="AR17" s="45">
        <v>0.6724747527819972</v>
      </c>
      <c r="AS17" s="45">
        <v>0.729121216980953</v>
      </c>
      <c r="AT17" s="45">
        <v>0.7948514557753561</v>
      </c>
      <c r="AU17" s="45">
        <v>0.87174447170592106</v>
      </c>
      <c r="AV17" s="45">
        <v>0.96249620311986173</v>
      </c>
      <c r="AW17" s="45">
        <v>1.07116516710748</v>
      </c>
      <c r="AX17" s="45">
        <v>1.2036013754229395</v>
      </c>
      <c r="AY17" s="45">
        <v>1.3698616812836282</v>
      </c>
      <c r="AZ17" s="45">
        <v>1.5850412492517745</v>
      </c>
    </row>
    <row r="18" spans="1:52">
      <c r="H18" s="52">
        <v>14</v>
      </c>
      <c r="I18" s="9">
        <v>-1.7445001374906028</v>
      </c>
      <c r="J18" s="9">
        <f t="shared" ca="1" si="2"/>
        <v>0.84772973817720698</v>
      </c>
      <c r="K18" s="9">
        <f t="shared" si="0"/>
        <v>-1.7445001374906028</v>
      </c>
      <c r="L18" s="9">
        <f t="shared" si="1"/>
        <v>54.260736991421844</v>
      </c>
      <c r="M18" s="9">
        <f t="shared" si="3"/>
        <v>86.641364870230518</v>
      </c>
      <c r="N18" s="9">
        <f t="shared" si="4"/>
        <v>0</v>
      </c>
      <c r="O18" s="9">
        <f t="shared" si="5"/>
        <v>0</v>
      </c>
      <c r="Q18" s="9">
        <f t="shared" si="6"/>
        <v>54.260736991421844</v>
      </c>
      <c r="R18" s="9">
        <f t="shared" si="7"/>
        <v>0</v>
      </c>
      <c r="S18" s="9">
        <f t="shared" si="8"/>
        <v>86.641364870230518</v>
      </c>
      <c r="T18" s="9">
        <f t="shared" si="9"/>
        <v>0</v>
      </c>
      <c r="AD18" s="52">
        <v>97</v>
      </c>
      <c r="AE18" s="45">
        <v>4.8349512095040834E-2</v>
      </c>
      <c r="AN18" s="50">
        <v>134</v>
      </c>
      <c r="AO18" s="45">
        <v>0.519045200344463</v>
      </c>
      <c r="AP18" s="45">
        <v>0.55408428881639749</v>
      </c>
      <c r="AQ18" s="45">
        <v>0.59343329823713908</v>
      </c>
      <c r="AR18" s="45">
        <v>0.63803516492123691</v>
      </c>
      <c r="AS18" s="45">
        <v>0.68880906905034633</v>
      </c>
      <c r="AT18" s="45">
        <v>0.74718101693284078</v>
      </c>
      <c r="AU18" s="45">
        <v>0.81473550235844527</v>
      </c>
      <c r="AV18" s="45">
        <v>0.89346965164402459</v>
      </c>
      <c r="AW18" s="45">
        <v>0.986358754685973</v>
      </c>
      <c r="AX18" s="45">
        <v>1.0975660248115753</v>
      </c>
      <c r="AY18" s="45">
        <v>1.2341599149931928</v>
      </c>
      <c r="AZ18" s="45">
        <v>1.4061425198267392</v>
      </c>
    </row>
    <row r="19" spans="1:52">
      <c r="A19" s="15" t="s">
        <v>25</v>
      </c>
      <c r="B19" s="14">
        <f>B5+0.78%</f>
        <v>3.78E-2</v>
      </c>
      <c r="D19" s="15" t="s">
        <v>27</v>
      </c>
      <c r="E19" s="58">
        <f>(100-B20)/B21</f>
        <v>0.78904337569250305</v>
      </c>
      <c r="H19" s="52">
        <v>15</v>
      </c>
      <c r="I19" s="9">
        <v>0.29207177008064622</v>
      </c>
      <c r="J19" s="9">
        <f t="shared" ca="1" si="2"/>
        <v>-0.46512330203087265</v>
      </c>
      <c r="K19" s="9">
        <f t="shared" si="0"/>
        <v>0.29207177008064622</v>
      </c>
      <c r="L19" s="9">
        <f t="shared" si="1"/>
        <v>107.43479611612663</v>
      </c>
      <c r="M19" s="9">
        <f t="shared" si="3"/>
        <v>105.50313322162134</v>
      </c>
      <c r="N19" s="9">
        <f t="shared" si="4"/>
        <v>-7.434796116126634</v>
      </c>
      <c r="O19" s="9">
        <f t="shared" si="5"/>
        <v>-5.5031332216213542</v>
      </c>
      <c r="Q19" s="9">
        <f t="shared" si="6"/>
        <v>107.43479611612663</v>
      </c>
      <c r="R19" s="9">
        <f t="shared" si="7"/>
        <v>-7.434796116126634</v>
      </c>
      <c r="S19" s="9">
        <f t="shared" si="8"/>
        <v>105.50313322162134</v>
      </c>
      <c r="T19" s="9">
        <f t="shared" si="9"/>
        <v>-5.5031332216213542</v>
      </c>
      <c r="AD19" s="52">
        <v>98</v>
      </c>
      <c r="AE19" s="45">
        <v>4.8349512095040834E-2</v>
      </c>
      <c r="AN19" s="50">
        <v>135</v>
      </c>
      <c r="AO19" s="45">
        <v>0.49876600771604696</v>
      </c>
      <c r="AP19" s="45">
        <v>0.53103550429284141</v>
      </c>
      <c r="AQ19" s="45">
        <v>0.56707246665984457</v>
      </c>
      <c r="AR19" s="45">
        <v>0.60766431257610565</v>
      </c>
      <c r="AS19" s="45">
        <v>0.65354572700761993</v>
      </c>
      <c r="AT19" s="45">
        <v>0.70586700730697416</v>
      </c>
      <c r="AU19" s="45">
        <v>0.76585752151677133</v>
      </c>
      <c r="AV19" s="45">
        <v>0.83502712010406677</v>
      </c>
      <c r="AW19" s="45">
        <v>0.91561374039243881</v>
      </c>
      <c r="AX19" s="45">
        <v>1.0106720720330458</v>
      </c>
      <c r="AY19" s="45">
        <v>1.1253638859398394</v>
      </c>
      <c r="AZ19" s="45">
        <v>1.2666257862590558</v>
      </c>
    </row>
    <row r="20" spans="1:52">
      <c r="A20" s="15" t="s">
        <v>26</v>
      </c>
      <c r="B20" s="10">
        <f>100/(1+B19)</f>
        <v>96.357679707072649</v>
      </c>
      <c r="D20" s="15" t="s">
        <v>28</v>
      </c>
      <c r="E20" s="58">
        <f>(100-B20)/B22</f>
        <v>0.94387170951852606</v>
      </c>
      <c r="H20" s="52">
        <v>16</v>
      </c>
      <c r="I20" s="9">
        <v>0.11098236617609473</v>
      </c>
      <c r="J20" s="9">
        <f t="shared" ca="1" si="2"/>
        <v>0.15483198782670218</v>
      </c>
      <c r="K20" s="9">
        <f t="shared" si="0"/>
        <v>0.11098236617609473</v>
      </c>
      <c r="L20" s="9">
        <f t="shared" si="1"/>
        <v>101.10354779647099</v>
      </c>
      <c r="M20" s="9">
        <f t="shared" si="3"/>
        <v>103.67146655374063</v>
      </c>
      <c r="N20" s="9">
        <f t="shared" si="4"/>
        <v>-1.1035477964709912</v>
      </c>
      <c r="O20" s="9">
        <f t="shared" si="5"/>
        <v>-3.6714665537406432</v>
      </c>
      <c r="Q20" s="9">
        <f t="shared" si="6"/>
        <v>101.10354779647099</v>
      </c>
      <c r="R20" s="9">
        <f t="shared" si="7"/>
        <v>-1.1035477964709912</v>
      </c>
      <c r="S20" s="9">
        <f t="shared" si="8"/>
        <v>103.67146655374063</v>
      </c>
      <c r="T20" s="9">
        <f t="shared" si="9"/>
        <v>-3.6714665537406432</v>
      </c>
      <c r="AD20" s="52">
        <v>99</v>
      </c>
      <c r="AE20" s="45">
        <v>4.8349512095040834E-2</v>
      </c>
      <c r="AN20" s="50">
        <v>136</v>
      </c>
      <c r="AO20" s="45">
        <v>0.48048352561556817</v>
      </c>
      <c r="AP20" s="45">
        <v>0.51035982229843146</v>
      </c>
      <c r="AQ20" s="45">
        <v>0.54355752624245013</v>
      </c>
      <c r="AR20" s="45">
        <v>0.58074233099448058</v>
      </c>
      <c r="AS20" s="45">
        <v>0.62250862521296724</v>
      </c>
      <c r="AT20" s="45">
        <v>0.66979860306205086</v>
      </c>
      <c r="AU20" s="45">
        <v>0.72358139568956581</v>
      </c>
      <c r="AV20" s="45">
        <v>0.78501899697587263</v>
      </c>
      <c r="AW20" s="45">
        <v>0.85583301953594826</v>
      </c>
      <c r="AX20" s="45">
        <v>0.93832462867030741</v>
      </c>
      <c r="AY20" s="45">
        <v>1.0363874647666664</v>
      </c>
      <c r="AZ20" s="45">
        <v>1.1550174395564983</v>
      </c>
    </row>
    <row r="21" spans="1:52">
      <c r="A21" s="2" t="s">
        <v>19</v>
      </c>
      <c r="B21" s="40">
        <f>ABS(AVERAGE(N5:N1004)*EXP(-B5*B6))</f>
        <v>4.6161217559562848</v>
      </c>
      <c r="D21" s="15" t="s">
        <v>71</v>
      </c>
      <c r="E21" s="59">
        <f>AVERAGE(L5:L1004)</f>
        <v>101.44103909368164</v>
      </c>
      <c r="H21" s="52">
        <v>17</v>
      </c>
      <c r="I21" s="9">
        <v>1.0875632764816958</v>
      </c>
      <c r="J21" s="9">
        <f t="shared" ca="1" si="2"/>
        <v>-1.7767906385813355</v>
      </c>
      <c r="K21" s="9">
        <f t="shared" si="0"/>
        <v>1.0875632764816958</v>
      </c>
      <c r="L21" s="9">
        <f t="shared" si="1"/>
        <v>140.2881624630287</v>
      </c>
      <c r="M21" s="9">
        <f t="shared" si="3"/>
        <v>113.9403590104835</v>
      </c>
      <c r="N21" s="9">
        <f t="shared" si="4"/>
        <v>-12.484751574392746</v>
      </c>
      <c r="O21" s="9">
        <f t="shared" si="5"/>
        <v>-10.127656305062047</v>
      </c>
      <c r="Q21" s="9">
        <f t="shared" si="6"/>
        <v>140.2881624630287</v>
      </c>
      <c r="R21" s="9">
        <f t="shared" si="7"/>
        <v>-12.484751574392746</v>
      </c>
      <c r="S21" s="9">
        <f t="shared" si="8"/>
        <v>113.9403590104835</v>
      </c>
      <c r="T21" s="9">
        <f t="shared" si="9"/>
        <v>-10.127656305062047</v>
      </c>
      <c r="AD21" s="52">
        <v>100</v>
      </c>
      <c r="AE21" s="45">
        <v>4.8349512095040834E-2</v>
      </c>
      <c r="AN21" s="50">
        <v>137</v>
      </c>
      <c r="AO21" s="45">
        <v>0.46376933203429677</v>
      </c>
      <c r="AP21" s="45">
        <v>0.49154314148116851</v>
      </c>
      <c r="AQ21" s="45">
        <v>0.52226433368671799</v>
      </c>
      <c r="AR21" s="45">
        <v>0.5565011138849012</v>
      </c>
      <c r="AS21" s="45">
        <v>0.59473859235206594</v>
      </c>
      <c r="AT21" s="45">
        <v>0.63775769297240503</v>
      </c>
      <c r="AU21" s="45">
        <v>0.68633140540648585</v>
      </c>
      <c r="AV21" s="45">
        <v>0.74136565201451876</v>
      </c>
      <c r="AW21" s="45">
        <v>0.80420776563465335</v>
      </c>
      <c r="AX21" s="45">
        <v>0.87662641789850981</v>
      </c>
      <c r="AY21" s="45">
        <v>0.96163311604051682</v>
      </c>
      <c r="AZ21" s="45">
        <v>1.0629304471662542</v>
      </c>
    </row>
    <row r="22" spans="1:52">
      <c r="A22" s="2" t="s">
        <v>20</v>
      </c>
      <c r="B22" s="43">
        <f>ABS(AVERAGE(O5:O10004)*EXP(-B5*B6))</f>
        <v>3.8589145709063768</v>
      </c>
      <c r="D22" s="15" t="s">
        <v>72</v>
      </c>
      <c r="E22" s="59">
        <f>AVERAGE(M5:M1004)</f>
        <v>102.57278179694721</v>
      </c>
      <c r="H22" s="52">
        <v>18</v>
      </c>
      <c r="I22" s="9">
        <v>-9.5792301647602898E-2</v>
      </c>
      <c r="J22" s="9">
        <f t="shared" ca="1" si="2"/>
        <v>0.32126328049971498</v>
      </c>
      <c r="K22" s="9">
        <f t="shared" si="0"/>
        <v>-9.5792301647602898E-2</v>
      </c>
      <c r="L22" s="9">
        <f t="shared" si="1"/>
        <v>94.329244820917836</v>
      </c>
      <c r="M22" s="9">
        <f t="shared" si="3"/>
        <v>101.61885442969066</v>
      </c>
      <c r="N22" s="9">
        <f t="shared" si="4"/>
        <v>0</v>
      </c>
      <c r="O22" s="9">
        <f t="shared" si="5"/>
        <v>-1.6188544296906713</v>
      </c>
      <c r="Q22" s="9">
        <f t="shared" si="6"/>
        <v>94.329244820917836</v>
      </c>
      <c r="R22" s="9">
        <f t="shared" si="7"/>
        <v>0</v>
      </c>
      <c r="S22" s="9">
        <f t="shared" si="8"/>
        <v>101.61885442969066</v>
      </c>
      <c r="T22" s="9">
        <f t="shared" si="9"/>
        <v>-1.6188544296906713</v>
      </c>
      <c r="AD22" s="52">
        <v>101</v>
      </c>
      <c r="AE22" s="45">
        <v>3.8349512095040839E-2</v>
      </c>
      <c r="AN22" s="50">
        <v>138</v>
      </c>
      <c r="AO22" s="45">
        <v>0.44855418233097011</v>
      </c>
      <c r="AP22" s="45">
        <v>0.47448455604587658</v>
      </c>
      <c r="AQ22" s="45">
        <v>0.50304848771599486</v>
      </c>
      <c r="AR22" s="45">
        <v>0.53473581652118363</v>
      </c>
      <c r="AS22" s="45">
        <v>0.56994615405604343</v>
      </c>
      <c r="AT22" s="45">
        <v>0.60933463108861774</v>
      </c>
      <c r="AU22" s="45">
        <v>0.65352523568749377</v>
      </c>
      <c r="AV22" s="45">
        <v>0.7032335008834476</v>
      </c>
      <c r="AW22" s="45">
        <v>0.75953184189250234</v>
      </c>
      <c r="AX22" s="45">
        <v>0.82380634686480203</v>
      </c>
      <c r="AY22" s="45">
        <v>0.89844162967764407</v>
      </c>
      <c r="AZ22" s="45">
        <v>0.98625548474497093</v>
      </c>
    </row>
    <row r="23" spans="1:52">
      <c r="D23" s="15" t="s">
        <v>64</v>
      </c>
      <c r="E23" s="58">
        <f>(IF(E21&gt;$E$12,-$E$12+$E$11,IF(E21&lt;$E$11,0,-E21+$E$11))+D36)/100</f>
        <v>3.393912115822445E-2</v>
      </c>
      <c r="H23" s="52">
        <v>19</v>
      </c>
      <c r="I23" s="9">
        <v>-0.4165558017354839</v>
      </c>
      <c r="J23" s="9">
        <f t="shared" ca="1" si="2"/>
        <v>0.26573914108670382</v>
      </c>
      <c r="K23" s="9">
        <f t="shared" si="0"/>
        <v>-0.4165558017354839</v>
      </c>
      <c r="L23" s="9">
        <f t="shared" si="1"/>
        <v>84.707530884585154</v>
      </c>
      <c r="M23" s="9">
        <f t="shared" si="3"/>
        <v>98.514824835621681</v>
      </c>
      <c r="N23" s="9">
        <f t="shared" si="4"/>
        <v>0</v>
      </c>
      <c r="O23" s="9">
        <f t="shared" si="5"/>
        <v>0</v>
      </c>
      <c r="Q23" s="9">
        <f t="shared" si="6"/>
        <v>84.707530884585154</v>
      </c>
      <c r="R23" s="9">
        <f t="shared" si="7"/>
        <v>0</v>
      </c>
      <c r="S23" s="9">
        <f t="shared" si="8"/>
        <v>98.514824835621681</v>
      </c>
      <c r="T23" s="9">
        <f t="shared" si="9"/>
        <v>0</v>
      </c>
      <c r="AD23" s="52">
        <v>102</v>
      </c>
      <c r="AE23" s="45">
        <v>2.8349512095040837E-2</v>
      </c>
      <c r="AN23" s="50">
        <v>139</v>
      </c>
      <c r="AO23" s="45">
        <v>0.43457405197302085</v>
      </c>
      <c r="AP23" s="45">
        <v>0.45886949147675493</v>
      </c>
      <c r="AQ23" s="45">
        <v>0.48553148627526094</v>
      </c>
      <c r="AR23" s="45">
        <v>0.51498581821341149</v>
      </c>
      <c r="AS23" s="45">
        <v>0.54756403201784154</v>
      </c>
      <c r="AT23" s="45">
        <v>0.58382123518547724</v>
      </c>
      <c r="AU23" s="45">
        <v>0.62426589789956177</v>
      </c>
      <c r="AV23" s="45">
        <v>0.66946883656210732</v>
      </c>
      <c r="AW23" s="45">
        <v>0.72029544035973236</v>
      </c>
      <c r="AX23" s="45">
        <v>0.77784919966154653</v>
      </c>
      <c r="AY23" s="45">
        <v>0.84405488394437234</v>
      </c>
      <c r="AZ23" s="45">
        <v>0.92110311710689707</v>
      </c>
    </row>
    <row r="24" spans="1:52">
      <c r="D24" s="15" t="s">
        <v>65</v>
      </c>
      <c r="E24" s="58">
        <f>(IF(E22&gt;$E$14,-$E$14+$E$13,IF(E22&lt;$E$13,0,-E22+$E$13))+D42)/100</f>
        <v>1.4273732060801975E-2</v>
      </c>
      <c r="H24" s="52">
        <v>20</v>
      </c>
      <c r="I24" s="9">
        <v>-1.2630240617527939</v>
      </c>
      <c r="J24" s="9">
        <f t="shared" ca="1" si="2"/>
        <v>-0.61465473798996562</v>
      </c>
      <c r="K24" s="9">
        <f t="shared" si="0"/>
        <v>-1.2630240617527939</v>
      </c>
      <c r="L24" s="9">
        <f t="shared" si="1"/>
        <v>63.770581981185757</v>
      </c>
      <c r="M24" s="9">
        <f t="shared" si="3"/>
        <v>90.771233745566036</v>
      </c>
      <c r="N24" s="9">
        <f t="shared" si="4"/>
        <v>0</v>
      </c>
      <c r="O24" s="9">
        <f t="shared" si="5"/>
        <v>0</v>
      </c>
      <c r="Q24" s="9">
        <f t="shared" si="6"/>
        <v>63.770581981185757</v>
      </c>
      <c r="R24" s="9">
        <f t="shared" si="7"/>
        <v>0</v>
      </c>
      <c r="S24" s="9">
        <f t="shared" si="8"/>
        <v>90.771233745566036</v>
      </c>
      <c r="T24" s="9">
        <f t="shared" si="9"/>
        <v>0</v>
      </c>
      <c r="AD24" s="52">
        <v>103</v>
      </c>
      <c r="AE24" s="45">
        <v>1.8349512095040835E-2</v>
      </c>
      <c r="AN24" s="50">
        <v>140</v>
      </c>
      <c r="AO24" s="45">
        <v>0.42172381800804476</v>
      </c>
      <c r="AP24" s="45">
        <v>0.44456592081715962</v>
      </c>
      <c r="AQ24" s="45">
        <v>0.46954639846265589</v>
      </c>
      <c r="AR24" s="45">
        <v>0.49703830654720016</v>
      </c>
      <c r="AS24" s="45">
        <v>0.52731859692926197</v>
      </c>
      <c r="AT24" s="45">
        <v>0.56086212184753359</v>
      </c>
      <c r="AU24" s="45">
        <v>0.59808690018283184</v>
      </c>
      <c r="AV24" s="45">
        <v>0.63945249453371</v>
      </c>
      <c r="AW24" s="45">
        <v>0.68566623369728796</v>
      </c>
      <c r="AX24" s="45">
        <v>0.73761948927300747</v>
      </c>
      <c r="AY24" s="45">
        <v>0.79689313659189476</v>
      </c>
      <c r="AZ24" s="45">
        <v>0.86522322795434747</v>
      </c>
    </row>
    <row r="25" spans="1:52">
      <c r="H25" s="52">
        <v>21</v>
      </c>
      <c r="I25" s="9">
        <v>0.25071273589512755</v>
      </c>
      <c r="J25" s="9">
        <f t="shared" ca="1" si="2"/>
        <v>-1.8789171729652372</v>
      </c>
      <c r="K25" s="9">
        <f t="shared" si="0"/>
        <v>0.25071273589512755</v>
      </c>
      <c r="L25" s="9">
        <f t="shared" si="1"/>
        <v>105.95473242597247</v>
      </c>
      <c r="M25" s="9">
        <f t="shared" si="3"/>
        <v>105.08196750916224</v>
      </c>
      <c r="N25" s="9">
        <f t="shared" si="4"/>
        <v>-5.9547324259724661</v>
      </c>
      <c r="O25" s="9">
        <f t="shared" si="5"/>
        <v>-5.0819675091622543</v>
      </c>
      <c r="Q25" s="9">
        <f t="shared" si="6"/>
        <v>105.95473242597247</v>
      </c>
      <c r="R25" s="9">
        <f t="shared" si="7"/>
        <v>-5.9547324259724661</v>
      </c>
      <c r="S25" s="9">
        <f t="shared" si="8"/>
        <v>105.08196750916224</v>
      </c>
      <c r="T25" s="9">
        <f t="shared" si="9"/>
        <v>-5.0819675091622543</v>
      </c>
      <c r="AD25" s="52">
        <v>104</v>
      </c>
      <c r="AE25" s="45">
        <v>8.3495120950408362E-3</v>
      </c>
      <c r="AN25" s="50">
        <v>141</v>
      </c>
      <c r="AO25" s="45">
        <v>0.40990845608215287</v>
      </c>
      <c r="AP25" s="45">
        <v>0.43145586423204979</v>
      </c>
      <c r="AQ25" s="45">
        <v>0.45494581503145543</v>
      </c>
      <c r="AR25" s="45">
        <v>0.48070767649455376</v>
      </c>
      <c r="AS25" s="45">
        <v>0.50897430439101821</v>
      </c>
      <c r="AT25" s="45">
        <v>0.5401556063900449</v>
      </c>
      <c r="AU25" s="45">
        <v>0.57459811742923139</v>
      </c>
      <c r="AV25" s="45">
        <v>0.61267496879647199</v>
      </c>
      <c r="AW25" s="45">
        <v>0.65497127600119975</v>
      </c>
      <c r="AX25" s="45">
        <v>0.70221684909957516</v>
      </c>
      <c r="AY25" s="45">
        <v>0.75573087089403213</v>
      </c>
      <c r="AZ25" s="45">
        <v>0.81691332423946861</v>
      </c>
    </row>
    <row r="26" spans="1:52">
      <c r="H26" s="52">
        <v>22</v>
      </c>
      <c r="I26" s="9">
        <v>0.13963873555227344</v>
      </c>
      <c r="J26" s="9">
        <f t="shared" ca="1" si="2"/>
        <v>-0.7043559847066645</v>
      </c>
      <c r="K26" s="9">
        <f t="shared" si="0"/>
        <v>0.13963873555227344</v>
      </c>
      <c r="L26" s="9">
        <f t="shared" si="1"/>
        <v>102.07999830317101</v>
      </c>
      <c r="M26" s="9">
        <f t="shared" si="3"/>
        <v>103.95918513680689</v>
      </c>
      <c r="N26" s="9">
        <f t="shared" si="4"/>
        <v>-2.0799983031710099</v>
      </c>
      <c r="O26" s="9">
        <f t="shared" si="5"/>
        <v>-3.9591851368069086</v>
      </c>
      <c r="Q26" s="9">
        <f t="shared" si="6"/>
        <v>102.07999830317101</v>
      </c>
      <c r="R26" s="9">
        <f t="shared" si="7"/>
        <v>-2.0799983031710099</v>
      </c>
      <c r="S26" s="9">
        <f t="shared" si="8"/>
        <v>103.95918513680689</v>
      </c>
      <c r="T26" s="9">
        <f t="shared" si="9"/>
        <v>-3.9591851368069086</v>
      </c>
      <c r="AD26" s="52">
        <v>105</v>
      </c>
      <c r="AE26" s="45">
        <v>-1.6504879049591636E-3</v>
      </c>
      <c r="AN26" s="50">
        <v>142</v>
      </c>
      <c r="AO26" s="45">
        <v>0.39899973423389057</v>
      </c>
      <c r="AP26" s="45">
        <v>0.41938701828963365</v>
      </c>
      <c r="AQ26" s="45">
        <v>0.44154746096249409</v>
      </c>
      <c r="AR26" s="45">
        <v>0.46577386856788972</v>
      </c>
      <c r="AS26" s="45">
        <v>0.49226310844595483</v>
      </c>
      <c r="AT26" s="45">
        <v>0.52137191662296278</v>
      </c>
      <c r="AU26" s="45">
        <v>0.55338963453844403</v>
      </c>
      <c r="AV26" s="45">
        <v>0.58862134425076196</v>
      </c>
      <c r="AW26" s="45">
        <v>0.62755621155788599</v>
      </c>
      <c r="AX26" s="45">
        <v>0.67079889032328643</v>
      </c>
      <c r="AY26" s="45">
        <v>0.7194655479157317</v>
      </c>
      <c r="AZ26" s="45">
        <v>0.77470236277675042</v>
      </c>
    </row>
    <row r="27" spans="1:52">
      <c r="H27" s="52">
        <v>23</v>
      </c>
      <c r="I27" s="9">
        <v>0.61322517580010427</v>
      </c>
      <c r="J27" s="9">
        <f t="shared" ca="1" si="2"/>
        <v>0.83177649570698142</v>
      </c>
      <c r="K27" s="9">
        <f t="shared" si="0"/>
        <v>0.61322517580010427</v>
      </c>
      <c r="L27" s="9">
        <f t="shared" si="1"/>
        <v>119.65368955981216</v>
      </c>
      <c r="M27" s="9">
        <f t="shared" si="3"/>
        <v>108.83145602220381</v>
      </c>
      <c r="N27" s="9">
        <f t="shared" si="4"/>
        <v>-12.484751574392746</v>
      </c>
      <c r="O27" s="9">
        <f t="shared" si="5"/>
        <v>-8.8314560222038239</v>
      </c>
      <c r="Q27" s="9">
        <f t="shared" si="6"/>
        <v>119.65368955981216</v>
      </c>
      <c r="R27" s="9">
        <f t="shared" si="7"/>
        <v>-12.484751574392746</v>
      </c>
      <c r="S27" s="9">
        <f t="shared" si="8"/>
        <v>108.83145602220381</v>
      </c>
      <c r="T27" s="9">
        <f t="shared" si="9"/>
        <v>-8.8314560222038239</v>
      </c>
      <c r="AD27" s="52">
        <v>106</v>
      </c>
      <c r="AE27" s="45">
        <v>-1.1650487904959164E-2</v>
      </c>
      <c r="AN27" s="50">
        <v>143</v>
      </c>
      <c r="AO27" s="45">
        <v>0.38899694557255998</v>
      </c>
      <c r="AP27" s="45">
        <v>0.40835004759979282</v>
      </c>
      <c r="AQ27" s="45">
        <v>0.42933027452401901</v>
      </c>
      <c r="AR27" s="45">
        <v>0.45219986850819194</v>
      </c>
      <c r="AS27" s="45">
        <v>0.47712634639996582</v>
      </c>
      <c r="AT27" s="45">
        <v>0.50442289173282484</v>
      </c>
      <c r="AU27" s="45">
        <v>0.5343330378318959</v>
      </c>
      <c r="AV27" s="45">
        <v>0.56710818380494576</v>
      </c>
      <c r="AW27" s="45">
        <v>0.60316188583055708</v>
      </c>
      <c r="AX27" s="45">
        <v>0.64300134099089357</v>
      </c>
      <c r="AY27" s="45">
        <v>0.68758409395429942</v>
      </c>
      <c r="AZ27" s="45">
        <v>0.7378629353780517</v>
      </c>
    </row>
    <row r="28" spans="1:52">
      <c r="H28" s="52">
        <v>24</v>
      </c>
      <c r="I28" s="9">
        <v>-0.16828932894295121</v>
      </c>
      <c r="J28" s="9">
        <f t="shared" ca="1" si="2"/>
        <v>-1.3276297620840134</v>
      </c>
      <c r="K28" s="9">
        <f t="shared" si="0"/>
        <v>-0.16828932894295121</v>
      </c>
      <c r="L28" s="9">
        <f t="shared" si="1"/>
        <v>92.063187183248147</v>
      </c>
      <c r="M28" s="9">
        <f t="shared" si="3"/>
        <v>100.908854302718</v>
      </c>
      <c r="N28" s="9">
        <f t="shared" si="4"/>
        <v>0</v>
      </c>
      <c r="O28" s="9">
        <f t="shared" si="5"/>
        <v>-0.90885430271801226</v>
      </c>
      <c r="Q28" s="9">
        <f t="shared" si="6"/>
        <v>92.063187183248147</v>
      </c>
      <c r="R28" s="9">
        <f t="shared" si="7"/>
        <v>0</v>
      </c>
      <c r="S28" s="9">
        <f t="shared" si="8"/>
        <v>100.908854302718</v>
      </c>
      <c r="T28" s="9">
        <f t="shared" si="9"/>
        <v>-0.90885430271801226</v>
      </c>
      <c r="AD28" s="52">
        <v>107</v>
      </c>
      <c r="AE28" s="45">
        <v>-2.1650487904959163E-2</v>
      </c>
      <c r="AN28" s="50">
        <v>144</v>
      </c>
      <c r="AO28" s="45">
        <v>0.37965611050012793</v>
      </c>
      <c r="AP28" s="45">
        <v>0.39806893729837978</v>
      </c>
      <c r="AQ28" s="45">
        <v>0.41798026032498492</v>
      </c>
      <c r="AR28" s="45">
        <v>0.4396261687390059</v>
      </c>
      <c r="AS28" s="45">
        <v>0.46314967106555316</v>
      </c>
      <c r="AT28" s="45">
        <v>0.48882738696784012</v>
      </c>
      <c r="AU28" s="45">
        <v>0.51686522773134214</v>
      </c>
      <c r="AV28" s="45">
        <v>0.54747113325920516</v>
      </c>
      <c r="AW28" s="45">
        <v>0.58099742276920241</v>
      </c>
      <c r="AX28" s="45">
        <v>0.6178732002592694</v>
      </c>
      <c r="AY28" s="45">
        <v>0.65892825861124082</v>
      </c>
      <c r="AZ28" s="45">
        <v>0.70496328280956444</v>
      </c>
    </row>
    <row r="29" spans="1:52">
      <c r="H29" s="52">
        <v>25</v>
      </c>
      <c r="I29" s="9">
        <v>0.73265933640417347</v>
      </c>
      <c r="J29" s="9">
        <f t="shared" ca="1" si="2"/>
        <v>1.5579194436640043</v>
      </c>
      <c r="K29" s="9">
        <f t="shared" si="0"/>
        <v>0.73265933640417347</v>
      </c>
      <c r="L29" s="9">
        <f t="shared" si="1"/>
        <v>124.54422392248901</v>
      </c>
      <c r="M29" s="9">
        <f t="shared" si="3"/>
        <v>110.09584064260059</v>
      </c>
      <c r="N29" s="9">
        <f t="shared" si="4"/>
        <v>-12.484751574392746</v>
      </c>
      <c r="O29" s="9">
        <f t="shared" si="5"/>
        <v>-10.095840642600606</v>
      </c>
      <c r="Q29" s="9">
        <f t="shared" si="6"/>
        <v>124.54422392248901</v>
      </c>
      <c r="R29" s="9">
        <f t="shared" si="7"/>
        <v>-12.484751574392746</v>
      </c>
      <c r="S29" s="9">
        <f t="shared" si="8"/>
        <v>110.09584064260059</v>
      </c>
      <c r="T29" s="9">
        <f t="shared" si="9"/>
        <v>-10.095840642600606</v>
      </c>
      <c r="AD29" s="52">
        <v>108</v>
      </c>
      <c r="AE29" s="45">
        <v>-3.1650487904959161E-2</v>
      </c>
      <c r="AN29" s="50">
        <v>145</v>
      </c>
      <c r="AO29" s="45">
        <v>0.37090445310397602</v>
      </c>
      <c r="AP29" s="45">
        <v>0.38845855107477029</v>
      </c>
      <c r="AQ29" s="45">
        <v>0.40739719034678601</v>
      </c>
      <c r="AR29" s="45">
        <v>0.42793391821325411</v>
      </c>
      <c r="AS29" s="45">
        <v>0.45019112852866855</v>
      </c>
      <c r="AT29" s="45">
        <v>0.47441448810183962</v>
      </c>
      <c r="AU29" s="45">
        <v>0.50077874599142225</v>
      </c>
      <c r="AV29" s="45">
        <v>0.52945634153417365</v>
      </c>
      <c r="AW29" s="45">
        <v>0.56074947788562957</v>
      </c>
      <c r="AX29" s="45">
        <v>0.59502396434327542</v>
      </c>
      <c r="AY29" s="45">
        <v>0.63300537001616841</v>
      </c>
      <c r="AZ29" s="45">
        <v>0.67537306902545791</v>
      </c>
    </row>
    <row r="30" spans="1:52">
      <c r="H30" s="52">
        <v>26</v>
      </c>
      <c r="I30" s="9">
        <v>1.2405924366003431</v>
      </c>
      <c r="J30" s="9">
        <f t="shared" ca="1" si="2"/>
        <v>-1.2377792626197479</v>
      </c>
      <c r="K30" s="9">
        <f t="shared" si="0"/>
        <v>1.2405924366003431</v>
      </c>
      <c r="L30" s="9">
        <f t="shared" si="1"/>
        <v>147.67676555867894</v>
      </c>
      <c r="M30" s="9">
        <f t="shared" si="3"/>
        <v>115.6392091074991</v>
      </c>
      <c r="N30" s="9">
        <f t="shared" si="4"/>
        <v>-12.484751574392746</v>
      </c>
      <c r="O30" s="9">
        <f t="shared" si="5"/>
        <v>-10.127656305062047</v>
      </c>
      <c r="Q30" s="9">
        <f t="shared" si="6"/>
        <v>147.67676555867894</v>
      </c>
      <c r="R30" s="9">
        <f t="shared" si="7"/>
        <v>-12.484751574392746</v>
      </c>
      <c r="S30" s="9">
        <f t="shared" si="8"/>
        <v>115.6392091074991</v>
      </c>
      <c r="T30" s="9">
        <f t="shared" si="9"/>
        <v>-10.127656305062047</v>
      </c>
      <c r="AD30" s="52">
        <v>109</v>
      </c>
      <c r="AE30" s="45">
        <v>-4.1650487904959163E-2</v>
      </c>
      <c r="AN30" s="50">
        <v>146</v>
      </c>
      <c r="AO30" s="45">
        <v>0.36273427096307947</v>
      </c>
      <c r="AP30" s="45">
        <v>0.37950604779732688</v>
      </c>
      <c r="AQ30" s="45">
        <v>0.3975615308518739</v>
      </c>
      <c r="AR30" s="45">
        <v>0.41709483321955942</v>
      </c>
      <c r="AS30" s="45">
        <v>0.43821100451834233</v>
      </c>
      <c r="AT30" s="45">
        <v>0.46112947676124427</v>
      </c>
      <c r="AU30" s="45">
        <v>0.48599915208060335</v>
      </c>
      <c r="AV30" s="45">
        <v>0.5129634178169209</v>
      </c>
      <c r="AW30" s="45">
        <v>0.54228333310817889</v>
      </c>
      <c r="AX30" s="45">
        <v>0.57427319955995448</v>
      </c>
      <c r="AY30" s="45">
        <v>0.6095731038277048</v>
      </c>
      <c r="AZ30" s="45">
        <v>0.64876506508506693</v>
      </c>
    </row>
    <row r="31" spans="1:52">
      <c r="A31" s="90" t="s">
        <v>41</v>
      </c>
      <c r="B31" s="90"/>
      <c r="C31" s="90"/>
      <c r="D31" s="90"/>
      <c r="H31" s="52">
        <v>27</v>
      </c>
      <c r="I31" s="9">
        <v>-0.17685572310219297</v>
      </c>
      <c r="J31" s="9">
        <f t="shared" ca="1" si="2"/>
        <v>0.60907578308807486</v>
      </c>
      <c r="K31" s="9">
        <f t="shared" si="0"/>
        <v>-0.17685572310219297</v>
      </c>
      <c r="L31" s="9">
        <f t="shared" si="1"/>
        <v>91.799047188720124</v>
      </c>
      <c r="M31" s="9">
        <f t="shared" si="3"/>
        <v>100.8252876529878</v>
      </c>
      <c r="N31" s="9">
        <f t="shared" si="4"/>
        <v>0</v>
      </c>
      <c r="O31" s="9">
        <f t="shared" si="5"/>
        <v>-0.82528765298781082</v>
      </c>
      <c r="Q31" s="9">
        <f t="shared" si="6"/>
        <v>91.799047188720124</v>
      </c>
      <c r="R31" s="9">
        <f t="shared" si="7"/>
        <v>0</v>
      </c>
      <c r="S31" s="9">
        <f t="shared" si="8"/>
        <v>100.8252876529878</v>
      </c>
      <c r="T31" s="9">
        <f t="shared" si="9"/>
        <v>-0.82528765298781082</v>
      </c>
      <c r="AD31" s="52">
        <v>110</v>
      </c>
      <c r="AE31" s="45">
        <v>-5.1650487904959165E-2</v>
      </c>
      <c r="AN31" s="50">
        <v>147</v>
      </c>
      <c r="AO31" s="45">
        <v>0.35525389365292592</v>
      </c>
      <c r="AP31" s="45">
        <v>0.37132573669034619</v>
      </c>
      <c r="AQ31" s="45">
        <v>0.38859352299640981</v>
      </c>
      <c r="AR31" s="45">
        <v>0.40723485800207926</v>
      </c>
      <c r="AS31" s="45">
        <v>0.42734040966943976</v>
      </c>
      <c r="AT31" s="45">
        <v>0.4491076785732207</v>
      </c>
      <c r="AU31" s="45">
        <v>0.47266441410966348</v>
      </c>
      <c r="AV31" s="45">
        <v>0.49813053296812571</v>
      </c>
      <c r="AW31" s="45">
        <v>0.52573370845097378</v>
      </c>
      <c r="AX31" s="45">
        <v>0.55574677681884432</v>
      </c>
      <c r="AY31" s="45">
        <v>0.58874039705772141</v>
      </c>
      <c r="AZ31" s="45">
        <v>0.62521913839059096</v>
      </c>
    </row>
    <row r="32" spans="1:52">
      <c r="A32" s="51" t="s">
        <v>37</v>
      </c>
      <c r="B32" s="26">
        <f>1/E9*(LN(E7/E11)+(B5-E9^2/2))</f>
        <v>-7.8260964548621956E-2</v>
      </c>
      <c r="C32" s="51" t="s">
        <v>51</v>
      </c>
      <c r="D32" s="26">
        <f>$E$7*NORMSDIST(B33)-$E$11*EXP(-$B$5)*NORMSDIST(B32)</f>
        <v>14.651270349871467</v>
      </c>
      <c r="H32" s="52">
        <v>28</v>
      </c>
      <c r="I32" s="9">
        <v>-0.63686718011086008</v>
      </c>
      <c r="J32" s="9">
        <f t="shared" ca="1" si="2"/>
        <v>1.4695628700594261</v>
      </c>
      <c r="K32" s="9">
        <f t="shared" si="0"/>
        <v>-0.63686718011086008</v>
      </c>
      <c r="L32" s="9">
        <f t="shared" si="1"/>
        <v>78.673803440008697</v>
      </c>
      <c r="M32" s="9">
        <f t="shared" si="3"/>
        <v>96.437972940915557</v>
      </c>
      <c r="N32" s="9">
        <f t="shared" si="4"/>
        <v>0</v>
      </c>
      <c r="O32" s="9">
        <f t="shared" si="5"/>
        <v>0</v>
      </c>
      <c r="Q32" s="9">
        <f t="shared" si="6"/>
        <v>78.673803440008697</v>
      </c>
      <c r="R32" s="9">
        <f t="shared" si="7"/>
        <v>0</v>
      </c>
      <c r="S32" s="9">
        <f t="shared" si="8"/>
        <v>96.437972940915557</v>
      </c>
      <c r="T32" s="9">
        <f t="shared" si="9"/>
        <v>0</v>
      </c>
      <c r="AD32" s="61">
        <v>111</v>
      </c>
      <c r="AE32" s="45">
        <v>-6.1650487904959167E-2</v>
      </c>
      <c r="AN32" s="50">
        <v>148</v>
      </c>
      <c r="AO32" s="45">
        <v>0.34824072742135781</v>
      </c>
      <c r="AP32" s="45">
        <v>0.36367049608097513</v>
      </c>
      <c r="AQ32" s="45">
        <v>0.38021777317650357</v>
      </c>
      <c r="AR32" s="45">
        <v>0.39804574368076168</v>
      </c>
      <c r="AS32" s="45">
        <v>0.41723280756045389</v>
      </c>
      <c r="AT32" s="45">
        <v>0.43795759136487405</v>
      </c>
      <c r="AU32" s="45">
        <v>0.46033001699767223</v>
      </c>
      <c r="AV32" s="45">
        <v>0.48445046470152747</v>
      </c>
      <c r="AW32" s="45">
        <v>0.51051866579594674</v>
      </c>
      <c r="AX32" s="45">
        <v>0.53877299948499713</v>
      </c>
      <c r="AY32" s="45">
        <v>0.56972587110269179</v>
      </c>
      <c r="AZ32" s="45">
        <v>0.6038181347465531</v>
      </c>
    </row>
    <row r="33" spans="1:52">
      <c r="A33" s="51" t="s">
        <v>38</v>
      </c>
      <c r="B33" s="26">
        <f>1/E9*(LN(E7/E11)+(B5+E9^2/2))</f>
        <v>0.25714738686613298</v>
      </c>
      <c r="C33" s="24"/>
      <c r="D33" s="26"/>
      <c r="H33" s="52">
        <v>29</v>
      </c>
      <c r="I33" s="9">
        <v>-1.6556714009268076</v>
      </c>
      <c r="J33" s="9">
        <f t="shared" ca="1" si="2"/>
        <v>-0.85826839626188767</v>
      </c>
      <c r="K33" s="9">
        <f t="shared" si="0"/>
        <v>-1.6556714009268076</v>
      </c>
      <c r="L33" s="9">
        <f t="shared" si="1"/>
        <v>55.901699925742435</v>
      </c>
      <c r="M33" s="9">
        <f t="shared" si="3"/>
        <v>87.388899214577052</v>
      </c>
      <c r="N33" s="9">
        <f t="shared" si="4"/>
        <v>0</v>
      </c>
      <c r="O33" s="9">
        <f t="shared" si="5"/>
        <v>0</v>
      </c>
      <c r="Q33" s="9">
        <f t="shared" si="6"/>
        <v>55.901699925742435</v>
      </c>
      <c r="R33" s="9">
        <f t="shared" si="7"/>
        <v>0</v>
      </c>
      <c r="S33" s="9">
        <f t="shared" si="8"/>
        <v>87.388899214577052</v>
      </c>
      <c r="T33" s="9">
        <f t="shared" si="9"/>
        <v>0</v>
      </c>
      <c r="AD33" s="52">
        <v>112</v>
      </c>
      <c r="AE33" s="45">
        <v>-7.1650487904959162E-2</v>
      </c>
      <c r="AN33" s="50">
        <v>149</v>
      </c>
      <c r="AO33" s="45">
        <v>0.34169068430626737</v>
      </c>
      <c r="AP33" s="45">
        <v>0.35653310668577071</v>
      </c>
      <c r="AQ33" s="45">
        <v>0.37242305476208282</v>
      </c>
      <c r="AR33" s="45">
        <v>0.38951112139532795</v>
      </c>
      <c r="AS33" s="45">
        <v>0.40786524485884784</v>
      </c>
      <c r="AT33" s="45">
        <v>0.42764780271476383</v>
      </c>
      <c r="AU33" s="45">
        <v>0.44895368405877767</v>
      </c>
      <c r="AV33" s="45">
        <v>0.47186699417222583</v>
      </c>
      <c r="AW33" s="45">
        <v>0.4965640351518501</v>
      </c>
      <c r="AX33" s="45">
        <v>0.52325448168865452</v>
      </c>
      <c r="AY33" s="45">
        <v>0.55240170224479457</v>
      </c>
      <c r="AZ33" s="45">
        <v>0.58439392739476348</v>
      </c>
    </row>
    <row r="34" spans="1:52">
      <c r="A34" s="51" t="s">
        <v>39</v>
      </c>
      <c r="B34" s="26">
        <f>1/E9*(LN(E7/E12)+(B5-E9^2/2))</f>
        <v>-0.42901992571522546</v>
      </c>
      <c r="C34" s="51" t="s">
        <v>52</v>
      </c>
      <c r="D34" s="26">
        <f>E7*NORMSDIST(B35)-E12*EXP(-B5)*NORMSDIST(B34)</f>
        <v>9.8163191403673835</v>
      </c>
      <c r="H34" s="52">
        <v>30</v>
      </c>
      <c r="I34" s="9">
        <v>1.1733255515345979</v>
      </c>
      <c r="J34" s="9">
        <f t="shared" ca="1" si="2"/>
        <v>-0.80525299637540659</v>
      </c>
      <c r="K34" s="9">
        <f t="shared" si="0"/>
        <v>1.1733255515345979</v>
      </c>
      <c r="L34" s="9">
        <f t="shared" si="1"/>
        <v>144.38220630073576</v>
      </c>
      <c r="M34" s="9">
        <f t="shared" si="3"/>
        <v>114.88934929798015</v>
      </c>
      <c r="N34" s="9">
        <f t="shared" si="4"/>
        <v>-12.484751574392746</v>
      </c>
      <c r="O34" s="9">
        <f t="shared" si="5"/>
        <v>-10.127656305062047</v>
      </c>
      <c r="Q34" s="9">
        <f t="shared" si="6"/>
        <v>144.38220630073576</v>
      </c>
      <c r="R34" s="9">
        <f t="shared" si="7"/>
        <v>-12.484751574392746</v>
      </c>
      <c r="S34" s="9">
        <f t="shared" si="8"/>
        <v>114.88934929798015</v>
      </c>
      <c r="T34" s="9">
        <f t="shared" si="9"/>
        <v>-10.127656305062047</v>
      </c>
      <c r="AD34" s="61">
        <v>113</v>
      </c>
      <c r="AE34" s="45">
        <v>-7.649800364888662E-2</v>
      </c>
      <c r="AN34" s="50">
        <v>150</v>
      </c>
      <c r="AO34" s="45">
        <v>0.33545693344464211</v>
      </c>
      <c r="AP34" s="45">
        <v>0.34975140225373486</v>
      </c>
      <c r="AQ34" s="45">
        <v>0.36502965421715061</v>
      </c>
      <c r="AR34" s="45">
        <v>0.38143104567143882</v>
      </c>
      <c r="AS34" s="45">
        <v>0.39901439859192983</v>
      </c>
      <c r="AT34" s="45">
        <v>0.41792778579141793</v>
      </c>
      <c r="AU34" s="45">
        <v>0.43825313406719618</v>
      </c>
      <c r="AV34" s="45">
        <v>0.46006068233386099</v>
      </c>
      <c r="AW34" s="45">
        <v>0.48350661988684601</v>
      </c>
      <c r="AX34" s="45">
        <v>0.50877612699527763</v>
      </c>
      <c r="AY34" s="45">
        <v>0.53629025895708271</v>
      </c>
      <c r="AZ34" s="45">
        <v>0.56639266971934521</v>
      </c>
    </row>
    <row r="35" spans="1:52">
      <c r="A35" s="51" t="s">
        <v>40</v>
      </c>
      <c r="B35" s="26">
        <f>1/E9*(LN(E7/E12)+(B5+E9^2/2))</f>
        <v>-9.3611574300470526E-2</v>
      </c>
      <c r="C35" s="24"/>
      <c r="D35" s="26"/>
      <c r="H35" s="52">
        <v>31</v>
      </c>
      <c r="I35" s="9">
        <v>1.0239704778678018</v>
      </c>
      <c r="J35" s="9">
        <f t="shared" ca="1" si="2"/>
        <v>1.0149343242003872</v>
      </c>
      <c r="K35" s="9">
        <f t="shared" si="0"/>
        <v>1.0239704778678018</v>
      </c>
      <c r="L35" s="9">
        <f t="shared" si="1"/>
        <v>137.32756464234714</v>
      </c>
      <c r="M35" s="9">
        <f t="shared" si="3"/>
        <v>113.24174667969542</v>
      </c>
      <c r="N35" s="9">
        <f t="shared" si="4"/>
        <v>-12.484751574392746</v>
      </c>
      <c r="O35" s="9">
        <f t="shared" si="5"/>
        <v>-10.127656305062047</v>
      </c>
      <c r="Q35" s="9">
        <f t="shared" si="6"/>
        <v>137.32756464234714</v>
      </c>
      <c r="R35" s="9">
        <f t="shared" si="7"/>
        <v>-12.484751574392746</v>
      </c>
      <c r="S35" s="9">
        <f t="shared" si="8"/>
        <v>113.24174667969542</v>
      </c>
      <c r="T35" s="9">
        <f t="shared" si="9"/>
        <v>-10.127656305062047</v>
      </c>
      <c r="AD35" s="52">
        <v>114</v>
      </c>
      <c r="AE35" s="45">
        <v>-7.649800364888662E-2</v>
      </c>
      <c r="AN35" s="50">
        <v>151</v>
      </c>
      <c r="AO35" s="45">
        <v>0.32967291399248549</v>
      </c>
      <c r="AP35" s="45">
        <v>0.34346855995358561</v>
      </c>
      <c r="AQ35" s="45">
        <v>0.35819128002596756</v>
      </c>
      <c r="AR35" s="45">
        <v>0.37397062639262502</v>
      </c>
      <c r="AS35" s="45">
        <v>0.39085765344132173</v>
      </c>
      <c r="AT35" s="45">
        <v>0.40898811271791913</v>
      </c>
      <c r="AU35" s="45">
        <v>0.42843299482900049</v>
      </c>
      <c r="AV35" s="45">
        <v>0.4492509770154115</v>
      </c>
      <c r="AW35" s="45">
        <v>0.47158133567771926</v>
      </c>
      <c r="AX35" s="45">
        <v>0.4955887663332379</v>
      </c>
      <c r="AY35" s="45">
        <v>0.5216585208332698</v>
      </c>
      <c r="AZ35" s="45">
        <v>0.55009720436328824</v>
      </c>
    </row>
    <row r="36" spans="1:52">
      <c r="A36" s="92" t="s">
        <v>60</v>
      </c>
      <c r="B36" s="93"/>
      <c r="C36" s="94"/>
      <c r="D36" s="41">
        <f>D32-D34</f>
        <v>4.8349512095040836</v>
      </c>
      <c r="H36" s="52">
        <v>32</v>
      </c>
      <c r="I36" s="9">
        <v>-6.0272759277701607E-2</v>
      </c>
      <c r="J36" s="9">
        <f t="shared" ca="1" si="2"/>
        <v>0.32445046052065496</v>
      </c>
      <c r="K36" s="9">
        <f t="shared" si="0"/>
        <v>-6.0272759277701607E-2</v>
      </c>
      <c r="L36" s="9">
        <f t="shared" si="1"/>
        <v>95.459761969489151</v>
      </c>
      <c r="M36" s="9">
        <f t="shared" si="3"/>
        <v>101.96853650310135</v>
      </c>
      <c r="N36" s="9">
        <f t="shared" si="4"/>
        <v>0</v>
      </c>
      <c r="O36" s="9">
        <f t="shared" si="5"/>
        <v>-1.9685365031013617</v>
      </c>
      <c r="Q36" s="9">
        <f t="shared" si="6"/>
        <v>95.459761969489151</v>
      </c>
      <c r="R36" s="9">
        <f t="shared" si="7"/>
        <v>0</v>
      </c>
      <c r="S36" s="9">
        <f t="shared" si="8"/>
        <v>101.96853650310135</v>
      </c>
      <c r="T36" s="9">
        <f t="shared" si="9"/>
        <v>-1.9685365031013617</v>
      </c>
      <c r="AD36" s="61">
        <v>115</v>
      </c>
      <c r="AE36" s="45">
        <v>-7.649800364888662E-2</v>
      </c>
      <c r="AN36" s="50">
        <v>152</v>
      </c>
      <c r="AO36" s="45">
        <v>0.32429451599119136</v>
      </c>
      <c r="AP36" s="45">
        <v>0.33763459264822332</v>
      </c>
      <c r="AQ36" s="45">
        <v>0.35185106561309359</v>
      </c>
      <c r="AR36" s="45">
        <v>0.36706488365086559</v>
      </c>
      <c r="AS36" s="45">
        <v>0.38332044255592607</v>
      </c>
      <c r="AT36" s="45">
        <v>0.4007428121398835</v>
      </c>
      <c r="AU36" s="45">
        <v>0.41939369336357119</v>
      </c>
      <c r="AV36" s="45">
        <v>0.43932205494465137</v>
      </c>
      <c r="AW36" s="45">
        <v>0.46065283897311521</v>
      </c>
      <c r="AX36" s="45">
        <v>0.48353346540137226</v>
      </c>
      <c r="AY36" s="45">
        <v>0.50831862633479308</v>
      </c>
      <c r="AZ36" s="45">
        <v>0.53528384231032633</v>
      </c>
    </row>
    <row r="37" spans="1:52">
      <c r="A37" s="24"/>
      <c r="B37" s="24"/>
      <c r="C37" s="24"/>
      <c r="D37" s="26"/>
      <c r="H37" s="52">
        <v>33</v>
      </c>
      <c r="I37" s="9">
        <v>-3.2109432934676774E-2</v>
      </c>
      <c r="J37" s="9">
        <f t="shared" ca="1" si="2"/>
        <v>1.02711303608657E-2</v>
      </c>
      <c r="K37" s="9">
        <f t="shared" si="0"/>
        <v>-3.2109432934676774E-2</v>
      </c>
      <c r="L37" s="9">
        <f t="shared" si="1"/>
        <v>96.365767817428107</v>
      </c>
      <c r="M37" s="9">
        <f t="shared" si="3"/>
        <v>102.24665333832336</v>
      </c>
      <c r="N37" s="9">
        <f t="shared" si="4"/>
        <v>0</v>
      </c>
      <c r="O37" s="9">
        <f t="shared" si="5"/>
        <v>-2.2466533383233696</v>
      </c>
      <c r="Q37" s="9">
        <f t="shared" si="6"/>
        <v>96.365767817428107</v>
      </c>
      <c r="R37" s="9">
        <f t="shared" si="7"/>
        <v>0</v>
      </c>
      <c r="S37" s="9">
        <f t="shared" si="8"/>
        <v>102.24665333832336</v>
      </c>
      <c r="T37" s="9">
        <f t="shared" si="9"/>
        <v>-2.2466533383233696</v>
      </c>
      <c r="AD37" s="52">
        <v>116</v>
      </c>
      <c r="AE37" s="45">
        <v>-7.649800364888662E-2</v>
      </c>
      <c r="AN37" s="50">
        <v>153</v>
      </c>
      <c r="AO37" s="45">
        <v>0.31921000245950093</v>
      </c>
      <c r="AP37" s="45">
        <v>0.33212671782766023</v>
      </c>
      <c r="AQ37" s="45">
        <v>0.34587370133865863</v>
      </c>
      <c r="AR37" s="45">
        <v>0.36056420409203888</v>
      </c>
      <c r="AS37" s="45">
        <v>0.37623680118671099</v>
      </c>
      <c r="AT37" s="45">
        <v>0.39300711487085765</v>
      </c>
      <c r="AU37" s="45">
        <v>0.41092879436004787</v>
      </c>
      <c r="AV37" s="45">
        <v>0.43004248853652088</v>
      </c>
      <c r="AW37" s="45">
        <v>0.45046073134779002</v>
      </c>
      <c r="AX37" s="45">
        <v>0.47231605632446022</v>
      </c>
      <c r="AY37" s="45">
        <v>0.49593649507156862</v>
      </c>
      <c r="AZ37" s="45">
        <v>0.5215708953995174</v>
      </c>
    </row>
    <row r="38" spans="1:52">
      <c r="A38" s="51" t="s">
        <v>39</v>
      </c>
      <c r="B38" s="26">
        <f>1/E10*(LN(E8/E13)+(B5-E10^2/2))</f>
        <v>0.26183907131013595</v>
      </c>
      <c r="C38" s="51" t="s">
        <v>56</v>
      </c>
      <c r="D38" s="26">
        <f>E8*NORMSDIST(B39)-E13*EXP(-B5)*NORMSDIST(B38)</f>
        <v>5.4587249069863191</v>
      </c>
      <c r="H38" s="52">
        <v>34</v>
      </c>
      <c r="I38" s="9">
        <v>0.88625285518890562</v>
      </c>
      <c r="J38" s="9">
        <f t="shared" ca="1" si="2"/>
        <v>-0.81026486407576648</v>
      </c>
      <c r="K38" s="9">
        <f t="shared" si="0"/>
        <v>0.88625285518890562</v>
      </c>
      <c r="L38" s="9">
        <f t="shared" si="1"/>
        <v>131.12845483099994</v>
      </c>
      <c r="M38" s="9">
        <f t="shared" si="3"/>
        <v>111.74346788630584</v>
      </c>
      <c r="N38" s="9">
        <f t="shared" si="4"/>
        <v>-12.484751574392746</v>
      </c>
      <c r="O38" s="9">
        <f t="shared" si="5"/>
        <v>-10.127656305062047</v>
      </c>
      <c r="Q38" s="9">
        <f t="shared" si="6"/>
        <v>131.12845483099994</v>
      </c>
      <c r="R38" s="9">
        <f t="shared" si="7"/>
        <v>-12.484751574392746</v>
      </c>
      <c r="S38" s="9">
        <f t="shared" si="8"/>
        <v>111.74346788630584</v>
      </c>
      <c r="T38" s="9">
        <f t="shared" si="9"/>
        <v>-10.127656305062047</v>
      </c>
      <c r="AD38" s="61">
        <v>117</v>
      </c>
      <c r="AE38" s="45">
        <v>-7.649800364888662E-2</v>
      </c>
      <c r="AN38" s="50">
        <v>154</v>
      </c>
      <c r="AO38" s="45">
        <v>0.31437003722382101</v>
      </c>
      <c r="AP38" s="45">
        <v>0.3268903455839216</v>
      </c>
      <c r="AQ38" s="45">
        <v>0.34019858654632928</v>
      </c>
      <c r="AR38" s="45">
        <v>0.35440106134276339</v>
      </c>
      <c r="AS38" s="45">
        <v>0.3695312110780819</v>
      </c>
      <c r="AT38" s="45">
        <v>0.38569622230169837</v>
      </c>
      <c r="AU38" s="45">
        <v>0.40294269940458871</v>
      </c>
      <c r="AV38" s="45">
        <v>0.42130409398430918</v>
      </c>
      <c r="AW38" s="45">
        <v>0.44088208813775825</v>
      </c>
      <c r="AX38" s="45">
        <v>0.46179625067634528</v>
      </c>
      <c r="AY38" s="45">
        <v>0.48435109700863321</v>
      </c>
      <c r="AZ38" s="45">
        <v>0.50877232583166176</v>
      </c>
    </row>
    <row r="39" spans="1:52">
      <c r="A39" s="51" t="s">
        <v>40</v>
      </c>
      <c r="B39" s="26">
        <f>1/E10*(LN(E8/E13)+(B5+E10^2/2))</f>
        <v>0.35855222669027514</v>
      </c>
      <c r="C39" s="24"/>
      <c r="D39" s="26"/>
      <c r="H39" s="52">
        <v>35</v>
      </c>
      <c r="I39" s="9">
        <v>0.28586731794511305</v>
      </c>
      <c r="J39" s="9">
        <f t="shared" ca="1" si="2"/>
        <v>-0.68674739444382527</v>
      </c>
      <c r="K39" s="9">
        <f t="shared" si="0"/>
        <v>0.28586731794511305</v>
      </c>
      <c r="L39" s="9">
        <f t="shared" si="1"/>
        <v>107.21145408364062</v>
      </c>
      <c r="M39" s="9">
        <f t="shared" si="3"/>
        <v>105.43984483045921</v>
      </c>
      <c r="N39" s="9">
        <f t="shared" si="4"/>
        <v>-7.2114540836406178</v>
      </c>
      <c r="O39" s="9">
        <f t="shared" si="5"/>
        <v>-5.4398448304592222</v>
      </c>
      <c r="Q39" s="9">
        <f t="shared" si="6"/>
        <v>107.21145408364062</v>
      </c>
      <c r="R39" s="9">
        <f t="shared" si="7"/>
        <v>-7.2114540836406178</v>
      </c>
      <c r="S39" s="9">
        <f t="shared" si="8"/>
        <v>105.43984483045921</v>
      </c>
      <c r="T39" s="9">
        <f t="shared" si="9"/>
        <v>-5.4398448304592222</v>
      </c>
      <c r="AD39" s="52">
        <v>118</v>
      </c>
      <c r="AE39" s="45">
        <v>-7.649800364888662E-2</v>
      </c>
      <c r="AN39" s="50">
        <v>155</v>
      </c>
      <c r="AO39" s="45">
        <v>0.30977886143763417</v>
      </c>
      <c r="AP39" s="45">
        <v>0.32192907074985005</v>
      </c>
      <c r="AQ39" s="45">
        <v>0.33482844362044273</v>
      </c>
      <c r="AR39" s="45">
        <v>0.3485770158723604</v>
      </c>
      <c r="AS39" s="45">
        <v>0.36320370757826809</v>
      </c>
      <c r="AT39" s="45">
        <v>0.37880818118766224</v>
      </c>
      <c r="AU39" s="45">
        <v>0.39543088458223119</v>
      </c>
      <c r="AV39" s="45">
        <v>0.41309905078434644</v>
      </c>
      <c r="AW39" s="45">
        <v>0.43190487459100929</v>
      </c>
      <c r="AX39" s="45">
        <v>0.45195663436009575</v>
      </c>
      <c r="AY39" s="45">
        <v>0.47353809689168119</v>
      </c>
      <c r="AZ39" s="45">
        <v>0.49685485725013273</v>
      </c>
    </row>
    <row r="40" spans="1:52">
      <c r="A40" s="51" t="s">
        <v>42</v>
      </c>
      <c r="B40" s="26">
        <f>1/E10*(LN(E8/E14)+(B5-E10^2/2))</f>
        <v>-0.73564693166415474</v>
      </c>
      <c r="C40" s="51" t="s">
        <v>57</v>
      </c>
      <c r="D40" s="26">
        <f>E8*NORMSDIST(B41)-E14*EXP(-B5)*NORMSDIST(B40)</f>
        <v>1.458569903958896</v>
      </c>
      <c r="H40" s="52">
        <v>36</v>
      </c>
      <c r="I40" s="9">
        <v>-0.23385631184740255</v>
      </c>
      <c r="J40" s="9">
        <f t="shared" ca="1" si="2"/>
        <v>0.20755001341727236</v>
      </c>
      <c r="K40" s="9">
        <f t="shared" si="0"/>
        <v>-0.23385631184740255</v>
      </c>
      <c r="L40" s="9">
        <f t="shared" si="1"/>
        <v>90.060660141373901</v>
      </c>
      <c r="M40" s="9">
        <f t="shared" si="3"/>
        <v>100.27099663020947</v>
      </c>
      <c r="N40" s="9">
        <f t="shared" si="4"/>
        <v>0</v>
      </c>
      <c r="O40" s="9">
        <f t="shared" si="5"/>
        <v>-0.27099663020948128</v>
      </c>
      <c r="Q40" s="9">
        <f t="shared" si="6"/>
        <v>90.060660141373901</v>
      </c>
      <c r="R40" s="9">
        <f t="shared" si="7"/>
        <v>0</v>
      </c>
      <c r="S40" s="9">
        <f t="shared" si="8"/>
        <v>100.27099663020947</v>
      </c>
      <c r="T40" s="9">
        <f t="shared" si="9"/>
        <v>-0.27099663020948128</v>
      </c>
      <c r="AD40" s="61">
        <v>119</v>
      </c>
      <c r="AE40" s="45">
        <v>-7.649800364888662E-2</v>
      </c>
      <c r="AN40" s="50">
        <v>156</v>
      </c>
      <c r="AO40" s="45">
        <v>0.30539645451662001</v>
      </c>
      <c r="AP40" s="45">
        <v>0.31719877142205616</v>
      </c>
      <c r="AQ40" s="45">
        <v>0.32971448393083674</v>
      </c>
      <c r="AR40" s="45">
        <v>0.34303793347285549</v>
      </c>
      <c r="AS40" s="45">
        <v>0.35719402696563979</v>
      </c>
      <c r="AT40" s="45">
        <v>0.3722756585817148</v>
      </c>
      <c r="AU40" s="45">
        <v>0.38831785078378322</v>
      </c>
      <c r="AV40" s="45">
        <v>0.40534241887345024</v>
      </c>
      <c r="AW40" s="45">
        <v>0.42343318704495275</v>
      </c>
      <c r="AX40" s="45">
        <v>0.44268850803418458</v>
      </c>
      <c r="AY40" s="45">
        <v>0.46337366287446108</v>
      </c>
      <c r="AZ40" s="45">
        <v>0.48567661131856693</v>
      </c>
    </row>
    <row r="41" spans="1:52">
      <c r="A41" s="51" t="s">
        <v>43</v>
      </c>
      <c r="B41" s="26">
        <f>1/E10*(LN(E8/E14)+(B5+E10^2/2))</f>
        <v>-0.6389337762840156</v>
      </c>
      <c r="C41" s="24"/>
      <c r="D41" s="26"/>
      <c r="H41" s="52">
        <v>37</v>
      </c>
      <c r="I41" s="9">
        <v>-0.41436968130329221</v>
      </c>
      <c r="J41" s="9">
        <f t="shared" ca="1" si="2"/>
        <v>-1.9608714432530352</v>
      </c>
      <c r="K41" s="9">
        <f t="shared" si="0"/>
        <v>-0.41436968130329221</v>
      </c>
      <c r="L41" s="9">
        <f t="shared" si="1"/>
        <v>84.769664869774687</v>
      </c>
      <c r="M41" s="9">
        <f t="shared" si="3"/>
        <v>98.535655692603711</v>
      </c>
      <c r="N41" s="9">
        <f t="shared" si="4"/>
        <v>0</v>
      </c>
      <c r="O41" s="9">
        <f t="shared" si="5"/>
        <v>0</v>
      </c>
      <c r="Q41" s="9">
        <f t="shared" si="6"/>
        <v>84.769664869774687</v>
      </c>
      <c r="R41" s="9">
        <f t="shared" si="7"/>
        <v>0</v>
      </c>
      <c r="S41" s="9">
        <f t="shared" si="8"/>
        <v>98.535655692603711</v>
      </c>
      <c r="T41" s="9">
        <f t="shared" si="9"/>
        <v>0</v>
      </c>
      <c r="AD41" s="52">
        <v>120</v>
      </c>
      <c r="AE41" s="45">
        <v>-7.649800364888662E-2</v>
      </c>
      <c r="AN41" s="50">
        <v>157</v>
      </c>
      <c r="AO41" s="45">
        <v>0.30121790372975932</v>
      </c>
      <c r="AP41" s="45">
        <v>0.31269339464444429</v>
      </c>
      <c r="AQ41" s="45">
        <v>0.32484928223483828</v>
      </c>
      <c r="AR41" s="45">
        <v>0.33777472933949204</v>
      </c>
      <c r="AS41" s="45">
        <v>0.35149107902309856</v>
      </c>
      <c r="AT41" s="45">
        <v>0.36608513128174586</v>
      </c>
      <c r="AU41" s="45">
        <v>0.38158712373200537</v>
      </c>
      <c r="AV41" s="45">
        <v>0.39801414860490841</v>
      </c>
      <c r="AW41" s="45">
        <v>0.41544263345942833</v>
      </c>
      <c r="AX41" s="45">
        <v>0.43396218969097972</v>
      </c>
      <c r="AY41" s="45">
        <v>0.4538215946491464</v>
      </c>
      <c r="AZ41" s="45">
        <v>0.47519330170731461</v>
      </c>
    </row>
    <row r="42" spans="1:52">
      <c r="A42" s="47" t="s">
        <v>61</v>
      </c>
      <c r="B42" s="48"/>
      <c r="C42" s="49"/>
      <c r="D42" s="42">
        <f>D38-D40</f>
        <v>4.0001550030274231</v>
      </c>
      <c r="H42" s="52">
        <v>38</v>
      </c>
      <c r="I42" s="9">
        <v>-1.6370884145153095</v>
      </c>
      <c r="J42" s="9">
        <f t="shared" ca="1" si="2"/>
        <v>0.18936882355618981</v>
      </c>
      <c r="K42" s="9">
        <f t="shared" si="0"/>
        <v>-1.6370884145153095</v>
      </c>
      <c r="L42" s="9">
        <f t="shared" si="1"/>
        <v>56.251217126559318</v>
      </c>
      <c r="M42" s="9">
        <f t="shared" si="3"/>
        <v>87.546097444207632</v>
      </c>
      <c r="N42" s="9">
        <f t="shared" si="4"/>
        <v>0</v>
      </c>
      <c r="O42" s="9">
        <f t="shared" si="5"/>
        <v>0</v>
      </c>
      <c r="Q42" s="9">
        <f t="shared" si="6"/>
        <v>56.251217126559318</v>
      </c>
      <c r="R42" s="9">
        <f t="shared" si="7"/>
        <v>0</v>
      </c>
      <c r="S42" s="9">
        <f t="shared" si="8"/>
        <v>87.546097444207632</v>
      </c>
      <c r="T42" s="9">
        <f t="shared" si="9"/>
        <v>0</v>
      </c>
      <c r="AN42" s="50">
        <v>158</v>
      </c>
      <c r="AO42" s="45">
        <v>0.29725445755423568</v>
      </c>
      <c r="AP42" s="45">
        <v>0.30842434538589159</v>
      </c>
      <c r="AQ42" s="45">
        <v>0.32024430869735709</v>
      </c>
      <c r="AR42" s="45">
        <v>0.33279881683374157</v>
      </c>
      <c r="AS42" s="45">
        <v>0.3461060590768415</v>
      </c>
      <c r="AT42" s="45">
        <v>0.36024736491648085</v>
      </c>
      <c r="AU42" s="45">
        <v>0.3752487653620607</v>
      </c>
      <c r="AV42" s="45">
        <v>0.39112324857985326</v>
      </c>
      <c r="AW42" s="45">
        <v>0.40794072207349685</v>
      </c>
      <c r="AX42" s="45">
        <v>0.42578311574498262</v>
      </c>
      <c r="AY42" s="45">
        <v>0.44488450237788302</v>
      </c>
      <c r="AZ42" s="45">
        <v>0.46540372370755889</v>
      </c>
    </row>
    <row r="43" spans="1:52">
      <c r="H43" s="52">
        <v>39</v>
      </c>
      <c r="I43" s="9">
        <v>0.968014858257221</v>
      </c>
      <c r="J43" s="9">
        <f t="shared" ca="1" si="2"/>
        <v>2.2606713096227393</v>
      </c>
      <c r="K43" s="9">
        <f t="shared" si="0"/>
        <v>0.968014858257221</v>
      </c>
      <c r="L43" s="9">
        <f t="shared" si="1"/>
        <v>134.77423869914938</v>
      </c>
      <c r="M43" s="9">
        <f t="shared" si="3"/>
        <v>112.63057780617785</v>
      </c>
      <c r="N43" s="9">
        <f t="shared" si="4"/>
        <v>-12.484751574392746</v>
      </c>
      <c r="O43" s="9">
        <f t="shared" si="5"/>
        <v>-10.127656305062047</v>
      </c>
      <c r="Q43" s="9">
        <f t="shared" si="6"/>
        <v>134.77423869914938</v>
      </c>
      <c r="R43" s="9">
        <f t="shared" si="7"/>
        <v>-12.484751574392746</v>
      </c>
      <c r="S43" s="9">
        <f t="shared" si="8"/>
        <v>112.63057780617785</v>
      </c>
      <c r="T43" s="9">
        <f t="shared" si="9"/>
        <v>-10.127656305062047</v>
      </c>
      <c r="AN43" s="50">
        <v>159</v>
      </c>
      <c r="AO43" s="45">
        <v>0.29353437862034992</v>
      </c>
      <c r="AP43" s="45">
        <v>0.30442131837818043</v>
      </c>
      <c r="AQ43" s="45">
        <v>0.31593072635820091</v>
      </c>
      <c r="AR43" s="45">
        <v>0.32814285372652957</v>
      </c>
      <c r="AS43" s="45">
        <v>0.3410731219521923</v>
      </c>
      <c r="AT43" s="45">
        <v>0.35479798899449777</v>
      </c>
      <c r="AU43" s="45">
        <v>0.36933981682480838</v>
      </c>
      <c r="AV43" s="45">
        <v>0.38470805570683553</v>
      </c>
      <c r="AW43" s="45">
        <v>0.40096690747363362</v>
      </c>
      <c r="AX43" s="45">
        <v>0.41819159914469245</v>
      </c>
      <c r="AY43" s="45">
        <v>0.43660319334887981</v>
      </c>
      <c r="AZ43" s="45">
        <v>0.45634866144439235</v>
      </c>
    </row>
    <row r="44" spans="1:52">
      <c r="H44" s="52">
        <v>40</v>
      </c>
      <c r="I44" s="9">
        <v>-0.43917302026129196</v>
      </c>
      <c r="J44" s="9">
        <f t="shared" ca="1" si="2"/>
        <v>-0.21483211126938839</v>
      </c>
      <c r="K44" s="9">
        <f t="shared" si="0"/>
        <v>-0.43917302026129196</v>
      </c>
      <c r="L44" s="9">
        <f t="shared" si="1"/>
        <v>84.067370418102939</v>
      </c>
      <c r="M44" s="9">
        <f t="shared" si="3"/>
        <v>98.299570732296644</v>
      </c>
      <c r="N44" s="9">
        <f t="shared" si="4"/>
        <v>0</v>
      </c>
      <c r="O44" s="9">
        <f t="shared" si="5"/>
        <v>0</v>
      </c>
      <c r="Q44" s="9">
        <f t="shared" si="6"/>
        <v>84.067370418102939</v>
      </c>
      <c r="R44" s="9">
        <f t="shared" si="7"/>
        <v>0</v>
      </c>
      <c r="S44" s="9">
        <f t="shared" si="8"/>
        <v>98.299570732296644</v>
      </c>
      <c r="T44" s="9">
        <f t="shared" si="9"/>
        <v>0</v>
      </c>
      <c r="AN44" s="50">
        <v>160</v>
      </c>
      <c r="AO44" s="45">
        <v>0.2899969719850557</v>
      </c>
      <c r="AP44" s="45">
        <v>0.30061834667154808</v>
      </c>
      <c r="AQ44" s="45">
        <v>0.31183669062642255</v>
      </c>
      <c r="AR44" s="45">
        <v>0.32372840669246283</v>
      </c>
      <c r="AS44" s="45">
        <v>0.33630645022950745</v>
      </c>
      <c r="AT44" s="45">
        <v>0.34964287372581598</v>
      </c>
      <c r="AU44" s="45">
        <v>0.36375678906757369</v>
      </c>
      <c r="AV44" s="45">
        <v>0.37865454925932235</v>
      </c>
      <c r="AW44" s="45">
        <v>0.39439528218555259</v>
      </c>
      <c r="AX44" s="45">
        <v>0.41104826972159259</v>
      </c>
      <c r="AY44" s="45">
        <v>0.42882287439289785</v>
      </c>
      <c r="AZ44" s="45">
        <v>0.44785554100545649</v>
      </c>
    </row>
    <row r="45" spans="1:52">
      <c r="A45" s="15" t="s">
        <v>33</v>
      </c>
      <c r="B45" s="18">
        <v>10000</v>
      </c>
      <c r="H45" s="52">
        <v>41</v>
      </c>
      <c r="I45" s="9">
        <v>-0.162660807858475</v>
      </c>
      <c r="J45" s="9">
        <f t="shared" ca="1" si="2"/>
        <v>-2.4904369952867232E-2</v>
      </c>
      <c r="K45" s="9">
        <f t="shared" si="0"/>
        <v>-0.162660807858475</v>
      </c>
      <c r="L45" s="9">
        <f t="shared" si="1"/>
        <v>92.237153104695864</v>
      </c>
      <c r="M45" s="9">
        <f t="shared" si="3"/>
        <v>100.96379919615231</v>
      </c>
      <c r="N45" s="9">
        <f t="shared" si="4"/>
        <v>0</v>
      </c>
      <c r="O45" s="9">
        <f t="shared" si="5"/>
        <v>-0.96379919615232268</v>
      </c>
      <c r="Q45" s="9">
        <f t="shared" si="6"/>
        <v>92.237153104695864</v>
      </c>
      <c r="R45" s="9">
        <f t="shared" si="7"/>
        <v>0</v>
      </c>
      <c r="S45" s="9">
        <f t="shared" si="8"/>
        <v>100.96379919615231</v>
      </c>
      <c r="T45" s="9">
        <f t="shared" si="9"/>
        <v>-0.96379919615232268</v>
      </c>
      <c r="AN45" s="50">
        <v>161</v>
      </c>
      <c r="AO45" s="45">
        <v>0.28662215465074697</v>
      </c>
      <c r="AP45" s="45">
        <v>0.29699333642340853</v>
      </c>
      <c r="AQ45" s="45">
        <v>0.30793783355746185</v>
      </c>
      <c r="AR45" s="45">
        <v>0.3195285208090522</v>
      </c>
      <c r="AS45" s="45">
        <v>0.33177614560183016</v>
      </c>
      <c r="AT45" s="45">
        <v>0.34474875568480412</v>
      </c>
      <c r="AU45" s="45">
        <v>0.35846256921429209</v>
      </c>
      <c r="AV45" s="45">
        <v>0.37292121423835789</v>
      </c>
      <c r="AW45" s="45">
        <v>0.3881792806430327</v>
      </c>
      <c r="AX45" s="45">
        <v>0.40430074602243565</v>
      </c>
      <c r="AY45" s="45">
        <v>0.4214843880911362</v>
      </c>
      <c r="AZ45" s="45">
        <v>0.43985725801754749</v>
      </c>
    </row>
    <row r="46" spans="1:52">
      <c r="A46" s="15" t="s">
        <v>29</v>
      </c>
      <c r="B46" s="17">
        <v>0.03</v>
      </c>
      <c r="H46" s="52">
        <v>42</v>
      </c>
      <c r="I46" s="9">
        <v>-1.1081645696445785</v>
      </c>
      <c r="J46" s="9">
        <f t="shared" ca="1" si="2"/>
        <v>-0.87809245111998246</v>
      </c>
      <c r="K46" s="9">
        <f t="shared" si="0"/>
        <v>-1.1081645696445785</v>
      </c>
      <c r="L46" s="9">
        <f t="shared" si="1"/>
        <v>67.170432187222815</v>
      </c>
      <c r="M46" s="9">
        <f t="shared" si="3"/>
        <v>92.140941404508212</v>
      </c>
      <c r="N46" s="9">
        <f t="shared" si="4"/>
        <v>0</v>
      </c>
      <c r="O46" s="9">
        <f t="shared" si="5"/>
        <v>0</v>
      </c>
      <c r="Q46" s="9">
        <f t="shared" si="6"/>
        <v>67.170432187222815</v>
      </c>
      <c r="R46" s="9">
        <f t="shared" si="7"/>
        <v>0</v>
      </c>
      <c r="S46" s="9">
        <f t="shared" si="8"/>
        <v>92.140941404508212</v>
      </c>
      <c r="T46" s="9">
        <f t="shared" si="9"/>
        <v>0</v>
      </c>
      <c r="AN46" s="50">
        <v>162</v>
      </c>
      <c r="AO46" s="45">
        <v>0.28340456821840754</v>
      </c>
      <c r="AP46" s="45">
        <v>0.29354008861090247</v>
      </c>
      <c r="AQ46" s="45">
        <v>0.3042269751082356</v>
      </c>
      <c r="AR46" s="45">
        <v>0.31553486528240876</v>
      </c>
      <c r="AS46" s="45">
        <v>0.32747252825521633</v>
      </c>
      <c r="AT46" s="45">
        <v>0.34010436724754112</v>
      </c>
      <c r="AU46" s="45">
        <v>0.35344402133258468</v>
      </c>
      <c r="AV46" s="45">
        <v>0.36749271916610027</v>
      </c>
      <c r="AW46" s="45">
        <v>0.38230098550262803</v>
      </c>
      <c r="AX46" s="45">
        <v>0.39792805704212281</v>
      </c>
      <c r="AY46" s="45">
        <v>0.4145631183629262</v>
      </c>
      <c r="AZ46" s="45">
        <v>0.43232482026621893</v>
      </c>
    </row>
    <row r="47" spans="1:52">
      <c r="A47" s="15" t="s">
        <v>30</v>
      </c>
      <c r="B47" s="17">
        <v>7.7999999999999996E-3</v>
      </c>
      <c r="H47" s="52">
        <v>43</v>
      </c>
      <c r="I47" s="9">
        <v>-1.1783308965698982</v>
      </c>
      <c r="J47" s="9">
        <f t="shared" ca="1" si="2"/>
        <v>-0.54857046726523528</v>
      </c>
      <c r="K47" s="9">
        <f t="shared" si="0"/>
        <v>-1.1783308965698982</v>
      </c>
      <c r="L47" s="9">
        <f t="shared" si="1"/>
        <v>65.608074905681775</v>
      </c>
      <c r="M47" s="9">
        <f t="shared" si="3"/>
        <v>91.517789091636743</v>
      </c>
      <c r="N47" s="9">
        <f t="shared" si="4"/>
        <v>0</v>
      </c>
      <c r="O47" s="9">
        <f t="shared" si="5"/>
        <v>0</v>
      </c>
      <c r="Q47" s="9">
        <f t="shared" si="6"/>
        <v>65.608074905681775</v>
      </c>
      <c r="R47" s="9">
        <f t="shared" si="7"/>
        <v>0</v>
      </c>
      <c r="S47" s="9">
        <f t="shared" si="8"/>
        <v>91.517789091636743</v>
      </c>
      <c r="T47" s="9">
        <f t="shared" si="9"/>
        <v>0</v>
      </c>
      <c r="AN47" s="50">
        <v>163</v>
      </c>
      <c r="AO47" s="45">
        <v>0.28031499609444671</v>
      </c>
      <c r="AP47" s="45">
        <v>0.29022686919623292</v>
      </c>
      <c r="AQ47" s="45">
        <v>0.30066957784382303</v>
      </c>
      <c r="AR47" s="45">
        <v>0.311709764166476</v>
      </c>
      <c r="AS47" s="45">
        <v>0.323354409932748</v>
      </c>
      <c r="AT47" s="45">
        <v>0.33566457268572997</v>
      </c>
      <c r="AU47" s="45">
        <v>0.34865157312096201</v>
      </c>
      <c r="AV47" s="45">
        <v>0.36231450956842903</v>
      </c>
      <c r="AW47" s="45">
        <v>0.37670023192758029</v>
      </c>
      <c r="AX47" s="45">
        <v>0.3918637000945901</v>
      </c>
      <c r="AY47" s="45">
        <v>0.40798532294566303</v>
      </c>
      <c r="AZ47" s="45">
        <v>0.42517616685751736</v>
      </c>
    </row>
    <row r="48" spans="1:52">
      <c r="A48" s="15" t="s">
        <v>25</v>
      </c>
      <c r="B48" s="14">
        <f>B46+B47</f>
        <v>3.78E-2</v>
      </c>
      <c r="H48" s="52">
        <v>44</v>
      </c>
      <c r="I48" s="9">
        <v>0.27737682728099766</v>
      </c>
      <c r="J48" s="9">
        <f t="shared" ca="1" si="2"/>
        <v>0.50433918242603382</v>
      </c>
      <c r="K48" s="9">
        <f t="shared" si="0"/>
        <v>0.27737682728099766</v>
      </c>
      <c r="L48" s="9">
        <f t="shared" si="1"/>
        <v>106.90657361317125</v>
      </c>
      <c r="M48" s="9">
        <f t="shared" si="3"/>
        <v>105.35329926830026</v>
      </c>
      <c r="N48" s="9">
        <f t="shared" si="4"/>
        <v>-6.906573613171247</v>
      </c>
      <c r="O48" s="9">
        <f t="shared" si="5"/>
        <v>-5.353299268300276</v>
      </c>
      <c r="Q48" s="9">
        <f t="shared" si="6"/>
        <v>106.90657361317125</v>
      </c>
      <c r="R48" s="9">
        <f t="shared" si="7"/>
        <v>-6.906573613171247</v>
      </c>
      <c r="S48" s="9">
        <f t="shared" si="8"/>
        <v>105.35329926830026</v>
      </c>
      <c r="T48" s="9">
        <f t="shared" si="9"/>
        <v>-5.353299268300276</v>
      </c>
      <c r="AN48" s="50">
        <v>164</v>
      </c>
      <c r="AO48" s="45">
        <v>0.27732254914640525</v>
      </c>
      <c r="AP48" s="45">
        <v>0.28702026671142705</v>
      </c>
      <c r="AQ48" s="45">
        <v>0.29722943678597807</v>
      </c>
      <c r="AR48" s="45">
        <v>0.30801390281570917</v>
      </c>
      <c r="AS48" s="45">
        <v>0.31937901653907869</v>
      </c>
      <c r="AT48" s="45">
        <v>0.33138273374899513</v>
      </c>
      <c r="AU48" s="45">
        <v>0.34403427112730156</v>
      </c>
      <c r="AV48" s="45">
        <v>0.35733081814203532</v>
      </c>
      <c r="AW48" s="45">
        <v>0.37131586879808676</v>
      </c>
      <c r="AX48" s="45">
        <v>0.38604048500639015</v>
      </c>
      <c r="AY48" s="45">
        <v>0.40167696381193085</v>
      </c>
      <c r="AZ48" s="45">
        <v>0.41832945111991338</v>
      </c>
    </row>
    <row r="49" spans="1:52">
      <c r="A49" s="15" t="s">
        <v>31</v>
      </c>
      <c r="B49" s="16">
        <f>B45/(1+B48)</f>
        <v>9635.7679707072657</v>
      </c>
      <c r="H49" s="52">
        <v>45</v>
      </c>
      <c r="I49" s="9">
        <v>0.39105138782804855</v>
      </c>
      <c r="J49" s="9">
        <f t="shared" ca="1" si="2"/>
        <v>-1.249400997064571</v>
      </c>
      <c r="K49" s="9">
        <f t="shared" si="0"/>
        <v>0.39105138782804855</v>
      </c>
      <c r="L49" s="9">
        <f t="shared" si="1"/>
        <v>111.06134498751403</v>
      </c>
      <c r="M49" s="9">
        <f t="shared" si="3"/>
        <v>106.51792516646763</v>
      </c>
      <c r="N49" s="9">
        <f t="shared" si="4"/>
        <v>-11.061344987514033</v>
      </c>
      <c r="O49" s="9">
        <f t="shared" si="5"/>
        <v>-6.5179251664676485</v>
      </c>
      <c r="Q49" s="9">
        <f t="shared" si="6"/>
        <v>111.06134498751403</v>
      </c>
      <c r="R49" s="9">
        <f t="shared" si="7"/>
        <v>-11.061344987514033</v>
      </c>
      <c r="S49" s="9">
        <f t="shared" si="8"/>
        <v>106.51792516646763</v>
      </c>
      <c r="T49" s="9">
        <f t="shared" si="9"/>
        <v>-6.5179251664676485</v>
      </c>
    </row>
    <row r="50" spans="1:52">
      <c r="A50" s="15" t="s">
        <v>32</v>
      </c>
      <c r="B50" s="16">
        <f>10000-B49</f>
        <v>364.2320292927343</v>
      </c>
      <c r="H50" s="52">
        <v>46</v>
      </c>
      <c r="I50" s="9">
        <v>1.057258143700359</v>
      </c>
      <c r="J50" s="9">
        <f t="shared" ca="1" si="2"/>
        <v>0.151607861366438</v>
      </c>
      <c r="K50" s="9">
        <f t="shared" si="0"/>
        <v>1.057258143700359</v>
      </c>
      <c r="L50" s="9">
        <f t="shared" si="1"/>
        <v>138.86941288329197</v>
      </c>
      <c r="M50" s="9">
        <f t="shared" si="3"/>
        <v>113.60689954850395</v>
      </c>
      <c r="N50" s="9">
        <f t="shared" si="4"/>
        <v>-12.484751574392746</v>
      </c>
      <c r="O50" s="9">
        <f t="shared" si="5"/>
        <v>-10.127656305062047</v>
      </c>
      <c r="Q50" s="9">
        <f t="shared" si="6"/>
        <v>138.86941288329197</v>
      </c>
      <c r="R50" s="9">
        <f t="shared" si="7"/>
        <v>-12.484751574392746</v>
      </c>
      <c r="S50" s="9">
        <f t="shared" si="8"/>
        <v>113.60689954850395</v>
      </c>
      <c r="T50" s="9">
        <f t="shared" si="9"/>
        <v>-10.127656305062047</v>
      </c>
    </row>
    <row r="51" spans="1:52">
      <c r="H51" s="52">
        <v>47</v>
      </c>
      <c r="I51" s="9">
        <v>-1.4404967861023412</v>
      </c>
      <c r="J51" s="9">
        <f t="shared" ca="1" si="2"/>
        <v>1.1750535925404664</v>
      </c>
      <c r="K51" s="9">
        <f t="shared" si="0"/>
        <v>-1.4404967861023412</v>
      </c>
      <c r="L51" s="9">
        <f t="shared" si="1"/>
        <v>60.085356081625406</v>
      </c>
      <c r="M51" s="9">
        <f t="shared" si="3"/>
        <v>89.226535566645225</v>
      </c>
      <c r="N51" s="9">
        <f t="shared" si="4"/>
        <v>0</v>
      </c>
      <c r="O51" s="9">
        <f t="shared" si="5"/>
        <v>0</v>
      </c>
      <c r="Q51" s="9">
        <f t="shared" si="6"/>
        <v>60.085356081625406</v>
      </c>
      <c r="R51" s="9">
        <f t="shared" si="7"/>
        <v>0</v>
      </c>
      <c r="S51" s="9">
        <f t="shared" si="8"/>
        <v>89.226535566645225</v>
      </c>
      <c r="T51" s="9">
        <f t="shared" si="9"/>
        <v>0</v>
      </c>
    </row>
    <row r="52" spans="1:52">
      <c r="H52" s="52">
        <v>48</v>
      </c>
      <c r="I52" s="9">
        <v>-0.77036775314527561</v>
      </c>
      <c r="J52" s="9">
        <f t="shared" ca="1" si="2"/>
        <v>0.71980178255791705</v>
      </c>
      <c r="K52" s="9">
        <f t="shared" si="0"/>
        <v>-0.77036775314527561</v>
      </c>
      <c r="L52" s="9">
        <f t="shared" si="1"/>
        <v>75.228716530803752</v>
      </c>
      <c r="M52" s="9">
        <f t="shared" si="3"/>
        <v>95.200840692939096</v>
      </c>
      <c r="N52" s="9">
        <f t="shared" si="4"/>
        <v>0</v>
      </c>
      <c r="O52" s="9">
        <f t="shared" si="5"/>
        <v>0</v>
      </c>
      <c r="Q52" s="9">
        <f t="shared" si="6"/>
        <v>75.228716530803752</v>
      </c>
      <c r="R52" s="9">
        <f t="shared" si="7"/>
        <v>0</v>
      </c>
      <c r="S52" s="9">
        <f t="shared" si="8"/>
        <v>95.200840692939096</v>
      </c>
      <c r="T52" s="9">
        <f t="shared" si="9"/>
        <v>0</v>
      </c>
    </row>
    <row r="53" spans="1:52">
      <c r="H53" s="52">
        <v>49</v>
      </c>
      <c r="I53" s="9">
        <v>0.36458938810205843</v>
      </c>
      <c r="J53" s="9">
        <f t="shared" ca="1" si="2"/>
        <v>-4.0003908595186389E-3</v>
      </c>
      <c r="K53" s="9">
        <f t="shared" si="0"/>
        <v>0.36458938810205843</v>
      </c>
      <c r="L53" s="9">
        <f t="shared" si="1"/>
        <v>110.07997317464127</v>
      </c>
      <c r="M53" s="9">
        <f t="shared" si="3"/>
        <v>106.24567051899288</v>
      </c>
      <c r="N53" s="9">
        <f t="shared" si="4"/>
        <v>-10.079973174641268</v>
      </c>
      <c r="O53" s="9">
        <f t="shared" si="5"/>
        <v>-6.2456705189928954</v>
      </c>
      <c r="Q53" s="9">
        <f t="shared" si="6"/>
        <v>110.07997317464127</v>
      </c>
      <c r="R53" s="9">
        <f t="shared" si="7"/>
        <v>-10.079973174641268</v>
      </c>
      <c r="S53" s="9">
        <f t="shared" si="8"/>
        <v>106.24567051899288</v>
      </c>
      <c r="T53" s="9">
        <f t="shared" si="9"/>
        <v>-6.2456705189928954</v>
      </c>
      <c r="AN53" s="46" t="s">
        <v>67</v>
      </c>
    </row>
    <row r="54" spans="1:52">
      <c r="H54" s="52">
        <v>50</v>
      </c>
      <c r="I54" s="9">
        <v>0.91611917569838563</v>
      </c>
      <c r="J54" s="9">
        <f t="shared" ca="1" si="2"/>
        <v>-0.21343423340288009</v>
      </c>
      <c r="K54" s="9">
        <f t="shared" si="0"/>
        <v>0.91611917569838563</v>
      </c>
      <c r="L54" s="9">
        <f t="shared" si="1"/>
        <v>132.4486240623842</v>
      </c>
      <c r="M54" s="9">
        <f t="shared" si="3"/>
        <v>112.06670170498084</v>
      </c>
      <c r="N54" s="9">
        <f t="shared" si="4"/>
        <v>-12.484751574392746</v>
      </c>
      <c r="O54" s="9">
        <f t="shared" si="5"/>
        <v>-10.127656305062047</v>
      </c>
      <c r="Q54" s="9">
        <f t="shared" si="6"/>
        <v>132.4486240623842</v>
      </c>
      <c r="R54" s="9">
        <f t="shared" si="7"/>
        <v>-12.484751574392746</v>
      </c>
      <c r="S54" s="9">
        <f t="shared" si="8"/>
        <v>112.06670170498084</v>
      </c>
      <c r="T54" s="9">
        <f t="shared" si="9"/>
        <v>-10.127656305062047</v>
      </c>
      <c r="AN54" s="45">
        <f>E20</f>
        <v>0.94387170951852606</v>
      </c>
      <c r="AO54" s="50">
        <v>415</v>
      </c>
      <c r="AP54" s="50">
        <v>417</v>
      </c>
      <c r="AQ54" s="50">
        <v>419</v>
      </c>
      <c r="AR54" s="50">
        <v>421</v>
      </c>
      <c r="AS54" s="50">
        <v>423</v>
      </c>
      <c r="AT54" s="50">
        <v>425</v>
      </c>
      <c r="AU54" s="50">
        <v>427</v>
      </c>
      <c r="AV54" s="50">
        <v>429</v>
      </c>
      <c r="AW54" s="50">
        <v>431</v>
      </c>
      <c r="AX54" s="50">
        <v>433</v>
      </c>
      <c r="AY54" s="50">
        <v>435</v>
      </c>
      <c r="AZ54" s="50">
        <v>437</v>
      </c>
    </row>
    <row r="55" spans="1:52">
      <c r="H55" s="52">
        <v>51</v>
      </c>
      <c r="I55" s="9">
        <v>2.3077189722286253E-2</v>
      </c>
      <c r="J55" s="9">
        <f t="shared" ca="1" si="2"/>
        <v>-0.38561876116427751</v>
      </c>
      <c r="K55" s="9">
        <f t="shared" si="0"/>
        <v>2.3077189722286253E-2</v>
      </c>
      <c r="L55" s="9">
        <f t="shared" si="1"/>
        <v>98.166114247596312</v>
      </c>
      <c r="M55" s="9">
        <f t="shared" si="3"/>
        <v>102.79383049824949</v>
      </c>
      <c r="N55" s="9">
        <f t="shared" si="4"/>
        <v>0</v>
      </c>
      <c r="O55" s="9">
        <f t="shared" si="5"/>
        <v>-2.7938304982495055</v>
      </c>
      <c r="Q55" s="9">
        <f t="shared" si="6"/>
        <v>98.166114247596312</v>
      </c>
      <c r="R55" s="9">
        <f t="shared" si="7"/>
        <v>0</v>
      </c>
      <c r="S55" s="9">
        <f t="shared" si="8"/>
        <v>102.79383049824949</v>
      </c>
      <c r="T55" s="9">
        <f t="shared" si="9"/>
        <v>-2.7938304982495055</v>
      </c>
      <c r="AN55" s="50">
        <v>442</v>
      </c>
      <c r="AO55" s="45">
        <f t="dataTable" ref="AO55:AZ113" dt2D="1" dtr="1" r1="B14" r2="B15"/>
        <v>0.88747637803087631</v>
      </c>
      <c r="AP55" s="45">
        <v>0.96819635850897112</v>
      </c>
      <c r="AQ55" s="45">
        <v>1.0633726945035895</v>
      </c>
      <c r="AR55" s="45">
        <v>1.1769551462121977</v>
      </c>
      <c r="AS55" s="45">
        <v>1.3146925193513952</v>
      </c>
      <c r="AT55" s="45">
        <v>1.4852146787399851</v>
      </c>
      <c r="AU55" s="45">
        <v>1.7015566089627385</v>
      </c>
      <c r="AV55" s="45">
        <v>1.9854755225841405</v>
      </c>
      <c r="AW55" s="45">
        <v>2.3755715458078539</v>
      </c>
      <c r="AX55" s="45">
        <v>2.9424184669786189</v>
      </c>
      <c r="AY55" s="45">
        <v>3.8347209530157893</v>
      </c>
      <c r="AZ55" s="45">
        <v>5.4396087249990597</v>
      </c>
    </row>
    <row r="56" spans="1:52">
      <c r="H56" s="52">
        <v>52</v>
      </c>
      <c r="I56" s="9">
        <v>-0.28019466385299419</v>
      </c>
      <c r="J56" s="9">
        <f t="shared" ca="1" si="2"/>
        <v>-0.61246578085134951</v>
      </c>
      <c r="K56" s="9">
        <f t="shared" si="0"/>
        <v>-0.28019466385299419</v>
      </c>
      <c r="L56" s="9">
        <f t="shared" si="1"/>
        <v>88.67173451022218</v>
      </c>
      <c r="M56" s="9">
        <f t="shared" si="3"/>
        <v>99.822634751024012</v>
      </c>
      <c r="N56" s="9">
        <f t="shared" si="4"/>
        <v>0</v>
      </c>
      <c r="O56" s="9">
        <f t="shared" si="5"/>
        <v>0</v>
      </c>
      <c r="Q56" s="9">
        <f t="shared" si="6"/>
        <v>88.67173451022218</v>
      </c>
      <c r="R56" s="9">
        <f t="shared" si="7"/>
        <v>0</v>
      </c>
      <c r="S56" s="9">
        <f t="shared" si="8"/>
        <v>99.822634751024012</v>
      </c>
      <c r="T56" s="9">
        <f t="shared" si="9"/>
        <v>0</v>
      </c>
      <c r="AN56" s="50">
        <v>443</v>
      </c>
      <c r="AO56" s="45">
        <v>0.86059318240711635</v>
      </c>
      <c r="AP56" s="45">
        <v>0.93628838168336481</v>
      </c>
      <c r="AQ56" s="45">
        <v>1.0250073865928822</v>
      </c>
      <c r="AR56" s="45">
        <v>1.1301366914158024</v>
      </c>
      <c r="AS56" s="45">
        <v>1.2565453538240814</v>
      </c>
      <c r="AT56" s="45">
        <v>1.4114286155025799</v>
      </c>
      <c r="AU56" s="45">
        <v>1.6054048650049451</v>
      </c>
      <c r="AV56" s="45">
        <v>1.8557821680554767</v>
      </c>
      <c r="AW56" s="45">
        <v>2.1922613463305991</v>
      </c>
      <c r="AX56" s="45">
        <v>2.6662745426126286</v>
      </c>
      <c r="AY56" s="45">
        <v>3.3786770655596379</v>
      </c>
      <c r="AZ56" s="45">
        <v>4.5654717170321737</v>
      </c>
    </row>
    <row r="57" spans="1:52">
      <c r="A57" s="77" t="s">
        <v>79</v>
      </c>
      <c r="B57" s="78"/>
      <c r="C57" s="78" t="s">
        <v>85</v>
      </c>
      <c r="D57" s="78"/>
      <c r="E57" s="79"/>
      <c r="H57" s="52">
        <v>53</v>
      </c>
      <c r="I57" s="9">
        <v>0.34795762530430524</v>
      </c>
      <c r="J57" s="9">
        <f t="shared" ca="1" si="2"/>
        <v>-0.41626135955254695</v>
      </c>
      <c r="K57" s="9">
        <f t="shared" si="0"/>
        <v>0.34795762530430524</v>
      </c>
      <c r="L57" s="9">
        <f t="shared" si="1"/>
        <v>109.46760911786633</v>
      </c>
      <c r="M57" s="9">
        <f t="shared" si="3"/>
        <v>106.07491063924047</v>
      </c>
      <c r="N57" s="9">
        <f t="shared" si="4"/>
        <v>-9.4676091178663313</v>
      </c>
      <c r="O57" s="9">
        <f t="shared" si="5"/>
        <v>-6.0749106392404855</v>
      </c>
      <c r="Q57" s="9">
        <f t="shared" si="6"/>
        <v>109.46760911786633</v>
      </c>
      <c r="R57" s="9">
        <f t="shared" si="7"/>
        <v>-9.4676091178663313</v>
      </c>
      <c r="S57" s="9">
        <f t="shared" si="8"/>
        <v>106.07491063924047</v>
      </c>
      <c r="T57" s="9">
        <f t="shared" si="9"/>
        <v>-6.0749106392404855</v>
      </c>
      <c r="AD57" s="46" t="s">
        <v>69</v>
      </c>
      <c r="AN57" s="50">
        <v>444</v>
      </c>
      <c r="AO57" s="45">
        <v>0.83545793195744766</v>
      </c>
      <c r="AP57" s="45">
        <v>0.90661326519099428</v>
      </c>
      <c r="AQ57" s="45">
        <v>0.98954852252269121</v>
      </c>
      <c r="AR57" s="45">
        <v>1.0871835837939361</v>
      </c>
      <c r="AS57" s="45">
        <v>1.2036708108382399</v>
      </c>
      <c r="AT57" s="45">
        <v>1.3450602116427006</v>
      </c>
      <c r="AU57" s="45">
        <v>1.5200918790424875</v>
      </c>
      <c r="AV57" s="45">
        <v>1.7427204809965411</v>
      </c>
      <c r="AW57" s="45">
        <v>2.036207296119497</v>
      </c>
      <c r="AX57" s="45">
        <v>2.438939386431116</v>
      </c>
      <c r="AY57" s="45">
        <v>3.0217599506629402</v>
      </c>
      <c r="AZ57" s="45">
        <v>3.9370922612444024</v>
      </c>
    </row>
    <row r="58" spans="1:52">
      <c r="A58" s="66" t="s">
        <v>88</v>
      </c>
      <c r="B58" s="67"/>
      <c r="C58" s="67" t="s">
        <v>89</v>
      </c>
      <c r="D58" s="67"/>
      <c r="E58" s="68"/>
      <c r="H58" s="52">
        <v>54</v>
      </c>
      <c r="I58" s="9">
        <v>-0.23294236431261917</v>
      </c>
      <c r="J58" s="9">
        <f t="shared" ca="1" si="2"/>
        <v>0.44402076459196077</v>
      </c>
      <c r="K58" s="9">
        <f t="shared" si="0"/>
        <v>-0.23294236431261917</v>
      </c>
      <c r="L58" s="9">
        <f t="shared" si="1"/>
        <v>90.08827207565119</v>
      </c>
      <c r="M58" s="9">
        <f t="shared" si="3"/>
        <v>100.27986005051535</v>
      </c>
      <c r="N58" s="9">
        <f t="shared" si="4"/>
        <v>0</v>
      </c>
      <c r="O58" s="9">
        <f t="shared" si="5"/>
        <v>-0.27986005051536722</v>
      </c>
      <c r="Q58" s="9">
        <f t="shared" si="6"/>
        <v>90.08827207565119</v>
      </c>
      <c r="R58" s="9">
        <f t="shared" si="7"/>
        <v>0</v>
      </c>
      <c r="S58" s="9">
        <f t="shared" si="8"/>
        <v>100.27986005051535</v>
      </c>
      <c r="T58" s="9">
        <f t="shared" si="9"/>
        <v>-0.27986005051536722</v>
      </c>
      <c r="AD58" s="52"/>
      <c r="AE58" s="45">
        <f>E24</f>
        <v>1.4273732060801975E-2</v>
      </c>
      <c r="AN58" s="50">
        <v>445</v>
      </c>
      <c r="AO58" s="45">
        <v>0.81209518780504453</v>
      </c>
      <c r="AP58" s="45">
        <v>0.87916684546969182</v>
      </c>
      <c r="AQ58" s="45">
        <v>0.9569412335489943</v>
      </c>
      <c r="AR58" s="45">
        <v>1.0479519333781193</v>
      </c>
      <c r="AS58" s="45">
        <v>1.1557669698451354</v>
      </c>
      <c r="AT58" s="45">
        <v>1.2855196699390656</v>
      </c>
      <c r="AU58" s="45">
        <v>1.4444827015763757</v>
      </c>
      <c r="AV58" s="45">
        <v>1.6440611788892647</v>
      </c>
      <c r="AW58" s="45">
        <v>1.902791996849043</v>
      </c>
      <c r="AX58" s="45">
        <v>2.2499785854508345</v>
      </c>
      <c r="AY58" s="45">
        <v>2.7369713856612492</v>
      </c>
      <c r="AZ58" s="45">
        <v>3.4670584639518416</v>
      </c>
    </row>
    <row r="59" spans="1:52">
      <c r="A59" s="66" t="s">
        <v>90</v>
      </c>
      <c r="B59" s="67"/>
      <c r="C59" s="67" t="s">
        <v>91</v>
      </c>
      <c r="D59" s="67"/>
      <c r="E59" s="68"/>
      <c r="H59" s="52">
        <v>55</v>
      </c>
      <c r="I59" s="9">
        <v>0.35628731167218425</v>
      </c>
      <c r="J59" s="9">
        <f t="shared" ca="1" si="2"/>
        <v>1.4192832253471981</v>
      </c>
      <c r="K59" s="9">
        <f t="shared" si="0"/>
        <v>0.35628731167218425</v>
      </c>
      <c r="L59" s="9">
        <f t="shared" si="1"/>
        <v>109.77387242760628</v>
      </c>
      <c r="M59" s="9">
        <f t="shared" si="3"/>
        <v>106.16039798249136</v>
      </c>
      <c r="N59" s="9">
        <f t="shared" si="4"/>
        <v>-9.7738724276062783</v>
      </c>
      <c r="O59" s="9">
        <f t="shared" si="5"/>
        <v>-6.160397982491375</v>
      </c>
      <c r="Q59" s="9">
        <f t="shared" si="6"/>
        <v>109.77387242760628</v>
      </c>
      <c r="R59" s="9">
        <f t="shared" si="7"/>
        <v>-9.7738724276062783</v>
      </c>
      <c r="S59" s="9">
        <f t="shared" si="8"/>
        <v>106.16039798249136</v>
      </c>
      <c r="T59" s="9">
        <f t="shared" si="9"/>
        <v>-6.160397982491375</v>
      </c>
      <c r="AD59" s="52">
        <v>90</v>
      </c>
      <c r="AE59" s="45">
        <f t="dataTable" ref="AE59:AE86" dt2D="0" dtr="0" r1="E22"/>
        <v>4.0001550030274231E-2</v>
      </c>
      <c r="AN59" s="50">
        <v>446</v>
      </c>
      <c r="AO59" s="45">
        <v>0.79032084577746753</v>
      </c>
      <c r="AP59" s="45">
        <v>0.85370363847315522</v>
      </c>
      <c r="AQ59" s="45">
        <v>0.92685071152275555</v>
      </c>
      <c r="AR59" s="45">
        <v>1.0119732663440073</v>
      </c>
      <c r="AS59" s="45">
        <v>1.1121584244154132</v>
      </c>
      <c r="AT59" s="45">
        <v>1.2317975990322731</v>
      </c>
      <c r="AU59" s="45">
        <v>1.3770017047297753</v>
      </c>
      <c r="AV59" s="45">
        <v>1.5572054336067391</v>
      </c>
      <c r="AW59" s="45">
        <v>1.7874069764790947</v>
      </c>
      <c r="AX59" s="45">
        <v>2.0904109796807977</v>
      </c>
      <c r="AY59" s="45">
        <v>2.5044233538439844</v>
      </c>
      <c r="AZ59" s="45">
        <v>3.1021690289347608</v>
      </c>
    </row>
    <row r="60" spans="1:52">
      <c r="A60" s="66" t="s">
        <v>80</v>
      </c>
      <c r="B60" s="67"/>
      <c r="C60" s="72">
        <v>1000</v>
      </c>
      <c r="D60" s="72"/>
      <c r="E60" s="73"/>
      <c r="H60" s="52">
        <v>56</v>
      </c>
      <c r="I60" s="9">
        <v>-0.28401922785588291</v>
      </c>
      <c r="J60" s="9">
        <f t="shared" ca="1" si="2"/>
        <v>-0.87172261653941419</v>
      </c>
      <c r="K60" s="9">
        <f t="shared" si="0"/>
        <v>-0.28401922785588291</v>
      </c>
      <c r="L60" s="9">
        <f t="shared" si="1"/>
        <v>88.558060158999766</v>
      </c>
      <c r="M60" s="9">
        <f t="shared" si="3"/>
        <v>99.785718618412432</v>
      </c>
      <c r="N60" s="9">
        <f t="shared" si="4"/>
        <v>0</v>
      </c>
      <c r="O60" s="9">
        <f t="shared" si="5"/>
        <v>0</v>
      </c>
      <c r="Q60" s="9">
        <f t="shared" si="6"/>
        <v>88.558060158999766</v>
      </c>
      <c r="R60" s="9">
        <f t="shared" si="7"/>
        <v>0</v>
      </c>
      <c r="S60" s="9">
        <f t="shared" si="8"/>
        <v>99.785718618412432</v>
      </c>
      <c r="T60" s="9">
        <f t="shared" si="9"/>
        <v>0</v>
      </c>
      <c r="AD60" s="52">
        <v>91</v>
      </c>
      <c r="AE60" s="45">
        <v>4.0001550030274231E-2</v>
      </c>
      <c r="AN60" s="50">
        <v>447</v>
      </c>
      <c r="AO60" s="45">
        <v>0.77003651027854803</v>
      </c>
      <c r="AP60" s="45">
        <v>0.83008389635104662</v>
      </c>
      <c r="AQ60" s="45">
        <v>0.89907583459550344</v>
      </c>
      <c r="AR60" s="45">
        <v>0.97895326918930348</v>
      </c>
      <c r="AS60" s="45">
        <v>1.0724052673088555</v>
      </c>
      <c r="AT60" s="45">
        <v>1.1832184055117518</v>
      </c>
      <c r="AU60" s="45">
        <v>1.3165753722975242</v>
      </c>
      <c r="AV60" s="45">
        <v>1.4803698872894508</v>
      </c>
      <c r="AW60" s="45">
        <v>1.6869081663066148</v>
      </c>
      <c r="AX60" s="45">
        <v>1.9542484871075105</v>
      </c>
      <c r="AY60" s="45">
        <v>2.3114742214727797</v>
      </c>
      <c r="AZ60" s="45">
        <v>2.8114691743343223</v>
      </c>
    </row>
    <row r="61" spans="1:52">
      <c r="A61" s="66" t="s">
        <v>81</v>
      </c>
      <c r="B61" s="67"/>
      <c r="C61" s="67" t="s">
        <v>86</v>
      </c>
      <c r="D61" s="67"/>
      <c r="E61" s="68"/>
      <c r="H61" s="52">
        <v>57</v>
      </c>
      <c r="I61" s="9">
        <v>-0.98197363423322614</v>
      </c>
      <c r="J61" s="9">
        <f t="shared" ca="1" si="2"/>
        <v>1.0153315732386414</v>
      </c>
      <c r="K61" s="9">
        <f t="shared" si="0"/>
        <v>-0.98197363423322614</v>
      </c>
      <c r="L61" s="9">
        <f t="shared" si="1"/>
        <v>70.074477946483654</v>
      </c>
      <c r="M61" s="9">
        <f t="shared" si="3"/>
        <v>93.272349255653623</v>
      </c>
      <c r="N61" s="9">
        <f t="shared" si="4"/>
        <v>0</v>
      </c>
      <c r="O61" s="9">
        <f t="shared" si="5"/>
        <v>0</v>
      </c>
      <c r="Q61" s="9">
        <f t="shared" si="6"/>
        <v>70.074477946483654</v>
      </c>
      <c r="R61" s="9">
        <f t="shared" si="7"/>
        <v>0</v>
      </c>
      <c r="S61" s="9">
        <f t="shared" si="8"/>
        <v>93.272349255653623</v>
      </c>
      <c r="T61" s="9">
        <f t="shared" si="9"/>
        <v>0</v>
      </c>
      <c r="AD61" s="52">
        <v>92</v>
      </c>
      <c r="AE61" s="45">
        <v>4.0001550030274231E-2</v>
      </c>
      <c r="AN61" s="50">
        <v>448</v>
      </c>
      <c r="AO61" s="45">
        <v>0.75107557665547653</v>
      </c>
      <c r="AP61" s="45">
        <v>0.80809274551140609</v>
      </c>
      <c r="AQ61" s="45">
        <v>0.87333388724595373</v>
      </c>
      <c r="AR61" s="45">
        <v>0.9485115384523144</v>
      </c>
      <c r="AS61" s="45">
        <v>1.0359822424229113</v>
      </c>
      <c r="AT61" s="45">
        <v>1.1390342596019229</v>
      </c>
      <c r="AU61" s="45">
        <v>1.2620995133065602</v>
      </c>
      <c r="AV61" s="45">
        <v>1.4118489585194218</v>
      </c>
      <c r="AW61" s="45">
        <v>1.5985045408771501</v>
      </c>
      <c r="AX61" s="45">
        <v>1.8365814701616272</v>
      </c>
      <c r="AY61" s="45">
        <v>2.1486498318107143</v>
      </c>
      <c r="AZ61" s="45">
        <v>2.5742004732275232</v>
      </c>
    </row>
    <row r="62" spans="1:52">
      <c r="A62" s="66" t="s">
        <v>82</v>
      </c>
      <c r="B62" s="67"/>
      <c r="C62" s="72">
        <v>1000</v>
      </c>
      <c r="D62" s="72"/>
      <c r="E62" s="73"/>
      <c r="H62" s="52">
        <v>58</v>
      </c>
      <c r="I62" s="9">
        <v>1.8993701138873389</v>
      </c>
      <c r="J62" s="9">
        <f t="shared" ca="1" si="2"/>
        <v>-0.65627473109603274</v>
      </c>
      <c r="K62" s="9">
        <f t="shared" si="0"/>
        <v>1.8993701138873389</v>
      </c>
      <c r="L62" s="9">
        <f t="shared" si="1"/>
        <v>184.19323624361849</v>
      </c>
      <c r="M62" s="9">
        <f t="shared" si="3"/>
        <v>123.24663936369869</v>
      </c>
      <c r="N62" s="9">
        <f t="shared" si="4"/>
        <v>-12.484751574392746</v>
      </c>
      <c r="O62" s="9">
        <f t="shared" si="5"/>
        <v>-10.127656305062047</v>
      </c>
      <c r="Q62" s="9">
        <f t="shared" si="6"/>
        <v>184.19323624361849</v>
      </c>
      <c r="R62" s="9">
        <f t="shared" si="7"/>
        <v>-12.484751574392746</v>
      </c>
      <c r="S62" s="9">
        <f t="shared" si="8"/>
        <v>123.24663936369869</v>
      </c>
      <c r="T62" s="9">
        <f t="shared" si="9"/>
        <v>-10.127656305062047</v>
      </c>
      <c r="AD62" s="52">
        <v>93</v>
      </c>
      <c r="AE62" s="45">
        <v>4.0001550030274231E-2</v>
      </c>
      <c r="AN62" s="50">
        <v>449</v>
      </c>
      <c r="AO62" s="45">
        <v>0.73333280993958772</v>
      </c>
      <c r="AP62" s="45">
        <v>0.78759064568934067</v>
      </c>
      <c r="AQ62" s="45">
        <v>0.84943663937575709</v>
      </c>
      <c r="AR62" s="45">
        <v>0.92038924473622907</v>
      </c>
      <c r="AS62" s="45">
        <v>1.0025254498327876</v>
      </c>
      <c r="AT62" s="45">
        <v>1.0987198464162853</v>
      </c>
      <c r="AU62" s="45">
        <v>1.2127916281233753</v>
      </c>
      <c r="AV62" s="45">
        <v>1.3504307502510462</v>
      </c>
      <c r="AW62" s="45">
        <v>1.5202232753190341</v>
      </c>
      <c r="AX62" s="45">
        <v>1.7339939877477173</v>
      </c>
      <c r="AY62" s="45">
        <v>2.009557655907618</v>
      </c>
      <c r="AZ62" s="45">
        <v>2.3770837649521304</v>
      </c>
    </row>
    <row r="63" spans="1:52">
      <c r="A63" s="66" t="s">
        <v>87</v>
      </c>
      <c r="B63" s="67"/>
      <c r="C63" s="72">
        <v>40000000</v>
      </c>
      <c r="D63" s="72"/>
      <c r="E63" s="73"/>
      <c r="H63" s="52">
        <v>59</v>
      </c>
      <c r="I63" s="9">
        <v>-0.27957836667455277</v>
      </c>
      <c r="J63" s="9">
        <f t="shared" ca="1" si="2"/>
        <v>1.1992083915150877</v>
      </c>
      <c r="K63" s="9">
        <f t="shared" si="0"/>
        <v>-0.27957836667455277</v>
      </c>
      <c r="L63" s="9">
        <f t="shared" si="1"/>
        <v>88.690065847276983</v>
      </c>
      <c r="M63" s="9">
        <f t="shared" si="3"/>
        <v>99.828584761136256</v>
      </c>
      <c r="N63" s="9">
        <f t="shared" si="4"/>
        <v>0</v>
      </c>
      <c r="O63" s="9">
        <f t="shared" si="5"/>
        <v>0</v>
      </c>
      <c r="Q63" s="9">
        <f t="shared" si="6"/>
        <v>88.690065847276983</v>
      </c>
      <c r="R63" s="9">
        <f t="shared" si="7"/>
        <v>0</v>
      </c>
      <c r="S63" s="9">
        <f t="shared" si="8"/>
        <v>99.828584761136256</v>
      </c>
      <c r="T63" s="9">
        <f t="shared" si="9"/>
        <v>0</v>
      </c>
      <c r="AD63" s="52">
        <v>94</v>
      </c>
      <c r="AE63" s="45">
        <v>4.0001550030274231E-2</v>
      </c>
      <c r="AN63" s="50">
        <v>450</v>
      </c>
      <c r="AO63" s="45">
        <v>0.71677589727907109</v>
      </c>
      <c r="AP63" s="45">
        <v>0.76852491948176016</v>
      </c>
      <c r="AQ63" s="45">
        <v>0.82730113319273235</v>
      </c>
      <c r="AR63" s="45">
        <v>0.89445782752046876</v>
      </c>
      <c r="AS63" s="45">
        <v>0.97183640177924957</v>
      </c>
      <c r="AT63" s="45">
        <v>1.0619668478803772</v>
      </c>
      <c r="AU63" s="45">
        <v>1.1681658754187292</v>
      </c>
      <c r="AV63" s="45">
        <v>1.2953312073546641</v>
      </c>
      <c r="AW63" s="45">
        <v>1.4507535062804455</v>
      </c>
      <c r="AX63" s="45">
        <v>1.6441902320510906</v>
      </c>
      <c r="AY63" s="45">
        <v>1.8899275530284887</v>
      </c>
      <c r="AZ63" s="45">
        <v>2.2114969760086716</v>
      </c>
    </row>
    <row r="64" spans="1:52">
      <c r="A64" s="66" t="s">
        <v>83</v>
      </c>
      <c r="B64" s="67"/>
      <c r="C64" s="67" t="s">
        <v>94</v>
      </c>
      <c r="D64" s="67"/>
      <c r="E64" s="68"/>
      <c r="H64" s="52">
        <v>60</v>
      </c>
      <c r="I64" s="9">
        <v>1.0755722626841762</v>
      </c>
      <c r="J64" s="9">
        <f t="shared" ca="1" si="2"/>
        <v>-1.5962860333593329</v>
      </c>
      <c r="K64" s="9">
        <f t="shared" si="0"/>
        <v>1.0755722626841762</v>
      </c>
      <c r="L64" s="9">
        <f t="shared" si="1"/>
        <v>139.72507254346223</v>
      </c>
      <c r="M64" s="9">
        <f t="shared" si="3"/>
        <v>113.80830024282136</v>
      </c>
      <c r="N64" s="9">
        <f t="shared" si="4"/>
        <v>-12.484751574392746</v>
      </c>
      <c r="O64" s="9">
        <f t="shared" si="5"/>
        <v>-10.127656305062047</v>
      </c>
      <c r="Q64" s="9">
        <f t="shared" si="6"/>
        <v>139.72507254346223</v>
      </c>
      <c r="R64" s="9">
        <f t="shared" si="7"/>
        <v>-12.484751574392746</v>
      </c>
      <c r="S64" s="9">
        <f t="shared" si="8"/>
        <v>113.80830024282136</v>
      </c>
      <c r="T64" s="9">
        <f t="shared" si="9"/>
        <v>-10.127656305062047</v>
      </c>
      <c r="AD64" s="52">
        <v>95</v>
      </c>
      <c r="AE64" s="45">
        <v>4.0001550030274231E-2</v>
      </c>
      <c r="AN64" s="50">
        <v>451</v>
      </c>
      <c r="AO64" s="45">
        <v>0.70134323352117423</v>
      </c>
      <c r="AP64" s="45">
        <v>0.7508109679534225</v>
      </c>
      <c r="AQ64" s="45">
        <v>0.80681019302689039</v>
      </c>
      <c r="AR64" s="45">
        <v>0.87055319496889905</v>
      </c>
      <c r="AS64" s="45">
        <v>0.94368203655811789</v>
      </c>
      <c r="AT64" s="45">
        <v>1.0284381993537135</v>
      </c>
      <c r="AU64" s="45">
        <v>1.1277237355976255</v>
      </c>
      <c r="AV64" s="45">
        <v>1.2457915389460148</v>
      </c>
      <c r="AW64" s="45">
        <v>1.3888962948415202</v>
      </c>
      <c r="AX64" s="45">
        <v>1.5651869434198815</v>
      </c>
      <c r="AY64" s="45">
        <v>1.7862884520902356</v>
      </c>
      <c r="AZ64" s="45">
        <v>2.0709010950786046</v>
      </c>
    </row>
    <row r="65" spans="1:52">
      <c r="A65" s="66" t="s">
        <v>84</v>
      </c>
      <c r="B65" s="67"/>
      <c r="C65" s="67" t="s">
        <v>95</v>
      </c>
      <c r="D65" s="67"/>
      <c r="E65" s="68"/>
      <c r="H65" s="52">
        <v>61</v>
      </c>
      <c r="I65" s="9">
        <v>0.44727453149323521</v>
      </c>
      <c r="J65" s="9">
        <f t="shared" ca="1" si="2"/>
        <v>-2.2411253780245453</v>
      </c>
      <c r="K65" s="9">
        <f t="shared" si="0"/>
        <v>0.44727453149323521</v>
      </c>
      <c r="L65" s="9">
        <f t="shared" si="1"/>
        <v>113.17558000125135</v>
      </c>
      <c r="M65" s="9">
        <f t="shared" si="3"/>
        <v>107.09869580673877</v>
      </c>
      <c r="N65" s="9">
        <f t="shared" si="4"/>
        <v>-12.484751574392746</v>
      </c>
      <c r="O65" s="9">
        <f t="shared" si="5"/>
        <v>-7.0986958067387889</v>
      </c>
      <c r="Q65" s="9">
        <f t="shared" si="6"/>
        <v>113.17558000125135</v>
      </c>
      <c r="R65" s="9">
        <f t="shared" si="7"/>
        <v>-12.484751574392746</v>
      </c>
      <c r="S65" s="9">
        <f t="shared" si="8"/>
        <v>107.09869580673877</v>
      </c>
      <c r="T65" s="9">
        <f t="shared" si="9"/>
        <v>-7.0986958067387889</v>
      </c>
      <c r="AD65" s="52">
        <v>96</v>
      </c>
      <c r="AE65" s="45">
        <v>4.0001550030274231E-2</v>
      </c>
      <c r="AN65" s="50">
        <v>452</v>
      </c>
      <c r="AO65" s="45">
        <v>0.68689766406754593</v>
      </c>
      <c r="AP65" s="45">
        <v>0.73427977517680831</v>
      </c>
      <c r="AQ65" s="45">
        <v>0.78775237767145656</v>
      </c>
      <c r="AR65" s="45">
        <v>0.84840638108726762</v>
      </c>
      <c r="AS65" s="45">
        <v>0.91771365418042394</v>
      </c>
      <c r="AT65" s="45">
        <v>0.9976717148570482</v>
      </c>
      <c r="AU65" s="45">
        <v>1.0908366405835079</v>
      </c>
      <c r="AV65" s="45">
        <v>1.2009299084824521</v>
      </c>
      <c r="AW65" s="45">
        <v>1.3333658487050111</v>
      </c>
      <c r="AX65" s="45">
        <v>1.4950211301743679</v>
      </c>
      <c r="AY65" s="45">
        <v>1.6954740449075152</v>
      </c>
      <c r="AZ65" s="45">
        <v>1.9498227419534679</v>
      </c>
    </row>
    <row r="66" spans="1:52">
      <c r="A66" s="69" t="s">
        <v>92</v>
      </c>
      <c r="B66" s="70"/>
      <c r="C66" s="70" t="s">
        <v>93</v>
      </c>
      <c r="D66" s="70"/>
      <c r="E66" s="71"/>
      <c r="H66" s="52">
        <v>62</v>
      </c>
      <c r="I66" s="9">
        <v>1.2282400100578803</v>
      </c>
      <c r="J66" s="9">
        <f t="shared" ca="1" si="2"/>
        <v>0.26404582721869374</v>
      </c>
      <c r="K66" s="9">
        <f t="shared" si="0"/>
        <v>1.2282400100578803</v>
      </c>
      <c r="L66" s="9">
        <f t="shared" si="1"/>
        <v>147.06619062625953</v>
      </c>
      <c r="M66" s="9">
        <f t="shared" si="3"/>
        <v>115.50114411993987</v>
      </c>
      <c r="N66" s="9">
        <f t="shared" si="4"/>
        <v>-12.484751574392746</v>
      </c>
      <c r="O66" s="9">
        <f t="shared" si="5"/>
        <v>-10.127656305062047</v>
      </c>
      <c r="Q66" s="9">
        <f t="shared" si="6"/>
        <v>147.06619062625953</v>
      </c>
      <c r="R66" s="9">
        <f t="shared" si="7"/>
        <v>-12.484751574392746</v>
      </c>
      <c r="S66" s="9">
        <f t="shared" si="8"/>
        <v>115.50114411993987</v>
      </c>
      <c r="T66" s="9">
        <f t="shared" si="9"/>
        <v>-10.127656305062047</v>
      </c>
      <c r="AD66" s="52">
        <v>97</v>
      </c>
      <c r="AE66" s="45">
        <v>4.0001550030274231E-2</v>
      </c>
      <c r="AN66" s="50">
        <v>453</v>
      </c>
      <c r="AO66" s="45">
        <v>0.67334667645113744</v>
      </c>
      <c r="AP66" s="45">
        <v>0.7188158618690732</v>
      </c>
      <c r="AQ66" s="45">
        <v>0.7699814470410602</v>
      </c>
      <c r="AR66" s="45">
        <v>0.82782924734011298</v>
      </c>
      <c r="AS66" s="45">
        <v>0.89368487052895751</v>
      </c>
      <c r="AT66" s="45">
        <v>0.96933802744380959</v>
      </c>
      <c r="AU66" s="45">
        <v>1.0570537371882174</v>
      </c>
      <c r="AV66" s="45">
        <v>1.1601113626001962</v>
      </c>
      <c r="AW66" s="45">
        <v>1.2832360381642804</v>
      </c>
      <c r="AX66" s="45">
        <v>1.4322851056555868</v>
      </c>
      <c r="AY66" s="45">
        <v>1.6152382914069301</v>
      </c>
      <c r="AZ66" s="45">
        <v>1.844455984475055</v>
      </c>
    </row>
    <row r="67" spans="1:52">
      <c r="H67" s="52">
        <v>63</v>
      </c>
      <c r="I67" s="9">
        <v>0.4172922870498359</v>
      </c>
      <c r="J67" s="9">
        <f t="shared" ca="1" si="2"/>
        <v>-1.5973879234224044</v>
      </c>
      <c r="K67" s="9">
        <f t="shared" si="0"/>
        <v>0.4172922870498359</v>
      </c>
      <c r="L67" s="9">
        <f t="shared" si="1"/>
        <v>112.04315649744461</v>
      </c>
      <c r="M67" s="9">
        <f t="shared" si="3"/>
        <v>106.78859394689241</v>
      </c>
      <c r="N67" s="9">
        <f t="shared" si="4"/>
        <v>-12.043156497444613</v>
      </c>
      <c r="O67" s="9">
        <f t="shared" si="5"/>
        <v>-6.7885939468924192</v>
      </c>
      <c r="Q67" s="9">
        <f t="shared" si="6"/>
        <v>112.04315649744461</v>
      </c>
      <c r="R67" s="9">
        <f t="shared" si="7"/>
        <v>-12.043156497444613</v>
      </c>
      <c r="S67" s="9">
        <f t="shared" si="8"/>
        <v>106.78859394689241</v>
      </c>
      <c r="T67" s="9">
        <f t="shared" si="9"/>
        <v>-6.7885939468924192</v>
      </c>
      <c r="AD67" s="52">
        <v>98</v>
      </c>
      <c r="AE67" s="45">
        <v>4.0001550030274231E-2</v>
      </c>
      <c r="AN67" s="50">
        <v>454</v>
      </c>
      <c r="AO67" s="45">
        <v>0.6605324539617401</v>
      </c>
      <c r="AP67" s="45">
        <v>0.70423133397935178</v>
      </c>
      <c r="AQ67" s="45">
        <v>0.75327089388162416</v>
      </c>
      <c r="AR67" s="45">
        <v>0.80854492855171678</v>
      </c>
      <c r="AS67" s="45">
        <v>0.87125186289583434</v>
      </c>
      <c r="AT67" s="45">
        <v>0.94300217833424094</v>
      </c>
      <c r="AU67" s="45">
        <v>1.0258127647545929</v>
      </c>
      <c r="AV67" s="45">
        <v>1.1225898639902712</v>
      </c>
      <c r="AW67" s="45">
        <v>1.2374845005286914</v>
      </c>
      <c r="AX67" s="45">
        <v>1.3755232242679476</v>
      </c>
      <c r="AY67" s="45">
        <v>1.5434128834389909</v>
      </c>
      <c r="AZ67" s="45">
        <v>1.7513860189551611</v>
      </c>
    </row>
    <row r="68" spans="1:52">
      <c r="A68" s="64"/>
      <c r="H68" s="52">
        <v>64</v>
      </c>
      <c r="I68" s="9">
        <v>1.2868908978222624</v>
      </c>
      <c r="J68" s="9">
        <f t="shared" ca="1" si="2"/>
        <v>0.28108792121399329</v>
      </c>
      <c r="K68" s="9">
        <f t="shared" si="0"/>
        <v>1.2868908978222624</v>
      </c>
      <c r="L68" s="9">
        <f t="shared" si="1"/>
        <v>149.98792027867592</v>
      </c>
      <c r="M68" s="9">
        <f t="shared" si="3"/>
        <v>116.15816434478319</v>
      </c>
      <c r="N68" s="9">
        <f t="shared" si="4"/>
        <v>-12.484751574392746</v>
      </c>
      <c r="O68" s="9">
        <f t="shared" si="5"/>
        <v>-10.127656305062047</v>
      </c>
      <c r="Q68" s="9">
        <f t="shared" si="6"/>
        <v>149.98792027867592</v>
      </c>
      <c r="R68" s="9">
        <f t="shared" si="7"/>
        <v>-12.484751574392746</v>
      </c>
      <c r="S68" s="9">
        <f t="shared" si="8"/>
        <v>116.15816434478319</v>
      </c>
      <c r="T68" s="9">
        <f t="shared" si="9"/>
        <v>-10.127656305062047</v>
      </c>
      <c r="AD68" s="52">
        <v>99</v>
      </c>
      <c r="AE68" s="45">
        <v>4.0001550030274231E-2</v>
      </c>
      <c r="AN68" s="50">
        <v>455</v>
      </c>
      <c r="AO68" s="45">
        <v>0.64839130241128506</v>
      </c>
      <c r="AP68" s="45">
        <v>0.69044735961616033</v>
      </c>
      <c r="AQ68" s="45">
        <v>0.73752183494569012</v>
      </c>
      <c r="AR68" s="45">
        <v>0.79042757419936471</v>
      </c>
      <c r="AS68" s="45">
        <v>0.8502518366557501</v>
      </c>
      <c r="AT68" s="45">
        <v>0.91844962979220923</v>
      </c>
      <c r="AU68" s="45">
        <v>0.99682494609689454</v>
      </c>
      <c r="AV68" s="45">
        <v>1.0879668154579518</v>
      </c>
      <c r="AW68" s="45">
        <v>1.195543975542164</v>
      </c>
      <c r="AX68" s="45">
        <v>1.3238992537919454</v>
      </c>
      <c r="AY68" s="45">
        <v>1.4787142770390687</v>
      </c>
      <c r="AZ68" s="45">
        <v>1.6685444713215891</v>
      </c>
    </row>
    <row r="69" spans="1:52">
      <c r="A69" s="77" t="s">
        <v>79</v>
      </c>
      <c r="B69" s="78"/>
      <c r="C69" s="78" t="s">
        <v>85</v>
      </c>
      <c r="D69" s="78"/>
      <c r="E69" s="79"/>
      <c r="H69" s="52">
        <v>65</v>
      </c>
      <c r="I69" s="9">
        <v>-0.86938832275156253</v>
      </c>
      <c r="J69" s="9">
        <f t="shared" ca="1" si="2"/>
        <v>-0.48343937630473444</v>
      </c>
      <c r="K69" s="9">
        <f t="shared" ref="K69:K132" si="10">IF($B$7=0,I69,J69)</f>
        <v>-0.86938832275156253</v>
      </c>
      <c r="L69" s="9">
        <f t="shared" ref="L69:L132" si="11">$E$7*EXP(($B$5-0.5*$E$9^2)*$B$6+$E$9*SQRT($B$6)*K69)</f>
        <v>72.771231166485023</v>
      </c>
      <c r="M69" s="9">
        <f t="shared" si="3"/>
        <v>94.293492694027307</v>
      </c>
      <c r="N69" s="9">
        <f t="shared" si="4"/>
        <v>0</v>
      </c>
      <c r="O69" s="9">
        <f t="shared" si="5"/>
        <v>0</v>
      </c>
      <c r="Q69" s="9">
        <f t="shared" si="6"/>
        <v>72.771231166485023</v>
      </c>
      <c r="R69" s="9">
        <f t="shared" si="7"/>
        <v>0</v>
      </c>
      <c r="S69" s="9">
        <f t="shared" si="8"/>
        <v>94.293492694027307</v>
      </c>
      <c r="T69" s="9">
        <f t="shared" si="9"/>
        <v>0</v>
      </c>
      <c r="AD69" s="52">
        <v>100</v>
      </c>
      <c r="AE69" s="45">
        <v>4.0001550030274086E-2</v>
      </c>
      <c r="AN69" s="50">
        <v>456</v>
      </c>
      <c r="AO69" s="45">
        <v>0.63695038672466775</v>
      </c>
      <c r="AP69" s="45">
        <v>0.67748897680904829</v>
      </c>
      <c r="AQ69" s="45">
        <v>0.72275511443873419</v>
      </c>
      <c r="AR69" s="45">
        <v>0.77349062688723169</v>
      </c>
      <c r="AS69" s="45">
        <v>0.83068582194565022</v>
      </c>
      <c r="AT69" s="45">
        <v>0.8956610617544587</v>
      </c>
      <c r="AU69" s="45">
        <v>0.97003785351007932</v>
      </c>
      <c r="AV69" s="45">
        <v>1.0561355923427218</v>
      </c>
      <c r="AW69" s="45">
        <v>1.157217528784656</v>
      </c>
      <c r="AX69" s="45">
        <v>1.2770626766724744</v>
      </c>
      <c r="AY69" s="45">
        <v>1.4205239464916957</v>
      </c>
      <c r="AZ69" s="45">
        <v>1.5948271727456469</v>
      </c>
    </row>
    <row r="70" spans="1:52">
      <c r="A70" s="66" t="s">
        <v>88</v>
      </c>
      <c r="B70" s="67"/>
      <c r="C70" s="67" t="s">
        <v>89</v>
      </c>
      <c r="D70" s="67"/>
      <c r="E70" s="68"/>
      <c r="H70" s="52">
        <v>66</v>
      </c>
      <c r="I70" s="9">
        <v>-1.1351547685792709</v>
      </c>
      <c r="J70" s="9">
        <f t="shared" ref="J70:J133" ca="1" si="12">NORMSINV(RAND())</f>
        <v>-1.4784915431386441</v>
      </c>
      <c r="K70" s="9">
        <f t="shared" si="10"/>
        <v>-1.1351547685792709</v>
      </c>
      <c r="L70" s="9">
        <f t="shared" si="11"/>
        <v>66.56509994576227</v>
      </c>
      <c r="M70" s="9">
        <f t="shared" ref="M70:M133" si="13">$E$8*EXP(($B$5-0.5*$E$10^2)*$B$6+$E$10*SQRT($B$6)*K70)</f>
        <v>91.900738869830349</v>
      </c>
      <c r="N70" s="9">
        <f t="shared" ref="N70:N133" si="14">IF(L70&gt;$E$12,-$E$12+$E$11,IF(L70&lt;$E$11,0,-L70+$E$11))</f>
        <v>0</v>
      </c>
      <c r="O70" s="9">
        <f t="shared" ref="O70:O133" si="15">IF(M70&gt;$E$14,-$E$14+$E$13,IF(M70&lt;$E$13,0,-M70+$E$13))</f>
        <v>0</v>
      </c>
      <c r="Q70" s="9">
        <f t="shared" ref="Q70:Q133" si="16">L70</f>
        <v>66.56509994576227</v>
      </c>
      <c r="R70" s="9">
        <f t="shared" ref="R70:R133" si="17">N70</f>
        <v>0</v>
      </c>
      <c r="S70" s="9">
        <f t="shared" ref="S70:S133" si="18">M70</f>
        <v>91.900738869830349</v>
      </c>
      <c r="T70" s="9">
        <f t="shared" ref="T70:T133" si="19">O70</f>
        <v>0</v>
      </c>
      <c r="AD70" s="52">
        <v>101</v>
      </c>
      <c r="AE70" s="45">
        <v>3.0001550030274091E-2</v>
      </c>
      <c r="AN70" s="50">
        <v>457</v>
      </c>
      <c r="AO70" s="45">
        <v>0.6261205336959107</v>
      </c>
      <c r="AP70" s="45">
        <v>0.66524997190714164</v>
      </c>
      <c r="AQ70" s="45">
        <v>0.70884277701270693</v>
      </c>
      <c r="AR70" s="45">
        <v>0.75757801649432144</v>
      </c>
      <c r="AS70" s="45">
        <v>0.8123607891175133</v>
      </c>
      <c r="AT70" s="45">
        <v>0.87439388616413094</v>
      </c>
      <c r="AU70" s="45">
        <v>0.94514100940442458</v>
      </c>
      <c r="AV70" s="45">
        <v>1.0266901498747838</v>
      </c>
      <c r="AW70" s="45">
        <v>1.1219600378937022</v>
      </c>
      <c r="AX70" s="45">
        <v>1.2342593380828975</v>
      </c>
      <c r="AY70" s="45">
        <v>1.3677623164996611</v>
      </c>
      <c r="AZ70" s="45">
        <v>1.5286248024713458</v>
      </c>
    </row>
    <row r="71" spans="1:52">
      <c r="A71" s="66" t="s">
        <v>90</v>
      </c>
      <c r="B71" s="67"/>
      <c r="C71" s="67" t="s">
        <v>96</v>
      </c>
      <c r="D71" s="67"/>
      <c r="E71" s="68"/>
      <c r="H71" s="52">
        <v>67</v>
      </c>
      <c r="I71" s="9">
        <v>-0.57545960950091168</v>
      </c>
      <c r="J71" s="9">
        <f t="shared" ca="1" si="12"/>
        <v>0.21244281091817366</v>
      </c>
      <c r="K71" s="9">
        <f t="shared" si="10"/>
        <v>-0.57545960950091168</v>
      </c>
      <c r="L71" s="9">
        <f t="shared" si="11"/>
        <v>80.311019924190674</v>
      </c>
      <c r="M71" s="9">
        <f t="shared" si="13"/>
        <v>97.012414431848839</v>
      </c>
      <c r="N71" s="9">
        <f t="shared" si="14"/>
        <v>0</v>
      </c>
      <c r="O71" s="9">
        <f t="shared" si="15"/>
        <v>0</v>
      </c>
      <c r="Q71" s="9">
        <f t="shared" si="16"/>
        <v>80.311019924190674</v>
      </c>
      <c r="R71" s="9">
        <f t="shared" si="17"/>
        <v>0</v>
      </c>
      <c r="S71" s="9">
        <f t="shared" si="18"/>
        <v>97.012414431848839</v>
      </c>
      <c r="T71" s="9">
        <f t="shared" si="19"/>
        <v>0</v>
      </c>
      <c r="AD71" s="52">
        <v>102</v>
      </c>
      <c r="AE71" s="45">
        <v>2.0001550030274089E-2</v>
      </c>
      <c r="AN71" s="50">
        <v>458</v>
      </c>
      <c r="AO71" s="45">
        <v>0.61589827664649388</v>
      </c>
      <c r="AP71" s="45">
        <v>0.65372187171622498</v>
      </c>
      <c r="AQ71" s="45">
        <v>0.69576918373731467</v>
      </c>
      <c r="AR71" s="45">
        <v>0.74266383238330202</v>
      </c>
      <c r="AS71" s="45">
        <v>0.79523601487015538</v>
      </c>
      <c r="AT71" s="45">
        <v>0.85458579420804315</v>
      </c>
      <c r="AU71" s="45">
        <v>0.92204024521212313</v>
      </c>
      <c r="AV71" s="45">
        <v>0.99948838948109231</v>
      </c>
      <c r="AW71" s="45">
        <v>1.0895554438356734</v>
      </c>
      <c r="AX71" s="45">
        <v>1.1951562574738956</v>
      </c>
      <c r="AY71" s="45">
        <v>1.3199066134283806</v>
      </c>
      <c r="AZ71" s="45">
        <v>1.4690955002028969</v>
      </c>
    </row>
    <row r="72" spans="1:52">
      <c r="A72" s="66" t="s">
        <v>80</v>
      </c>
      <c r="B72" s="67"/>
      <c r="C72" s="72">
        <v>1000</v>
      </c>
      <c r="D72" s="72"/>
      <c r="E72" s="73"/>
      <c r="H72" s="52">
        <v>68</v>
      </c>
      <c r="I72" s="9">
        <v>-0.28999184514245169</v>
      </c>
      <c r="J72" s="9">
        <f t="shared" ca="1" si="12"/>
        <v>-0.84020569080926044</v>
      </c>
      <c r="K72" s="9">
        <f t="shared" si="10"/>
        <v>-0.28999184514245169</v>
      </c>
      <c r="L72" s="9">
        <f t="shared" si="11"/>
        <v>88.380832409461945</v>
      </c>
      <c r="M72" s="9">
        <f t="shared" si="13"/>
        <v>99.728095971448965</v>
      </c>
      <c r="N72" s="9">
        <f t="shared" si="14"/>
        <v>0</v>
      </c>
      <c r="O72" s="9">
        <f t="shared" si="15"/>
        <v>0</v>
      </c>
      <c r="Q72" s="9">
        <f t="shared" si="16"/>
        <v>88.380832409461945</v>
      </c>
      <c r="R72" s="9">
        <f t="shared" si="17"/>
        <v>0</v>
      </c>
      <c r="S72" s="9">
        <f t="shared" si="18"/>
        <v>99.728095971448965</v>
      </c>
      <c r="T72" s="9">
        <f t="shared" si="19"/>
        <v>0</v>
      </c>
      <c r="AD72" s="52">
        <v>103</v>
      </c>
      <c r="AE72" s="45">
        <v>1.0001550030274088E-2</v>
      </c>
      <c r="AN72" s="50">
        <v>459</v>
      </c>
      <c r="AO72" s="45">
        <v>0.60624439364967819</v>
      </c>
      <c r="AP72" s="45">
        <v>0.64285630876194599</v>
      </c>
      <c r="AQ72" s="45">
        <v>0.68347407032479579</v>
      </c>
      <c r="AR72" s="45">
        <v>0.72867215587652989</v>
      </c>
      <c r="AS72" s="45">
        <v>0.77921468813909178</v>
      </c>
      <c r="AT72" s="45">
        <v>0.8361116116580174</v>
      </c>
      <c r="AU72" s="45">
        <v>0.9005711754791863</v>
      </c>
      <c r="AV72" s="45">
        <v>0.9743104366930736</v>
      </c>
      <c r="AW72" s="45">
        <v>1.059703072505555</v>
      </c>
      <c r="AX72" s="45">
        <v>1.159331950214707</v>
      </c>
      <c r="AY72" s="45">
        <v>1.2763495937627825</v>
      </c>
      <c r="AZ72" s="45">
        <v>1.4153360398239989</v>
      </c>
    </row>
    <row r="73" spans="1:52">
      <c r="A73" s="66" t="s">
        <v>81</v>
      </c>
      <c r="B73" s="67"/>
      <c r="C73" s="67" t="s">
        <v>86</v>
      </c>
      <c r="D73" s="67"/>
      <c r="E73" s="68"/>
      <c r="H73" s="52">
        <v>69</v>
      </c>
      <c r="I73" s="9">
        <v>-0.44039225644333341</v>
      </c>
      <c r="J73" s="9">
        <f t="shared" ca="1" si="12"/>
        <v>1.5327358212375743</v>
      </c>
      <c r="K73" s="9">
        <f t="shared" si="10"/>
        <v>-0.44039225644333341</v>
      </c>
      <c r="L73" s="9">
        <f t="shared" si="11"/>
        <v>84.032998768178643</v>
      </c>
      <c r="M73" s="9">
        <f t="shared" si="13"/>
        <v>98.287980305948324</v>
      </c>
      <c r="N73" s="9">
        <f t="shared" si="14"/>
        <v>0</v>
      </c>
      <c r="O73" s="9">
        <f t="shared" si="15"/>
        <v>0</v>
      </c>
      <c r="Q73" s="9">
        <f t="shared" si="16"/>
        <v>84.032998768178643</v>
      </c>
      <c r="R73" s="9">
        <f t="shared" si="17"/>
        <v>0</v>
      </c>
      <c r="S73" s="9">
        <f t="shared" si="18"/>
        <v>98.287980305948324</v>
      </c>
      <c r="T73" s="9">
        <f t="shared" si="19"/>
        <v>0</v>
      </c>
      <c r="AD73" s="52">
        <v>104</v>
      </c>
      <c r="AE73" s="45">
        <v>1.5500302740889538E-6</v>
      </c>
      <c r="AN73" s="50">
        <v>460</v>
      </c>
      <c r="AO73" s="45">
        <v>0.59708001944450806</v>
      </c>
      <c r="AP73" s="45">
        <v>0.63256101195946624</v>
      </c>
      <c r="AQ73" s="45">
        <v>0.67184845611583888</v>
      </c>
      <c r="AR73" s="45">
        <v>0.71547294608643086</v>
      </c>
      <c r="AS73" s="45">
        <v>0.76413985469899781</v>
      </c>
      <c r="AT73" s="45">
        <v>0.81877941098270202</v>
      </c>
      <c r="AU73" s="45">
        <v>0.88049561041472324</v>
      </c>
      <c r="AV73" s="45">
        <v>0.95085549193308816</v>
      </c>
      <c r="AW73" s="45">
        <v>1.0320149987466722</v>
      </c>
      <c r="AX73" s="45">
        <v>1.1262741122062734</v>
      </c>
      <c r="AY73" s="45">
        <v>1.2363965412134166</v>
      </c>
      <c r="AZ73" s="45">
        <v>1.3663748497216279</v>
      </c>
    </row>
    <row r="74" spans="1:52">
      <c r="A74" s="66" t="s">
        <v>82</v>
      </c>
      <c r="B74" s="67"/>
      <c r="C74" s="72">
        <v>1000</v>
      </c>
      <c r="D74" s="72"/>
      <c r="E74" s="73"/>
      <c r="H74" s="52">
        <v>70</v>
      </c>
      <c r="I74" s="9">
        <v>-1.0153764817019537</v>
      </c>
      <c r="J74" s="9">
        <f t="shared" ca="1" si="12"/>
        <v>-1.9963286416949273</v>
      </c>
      <c r="K74" s="9">
        <f t="shared" si="10"/>
        <v>-1.0153764817019537</v>
      </c>
      <c r="L74" s="9">
        <f t="shared" si="11"/>
        <v>69.293773459903235</v>
      </c>
      <c r="M74" s="9">
        <f t="shared" si="13"/>
        <v>92.971519594457646</v>
      </c>
      <c r="N74" s="9">
        <f t="shared" si="14"/>
        <v>0</v>
      </c>
      <c r="O74" s="9">
        <f t="shared" si="15"/>
        <v>0</v>
      </c>
      <c r="Q74" s="9">
        <f t="shared" si="16"/>
        <v>69.293773459903235</v>
      </c>
      <c r="R74" s="9">
        <f t="shared" si="17"/>
        <v>0</v>
      </c>
      <c r="S74" s="9">
        <f t="shared" si="18"/>
        <v>92.971519594457646</v>
      </c>
      <c r="T74" s="9">
        <f t="shared" si="19"/>
        <v>0</v>
      </c>
      <c r="AD74" s="52">
        <v>105</v>
      </c>
      <c r="AE74" s="45">
        <v>-9.9984499697259102E-3</v>
      </c>
      <c r="AN74" s="50">
        <v>461</v>
      </c>
      <c r="AO74" s="45">
        <v>0.58847245959691497</v>
      </c>
      <c r="AP74" s="45">
        <v>0.62290833148754043</v>
      </c>
      <c r="AQ74" s="45">
        <v>0.66096982312127917</v>
      </c>
      <c r="AR74" s="45">
        <v>0.70314866086828265</v>
      </c>
      <c r="AS74" s="45">
        <v>0.75009838865883816</v>
      </c>
      <c r="AT74" s="45">
        <v>0.80267924632792076</v>
      </c>
      <c r="AU74" s="45">
        <v>0.86190440013818281</v>
      </c>
      <c r="AV74" s="45">
        <v>0.92921086189711843</v>
      </c>
      <c r="AW74" s="45">
        <v>1.0065672038885802</v>
      </c>
      <c r="AX74" s="45">
        <v>1.0960335866512374</v>
      </c>
      <c r="AY74" s="45">
        <v>1.2000487487342402</v>
      </c>
      <c r="AZ74" s="45">
        <v>1.3221198783157702</v>
      </c>
    </row>
    <row r="75" spans="1:52">
      <c r="A75" s="66" t="s">
        <v>87</v>
      </c>
      <c r="B75" s="67"/>
      <c r="C75" s="72">
        <v>40000000</v>
      </c>
      <c r="D75" s="72"/>
      <c r="E75" s="73"/>
      <c r="H75" s="52">
        <v>71</v>
      </c>
      <c r="I75" s="9">
        <v>7.180673610644521E-2</v>
      </c>
      <c r="J75" s="9">
        <f t="shared" ca="1" si="12"/>
        <v>1.0788888566239079</v>
      </c>
      <c r="K75" s="9">
        <f t="shared" si="10"/>
        <v>7.180673610644521E-2</v>
      </c>
      <c r="L75" s="9">
        <f t="shared" si="11"/>
        <v>99.783753937273914</v>
      </c>
      <c r="M75" s="9">
        <f t="shared" si="13"/>
        <v>103.27941938877058</v>
      </c>
      <c r="N75" s="9">
        <f t="shared" si="14"/>
        <v>0</v>
      </c>
      <c r="O75" s="9">
        <f t="shared" si="15"/>
        <v>-3.2794193887705916</v>
      </c>
      <c r="Q75" s="9">
        <f t="shared" si="16"/>
        <v>99.783753937273914</v>
      </c>
      <c r="R75" s="9">
        <f t="shared" si="17"/>
        <v>0</v>
      </c>
      <c r="S75" s="9">
        <f t="shared" si="18"/>
        <v>103.27941938877058</v>
      </c>
      <c r="T75" s="9">
        <f t="shared" si="19"/>
        <v>-3.2794193887705916</v>
      </c>
      <c r="AD75" s="52">
        <v>106</v>
      </c>
      <c r="AE75" s="45">
        <v>-1.9998449969725912E-2</v>
      </c>
      <c r="AN75" s="50">
        <v>462</v>
      </c>
      <c r="AO75" s="45">
        <v>0.58038307134778233</v>
      </c>
      <c r="AP75" s="45">
        <v>0.61385178823343822</v>
      </c>
      <c r="AQ75" s="45">
        <v>0.65078175589421439</v>
      </c>
      <c r="AR75" s="45">
        <v>0.69163016212331008</v>
      </c>
      <c r="AS75" s="45">
        <v>0.73700466206656023</v>
      </c>
      <c r="AT75" s="45">
        <v>0.78770379998345286</v>
      </c>
      <c r="AU75" s="45">
        <v>0.8446612554624976</v>
      </c>
      <c r="AV75" s="45">
        <v>0.90920077946096611</v>
      </c>
      <c r="AW75" s="45">
        <v>0.98312880202424802</v>
      </c>
      <c r="AX75" s="45">
        <v>1.0683008805136143</v>
      </c>
      <c r="AY75" s="45">
        <v>1.1668821686379061</v>
      </c>
      <c r="AZ75" s="45">
        <v>1.2819754440442792</v>
      </c>
    </row>
    <row r="76" spans="1:52">
      <c r="A76" s="66" t="s">
        <v>83</v>
      </c>
      <c r="B76" s="67"/>
      <c r="C76" s="67" t="s">
        <v>97</v>
      </c>
      <c r="D76" s="67"/>
      <c r="E76" s="68"/>
      <c r="H76" s="52">
        <v>72</v>
      </c>
      <c r="I76" s="9">
        <v>-1.1869246957420612</v>
      </c>
      <c r="J76" s="9">
        <f t="shared" ca="1" si="12"/>
        <v>1.4247802422121498</v>
      </c>
      <c r="K76" s="9">
        <f t="shared" si="10"/>
        <v>-1.1869246957420612</v>
      </c>
      <c r="L76" s="9">
        <f t="shared" si="11"/>
        <v>65.419236378134627</v>
      </c>
      <c r="M76" s="9">
        <f t="shared" si="13"/>
        <v>91.441757197959333</v>
      </c>
      <c r="N76" s="9">
        <f t="shared" si="14"/>
        <v>0</v>
      </c>
      <c r="O76" s="9">
        <f t="shared" si="15"/>
        <v>0</v>
      </c>
      <c r="Q76" s="9">
        <f t="shared" si="16"/>
        <v>65.419236378134627</v>
      </c>
      <c r="R76" s="9">
        <f t="shared" si="17"/>
        <v>0</v>
      </c>
      <c r="S76" s="9">
        <f t="shared" si="18"/>
        <v>91.441757197959333</v>
      </c>
      <c r="T76" s="9">
        <f t="shared" si="19"/>
        <v>0</v>
      </c>
      <c r="AD76" s="52">
        <v>107</v>
      </c>
      <c r="AE76" s="45">
        <v>-2.9998449969725911E-2</v>
      </c>
      <c r="AN76" s="50">
        <v>463</v>
      </c>
      <c r="AO76" s="45">
        <v>0.57273090114043268</v>
      </c>
      <c r="AP76" s="45">
        <v>0.60529812547178841</v>
      </c>
      <c r="AQ76" s="45">
        <v>0.64117599235985545</v>
      </c>
      <c r="AR76" s="45">
        <v>0.68079072269262364</v>
      </c>
      <c r="AS76" s="45">
        <v>0.72470896545966301</v>
      </c>
      <c r="AT76" s="45">
        <v>0.77367435750158775</v>
      </c>
      <c r="AU76" s="45">
        <v>0.82855032093151326</v>
      </c>
      <c r="AV76" s="45">
        <v>0.89056091712104779</v>
      </c>
      <c r="AW76" s="45">
        <v>0.96137072146270541</v>
      </c>
      <c r="AX76" s="45">
        <v>1.0426586957406363</v>
      </c>
      <c r="AY76" s="45">
        <v>1.1363567951760614</v>
      </c>
      <c r="AZ76" s="45">
        <v>1.2452262973282615</v>
      </c>
    </row>
    <row r="77" spans="1:52">
      <c r="A77" s="66" t="s">
        <v>84</v>
      </c>
      <c r="B77" s="67"/>
      <c r="C77" s="67" t="s">
        <v>98</v>
      </c>
      <c r="D77" s="67"/>
      <c r="E77" s="68"/>
      <c r="H77" s="52">
        <v>73</v>
      </c>
      <c r="I77" s="9">
        <v>1.0983447287539143</v>
      </c>
      <c r="J77" s="9">
        <f t="shared" ca="1" si="12"/>
        <v>0.65314198914673438</v>
      </c>
      <c r="K77" s="9">
        <f t="shared" si="10"/>
        <v>1.0983447287539143</v>
      </c>
      <c r="L77" s="9">
        <f t="shared" si="11"/>
        <v>140.79638936000148</v>
      </c>
      <c r="M77" s="9">
        <f t="shared" si="13"/>
        <v>114.05922752679933</v>
      </c>
      <c r="N77" s="9">
        <f t="shared" si="14"/>
        <v>-12.484751574392746</v>
      </c>
      <c r="O77" s="9">
        <f t="shared" si="15"/>
        <v>-10.127656305062047</v>
      </c>
      <c r="Q77" s="9">
        <f t="shared" si="16"/>
        <v>140.79638936000148</v>
      </c>
      <c r="R77" s="9">
        <f t="shared" si="17"/>
        <v>-12.484751574392746</v>
      </c>
      <c r="S77" s="9">
        <f t="shared" si="18"/>
        <v>114.05922752679933</v>
      </c>
      <c r="T77" s="9">
        <f t="shared" si="19"/>
        <v>-10.127656305062047</v>
      </c>
      <c r="AD77" s="52">
        <v>108</v>
      </c>
      <c r="AE77" s="45">
        <v>-3.9998449969725909E-2</v>
      </c>
      <c r="AN77" s="50">
        <v>464</v>
      </c>
      <c r="AO77" s="45">
        <v>0.56545536442115496</v>
      </c>
      <c r="AP77" s="45">
        <v>0.59717751149318388</v>
      </c>
      <c r="AQ77" s="45">
        <v>0.63207142109535219</v>
      </c>
      <c r="AR77" s="45">
        <v>0.67053535111193263</v>
      </c>
      <c r="AS77" s="45">
        <v>0.71309903612953895</v>
      </c>
      <c r="AT77" s="45">
        <v>0.76045687075069945</v>
      </c>
      <c r="AU77" s="45">
        <v>0.81340967798228525</v>
      </c>
      <c r="AV77" s="45">
        <v>0.8730930351655638</v>
      </c>
      <c r="AW77" s="45">
        <v>0.94104630991549643</v>
      </c>
      <c r="AX77" s="45">
        <v>1.0187946046203724</v>
      </c>
      <c r="AY77" s="45">
        <v>1.1080690944949776</v>
      </c>
      <c r="AZ77" s="45">
        <v>1.2113395204633808</v>
      </c>
    </row>
    <row r="78" spans="1:52">
      <c r="A78" s="69" t="s">
        <v>92</v>
      </c>
      <c r="B78" s="70"/>
      <c r="C78" s="70" t="s">
        <v>93</v>
      </c>
      <c r="D78" s="70"/>
      <c r="E78" s="71"/>
      <c r="H78" s="52">
        <v>74</v>
      </c>
      <c r="I78" s="9">
        <v>0.37614721394283812</v>
      </c>
      <c r="J78" s="9">
        <f t="shared" ca="1" si="12"/>
        <v>-0.70727371701844599</v>
      </c>
      <c r="K78" s="9">
        <f t="shared" si="10"/>
        <v>0.37614721394283812</v>
      </c>
      <c r="L78" s="9">
        <f t="shared" si="11"/>
        <v>110.50753645077708</v>
      </c>
      <c r="M78" s="9">
        <f t="shared" si="13"/>
        <v>106.36449767121026</v>
      </c>
      <c r="N78" s="9">
        <f t="shared" si="14"/>
        <v>-10.507536450777081</v>
      </c>
      <c r="O78" s="9">
        <f t="shared" si="15"/>
        <v>-6.3644976712102732</v>
      </c>
      <c r="Q78" s="9">
        <f t="shared" si="16"/>
        <v>110.50753645077708</v>
      </c>
      <c r="R78" s="9">
        <f t="shared" si="17"/>
        <v>-10.507536450777081</v>
      </c>
      <c r="S78" s="9">
        <f t="shared" si="18"/>
        <v>106.36449767121026</v>
      </c>
      <c r="T78" s="9">
        <f t="shared" si="19"/>
        <v>-6.3644976712102732</v>
      </c>
      <c r="AD78" s="52">
        <v>109</v>
      </c>
      <c r="AE78" s="45">
        <v>-4.9998449969725911E-2</v>
      </c>
      <c r="AN78" s="50">
        <v>465</v>
      </c>
      <c r="AO78" s="45">
        <v>0.5585469653700561</v>
      </c>
      <c r="AP78" s="45">
        <v>0.58947752283920718</v>
      </c>
      <c r="AQ78" s="45">
        <v>0.62345179505108406</v>
      </c>
      <c r="AR78" s="45">
        <v>0.66084277508775802</v>
      </c>
      <c r="AS78" s="45">
        <v>0.70214693998545785</v>
      </c>
      <c r="AT78" s="45">
        <v>0.74801447583879177</v>
      </c>
      <c r="AU78" s="45">
        <v>0.79919035368049973</v>
      </c>
      <c r="AV78" s="45">
        <v>0.85673147783520642</v>
      </c>
      <c r="AW78" s="45">
        <v>0.92206646694511984</v>
      </c>
      <c r="AX78" s="45">
        <v>0.99658602318266876</v>
      </c>
      <c r="AY78" s="45">
        <v>1.0818479019326417</v>
      </c>
      <c r="AZ78" s="45">
        <v>1.1800719761331311</v>
      </c>
    </row>
    <row r="79" spans="1:52">
      <c r="A79" s="64"/>
      <c r="H79" s="52">
        <v>75</v>
      </c>
      <c r="I79" s="9">
        <v>-0.50442833765580097</v>
      </c>
      <c r="J79" s="9">
        <f t="shared" ca="1" si="12"/>
        <v>2.5239686520449025</v>
      </c>
      <c r="K79" s="9">
        <f t="shared" si="10"/>
        <v>-0.50442833765580097</v>
      </c>
      <c r="L79" s="9">
        <f t="shared" si="11"/>
        <v>82.247362951263696</v>
      </c>
      <c r="M79" s="9">
        <f t="shared" si="13"/>
        <v>97.681150948340317</v>
      </c>
      <c r="N79" s="9">
        <f t="shared" si="14"/>
        <v>0</v>
      </c>
      <c r="O79" s="9">
        <f t="shared" si="15"/>
        <v>0</v>
      </c>
      <c r="Q79" s="9">
        <f t="shared" si="16"/>
        <v>82.247362951263696</v>
      </c>
      <c r="R79" s="9">
        <f t="shared" si="17"/>
        <v>0</v>
      </c>
      <c r="S79" s="9">
        <f t="shared" si="18"/>
        <v>97.681150948340317</v>
      </c>
      <c r="T79" s="9">
        <f t="shared" si="19"/>
        <v>0</v>
      </c>
      <c r="AD79" s="52">
        <v>110</v>
      </c>
      <c r="AE79" s="45">
        <v>-5.9998449969725913E-2</v>
      </c>
      <c r="AN79" s="50">
        <v>466</v>
      </c>
      <c r="AO79" s="45">
        <v>0.55191950658404731</v>
      </c>
      <c r="AP79" s="45">
        <v>0.58210057230229106</v>
      </c>
      <c r="AQ79" s="45">
        <v>0.61520595313685889</v>
      </c>
      <c r="AR79" s="45">
        <v>0.65158554238008781</v>
      </c>
      <c r="AS79" s="45">
        <v>0.69170548969229328</v>
      </c>
      <c r="AT79" s="45">
        <v>0.73617579984281112</v>
      </c>
      <c r="AU79" s="45">
        <v>0.78569098071390997</v>
      </c>
      <c r="AV79" s="45">
        <v>0.84123707916482404</v>
      </c>
      <c r="AW79" s="45">
        <v>0.90414344803162872</v>
      </c>
      <c r="AX79" s="45">
        <v>0.97568177371097287</v>
      </c>
      <c r="AY79" s="45">
        <v>1.0572578901146952</v>
      </c>
      <c r="AZ79" s="45">
        <v>1.1508743198355806</v>
      </c>
    </row>
    <row r="80" spans="1:52">
      <c r="A80" s="64"/>
      <c r="H80" s="52">
        <v>76</v>
      </c>
      <c r="I80" s="9">
        <v>-0.55473725293329901</v>
      </c>
      <c r="J80" s="9">
        <f t="shared" ca="1" si="12"/>
        <v>-1.4741268330434869</v>
      </c>
      <c r="K80" s="9">
        <f t="shared" si="10"/>
        <v>-0.55473725293329901</v>
      </c>
      <c r="L80" s="9">
        <f t="shared" si="11"/>
        <v>80.871162135018224</v>
      </c>
      <c r="M80" s="9">
        <f t="shared" si="13"/>
        <v>97.207034343625281</v>
      </c>
      <c r="N80" s="9">
        <f t="shared" si="14"/>
        <v>0</v>
      </c>
      <c r="O80" s="9">
        <f t="shared" si="15"/>
        <v>0</v>
      </c>
      <c r="Q80" s="9">
        <f t="shared" si="16"/>
        <v>80.871162135018224</v>
      </c>
      <c r="R80" s="9">
        <f t="shared" si="17"/>
        <v>0</v>
      </c>
      <c r="S80" s="9">
        <f t="shared" si="18"/>
        <v>97.207034343625281</v>
      </c>
      <c r="T80" s="9">
        <f t="shared" si="19"/>
        <v>0</v>
      </c>
      <c r="AD80" s="61">
        <v>111</v>
      </c>
      <c r="AE80" s="45">
        <v>-6.1275013020346235E-2</v>
      </c>
      <c r="AN80" s="50">
        <v>467</v>
      </c>
      <c r="AO80" s="45">
        <v>0.54560950459028745</v>
      </c>
      <c r="AP80" s="45">
        <v>0.5750859768461779</v>
      </c>
      <c r="AQ80" s="45">
        <v>0.60737616341212963</v>
      </c>
      <c r="AR80" s="45">
        <v>0.64280896492186879</v>
      </c>
      <c r="AS80" s="45">
        <v>0.68182303756460516</v>
      </c>
      <c r="AT80" s="45">
        <v>0.72499207123898168</v>
      </c>
      <c r="AU80" s="45">
        <v>0.77296522595153561</v>
      </c>
      <c r="AV80" s="45">
        <v>0.826665057338973</v>
      </c>
      <c r="AW80" s="45">
        <v>0.88733237281103983</v>
      </c>
      <c r="AX80" s="45">
        <v>0.95613393485923093</v>
      </c>
      <c r="AY80" s="45">
        <v>1.0343430226517556</v>
      </c>
      <c r="AZ80" s="45">
        <v>1.1237737386892517</v>
      </c>
    </row>
    <row r="81" spans="1:52">
      <c r="A81" s="64"/>
      <c r="H81" s="52">
        <v>77</v>
      </c>
      <c r="I81" s="9">
        <v>-0.34899681451250414</v>
      </c>
      <c r="J81" s="9">
        <f t="shared" ca="1" si="12"/>
        <v>-0.39947279481393261</v>
      </c>
      <c r="K81" s="9">
        <f t="shared" si="10"/>
        <v>-0.34899681451250414</v>
      </c>
      <c r="L81" s="9">
        <f t="shared" si="11"/>
        <v>86.648903236511813</v>
      </c>
      <c r="M81" s="9">
        <f t="shared" si="13"/>
        <v>99.160612658004936</v>
      </c>
      <c r="N81" s="9">
        <f t="shared" si="14"/>
        <v>0</v>
      </c>
      <c r="O81" s="9">
        <f t="shared" si="15"/>
        <v>0</v>
      </c>
      <c r="Q81" s="9">
        <f t="shared" si="16"/>
        <v>86.648903236511813</v>
      </c>
      <c r="R81" s="9">
        <f t="shared" si="17"/>
        <v>0</v>
      </c>
      <c r="S81" s="9">
        <f t="shared" si="18"/>
        <v>99.160612658004936</v>
      </c>
      <c r="T81" s="9">
        <f t="shared" si="19"/>
        <v>0</v>
      </c>
      <c r="AD81" s="52">
        <v>112</v>
      </c>
      <c r="AE81" s="45">
        <v>-6.1275013020346235E-2</v>
      </c>
      <c r="AN81" s="50">
        <v>468</v>
      </c>
      <c r="AO81" s="45">
        <v>0.53956456558137988</v>
      </c>
      <c r="AP81" s="45">
        <v>0.56837425803559805</v>
      </c>
      <c r="AQ81" s="45">
        <v>0.59989448241658638</v>
      </c>
      <c r="AR81" s="45">
        <v>0.63443491442277677</v>
      </c>
      <c r="AS81" s="45">
        <v>0.67240908898740936</v>
      </c>
      <c r="AT81" s="45">
        <v>0.71435760963126327</v>
      </c>
      <c r="AU81" s="45">
        <v>0.76088854542042472</v>
      </c>
      <c r="AV81" s="45">
        <v>0.81286707174627071</v>
      </c>
      <c r="AW81" s="45">
        <v>0.87145430970617577</v>
      </c>
      <c r="AX81" s="45">
        <v>0.93772366377456029</v>
      </c>
      <c r="AY81" s="45">
        <v>1.0128316352140625</v>
      </c>
      <c r="AZ81" s="45">
        <v>1.0984273099722379</v>
      </c>
    </row>
    <row r="82" spans="1:52">
      <c r="A82" s="64"/>
      <c r="H82" s="52">
        <v>78</v>
      </c>
      <c r="I82" s="9">
        <v>0.38744066707268832</v>
      </c>
      <c r="J82" s="9">
        <f t="shared" ca="1" si="12"/>
        <v>-0.44842845114375895</v>
      </c>
      <c r="K82" s="9">
        <f t="shared" si="10"/>
        <v>0.38744066707268832</v>
      </c>
      <c r="L82" s="9">
        <f t="shared" si="11"/>
        <v>110.92692379313011</v>
      </c>
      <c r="M82" s="9">
        <f t="shared" si="13"/>
        <v>106.48073515372832</v>
      </c>
      <c r="N82" s="9">
        <f t="shared" si="14"/>
        <v>-10.926923793130115</v>
      </c>
      <c r="O82" s="9">
        <f t="shared" si="15"/>
        <v>-6.4807351537283324</v>
      </c>
      <c r="Q82" s="9">
        <f t="shared" si="16"/>
        <v>110.92692379313011</v>
      </c>
      <c r="R82" s="9">
        <f t="shared" si="17"/>
        <v>-10.926923793130115</v>
      </c>
      <c r="S82" s="9">
        <f t="shared" si="18"/>
        <v>106.48073515372832</v>
      </c>
      <c r="T82" s="9">
        <f t="shared" si="19"/>
        <v>-6.4807351537283324</v>
      </c>
      <c r="AD82" s="61">
        <v>113</v>
      </c>
      <c r="AE82" s="45">
        <v>-6.1275013020346235E-2</v>
      </c>
      <c r="AN82" s="50">
        <v>469</v>
      </c>
      <c r="AO82" s="45">
        <v>0.5337853105834679</v>
      </c>
      <c r="AP82" s="45">
        <v>0.56196503312347545</v>
      </c>
      <c r="AQ82" s="45">
        <v>0.59275913795726443</v>
      </c>
      <c r="AR82" s="45">
        <v>0.62645970610585511</v>
      </c>
      <c r="AS82" s="45">
        <v>0.66345732981406291</v>
      </c>
      <c r="AT82" s="45">
        <v>0.70426247667021713</v>
      </c>
      <c r="AU82" s="45">
        <v>0.74944598532542606</v>
      </c>
      <c r="AV82" s="45">
        <v>0.79982116582832552</v>
      </c>
      <c r="AW82" s="45">
        <v>0.85647739537475553</v>
      </c>
      <c r="AX82" s="45">
        <v>0.92040494980593446</v>
      </c>
      <c r="AY82" s="45">
        <v>0.99265733714531013</v>
      </c>
      <c r="AZ82" s="45">
        <v>1.0747388894286056</v>
      </c>
    </row>
    <row r="83" spans="1:52">
      <c r="A83" s="64"/>
      <c r="H83" s="52">
        <v>79</v>
      </c>
      <c r="I83" s="9">
        <v>2.4863091970915265</v>
      </c>
      <c r="J83" s="9">
        <f t="shared" ca="1" si="12"/>
        <v>0.47528446800750868</v>
      </c>
      <c r="K83" s="9">
        <f t="shared" si="10"/>
        <v>2.4863091970915265</v>
      </c>
      <c r="L83" s="9">
        <f t="shared" si="11"/>
        <v>224.26977363415941</v>
      </c>
      <c r="M83" s="9">
        <f t="shared" si="13"/>
        <v>130.44507754842067</v>
      </c>
      <c r="N83" s="9">
        <f t="shared" si="14"/>
        <v>-12.484751574392746</v>
      </c>
      <c r="O83" s="9">
        <f t="shared" si="15"/>
        <v>-10.127656305062047</v>
      </c>
      <c r="Q83" s="9">
        <f t="shared" si="16"/>
        <v>224.26977363415941</v>
      </c>
      <c r="R83" s="9">
        <f t="shared" si="17"/>
        <v>-12.484751574392746</v>
      </c>
      <c r="S83" s="9">
        <f t="shared" si="18"/>
        <v>130.44507754842067</v>
      </c>
      <c r="T83" s="9">
        <f t="shared" si="19"/>
        <v>-10.127656305062047</v>
      </c>
      <c r="AD83" s="52">
        <v>114</v>
      </c>
      <c r="AE83" s="45">
        <v>-6.1275013020346235E-2</v>
      </c>
      <c r="AN83" s="50">
        <v>470</v>
      </c>
      <c r="AO83" s="45">
        <v>0.52827824426209047</v>
      </c>
      <c r="AP83" s="45">
        <v>0.55586448046809933</v>
      </c>
      <c r="AQ83" s="45">
        <v>0.58597571590601005</v>
      </c>
      <c r="AR83" s="45">
        <v>0.61888795834252541</v>
      </c>
      <c r="AS83" s="45">
        <v>0.65497088185801489</v>
      </c>
      <c r="AT83" s="45">
        <v>0.69470754624923114</v>
      </c>
      <c r="AU83" s="45">
        <v>0.73863510046299341</v>
      </c>
      <c r="AV83" s="45">
        <v>0.78752002302346524</v>
      </c>
      <c r="AW83" s="45">
        <v>0.84238714855487873</v>
      </c>
      <c r="AX83" s="45">
        <v>0.90415276606534356</v>
      </c>
      <c r="AY83" s="45">
        <v>0.97377955491721191</v>
      </c>
      <c r="AZ83" s="45">
        <v>1.0526448165039621</v>
      </c>
    </row>
    <row r="84" spans="1:52">
      <c r="A84" s="64"/>
      <c r="H84" s="52">
        <v>80</v>
      </c>
      <c r="I84" s="9">
        <v>-0.6659950063164447</v>
      </c>
      <c r="J84" s="9">
        <f t="shared" ca="1" si="12"/>
        <v>-1.0259091396682016</v>
      </c>
      <c r="K84" s="9">
        <f t="shared" si="10"/>
        <v>-0.6659950063164447</v>
      </c>
      <c r="L84" s="9">
        <f t="shared" si="11"/>
        <v>77.908925116403466</v>
      </c>
      <c r="M84" s="9">
        <f t="shared" si="13"/>
        <v>96.166685223755493</v>
      </c>
      <c r="N84" s="9">
        <f t="shared" si="14"/>
        <v>0</v>
      </c>
      <c r="O84" s="9">
        <f t="shared" si="15"/>
        <v>0</v>
      </c>
      <c r="Q84" s="9">
        <f t="shared" si="16"/>
        <v>77.908925116403466</v>
      </c>
      <c r="R84" s="9">
        <f t="shared" si="17"/>
        <v>0</v>
      </c>
      <c r="S84" s="9">
        <f t="shared" si="18"/>
        <v>96.166685223755493</v>
      </c>
      <c r="T84" s="9">
        <f t="shared" si="19"/>
        <v>0</v>
      </c>
      <c r="AD84" s="61">
        <v>115</v>
      </c>
      <c r="AE84" s="45">
        <v>-6.1275013020346235E-2</v>
      </c>
      <c r="AN84" s="50">
        <v>471</v>
      </c>
      <c r="AO84" s="45">
        <v>0.52302218886100849</v>
      </c>
      <c r="AP84" s="45">
        <v>0.55004818110935483</v>
      </c>
      <c r="AQ84" s="45">
        <v>0.57951587164744889</v>
      </c>
      <c r="AR84" s="45">
        <v>0.61168653982322629</v>
      </c>
      <c r="AS84" s="45">
        <v>0.64691072600674415</v>
      </c>
      <c r="AT84" s="45">
        <v>0.68564647884737517</v>
      </c>
      <c r="AU84" s="45">
        <v>0.72840035177370943</v>
      </c>
      <c r="AV84" s="45">
        <v>0.77589637575135717</v>
      </c>
      <c r="AW84" s="45">
        <v>0.82910108544979066</v>
      </c>
      <c r="AX84" s="45">
        <v>0.88886463015780182</v>
      </c>
      <c r="AY84" s="45">
        <v>0.95606920762716097</v>
      </c>
      <c r="AZ84" s="45">
        <v>1.0319800616622075</v>
      </c>
    </row>
    <row r="85" spans="1:52">
      <c r="A85" s="64"/>
      <c r="H85" s="52">
        <v>81</v>
      </c>
      <c r="I85" s="9">
        <v>1.7991977714547937E-2</v>
      </c>
      <c r="J85" s="9">
        <f t="shared" ca="1" si="12"/>
        <v>-0.30755420624123014</v>
      </c>
      <c r="K85" s="9">
        <f t="shared" si="10"/>
        <v>1.7991977714547937E-2</v>
      </c>
      <c r="L85" s="9">
        <f t="shared" si="11"/>
        <v>97.998822615675067</v>
      </c>
      <c r="M85" s="9">
        <f t="shared" si="13"/>
        <v>102.74328821277224</v>
      </c>
      <c r="N85" s="9">
        <f t="shared" si="14"/>
        <v>0</v>
      </c>
      <c r="O85" s="9">
        <f t="shared" si="15"/>
        <v>-2.7432882127722564</v>
      </c>
      <c r="Q85" s="9">
        <f t="shared" si="16"/>
        <v>97.998822615675067</v>
      </c>
      <c r="R85" s="9">
        <f t="shared" si="17"/>
        <v>0</v>
      </c>
      <c r="S85" s="9">
        <f t="shared" si="18"/>
        <v>102.74328821277224</v>
      </c>
      <c r="T85" s="9">
        <f t="shared" si="19"/>
        <v>-2.7432882127722564</v>
      </c>
      <c r="AD85" s="52">
        <v>116</v>
      </c>
      <c r="AE85" s="45">
        <v>-6.1275013020346235E-2</v>
      </c>
      <c r="AN85" s="50">
        <v>472</v>
      </c>
      <c r="AO85" s="45">
        <v>0.51804253672868417</v>
      </c>
      <c r="AP85" s="45">
        <v>0.54454331659314514</v>
      </c>
      <c r="AQ85" s="45">
        <v>0.57340865886864745</v>
      </c>
      <c r="AR85" s="45">
        <v>0.60488642522167946</v>
      </c>
      <c r="AS85" s="45">
        <v>0.63930975366941645</v>
      </c>
      <c r="AT85" s="45">
        <v>0.67711399431950314</v>
      </c>
      <c r="AU85" s="45">
        <v>0.71877806203232009</v>
      </c>
      <c r="AV85" s="45">
        <v>0.76498770960194873</v>
      </c>
      <c r="AW85" s="45">
        <v>0.81665706610522626</v>
      </c>
      <c r="AX85" s="45">
        <v>0.87457742251976811</v>
      </c>
      <c r="AY85" s="45">
        <v>0.93955995926297886</v>
      </c>
      <c r="AZ85" s="45">
        <v>1.012771439155653</v>
      </c>
    </row>
    <row r="86" spans="1:52">
      <c r="H86" s="52">
        <v>82</v>
      </c>
      <c r="I86" s="9">
        <v>-0.6504552885605569</v>
      </c>
      <c r="J86" s="9">
        <f t="shared" ca="1" si="12"/>
        <v>-1.9969530317709241</v>
      </c>
      <c r="K86" s="9">
        <f t="shared" si="10"/>
        <v>-0.6504552885605569</v>
      </c>
      <c r="L86" s="9">
        <f t="shared" si="11"/>
        <v>78.316058305389163</v>
      </c>
      <c r="M86" s="9">
        <f t="shared" si="13"/>
        <v>96.311322327380793</v>
      </c>
      <c r="N86" s="9">
        <f t="shared" si="14"/>
        <v>0</v>
      </c>
      <c r="O86" s="9">
        <f t="shared" si="15"/>
        <v>0</v>
      </c>
      <c r="Q86" s="9">
        <f t="shared" si="16"/>
        <v>78.316058305389163</v>
      </c>
      <c r="R86" s="9">
        <f t="shared" si="17"/>
        <v>0</v>
      </c>
      <c r="S86" s="9">
        <f t="shared" si="18"/>
        <v>96.311322327380793</v>
      </c>
      <c r="T86" s="9">
        <f t="shared" si="19"/>
        <v>0</v>
      </c>
      <c r="AD86" s="62">
        <v>117</v>
      </c>
      <c r="AE86" s="45">
        <v>-6.1275013020346235E-2</v>
      </c>
      <c r="AN86" s="50">
        <v>473</v>
      </c>
      <c r="AO86" s="45">
        <v>0.51324333939561628</v>
      </c>
      <c r="AP86" s="45">
        <v>0.5392430604121442</v>
      </c>
      <c r="AQ86" s="45">
        <v>0.56753462463156201</v>
      </c>
      <c r="AR86" s="45">
        <v>0.59835344269535429</v>
      </c>
      <c r="AS86" s="45">
        <v>0.63201652835786937</v>
      </c>
      <c r="AT86" s="45">
        <v>0.668938242889347</v>
      </c>
      <c r="AU86" s="45">
        <v>0.7095720575374006</v>
      </c>
      <c r="AV86" s="45">
        <v>0.75456854215717917</v>
      </c>
      <c r="AW86" s="45">
        <v>0.80479380166457914</v>
      </c>
      <c r="AX86" s="45">
        <v>0.86098571341347485</v>
      </c>
      <c r="AY86" s="45">
        <v>0.92389153393881296</v>
      </c>
      <c r="AZ86" s="45">
        <v>0.99458970640767086</v>
      </c>
    </row>
    <row r="87" spans="1:52">
      <c r="H87" s="52">
        <v>83</v>
      </c>
      <c r="I87" s="9">
        <v>-0.10499444601844886</v>
      </c>
      <c r="J87" s="9">
        <f t="shared" ca="1" si="12"/>
        <v>0.28632429575486662</v>
      </c>
      <c r="K87" s="9">
        <f t="shared" si="10"/>
        <v>-0.10499444601844886</v>
      </c>
      <c r="L87" s="9">
        <f t="shared" si="11"/>
        <v>94.038548707873815</v>
      </c>
      <c r="M87" s="9">
        <f t="shared" si="13"/>
        <v>101.52845708989281</v>
      </c>
      <c r="N87" s="9">
        <f t="shared" si="14"/>
        <v>0</v>
      </c>
      <c r="O87" s="9">
        <f t="shared" si="15"/>
        <v>-1.5284570898928251</v>
      </c>
      <c r="Q87" s="9">
        <f t="shared" si="16"/>
        <v>94.038548707873815</v>
      </c>
      <c r="R87" s="9">
        <f t="shared" si="17"/>
        <v>0</v>
      </c>
      <c r="S87" s="9">
        <f t="shared" si="18"/>
        <v>101.52845708989281</v>
      </c>
      <c r="T87" s="9">
        <f t="shared" si="19"/>
        <v>-1.5284570898928251</v>
      </c>
      <c r="AN87" s="50">
        <v>474</v>
      </c>
      <c r="AO87" s="45">
        <v>0.5086162868767482</v>
      </c>
      <c r="AP87" s="45">
        <v>0.53413767398357948</v>
      </c>
      <c r="AQ87" s="45">
        <v>0.56188228117432981</v>
      </c>
      <c r="AR87" s="45">
        <v>0.59207394954333148</v>
      </c>
      <c r="AS87" s="45">
        <v>0.62501473106740646</v>
      </c>
      <c r="AT87" s="45">
        <v>0.66109954855730868</v>
      </c>
      <c r="AU87" s="45">
        <v>0.70075841022955743</v>
      </c>
      <c r="AV87" s="45">
        <v>0.74460948774622848</v>
      </c>
      <c r="AW87" s="45">
        <v>0.79347478762636614</v>
      </c>
      <c r="AX87" s="45">
        <v>0.84804360678841029</v>
      </c>
      <c r="AY87" s="45">
        <v>0.90900552234131393</v>
      </c>
      <c r="AZ87" s="45">
        <v>0.97735955213799219</v>
      </c>
    </row>
    <row r="88" spans="1:52">
      <c r="H88" s="52">
        <v>84</v>
      </c>
      <c r="I88" s="9">
        <v>-0.56424546014349453</v>
      </c>
      <c r="J88" s="9">
        <f t="shared" ca="1" si="12"/>
        <v>-0.69994832053801914</v>
      </c>
      <c r="K88" s="9">
        <f t="shared" si="10"/>
        <v>-0.56424546014349453</v>
      </c>
      <c r="L88" s="9">
        <f t="shared" si="11"/>
        <v>80.613664131279023</v>
      </c>
      <c r="M88" s="9">
        <f t="shared" si="13"/>
        <v>97.117686882213434</v>
      </c>
      <c r="N88" s="9">
        <f t="shared" si="14"/>
        <v>0</v>
      </c>
      <c r="O88" s="9">
        <f t="shared" si="15"/>
        <v>0</v>
      </c>
      <c r="Q88" s="9">
        <f t="shared" si="16"/>
        <v>80.613664131279023</v>
      </c>
      <c r="R88" s="9">
        <f t="shared" si="17"/>
        <v>0</v>
      </c>
      <c r="S88" s="9">
        <f t="shared" si="18"/>
        <v>97.117686882213434</v>
      </c>
      <c r="T88" s="9">
        <f t="shared" si="19"/>
        <v>0</v>
      </c>
      <c r="AN88" s="50">
        <v>475</v>
      </c>
      <c r="AO88" s="45">
        <v>0.50422796189114794</v>
      </c>
      <c r="AP88" s="45">
        <v>0.52929999888219514</v>
      </c>
      <c r="AQ88" s="45">
        <v>0.55653150621121872</v>
      </c>
      <c r="AR88" s="45">
        <v>0.58613573686073206</v>
      </c>
      <c r="AS88" s="45">
        <v>0.61840106781687276</v>
      </c>
      <c r="AT88" s="45">
        <v>0.65370468690791539</v>
      </c>
      <c r="AU88" s="45">
        <v>0.69245528389127975</v>
      </c>
      <c r="AV88" s="45">
        <v>0.73524163082097016</v>
      </c>
      <c r="AW88" s="45">
        <v>0.78284582293847693</v>
      </c>
      <c r="AX88" s="45">
        <v>0.83591359654606356</v>
      </c>
      <c r="AY88" s="45">
        <v>0.89508320515773299</v>
      </c>
      <c r="AZ88" s="45">
        <v>0.96128320736904027</v>
      </c>
    </row>
    <row r="89" spans="1:52">
      <c r="H89" s="52">
        <v>85</v>
      </c>
      <c r="I89" s="9">
        <v>1.2586899376410203</v>
      </c>
      <c r="J89" s="9">
        <f t="shared" ca="1" si="12"/>
        <v>-1.5021214279152024</v>
      </c>
      <c r="K89" s="9">
        <f t="shared" si="10"/>
        <v>1.2586899376410203</v>
      </c>
      <c r="L89" s="9">
        <f t="shared" si="11"/>
        <v>148.57589747928415</v>
      </c>
      <c r="M89" s="9">
        <f t="shared" si="13"/>
        <v>115.84178576305268</v>
      </c>
      <c r="N89" s="9">
        <f t="shared" si="14"/>
        <v>-12.484751574392746</v>
      </c>
      <c r="O89" s="9">
        <f t="shared" si="15"/>
        <v>-10.127656305062047</v>
      </c>
      <c r="Q89" s="9">
        <f t="shared" si="16"/>
        <v>148.57589747928415</v>
      </c>
      <c r="R89" s="9">
        <f t="shared" si="17"/>
        <v>-12.484751574392746</v>
      </c>
      <c r="S89" s="9">
        <f t="shared" si="18"/>
        <v>115.84178576305268</v>
      </c>
      <c r="T89" s="9">
        <f t="shared" si="19"/>
        <v>-10.127656305062047</v>
      </c>
      <c r="AN89" s="50">
        <v>476</v>
      </c>
      <c r="AO89" s="45">
        <v>0.50007885006495323</v>
      </c>
      <c r="AP89" s="45">
        <v>0.52472988085739436</v>
      </c>
      <c r="AQ89" s="45">
        <v>0.55148128661544493</v>
      </c>
      <c r="AR89" s="45">
        <v>0.58053664532828309</v>
      </c>
      <c r="AS89" s="45">
        <v>0.61217185289706044</v>
      </c>
      <c r="AT89" s="45">
        <v>0.64674793720698531</v>
      </c>
      <c r="AU89" s="45">
        <v>0.68465423926717328</v>
      </c>
      <c r="AV89" s="45">
        <v>0.72645287769936351</v>
      </c>
      <c r="AW89" s="45">
        <v>0.7728898531199021</v>
      </c>
      <c r="AX89" s="45">
        <v>0.8245718581705983</v>
      </c>
      <c r="AY89" s="45">
        <v>0.88209148181961472</v>
      </c>
      <c r="AZ89" s="45">
        <v>0.94631476196528908</v>
      </c>
    </row>
    <row r="90" spans="1:52">
      <c r="H90" s="52">
        <v>86</v>
      </c>
      <c r="I90" s="9">
        <v>-3.6250440059707657E-2</v>
      </c>
      <c r="J90" s="9">
        <f t="shared" ca="1" si="12"/>
        <v>1.0773789923115558</v>
      </c>
      <c r="K90" s="9">
        <f t="shared" si="10"/>
        <v>-3.6250440059707657E-2</v>
      </c>
      <c r="L90" s="9">
        <f t="shared" si="11"/>
        <v>96.232015575963828</v>
      </c>
      <c r="M90" s="9">
        <f t="shared" si="13"/>
        <v>102.20571278856355</v>
      </c>
      <c r="N90" s="9">
        <f t="shared" si="14"/>
        <v>0</v>
      </c>
      <c r="O90" s="9">
        <f t="shared" si="15"/>
        <v>-2.2057127885635595</v>
      </c>
      <c r="Q90" s="9">
        <f t="shared" si="16"/>
        <v>96.232015575963828</v>
      </c>
      <c r="R90" s="9">
        <f t="shared" si="17"/>
        <v>0</v>
      </c>
      <c r="S90" s="9">
        <f t="shared" si="18"/>
        <v>102.20571278856355</v>
      </c>
      <c r="T90" s="9">
        <f t="shared" si="19"/>
        <v>-2.2057127885635595</v>
      </c>
      <c r="AN90" s="50">
        <v>477</v>
      </c>
      <c r="AO90" s="45">
        <v>0.49611029014790364</v>
      </c>
      <c r="AP90" s="45">
        <v>0.52036213159307987</v>
      </c>
      <c r="AQ90" s="45">
        <v>0.54665888462008005</v>
      </c>
      <c r="AR90" s="45">
        <v>0.57519517168085266</v>
      </c>
      <c r="AS90" s="45">
        <v>0.60623534797965128</v>
      </c>
      <c r="AT90" s="45">
        <v>0.64012552187658556</v>
      </c>
      <c r="AU90" s="45">
        <v>0.67723723804207292</v>
      </c>
      <c r="AV90" s="45">
        <v>0.718108124285051</v>
      </c>
      <c r="AW90" s="45">
        <v>0.76345109091162489</v>
      </c>
      <c r="AX90" s="45">
        <v>0.81383734525708396</v>
      </c>
      <c r="AY90" s="45">
        <v>0.86981826600468826</v>
      </c>
      <c r="AZ90" s="45">
        <v>0.93220360533555835</v>
      </c>
    </row>
    <row r="91" spans="1:52">
      <c r="H91" s="52">
        <v>87</v>
      </c>
      <c r="I91" s="9">
        <v>-0.51529212051249107</v>
      </c>
      <c r="J91" s="9">
        <f t="shared" ca="1" si="12"/>
        <v>0.64662585490220026</v>
      </c>
      <c r="K91" s="9">
        <f t="shared" si="10"/>
        <v>-0.51529212051249107</v>
      </c>
      <c r="L91" s="9">
        <f t="shared" si="11"/>
        <v>81.948215071468297</v>
      </c>
      <c r="M91" s="9">
        <f t="shared" si="13"/>
        <v>97.578574119869558</v>
      </c>
      <c r="N91" s="9">
        <f t="shared" si="14"/>
        <v>0</v>
      </c>
      <c r="O91" s="9">
        <f t="shared" si="15"/>
        <v>0</v>
      </c>
      <c r="Q91" s="9">
        <f t="shared" si="16"/>
        <v>81.948215071468297</v>
      </c>
      <c r="R91" s="9">
        <f t="shared" si="17"/>
        <v>0</v>
      </c>
      <c r="S91" s="9">
        <f t="shared" si="18"/>
        <v>97.578574119869558</v>
      </c>
      <c r="T91" s="9">
        <f t="shared" si="19"/>
        <v>0</v>
      </c>
      <c r="AN91" s="50">
        <v>478</v>
      </c>
      <c r="AO91" s="45">
        <v>0.49228589410128987</v>
      </c>
      <c r="AP91" s="45">
        <v>0.51615627818151533</v>
      </c>
      <c r="AQ91" s="45">
        <v>0.5420190956101868</v>
      </c>
      <c r="AR91" s="45">
        <v>0.57006060855406038</v>
      </c>
      <c r="AS91" s="45">
        <v>0.60053440909248823</v>
      </c>
      <c r="AT91" s="45">
        <v>0.63377271121037582</v>
      </c>
      <c r="AU91" s="45">
        <v>0.67013054629581925</v>
      </c>
      <c r="AV91" s="45">
        <v>0.71012283685404032</v>
      </c>
      <c r="AW91" s="45">
        <v>0.75443188117122906</v>
      </c>
      <c r="AX91" s="45">
        <v>0.80359633512082185</v>
      </c>
      <c r="AY91" s="45">
        <v>0.85813003304386204</v>
      </c>
      <c r="AZ91" s="45">
        <v>0.91879156011143592</v>
      </c>
    </row>
    <row r="92" spans="1:52">
      <c r="H92" s="52">
        <v>88</v>
      </c>
      <c r="I92" s="9">
        <v>-6.560414725809123E-2</v>
      </c>
      <c r="J92" s="9">
        <f t="shared" ca="1" si="12"/>
        <v>1.09893202306274</v>
      </c>
      <c r="K92" s="9">
        <f t="shared" si="10"/>
        <v>-6.560414725809123E-2</v>
      </c>
      <c r="L92" s="9">
        <f t="shared" si="11"/>
        <v>95.289214113336001</v>
      </c>
      <c r="M92" s="9">
        <f t="shared" si="13"/>
        <v>101.91597351234832</v>
      </c>
      <c r="N92" s="9">
        <f t="shared" si="14"/>
        <v>0</v>
      </c>
      <c r="O92" s="9">
        <f t="shared" si="15"/>
        <v>-1.9159735123483301</v>
      </c>
      <c r="Q92" s="9">
        <f t="shared" si="16"/>
        <v>95.289214113336001</v>
      </c>
      <c r="R92" s="9">
        <f t="shared" si="17"/>
        <v>0</v>
      </c>
      <c r="S92" s="9">
        <f t="shared" si="18"/>
        <v>101.91597351234832</v>
      </c>
      <c r="T92" s="9">
        <f t="shared" si="19"/>
        <v>-1.9159735123483301</v>
      </c>
      <c r="AN92" s="50">
        <v>479</v>
      </c>
      <c r="AO92" s="45">
        <v>0.488624438018542</v>
      </c>
      <c r="AP92" s="45">
        <v>0.51213258481637469</v>
      </c>
      <c r="AQ92" s="45">
        <v>0.5375838056405895</v>
      </c>
      <c r="AR92" s="45">
        <v>0.56515660145002744</v>
      </c>
      <c r="AS92" s="45">
        <v>0.59509458137033433</v>
      </c>
      <c r="AT92" s="45">
        <v>0.62771708944039306</v>
      </c>
      <c r="AU92" s="45">
        <v>0.66336391501802427</v>
      </c>
      <c r="AV92" s="45">
        <v>0.702529039320969</v>
      </c>
      <c r="AW92" s="45">
        <v>0.74586658396806138</v>
      </c>
      <c r="AX92" s="45">
        <v>0.79388548916304791</v>
      </c>
      <c r="AY92" s="45">
        <v>0.84706554378027399</v>
      </c>
      <c r="AZ92" s="45">
        <v>0.90611902509527387</v>
      </c>
    </row>
    <row r="93" spans="1:52">
      <c r="H93" s="52">
        <v>89</v>
      </c>
      <c r="I93" s="9">
        <v>-0.36270071276341204</v>
      </c>
      <c r="J93" s="9">
        <f t="shared" ca="1" si="12"/>
        <v>-0.91886470760870076</v>
      </c>
      <c r="K93" s="9">
        <f t="shared" si="10"/>
        <v>-0.36270071276341204</v>
      </c>
      <c r="L93" s="9">
        <f t="shared" si="11"/>
        <v>86.251543962330629</v>
      </c>
      <c r="M93" s="9">
        <f t="shared" si="13"/>
        <v>99.029277465209674</v>
      </c>
      <c r="N93" s="9">
        <f t="shared" si="14"/>
        <v>0</v>
      </c>
      <c r="O93" s="9">
        <f t="shared" si="15"/>
        <v>0</v>
      </c>
      <c r="Q93" s="9">
        <f t="shared" si="16"/>
        <v>86.251543962330629</v>
      </c>
      <c r="R93" s="9">
        <f t="shared" si="17"/>
        <v>0</v>
      </c>
      <c r="S93" s="9">
        <f t="shared" si="18"/>
        <v>99.029277465209674</v>
      </c>
      <c r="T93" s="9">
        <f t="shared" si="19"/>
        <v>0</v>
      </c>
      <c r="AN93" s="50">
        <v>480</v>
      </c>
      <c r="AO93" s="45">
        <v>0.48518288533005693</v>
      </c>
      <c r="AP93" s="45">
        <v>0.50835319462072859</v>
      </c>
      <c r="AQ93" s="45">
        <v>0.53342096273351669</v>
      </c>
      <c r="AR93" s="45">
        <v>0.56055760767391072</v>
      </c>
      <c r="AS93" s="45">
        <v>0.58999763536582317</v>
      </c>
      <c r="AT93" s="45">
        <v>0.62204866863712593</v>
      </c>
      <c r="AU93" s="45">
        <v>0.65703666183704179</v>
      </c>
      <c r="AV93" s="45">
        <v>0.69543660062884316</v>
      </c>
      <c r="AW93" s="45">
        <v>0.73787709601306617</v>
      </c>
      <c r="AX93" s="45">
        <v>0.78484039736543154</v>
      </c>
      <c r="AY93" s="45">
        <v>0.83677590922850986</v>
      </c>
      <c r="AZ93" s="45">
        <v>0.89435465210504328</v>
      </c>
    </row>
    <row r="94" spans="1:52">
      <c r="H94" s="52">
        <v>90</v>
      </c>
      <c r="I94" s="9">
        <v>-0.24258060690752309</v>
      </c>
      <c r="J94" s="9">
        <f t="shared" ca="1" si="12"/>
        <v>-0.60225214872901434</v>
      </c>
      <c r="K94" s="9">
        <f t="shared" si="10"/>
        <v>-0.24258060690752309</v>
      </c>
      <c r="L94" s="9">
        <f t="shared" si="11"/>
        <v>89.79750971282995</v>
      </c>
      <c r="M94" s="9">
        <f t="shared" si="13"/>
        <v>100.1864282477945</v>
      </c>
      <c r="N94" s="9">
        <f t="shared" si="14"/>
        <v>0</v>
      </c>
      <c r="O94" s="9">
        <f t="shared" si="15"/>
        <v>-0.18642824779450962</v>
      </c>
      <c r="Q94" s="9">
        <f t="shared" si="16"/>
        <v>89.79750971282995</v>
      </c>
      <c r="R94" s="9">
        <f t="shared" si="17"/>
        <v>0</v>
      </c>
      <c r="S94" s="9">
        <f t="shared" si="18"/>
        <v>100.1864282477945</v>
      </c>
      <c r="T94" s="9">
        <f t="shared" si="19"/>
        <v>-0.18642824779450962</v>
      </c>
      <c r="AN94" s="50">
        <v>481</v>
      </c>
      <c r="AO94" s="45">
        <v>0.48188187510479547</v>
      </c>
      <c r="AP94" s="45">
        <v>0.50473054815822682</v>
      </c>
      <c r="AQ94" s="45">
        <v>0.52943363063302351</v>
      </c>
      <c r="AR94" s="45">
        <v>0.55615593611848191</v>
      </c>
      <c r="AS94" s="45">
        <v>0.58512348852875207</v>
      </c>
      <c r="AT94" s="45">
        <v>0.61663300186432546</v>
      </c>
      <c r="AU94" s="45">
        <v>0.65099759560002035</v>
      </c>
      <c r="AV94" s="45">
        <v>0.6886746430564924</v>
      </c>
      <c r="AW94" s="45">
        <v>0.73026914363229778</v>
      </c>
      <c r="AX94" s="45">
        <v>0.77623883150992334</v>
      </c>
      <c r="AY94" s="45">
        <v>0.82700537510691607</v>
      </c>
      <c r="AZ94" s="45">
        <v>0.88320219110178666</v>
      </c>
    </row>
    <row r="95" spans="1:52">
      <c r="H95" s="52">
        <v>91</v>
      </c>
      <c r="I95" s="9">
        <v>-0.93628009456445738</v>
      </c>
      <c r="J95" s="9">
        <f t="shared" ca="1" si="12"/>
        <v>-0.81379106537557755</v>
      </c>
      <c r="K95" s="9">
        <f t="shared" si="10"/>
        <v>-0.93628009456445738</v>
      </c>
      <c r="L95" s="9">
        <f t="shared" si="11"/>
        <v>71.156710997532542</v>
      </c>
      <c r="M95" s="9">
        <f t="shared" si="13"/>
        <v>93.6854473901208</v>
      </c>
      <c r="N95" s="9">
        <f t="shared" si="14"/>
        <v>0</v>
      </c>
      <c r="O95" s="9">
        <f t="shared" si="15"/>
        <v>0</v>
      </c>
      <c r="Q95" s="9">
        <f t="shared" si="16"/>
        <v>71.156710997532542</v>
      </c>
      <c r="R95" s="9">
        <f t="shared" si="17"/>
        <v>0</v>
      </c>
      <c r="S95" s="9">
        <f t="shared" si="18"/>
        <v>93.6854473901208</v>
      </c>
      <c r="T95" s="9">
        <f t="shared" si="19"/>
        <v>0</v>
      </c>
      <c r="AN95" s="50">
        <v>482</v>
      </c>
      <c r="AO95" s="45">
        <v>0.47869193617826733</v>
      </c>
      <c r="AP95" s="45">
        <v>0.50123203048744003</v>
      </c>
      <c r="AQ95" s="45">
        <v>0.52558558128770816</v>
      </c>
      <c r="AR95" s="45">
        <v>0.5519111926995226</v>
      </c>
      <c r="AS95" s="45">
        <v>0.58042691913763611</v>
      </c>
      <c r="AT95" s="45">
        <v>0.61141923596426684</v>
      </c>
      <c r="AU95" s="45">
        <v>0.6451892536713193</v>
      </c>
      <c r="AV95" s="45">
        <v>0.68217787462375157</v>
      </c>
      <c r="AW95" s="45">
        <v>0.72296805328492242</v>
      </c>
      <c r="AX95" s="45">
        <v>0.76799480627067995</v>
      </c>
      <c r="AY95" s="45">
        <v>0.81765425365318234</v>
      </c>
      <c r="AZ95" s="45">
        <v>0.87254522100723531</v>
      </c>
    </row>
    <row r="96" spans="1:52">
      <c r="H96" s="52">
        <v>92</v>
      </c>
      <c r="I96" s="9">
        <v>1.3101928801524989</v>
      </c>
      <c r="J96" s="9">
        <f t="shared" ca="1" si="12"/>
        <v>0.57186281706352171</v>
      </c>
      <c r="K96" s="9">
        <f t="shared" si="10"/>
        <v>1.3101928801524989</v>
      </c>
      <c r="L96" s="9">
        <f t="shared" si="11"/>
        <v>151.16477074152556</v>
      </c>
      <c r="M96" s="9">
        <f t="shared" si="13"/>
        <v>116.42023453168507</v>
      </c>
      <c r="N96" s="9">
        <f t="shared" si="14"/>
        <v>-12.484751574392746</v>
      </c>
      <c r="O96" s="9">
        <f t="shared" si="15"/>
        <v>-10.127656305062047</v>
      </c>
      <c r="Q96" s="9">
        <f t="shared" si="16"/>
        <v>151.16477074152556</v>
      </c>
      <c r="R96" s="9">
        <f t="shared" si="17"/>
        <v>-12.484751574392746</v>
      </c>
      <c r="S96" s="9">
        <f t="shared" si="18"/>
        <v>116.42023453168507</v>
      </c>
      <c r="T96" s="9">
        <f t="shared" si="19"/>
        <v>-10.127656305062047</v>
      </c>
      <c r="AN96" s="50">
        <v>483</v>
      </c>
      <c r="AO96" s="45">
        <v>0.47561895237178931</v>
      </c>
      <c r="AP96" s="45">
        <v>0.49786385722672855</v>
      </c>
      <c r="AQ96" s="45">
        <v>0.5218833640065319</v>
      </c>
      <c r="AR96" s="45">
        <v>0.5478302525912806</v>
      </c>
      <c r="AS96" s="45">
        <v>0.57591510682837099</v>
      </c>
      <c r="AT96" s="45">
        <v>0.60641481415274467</v>
      </c>
      <c r="AU96" s="45">
        <v>0.6396192731711331</v>
      </c>
      <c r="AV96" s="45">
        <v>0.67595401498674157</v>
      </c>
      <c r="AW96" s="45">
        <v>0.71598145315629336</v>
      </c>
      <c r="AX96" s="45">
        <v>0.76011559161826181</v>
      </c>
      <c r="AY96" s="45">
        <v>0.80872905777575954</v>
      </c>
      <c r="AZ96" s="45">
        <v>0.8623889071361559</v>
      </c>
    </row>
    <row r="97" spans="8:52">
      <c r="H97" s="52">
        <v>93</v>
      </c>
      <c r="I97" s="9">
        <v>-0.15873072237812463</v>
      </c>
      <c r="J97" s="9">
        <f t="shared" ca="1" si="12"/>
        <v>0.17340845125056009</v>
      </c>
      <c r="K97" s="9">
        <f t="shared" si="10"/>
        <v>-0.15873072237812463</v>
      </c>
      <c r="L97" s="9">
        <f t="shared" si="11"/>
        <v>92.358818768474279</v>
      </c>
      <c r="M97" s="9">
        <f t="shared" si="13"/>
        <v>101.00218191829421</v>
      </c>
      <c r="N97" s="9">
        <f t="shared" si="14"/>
        <v>0</v>
      </c>
      <c r="O97" s="9">
        <f t="shared" si="15"/>
        <v>-1.0021819182942266</v>
      </c>
      <c r="Q97" s="9">
        <f t="shared" si="16"/>
        <v>92.358818768474279</v>
      </c>
      <c r="R97" s="9">
        <f t="shared" si="17"/>
        <v>0</v>
      </c>
      <c r="S97" s="9">
        <f t="shared" si="18"/>
        <v>101.00218191829421</v>
      </c>
      <c r="T97" s="9">
        <f t="shared" si="19"/>
        <v>-1.0021819182942266</v>
      </c>
      <c r="AN97" s="50">
        <v>484</v>
      </c>
      <c r="AO97" s="45">
        <v>0.47264807820831684</v>
      </c>
      <c r="AP97" s="45">
        <v>0.49460953693547605</v>
      </c>
      <c r="AQ97" s="45">
        <v>0.51830858610194852</v>
      </c>
      <c r="AR97" s="45">
        <v>0.54389251922643411</v>
      </c>
      <c r="AS97" s="45">
        <v>0.57156488683603379</v>
      </c>
      <c r="AT97" s="45">
        <v>0.60159355820177274</v>
      </c>
      <c r="AU97" s="45">
        <v>0.63425791715521496</v>
      </c>
      <c r="AV97" s="45">
        <v>0.66996908432595825</v>
      </c>
      <c r="AW97" s="45">
        <v>0.70927024480578349</v>
      </c>
      <c r="AX97" s="45">
        <v>0.75255587355149567</v>
      </c>
      <c r="AY97" s="45">
        <v>0.8001768890593326</v>
      </c>
      <c r="AZ97" s="45">
        <v>0.85267101951347501</v>
      </c>
    </row>
    <row r="98" spans="8:52">
      <c r="H98" s="52">
        <v>94</v>
      </c>
      <c r="I98" s="9">
        <v>-6.8412970186502511E-2</v>
      </c>
      <c r="J98" s="9">
        <f t="shared" ca="1" si="12"/>
        <v>0.31227594416759941</v>
      </c>
      <c r="K98" s="9">
        <f t="shared" si="10"/>
        <v>-6.8412970186502511E-2</v>
      </c>
      <c r="L98" s="9">
        <f t="shared" si="11"/>
        <v>95.199484164552757</v>
      </c>
      <c r="M98" s="9">
        <f t="shared" si="13"/>
        <v>101.88829178510939</v>
      </c>
      <c r="N98" s="9">
        <f t="shared" si="14"/>
        <v>0</v>
      </c>
      <c r="O98" s="9">
        <f t="shared" si="15"/>
        <v>-1.8882917851094021</v>
      </c>
      <c r="Q98" s="9">
        <f t="shared" si="16"/>
        <v>95.199484164552757</v>
      </c>
      <c r="R98" s="9">
        <f t="shared" si="17"/>
        <v>0</v>
      </c>
      <c r="S98" s="9">
        <f t="shared" si="18"/>
        <v>101.88829178510939</v>
      </c>
      <c r="T98" s="9">
        <f t="shared" si="19"/>
        <v>-1.8882917851094021</v>
      </c>
      <c r="AN98" s="50">
        <v>485</v>
      </c>
      <c r="AO98" s="45">
        <v>0.46977209655960483</v>
      </c>
      <c r="AP98" s="45">
        <v>0.49146097298069902</v>
      </c>
      <c r="AQ98" s="45">
        <v>0.5148521231333133</v>
      </c>
      <c r="AR98" s="45">
        <v>0.54008766222752347</v>
      </c>
      <c r="AS98" s="45">
        <v>0.56736450568726104</v>
      </c>
      <c r="AT98" s="45">
        <v>0.59694202283609255</v>
      </c>
      <c r="AU98" s="45">
        <v>0.62908971516236079</v>
      </c>
      <c r="AV98" s="45">
        <v>0.6642051634924101</v>
      </c>
      <c r="AW98" s="45">
        <v>0.70281351162216799</v>
      </c>
      <c r="AX98" s="45">
        <v>0.74529104035639815</v>
      </c>
      <c r="AY98" s="45">
        <v>0.79196855656450638</v>
      </c>
      <c r="AZ98" s="45">
        <v>0.84335664341651262</v>
      </c>
    </row>
    <row r="99" spans="8:52">
      <c r="H99" s="52">
        <v>95</v>
      </c>
      <c r="I99" s="9">
        <v>-0.1672665600163751</v>
      </c>
      <c r="J99" s="9">
        <f t="shared" ca="1" si="12"/>
        <v>-0.97718859333342423</v>
      </c>
      <c r="K99" s="9">
        <f t="shared" si="10"/>
        <v>-0.1672665600163751</v>
      </c>
      <c r="L99" s="9">
        <f t="shared" si="11"/>
        <v>92.09477443896742</v>
      </c>
      <c r="M99" s="9">
        <f t="shared" si="13"/>
        <v>100.91883621691714</v>
      </c>
      <c r="N99" s="9">
        <f t="shared" si="14"/>
        <v>0</v>
      </c>
      <c r="O99" s="9">
        <f t="shared" si="15"/>
        <v>-0.91883621691715689</v>
      </c>
      <c r="Q99" s="9">
        <f t="shared" si="16"/>
        <v>92.09477443896742</v>
      </c>
      <c r="R99" s="9">
        <f t="shared" si="17"/>
        <v>0</v>
      </c>
      <c r="S99" s="9">
        <f t="shared" si="18"/>
        <v>100.91883621691714</v>
      </c>
      <c r="T99" s="9">
        <f t="shared" si="19"/>
        <v>-0.91883621691715689</v>
      </c>
      <c r="AN99" s="50">
        <v>486</v>
      </c>
      <c r="AO99" s="45">
        <v>0.46704495980776389</v>
      </c>
      <c r="AP99" s="45">
        <v>0.48847700492478319</v>
      </c>
      <c r="AQ99" s="45">
        <v>0.51157829686435063</v>
      </c>
      <c r="AR99" s="45">
        <v>0.53648615917007136</v>
      </c>
      <c r="AS99" s="45">
        <v>0.56339137031384423</v>
      </c>
      <c r="AT99" s="45">
        <v>0.59254544439648138</v>
      </c>
      <c r="AU99" s="45">
        <v>0.62420877521680418</v>
      </c>
      <c r="AV99" s="45">
        <v>0.65876646802438066</v>
      </c>
      <c r="AW99" s="45">
        <v>0.69672706534164641</v>
      </c>
      <c r="AX99" s="45">
        <v>0.73845022080944867</v>
      </c>
      <c r="AY99" s="45">
        <v>0.78424846192728292</v>
      </c>
      <c r="AZ99" s="45">
        <v>0.83460771875722939</v>
      </c>
    </row>
    <row r="100" spans="8:52">
      <c r="H100" s="52">
        <v>96</v>
      </c>
      <c r="I100" s="9">
        <v>-1.094570642849896</v>
      </c>
      <c r="J100" s="9">
        <f t="shared" ca="1" si="12"/>
        <v>0.62241654358912868</v>
      </c>
      <c r="K100" s="9">
        <f t="shared" si="10"/>
        <v>-1.094570642849896</v>
      </c>
      <c r="L100" s="9">
        <f t="shared" si="11"/>
        <v>67.477396158023353</v>
      </c>
      <c r="M100" s="9">
        <f t="shared" si="13"/>
        <v>92.262159830971441</v>
      </c>
      <c r="N100" s="9">
        <f t="shared" si="14"/>
        <v>0</v>
      </c>
      <c r="O100" s="9">
        <f t="shared" si="15"/>
        <v>0</v>
      </c>
      <c r="Q100" s="9">
        <f t="shared" si="16"/>
        <v>67.477396158023353</v>
      </c>
      <c r="R100" s="9">
        <f t="shared" si="17"/>
        <v>0</v>
      </c>
      <c r="S100" s="9">
        <f t="shared" si="18"/>
        <v>92.262159830971441</v>
      </c>
      <c r="T100" s="9">
        <f t="shared" si="19"/>
        <v>0</v>
      </c>
      <c r="AN100" s="50">
        <v>487</v>
      </c>
      <c r="AO100" s="45">
        <v>0.46442801104367137</v>
      </c>
      <c r="AP100" s="45">
        <v>0.48561510504860034</v>
      </c>
      <c r="AQ100" s="45">
        <v>0.50844017290833443</v>
      </c>
      <c r="AR100" s="45">
        <v>0.53303604691103401</v>
      </c>
      <c r="AS100" s="45">
        <v>0.5595877556040969</v>
      </c>
      <c r="AT100" s="45">
        <v>0.58833945895527684</v>
      </c>
      <c r="AU100" s="45">
        <v>0.61954304652306413</v>
      </c>
      <c r="AV100" s="45">
        <v>0.65357197661605049</v>
      </c>
      <c r="AW100" s="45">
        <v>0.69091931233260062</v>
      </c>
      <c r="AX100" s="45">
        <v>0.73192930660568101</v>
      </c>
      <c r="AY100" s="45">
        <v>0.77689764502313763</v>
      </c>
      <c r="AZ100" s="45">
        <v>0.82628755766931161</v>
      </c>
    </row>
    <row r="101" spans="8:52">
      <c r="H101" s="52">
        <v>97</v>
      </c>
      <c r="I101" s="9">
        <v>-0.49112726973444082</v>
      </c>
      <c r="J101" s="9">
        <f t="shared" ca="1" si="12"/>
        <v>0.22637826081897916</v>
      </c>
      <c r="K101" s="9">
        <f t="shared" si="10"/>
        <v>-0.49112726973444082</v>
      </c>
      <c r="L101" s="9">
        <f t="shared" si="11"/>
        <v>82.615111935907393</v>
      </c>
      <c r="M101" s="9">
        <f t="shared" si="13"/>
        <v>97.806887688823664</v>
      </c>
      <c r="N101" s="9">
        <f t="shared" si="14"/>
        <v>0</v>
      </c>
      <c r="O101" s="9">
        <f t="shared" si="15"/>
        <v>0</v>
      </c>
      <c r="Q101" s="9">
        <f t="shared" si="16"/>
        <v>82.615111935907393</v>
      </c>
      <c r="R101" s="9">
        <f t="shared" si="17"/>
        <v>0</v>
      </c>
      <c r="S101" s="9">
        <f t="shared" si="18"/>
        <v>97.806887688823664</v>
      </c>
      <c r="T101" s="9">
        <f t="shared" si="19"/>
        <v>0</v>
      </c>
      <c r="AN101" s="50">
        <v>488</v>
      </c>
      <c r="AO101" s="45">
        <v>0.46191533995419515</v>
      </c>
      <c r="AP101" s="45">
        <v>0.48286862765237881</v>
      </c>
      <c r="AQ101" s="45">
        <v>0.50543024608342246</v>
      </c>
      <c r="AR101" s="45">
        <v>0.52972881212957001</v>
      </c>
      <c r="AS101" s="45">
        <v>0.555943959466765</v>
      </c>
      <c r="AT101" s="45">
        <v>0.58431295302710595</v>
      </c>
      <c r="AU101" s="45">
        <v>0.61507972930948573</v>
      </c>
      <c r="AV101" s="45">
        <v>0.64860685592454981</v>
      </c>
      <c r="AW101" s="45">
        <v>0.68537293851657055</v>
      </c>
      <c r="AX101" s="45">
        <v>0.72570793900580877</v>
      </c>
      <c r="AY101" s="45">
        <v>0.7698919946241608</v>
      </c>
      <c r="AZ101" s="45">
        <v>0.81836738990705771</v>
      </c>
    </row>
    <row r="102" spans="8:52">
      <c r="H102" s="52">
        <v>98</v>
      </c>
      <c r="I102" s="9">
        <v>-0.82132045461249015</v>
      </c>
      <c r="J102" s="9">
        <f t="shared" ca="1" si="12"/>
        <v>-2.0124886514020468</v>
      </c>
      <c r="K102" s="9">
        <f t="shared" si="10"/>
        <v>-0.82132045461249015</v>
      </c>
      <c r="L102" s="9">
        <f t="shared" si="11"/>
        <v>73.953984242489355</v>
      </c>
      <c r="M102" s="9">
        <f t="shared" si="13"/>
        <v>94.732864313321599</v>
      </c>
      <c r="N102" s="9">
        <f t="shared" si="14"/>
        <v>0</v>
      </c>
      <c r="O102" s="9">
        <f t="shared" si="15"/>
        <v>0</v>
      </c>
      <c r="Q102" s="9">
        <f t="shared" si="16"/>
        <v>73.953984242489355</v>
      </c>
      <c r="R102" s="9">
        <f t="shared" si="17"/>
        <v>0</v>
      </c>
      <c r="S102" s="9">
        <f t="shared" si="18"/>
        <v>94.732864313321599</v>
      </c>
      <c r="T102" s="9">
        <f t="shared" si="19"/>
        <v>0</v>
      </c>
      <c r="AN102" s="50">
        <v>489</v>
      </c>
      <c r="AO102" s="45">
        <v>0.45949682266211822</v>
      </c>
      <c r="AP102" s="45">
        <v>0.48022634501795319</v>
      </c>
      <c r="AQ102" s="45">
        <v>0.50253601821557536</v>
      </c>
      <c r="AR102" s="45">
        <v>0.52655048997415044</v>
      </c>
      <c r="AS102" s="45">
        <v>0.5524443158201936</v>
      </c>
      <c r="AT102" s="45">
        <v>0.58044827482478234</v>
      </c>
      <c r="AU102" s="45">
        <v>0.61079884079543134</v>
      </c>
      <c r="AV102" s="45">
        <v>0.64384836297887438</v>
      </c>
      <c r="AW102" s="45">
        <v>0.68006189702548769</v>
      </c>
      <c r="AX102" s="45">
        <v>0.71975609521287232</v>
      </c>
      <c r="AY102" s="45">
        <v>0.76319668633773463</v>
      </c>
      <c r="AZ102" s="45">
        <v>0.81080655309697802</v>
      </c>
    </row>
    <row r="103" spans="8:52">
      <c r="H103" s="52">
        <v>99</v>
      </c>
      <c r="I103" s="9">
        <v>0.38216336500256598</v>
      </c>
      <c r="J103" s="9">
        <f t="shared" ca="1" si="12"/>
        <v>-1.6344933305136351</v>
      </c>
      <c r="K103" s="9">
        <f t="shared" si="10"/>
        <v>0.38216336500256598</v>
      </c>
      <c r="L103" s="9">
        <f t="shared" si="11"/>
        <v>110.73075112901851</v>
      </c>
      <c r="M103" s="9">
        <f t="shared" si="13"/>
        <v>106.4264028995708</v>
      </c>
      <c r="N103" s="9">
        <f t="shared" si="14"/>
        <v>-10.730751129018515</v>
      </c>
      <c r="O103" s="9">
        <f t="shared" si="15"/>
        <v>-6.4264028995708173</v>
      </c>
      <c r="Q103" s="9">
        <f t="shared" si="16"/>
        <v>110.73075112901851</v>
      </c>
      <c r="R103" s="9">
        <f t="shared" si="17"/>
        <v>-10.730751129018515</v>
      </c>
      <c r="S103" s="9">
        <f t="shared" si="18"/>
        <v>106.4264028995708</v>
      </c>
      <c r="T103" s="9">
        <f t="shared" si="19"/>
        <v>-6.4264028995708173</v>
      </c>
      <c r="AN103" s="50">
        <v>490</v>
      </c>
      <c r="AO103" s="45">
        <v>0.4571539459123008</v>
      </c>
      <c r="AP103" s="45">
        <v>0.47766789761195894</v>
      </c>
      <c r="AQ103" s="45">
        <v>0.49973502895337829</v>
      </c>
      <c r="AR103" s="45">
        <v>0.52347622399225968</v>
      </c>
      <c r="AS103" s="45">
        <v>0.5490612243454841</v>
      </c>
      <c r="AT103" s="45">
        <v>0.57671466460510001</v>
      </c>
      <c r="AU103" s="45">
        <v>0.60666596558049313</v>
      </c>
      <c r="AV103" s="45">
        <v>0.63925781953207317</v>
      </c>
      <c r="AW103" s="45">
        <v>0.67494248989460914</v>
      </c>
      <c r="AX103" s="45">
        <v>0.71402414111283707</v>
      </c>
      <c r="AY103" s="45">
        <v>0.75675504914812686</v>
      </c>
      <c r="AZ103" s="45">
        <v>0.80353998745335209</v>
      </c>
    </row>
    <row r="104" spans="8:52">
      <c r="H104" s="52">
        <v>100</v>
      </c>
      <c r="I104" s="9">
        <v>2.1548702155621795</v>
      </c>
      <c r="J104" s="9">
        <f t="shared" ca="1" si="12"/>
        <v>-0.28143500968966423</v>
      </c>
      <c r="K104" s="9">
        <f t="shared" si="10"/>
        <v>2.1548702155621795</v>
      </c>
      <c r="L104" s="9">
        <f t="shared" si="11"/>
        <v>200.67411450054635</v>
      </c>
      <c r="M104" s="9">
        <f t="shared" si="13"/>
        <v>126.33002980327846</v>
      </c>
      <c r="N104" s="9">
        <f t="shared" si="14"/>
        <v>-12.484751574392746</v>
      </c>
      <c r="O104" s="9">
        <f t="shared" si="15"/>
        <v>-10.127656305062047</v>
      </c>
      <c r="Q104" s="9">
        <f t="shared" si="16"/>
        <v>200.67411450054635</v>
      </c>
      <c r="R104" s="9">
        <f t="shared" si="17"/>
        <v>-12.484751574392746</v>
      </c>
      <c r="S104" s="9">
        <f t="shared" si="18"/>
        <v>126.33002980327846</v>
      </c>
      <c r="T104" s="9">
        <f t="shared" si="19"/>
        <v>-10.127656305062047</v>
      </c>
      <c r="AN104" s="50">
        <v>491</v>
      </c>
      <c r="AO104" s="45">
        <v>0.45486444995292369</v>
      </c>
      <c r="AP104" s="45">
        <v>0.47516887919410522</v>
      </c>
      <c r="AQ104" s="45">
        <v>0.49700044047939756</v>
      </c>
      <c r="AR104" s="45">
        <v>0.52047641619577978</v>
      </c>
      <c r="AS104" s="45">
        <v>0.54576194236708964</v>
      </c>
      <c r="AT104" s="45">
        <v>0.57307577851636138</v>
      </c>
      <c r="AU104" s="45">
        <v>0.60264061747220143</v>
      </c>
      <c r="AV104" s="45">
        <v>0.63478993956177032</v>
      </c>
      <c r="AW104" s="45">
        <v>0.66996381771753521</v>
      </c>
      <c r="AX104" s="45">
        <v>0.708454588308985</v>
      </c>
      <c r="AY104" s="45">
        <v>0.75050184646885476</v>
      </c>
      <c r="AZ104" s="45">
        <v>0.79649329960760529</v>
      </c>
    </row>
    <row r="105" spans="8:52">
      <c r="H105" s="52">
        <v>101</v>
      </c>
      <c r="I105" s="9">
        <v>1.6431634237231805</v>
      </c>
      <c r="J105" s="9">
        <f t="shared" ca="1" si="12"/>
        <v>1.044317393318047</v>
      </c>
      <c r="K105" s="9">
        <f t="shared" si="10"/>
        <v>1.6431634237231805</v>
      </c>
      <c r="L105" s="9">
        <f t="shared" si="11"/>
        <v>169.02582940229846</v>
      </c>
      <c r="M105" s="9">
        <f t="shared" si="13"/>
        <v>120.2302901517678</v>
      </c>
      <c r="N105" s="9">
        <f t="shared" si="14"/>
        <v>-12.484751574392746</v>
      </c>
      <c r="O105" s="9">
        <f t="shared" si="15"/>
        <v>-10.127656305062047</v>
      </c>
      <c r="Q105" s="9">
        <f t="shared" si="16"/>
        <v>169.02582940229846</v>
      </c>
      <c r="R105" s="9">
        <f t="shared" si="17"/>
        <v>-12.484751574392746</v>
      </c>
      <c r="S105" s="9">
        <f t="shared" si="18"/>
        <v>120.2302901517678</v>
      </c>
      <c r="T105" s="9">
        <f t="shared" si="19"/>
        <v>-10.127656305062047</v>
      </c>
      <c r="AN105" s="50">
        <v>492</v>
      </c>
      <c r="AO105" s="45">
        <v>0.45263547971457169</v>
      </c>
      <c r="AP105" s="45">
        <v>0.47273700407918717</v>
      </c>
      <c r="AQ105" s="45">
        <v>0.49434059303217842</v>
      </c>
      <c r="AR105" s="45">
        <v>0.51756009389072355</v>
      </c>
      <c r="AS105" s="45">
        <v>0.54255625105470684</v>
      </c>
      <c r="AT105" s="45">
        <v>0.56954222509389352</v>
      </c>
      <c r="AU105" s="45">
        <v>0.59873431177148184</v>
      </c>
      <c r="AV105" s="45">
        <v>0.63045723229728567</v>
      </c>
      <c r="AW105" s="45">
        <v>0.66513947940275453</v>
      </c>
      <c r="AX105" s="45">
        <v>0.70306222108685679</v>
      </c>
      <c r="AY105" s="45">
        <v>0.74445313582111317</v>
      </c>
      <c r="AZ105" s="45">
        <v>0.78968389580205611</v>
      </c>
    </row>
    <row r="106" spans="8:52">
      <c r="H106" s="52">
        <v>102</v>
      </c>
      <c r="I106" s="9">
        <v>-0.40928425172169036</v>
      </c>
      <c r="J106" s="9">
        <f t="shared" ca="1" si="12"/>
        <v>0.14528259415783376</v>
      </c>
      <c r="K106" s="9">
        <f t="shared" si="10"/>
        <v>-0.40928425172169036</v>
      </c>
      <c r="L106" s="9">
        <f t="shared" si="11"/>
        <v>84.914379494564514</v>
      </c>
      <c r="M106" s="9">
        <f t="shared" si="13"/>
        <v>98.584130200869325</v>
      </c>
      <c r="N106" s="9">
        <f t="shared" si="14"/>
        <v>0</v>
      </c>
      <c r="O106" s="9">
        <f t="shared" si="15"/>
        <v>0</v>
      </c>
      <c r="Q106" s="9">
        <f t="shared" si="16"/>
        <v>84.914379494564514</v>
      </c>
      <c r="R106" s="9">
        <f t="shared" si="17"/>
        <v>0</v>
      </c>
      <c r="S106" s="9">
        <f t="shared" si="18"/>
        <v>98.584130200869325</v>
      </c>
      <c r="T106" s="9">
        <f t="shared" si="19"/>
        <v>0</v>
      </c>
      <c r="AN106" s="50">
        <v>493</v>
      </c>
      <c r="AO106" s="45">
        <v>0.45047746374741016</v>
      </c>
      <c r="AP106" s="45">
        <v>0.47038355546345229</v>
      </c>
      <c r="AQ106" s="45">
        <v>0.49176771452638651</v>
      </c>
      <c r="AR106" s="45">
        <v>0.51474052870995868</v>
      </c>
      <c r="AS106" s="45">
        <v>0.5394585759555377</v>
      </c>
      <c r="AT106" s="45">
        <v>0.56612970777391247</v>
      </c>
      <c r="AU106" s="45">
        <v>0.59496416767683624</v>
      </c>
      <c r="AV106" s="45">
        <v>0.62627838935810531</v>
      </c>
      <c r="AW106" s="45">
        <v>0.6604899188188379</v>
      </c>
      <c r="AX106" s="45">
        <v>0.69786942908350247</v>
      </c>
      <c r="AY106" s="45">
        <v>0.73863345283449977</v>
      </c>
      <c r="AZ106" s="45">
        <v>0.7831386653912138</v>
      </c>
    </row>
    <row r="107" spans="8:52">
      <c r="H107" s="52">
        <v>103</v>
      </c>
      <c r="I107" s="9">
        <v>-0.39963158348990507</v>
      </c>
      <c r="J107" s="9">
        <f t="shared" ca="1" si="12"/>
        <v>7.379995737167129E-2</v>
      </c>
      <c r="K107" s="9">
        <f t="shared" si="10"/>
        <v>-0.39963158348990507</v>
      </c>
      <c r="L107" s="9">
        <f t="shared" si="11"/>
        <v>85.189742576854172</v>
      </c>
      <c r="M107" s="9">
        <f t="shared" si="13"/>
        <v>98.676205401281294</v>
      </c>
      <c r="N107" s="9">
        <f t="shared" si="14"/>
        <v>0</v>
      </c>
      <c r="O107" s="9">
        <f t="shared" si="15"/>
        <v>0</v>
      </c>
      <c r="Q107" s="9">
        <f t="shared" si="16"/>
        <v>85.189742576854172</v>
      </c>
      <c r="R107" s="9">
        <f t="shared" si="17"/>
        <v>0</v>
      </c>
      <c r="S107" s="9">
        <f t="shared" si="18"/>
        <v>98.676205401281294</v>
      </c>
      <c r="T107" s="9">
        <f t="shared" si="19"/>
        <v>0</v>
      </c>
      <c r="AN107" s="50">
        <v>494</v>
      </c>
      <c r="AO107" s="45">
        <v>0.44838976946425629</v>
      </c>
      <c r="AP107" s="45">
        <v>0.46810774497378776</v>
      </c>
      <c r="AQ107" s="45">
        <v>0.48928082583477506</v>
      </c>
      <c r="AR107" s="45">
        <v>0.51201650762417128</v>
      </c>
      <c r="AS107" s="45">
        <v>0.53646741634145445</v>
      </c>
      <c r="AT107" s="45">
        <v>0.56283637029558364</v>
      </c>
      <c r="AU107" s="45">
        <v>0.59132788774040779</v>
      </c>
      <c r="AV107" s="45">
        <v>0.62225056187317562</v>
      </c>
      <c r="AW107" s="45">
        <v>0.65601159138280718</v>
      </c>
      <c r="AX107" s="45">
        <v>0.69287178655038284</v>
      </c>
      <c r="AY107" s="45">
        <v>0.73303725373572459</v>
      </c>
      <c r="AZ107" s="45">
        <v>0.77685063934748455</v>
      </c>
    </row>
    <row r="108" spans="8:52">
      <c r="H108" s="52">
        <v>104</v>
      </c>
      <c r="I108" s="9">
        <v>0.63173053959985215</v>
      </c>
      <c r="J108" s="9">
        <f t="shared" ca="1" si="12"/>
        <v>1.3869992883749453</v>
      </c>
      <c r="K108" s="9">
        <f t="shared" si="10"/>
        <v>0.63173053959985215</v>
      </c>
      <c r="L108" s="9">
        <f t="shared" si="11"/>
        <v>120.39867209640211</v>
      </c>
      <c r="M108" s="9">
        <f t="shared" si="13"/>
        <v>109.02640739996247</v>
      </c>
      <c r="N108" s="9">
        <f t="shared" si="14"/>
        <v>-12.484751574392746</v>
      </c>
      <c r="O108" s="9">
        <f t="shared" si="15"/>
        <v>-9.0264073999624799</v>
      </c>
      <c r="Q108" s="9">
        <f t="shared" si="16"/>
        <v>120.39867209640211</v>
      </c>
      <c r="R108" s="9">
        <f t="shared" si="17"/>
        <v>-12.484751574392746</v>
      </c>
      <c r="S108" s="9">
        <f t="shared" si="18"/>
        <v>109.02640739996247</v>
      </c>
      <c r="T108" s="9">
        <f t="shared" si="19"/>
        <v>-9.0264073999624799</v>
      </c>
      <c r="AN108" s="50">
        <v>495</v>
      </c>
      <c r="AO108" s="45">
        <v>0.44638590411434603</v>
      </c>
      <c r="AP108" s="45">
        <v>0.46592419338411306</v>
      </c>
      <c r="AQ108" s="45">
        <v>0.48689578084060803</v>
      </c>
      <c r="AR108" s="45">
        <v>0.50940524983807001</v>
      </c>
      <c r="AS108" s="45">
        <v>0.5336015049189089</v>
      </c>
      <c r="AT108" s="45">
        <v>0.55968262694138038</v>
      </c>
      <c r="AU108" s="45">
        <v>0.58784775671650968</v>
      </c>
      <c r="AV108" s="45">
        <v>0.61839812236373781</v>
      </c>
      <c r="AW108" s="45">
        <v>0.65173121064470019</v>
      </c>
      <c r="AX108" s="45">
        <v>0.68809862715725978</v>
      </c>
      <c r="AY108" s="45">
        <v>0.72769679117388253</v>
      </c>
      <c r="AZ108" s="45">
        <v>0.77085531385280659</v>
      </c>
    </row>
    <row r="109" spans="8:52">
      <c r="H109" s="52">
        <v>105</v>
      </c>
      <c r="I109" s="9">
        <v>0.51441218025720536</v>
      </c>
      <c r="J109" s="9">
        <f t="shared" ca="1" si="12"/>
        <v>-0.48610517214278021</v>
      </c>
      <c r="K109" s="9">
        <f t="shared" si="10"/>
        <v>0.51441218025720536</v>
      </c>
      <c r="L109" s="9">
        <f t="shared" si="11"/>
        <v>115.75303885358939</v>
      </c>
      <c r="M109" s="9">
        <f t="shared" si="13"/>
        <v>107.79636023972968</v>
      </c>
      <c r="N109" s="9">
        <f t="shared" si="14"/>
        <v>-12.484751574392746</v>
      </c>
      <c r="O109" s="9">
        <f t="shared" si="15"/>
        <v>-7.7963602397296938</v>
      </c>
      <c r="Q109" s="9">
        <f t="shared" si="16"/>
        <v>115.75303885358939</v>
      </c>
      <c r="R109" s="9">
        <f t="shared" si="17"/>
        <v>-12.484751574392746</v>
      </c>
      <c r="S109" s="9">
        <f t="shared" si="18"/>
        <v>107.79636023972968</v>
      </c>
      <c r="T109" s="9">
        <f t="shared" si="19"/>
        <v>-7.7963602397296938</v>
      </c>
      <c r="AN109" s="50">
        <v>496</v>
      </c>
      <c r="AO109" s="45">
        <v>0.44441712031641156</v>
      </c>
      <c r="AP109" s="45">
        <v>0.46377970461905443</v>
      </c>
      <c r="AQ109" s="45">
        <v>0.48455438247584193</v>
      </c>
      <c r="AR109" s="45">
        <v>0.50684292856811919</v>
      </c>
      <c r="AS109" s="45">
        <v>0.53079065867078024</v>
      </c>
      <c r="AT109" s="45">
        <v>0.55659108710219407</v>
      </c>
      <c r="AU109" s="45">
        <v>0.58443818193661212</v>
      </c>
      <c r="AV109" s="45">
        <v>0.61462608553593778</v>
      </c>
      <c r="AW109" s="45">
        <v>0.64754294835676285</v>
      </c>
      <c r="AX109" s="45">
        <v>0.68343157659855025</v>
      </c>
      <c r="AY109" s="45">
        <v>0.72247916976167481</v>
      </c>
      <c r="AZ109" s="45">
        <v>0.76500293081127224</v>
      </c>
    </row>
    <row r="110" spans="8:52">
      <c r="H110" s="52">
        <v>106</v>
      </c>
      <c r="I110" s="9">
        <v>-2.5041283475632019</v>
      </c>
      <c r="J110" s="9">
        <f t="shared" ca="1" si="12"/>
        <v>0.11771633293637612</v>
      </c>
      <c r="K110" s="9">
        <f t="shared" si="10"/>
        <v>-2.5041283475632019</v>
      </c>
      <c r="L110" s="9">
        <f t="shared" si="11"/>
        <v>42.056554326312138</v>
      </c>
      <c r="M110" s="9">
        <f t="shared" si="13"/>
        <v>80.504357613696897</v>
      </c>
      <c r="N110" s="9">
        <f t="shared" si="14"/>
        <v>0</v>
      </c>
      <c r="O110" s="9">
        <f t="shared" si="15"/>
        <v>0</v>
      </c>
      <c r="Q110" s="9">
        <f t="shared" si="16"/>
        <v>42.056554326312138</v>
      </c>
      <c r="R110" s="9">
        <f t="shared" si="17"/>
        <v>0</v>
      </c>
      <c r="S110" s="9">
        <f t="shared" si="18"/>
        <v>80.504357613696897</v>
      </c>
      <c r="T110" s="9">
        <f t="shared" si="19"/>
        <v>0</v>
      </c>
      <c r="AN110" s="50">
        <v>497</v>
      </c>
      <c r="AO110" s="45">
        <v>0.44255395063936737</v>
      </c>
      <c r="AP110" s="45">
        <v>0.46175101780902794</v>
      </c>
      <c r="AQ110" s="45">
        <v>0.48234031174846276</v>
      </c>
      <c r="AR110" s="45">
        <v>0.50442099653166994</v>
      </c>
      <c r="AS110" s="45">
        <v>0.52813505250459525</v>
      </c>
      <c r="AT110" s="45">
        <v>0.55367175153594095</v>
      </c>
      <c r="AU110" s="45">
        <v>0.58122026570615126</v>
      </c>
      <c r="AV110" s="45">
        <v>0.61106816656836094</v>
      </c>
      <c r="AW110" s="45">
        <v>0.64359495318634918</v>
      </c>
      <c r="AX110" s="45">
        <v>0.67903532224633878</v>
      </c>
      <c r="AY110" s="45">
        <v>0.71756801290077621</v>
      </c>
      <c r="AZ110" s="45">
        <v>0.75949883965103071</v>
      </c>
    </row>
    <row r="111" spans="8:52">
      <c r="H111" s="52">
        <v>107</v>
      </c>
      <c r="I111" s="9">
        <v>-0.40232643133605495</v>
      </c>
      <c r="J111" s="9">
        <f t="shared" ca="1" si="12"/>
        <v>1.9577447459637844</v>
      </c>
      <c r="K111" s="9">
        <f t="shared" si="10"/>
        <v>-0.40232643133605495</v>
      </c>
      <c r="L111" s="9">
        <f t="shared" si="11"/>
        <v>85.112776532205785</v>
      </c>
      <c r="M111" s="9">
        <f t="shared" si="13"/>
        <v>98.650491045441129</v>
      </c>
      <c r="N111" s="9">
        <f t="shared" si="14"/>
        <v>0</v>
      </c>
      <c r="O111" s="9">
        <f t="shared" si="15"/>
        <v>0</v>
      </c>
      <c r="Q111" s="9">
        <f t="shared" si="16"/>
        <v>85.112776532205785</v>
      </c>
      <c r="R111" s="9">
        <f t="shared" si="17"/>
        <v>0</v>
      </c>
      <c r="S111" s="9">
        <f t="shared" si="18"/>
        <v>98.650491045441129</v>
      </c>
      <c r="T111" s="9">
        <f t="shared" si="19"/>
        <v>0</v>
      </c>
      <c r="AN111" s="50">
        <v>498</v>
      </c>
      <c r="AO111" s="45">
        <v>0.44075357965706508</v>
      </c>
      <c r="AP111" s="45">
        <v>0.45979141230203757</v>
      </c>
      <c r="AQ111" s="45">
        <v>0.48020245858217669</v>
      </c>
      <c r="AR111" s="45">
        <v>0.50208340322112055</v>
      </c>
      <c r="AS111" s="45">
        <v>0.52557305901296347</v>
      </c>
      <c r="AT111" s="45">
        <v>0.5508566704207366</v>
      </c>
      <c r="AU111" s="45">
        <v>0.57811886540535751</v>
      </c>
      <c r="AV111" s="45">
        <v>0.60764098861149873</v>
      </c>
      <c r="AW111" s="45">
        <v>0.6397943462016199</v>
      </c>
      <c r="AX111" s="45">
        <v>0.67480599555673559</v>
      </c>
      <c r="AY111" s="45">
        <v>0.71284673925882924</v>
      </c>
      <c r="AZ111" s="45">
        <v>0.7542117056507428</v>
      </c>
    </row>
    <row r="112" spans="8:52">
      <c r="H112" s="52">
        <v>108</v>
      </c>
      <c r="I112" s="9">
        <v>0.54643864353150917</v>
      </c>
      <c r="J112" s="9">
        <f t="shared" ca="1" si="12"/>
        <v>-2.311032898414584</v>
      </c>
      <c r="K112" s="9">
        <f t="shared" si="10"/>
        <v>0.54643864353150917</v>
      </c>
      <c r="L112" s="9">
        <f t="shared" si="11"/>
        <v>117.00315373856289</v>
      </c>
      <c r="M112" s="9">
        <f t="shared" si="13"/>
        <v>108.13076418513806</v>
      </c>
      <c r="N112" s="9">
        <f t="shared" si="14"/>
        <v>-12.484751574392746</v>
      </c>
      <c r="O112" s="9">
        <f t="shared" si="15"/>
        <v>-8.1307641851380765</v>
      </c>
      <c r="Q112" s="9">
        <f t="shared" si="16"/>
        <v>117.00315373856289</v>
      </c>
      <c r="R112" s="9">
        <f t="shared" si="17"/>
        <v>-12.484751574392746</v>
      </c>
      <c r="S112" s="9">
        <f t="shared" si="18"/>
        <v>108.13076418513806</v>
      </c>
      <c r="T112" s="9">
        <f t="shared" si="19"/>
        <v>-8.1307641851380765</v>
      </c>
      <c r="AN112" s="50">
        <v>499</v>
      </c>
      <c r="AO112" s="45">
        <v>0.4389955768760368</v>
      </c>
      <c r="AP112" s="45">
        <v>0.45787858942676785</v>
      </c>
      <c r="AQ112" s="45">
        <v>0.47811642350704942</v>
      </c>
      <c r="AR112" s="45">
        <v>0.49980338340027125</v>
      </c>
      <c r="AS112" s="45">
        <v>0.52307524082371903</v>
      </c>
      <c r="AT112" s="45">
        <v>0.54811337500578772</v>
      </c>
      <c r="AU112" s="45">
        <v>0.57509806097154959</v>
      </c>
      <c r="AV112" s="45">
        <v>0.60430467718928416</v>
      </c>
      <c r="AW112" s="45">
        <v>0.63609668517867768</v>
      </c>
      <c r="AX112" s="45">
        <v>0.67069386559557376</v>
      </c>
      <c r="AY112" s="45">
        <v>0.70825949214476647</v>
      </c>
      <c r="AZ112" s="45">
        <v>0.74907855280159197</v>
      </c>
    </row>
    <row r="113" spans="8:52">
      <c r="H113" s="52">
        <v>109</v>
      </c>
      <c r="I113" s="9">
        <v>-2.1644804168177449</v>
      </c>
      <c r="J113" s="9">
        <f t="shared" ca="1" si="12"/>
        <v>-0.7116289518698522</v>
      </c>
      <c r="K113" s="9">
        <f t="shared" si="10"/>
        <v>-2.1644804168177449</v>
      </c>
      <c r="L113" s="9">
        <f t="shared" si="11"/>
        <v>47.131237446382464</v>
      </c>
      <c r="M113" s="9">
        <f t="shared" si="13"/>
        <v>83.192711173961868</v>
      </c>
      <c r="N113" s="9">
        <f t="shared" si="14"/>
        <v>0</v>
      </c>
      <c r="O113" s="9">
        <f t="shared" si="15"/>
        <v>0</v>
      </c>
      <c r="Q113" s="9">
        <f t="shared" si="16"/>
        <v>47.131237446382464</v>
      </c>
      <c r="R113" s="9">
        <f t="shared" si="17"/>
        <v>0</v>
      </c>
      <c r="S113" s="9">
        <f t="shared" si="18"/>
        <v>83.192711173961868</v>
      </c>
      <c r="T113" s="9">
        <f t="shared" si="19"/>
        <v>0</v>
      </c>
      <c r="AN113" s="50">
        <v>500</v>
      </c>
      <c r="AO113" s="45">
        <v>0.43733493529889045</v>
      </c>
      <c r="AP113" s="45">
        <v>0.45607230711049984</v>
      </c>
      <c r="AQ113" s="45">
        <v>0.47614728364142933</v>
      </c>
      <c r="AR113" s="45">
        <v>0.49765195697122583</v>
      </c>
      <c r="AS113" s="45">
        <v>0.52071927271681995</v>
      </c>
      <c r="AT113" s="45">
        <v>0.54552701928298941</v>
      </c>
      <c r="AU113" s="45">
        <v>0.5722514351451512</v>
      </c>
      <c r="AV113" s="45">
        <v>0.60116236499099873</v>
      </c>
      <c r="AW113" s="45">
        <v>0.63261599879120234</v>
      </c>
      <c r="AX113" s="45">
        <v>0.66682540601398455</v>
      </c>
      <c r="AY113" s="45">
        <v>0.70394694433098248</v>
      </c>
      <c r="AZ113" s="45">
        <v>0.74425628345539319</v>
      </c>
    </row>
    <row r="114" spans="8:52">
      <c r="H114" s="52">
        <v>110</v>
      </c>
      <c r="I114" s="9">
        <v>-0.14394398273202494</v>
      </c>
      <c r="J114" s="9">
        <f t="shared" ca="1" si="12"/>
        <v>-9.8163549215916884E-2</v>
      </c>
      <c r="K114" s="9">
        <f t="shared" si="10"/>
        <v>-0.14394398273202494</v>
      </c>
      <c r="L114" s="9">
        <f t="shared" si="11"/>
        <v>92.8180189760823</v>
      </c>
      <c r="M114" s="9">
        <f t="shared" si="13"/>
        <v>101.14672566510643</v>
      </c>
      <c r="N114" s="9">
        <f t="shared" si="14"/>
        <v>0</v>
      </c>
      <c r="O114" s="9">
        <f t="shared" si="15"/>
        <v>-1.1467256651064446</v>
      </c>
      <c r="Q114" s="9">
        <f t="shared" si="16"/>
        <v>92.8180189760823</v>
      </c>
      <c r="R114" s="9">
        <f t="shared" si="17"/>
        <v>0</v>
      </c>
      <c r="S114" s="9">
        <f t="shared" si="18"/>
        <v>101.14672566510643</v>
      </c>
      <c r="T114" s="9">
        <f t="shared" si="19"/>
        <v>-1.1467256651064446</v>
      </c>
    </row>
    <row r="115" spans="8:52">
      <c r="H115" s="52">
        <v>111</v>
      </c>
      <c r="I115" s="9">
        <v>0.71122029815258092</v>
      </c>
      <c r="J115" s="9">
        <f t="shared" ca="1" si="12"/>
        <v>-0.66983808039151516</v>
      </c>
      <c r="K115" s="9">
        <f t="shared" si="10"/>
        <v>0.71122029815258092</v>
      </c>
      <c r="L115" s="9">
        <f t="shared" si="11"/>
        <v>123.65185953901798</v>
      </c>
      <c r="M115" s="9">
        <f t="shared" si="13"/>
        <v>109.86780034422202</v>
      </c>
      <c r="N115" s="9">
        <f t="shared" si="14"/>
        <v>-12.484751574392746</v>
      </c>
      <c r="O115" s="9">
        <f t="shared" si="15"/>
        <v>-9.867800344222033</v>
      </c>
      <c r="Q115" s="9">
        <f t="shared" si="16"/>
        <v>123.65185953901798</v>
      </c>
      <c r="R115" s="9">
        <f t="shared" si="17"/>
        <v>-12.484751574392746</v>
      </c>
      <c r="S115" s="9">
        <f t="shared" si="18"/>
        <v>109.86780034422202</v>
      </c>
      <c r="T115" s="9">
        <f t="shared" si="19"/>
        <v>-9.867800344222033</v>
      </c>
    </row>
    <row r="116" spans="8:52">
      <c r="H116" s="52">
        <v>112</v>
      </c>
      <c r="I116" s="9">
        <v>-0.96826018944648384</v>
      </c>
      <c r="J116" s="9">
        <f t="shared" ca="1" si="12"/>
        <v>-0.16833192505856784</v>
      </c>
      <c r="K116" s="9">
        <f t="shared" si="10"/>
        <v>-0.96826018944648384</v>
      </c>
      <c r="L116" s="9">
        <f t="shared" si="11"/>
        <v>70.39753518722128</v>
      </c>
      <c r="M116" s="9">
        <f t="shared" si="13"/>
        <v>93.396135691477213</v>
      </c>
      <c r="N116" s="9">
        <f t="shared" si="14"/>
        <v>0</v>
      </c>
      <c r="O116" s="9">
        <f t="shared" si="15"/>
        <v>0</v>
      </c>
      <c r="Q116" s="9">
        <f t="shared" si="16"/>
        <v>70.39753518722128</v>
      </c>
      <c r="R116" s="9">
        <f t="shared" si="17"/>
        <v>0</v>
      </c>
      <c r="S116" s="9">
        <f t="shared" si="18"/>
        <v>93.396135691477213</v>
      </c>
      <c r="T116" s="9">
        <f t="shared" si="19"/>
        <v>0</v>
      </c>
    </row>
    <row r="117" spans="8:52">
      <c r="H117" s="52">
        <v>113</v>
      </c>
      <c r="I117" s="9">
        <v>-1.5292991976422288</v>
      </c>
      <c r="J117" s="9">
        <f t="shared" ca="1" si="12"/>
        <v>0.99489392917286734</v>
      </c>
      <c r="K117" s="9">
        <f t="shared" si="10"/>
        <v>-1.5292991976422288</v>
      </c>
      <c r="L117" s="9">
        <f t="shared" si="11"/>
        <v>58.322099236274873</v>
      </c>
      <c r="M117" s="9">
        <f t="shared" si="13"/>
        <v>88.463507102649757</v>
      </c>
      <c r="N117" s="9">
        <f t="shared" si="14"/>
        <v>0</v>
      </c>
      <c r="O117" s="9">
        <f t="shared" si="15"/>
        <v>0</v>
      </c>
      <c r="Q117" s="9">
        <f t="shared" si="16"/>
        <v>58.322099236274873</v>
      </c>
      <c r="R117" s="9">
        <f t="shared" si="17"/>
        <v>0</v>
      </c>
      <c r="S117" s="9">
        <f t="shared" si="18"/>
        <v>88.463507102649757</v>
      </c>
      <c r="T117" s="9">
        <f t="shared" si="19"/>
        <v>0</v>
      </c>
    </row>
    <row r="118" spans="8:52">
      <c r="H118" s="52">
        <v>114</v>
      </c>
      <c r="I118" s="9">
        <v>9.7261703427941035E-2</v>
      </c>
      <c r="J118" s="9">
        <f t="shared" ca="1" si="12"/>
        <v>0.19397193889906339</v>
      </c>
      <c r="K118" s="9">
        <f t="shared" si="10"/>
        <v>9.7261703427941035E-2</v>
      </c>
      <c r="L118" s="9">
        <f t="shared" si="11"/>
        <v>100.63933573181086</v>
      </c>
      <c r="M118" s="9">
        <f t="shared" si="13"/>
        <v>103.53398900848796</v>
      </c>
      <c r="N118" s="9">
        <f t="shared" si="14"/>
        <v>-0.6393357318108599</v>
      </c>
      <c r="O118" s="9">
        <f t="shared" si="15"/>
        <v>-3.5339890084879784</v>
      </c>
      <c r="Q118" s="9">
        <f t="shared" si="16"/>
        <v>100.63933573181086</v>
      </c>
      <c r="R118" s="9">
        <f t="shared" si="17"/>
        <v>-0.6393357318108599</v>
      </c>
      <c r="S118" s="9">
        <f t="shared" si="18"/>
        <v>103.53398900848796</v>
      </c>
      <c r="T118" s="9">
        <f t="shared" si="19"/>
        <v>-3.5339890084879784</v>
      </c>
    </row>
    <row r="119" spans="8:52">
      <c r="H119" s="52">
        <v>115</v>
      </c>
      <c r="I119" s="9">
        <v>-0.11374505256702282</v>
      </c>
      <c r="J119" s="9">
        <f t="shared" ca="1" si="12"/>
        <v>-1.1923558012916591</v>
      </c>
      <c r="K119" s="9">
        <f t="shared" si="10"/>
        <v>-0.11374505256702282</v>
      </c>
      <c r="L119" s="9">
        <f t="shared" si="11"/>
        <v>93.762947719806661</v>
      </c>
      <c r="M119" s="9">
        <f t="shared" si="13"/>
        <v>101.44257002963906</v>
      </c>
      <c r="N119" s="9">
        <f t="shared" si="14"/>
        <v>0</v>
      </c>
      <c r="O119" s="9">
        <f t="shared" si="15"/>
        <v>-1.4425700296390715</v>
      </c>
      <c r="Q119" s="9">
        <f t="shared" si="16"/>
        <v>93.762947719806661</v>
      </c>
      <c r="R119" s="9">
        <f t="shared" si="17"/>
        <v>0</v>
      </c>
      <c r="S119" s="9">
        <f t="shared" si="18"/>
        <v>101.44257002963906</v>
      </c>
      <c r="T119" s="9">
        <f t="shared" si="19"/>
        <v>-1.4425700296390715</v>
      </c>
    </row>
    <row r="120" spans="8:52">
      <c r="H120" s="52">
        <v>116</v>
      </c>
      <c r="I120" s="9">
        <v>-0.22522517680186011</v>
      </c>
      <c r="J120" s="9">
        <f t="shared" ca="1" si="12"/>
        <v>-0.72573298375104089</v>
      </c>
      <c r="K120" s="9">
        <f t="shared" si="10"/>
        <v>-0.22522517680186011</v>
      </c>
      <c r="L120" s="9">
        <f t="shared" si="11"/>
        <v>90.321759432590838</v>
      </c>
      <c r="M120" s="9">
        <f t="shared" si="13"/>
        <v>100.35473221761991</v>
      </c>
      <c r="N120" s="9">
        <f t="shared" si="14"/>
        <v>0</v>
      </c>
      <c r="O120" s="9">
        <f t="shared" si="15"/>
        <v>-0.3547322176199259</v>
      </c>
      <c r="Q120" s="9">
        <f t="shared" si="16"/>
        <v>90.321759432590838</v>
      </c>
      <c r="R120" s="9">
        <f t="shared" si="17"/>
        <v>0</v>
      </c>
      <c r="S120" s="9">
        <f t="shared" si="18"/>
        <v>100.35473221761991</v>
      </c>
      <c r="T120" s="9">
        <f t="shared" si="19"/>
        <v>-0.3547322176199259</v>
      </c>
    </row>
    <row r="121" spans="8:52">
      <c r="H121" s="52">
        <v>117</v>
      </c>
      <c r="I121" s="9">
        <v>8.6466350334132885E-2</v>
      </c>
      <c r="J121" s="9">
        <f t="shared" ca="1" si="12"/>
        <v>1.9215898613347295</v>
      </c>
      <c r="K121" s="9">
        <f t="shared" si="10"/>
        <v>8.6466350334132885E-2</v>
      </c>
      <c r="L121" s="9">
        <f t="shared" si="11"/>
        <v>100.27559455740817</v>
      </c>
      <c r="M121" s="9">
        <f t="shared" si="13"/>
        <v>103.42595048051494</v>
      </c>
      <c r="N121" s="9">
        <f t="shared" si="14"/>
        <v>-0.27559455740816929</v>
      </c>
      <c r="O121" s="9">
        <f t="shared" si="15"/>
        <v>-3.4259504805149561</v>
      </c>
      <c r="Q121" s="9">
        <f t="shared" si="16"/>
        <v>100.27559455740817</v>
      </c>
      <c r="R121" s="9">
        <f t="shared" si="17"/>
        <v>-0.27559455740816929</v>
      </c>
      <c r="S121" s="9">
        <f t="shared" si="18"/>
        <v>103.42595048051494</v>
      </c>
      <c r="T121" s="9">
        <f t="shared" si="19"/>
        <v>-3.4259504805149561</v>
      </c>
    </row>
    <row r="122" spans="8:52">
      <c r="H122" s="52">
        <v>118</v>
      </c>
      <c r="I122" s="9">
        <v>-0.96426172697570511</v>
      </c>
      <c r="J122" s="9">
        <f t="shared" ca="1" si="12"/>
        <v>-1.1378840029381487</v>
      </c>
      <c r="K122" s="9">
        <f t="shared" si="10"/>
        <v>-0.96426172697570511</v>
      </c>
      <c r="L122" s="9">
        <f t="shared" si="11"/>
        <v>70.492009904783743</v>
      </c>
      <c r="M122" s="9">
        <f t="shared" si="13"/>
        <v>93.432259327594849</v>
      </c>
      <c r="N122" s="9">
        <f t="shared" si="14"/>
        <v>0</v>
      </c>
      <c r="O122" s="9">
        <f t="shared" si="15"/>
        <v>0</v>
      </c>
      <c r="Q122" s="9">
        <f t="shared" si="16"/>
        <v>70.492009904783743</v>
      </c>
      <c r="R122" s="9">
        <f t="shared" si="17"/>
        <v>0</v>
      </c>
      <c r="S122" s="9">
        <f t="shared" si="18"/>
        <v>93.432259327594849</v>
      </c>
      <c r="T122" s="9">
        <f t="shared" si="19"/>
        <v>0</v>
      </c>
    </row>
    <row r="123" spans="8:52">
      <c r="H123" s="52">
        <v>119</v>
      </c>
      <c r="I123" s="9">
        <v>-0.20355514451113063</v>
      </c>
      <c r="J123" s="9">
        <f t="shared" ca="1" si="12"/>
        <v>-0.45793426375526208</v>
      </c>
      <c r="K123" s="9">
        <f t="shared" si="10"/>
        <v>-0.20355514451113063</v>
      </c>
      <c r="L123" s="9">
        <f t="shared" si="11"/>
        <v>90.980637526786239</v>
      </c>
      <c r="M123" s="9">
        <f t="shared" si="13"/>
        <v>100.56527392450759</v>
      </c>
      <c r="N123" s="9">
        <f t="shared" si="14"/>
        <v>0</v>
      </c>
      <c r="O123" s="9">
        <f t="shared" si="15"/>
        <v>-0.56527392450760772</v>
      </c>
      <c r="Q123" s="9">
        <f t="shared" si="16"/>
        <v>90.980637526786239</v>
      </c>
      <c r="R123" s="9">
        <f t="shared" si="17"/>
        <v>0</v>
      </c>
      <c r="S123" s="9">
        <f t="shared" si="18"/>
        <v>100.56527392450759</v>
      </c>
      <c r="T123" s="9">
        <f t="shared" si="19"/>
        <v>-0.56527392450760772</v>
      </c>
    </row>
    <row r="124" spans="8:52">
      <c r="H124" s="52">
        <v>120</v>
      </c>
      <c r="I124" s="9">
        <v>-0.58712412786321411</v>
      </c>
      <c r="J124" s="9">
        <f t="shared" ca="1" si="12"/>
        <v>0.21068400323670572</v>
      </c>
      <c r="K124" s="9">
        <f t="shared" si="10"/>
        <v>-0.58712412786321411</v>
      </c>
      <c r="L124" s="9">
        <f t="shared" si="11"/>
        <v>79.997426794376665</v>
      </c>
      <c r="M124" s="9">
        <f t="shared" si="13"/>
        <v>96.903035234037674</v>
      </c>
      <c r="N124" s="9">
        <f t="shared" si="14"/>
        <v>0</v>
      </c>
      <c r="O124" s="9">
        <f t="shared" si="15"/>
        <v>0</v>
      </c>
      <c r="Q124" s="9">
        <f t="shared" si="16"/>
        <v>79.997426794376665</v>
      </c>
      <c r="R124" s="9">
        <f t="shared" si="17"/>
        <v>0</v>
      </c>
      <c r="S124" s="9">
        <f t="shared" si="18"/>
        <v>96.903035234037674</v>
      </c>
      <c r="T124" s="9">
        <f t="shared" si="19"/>
        <v>0</v>
      </c>
    </row>
    <row r="125" spans="8:52">
      <c r="H125" s="52">
        <v>121</v>
      </c>
      <c r="I125" s="9">
        <v>-2.1396426384872216</v>
      </c>
      <c r="J125" s="9">
        <f t="shared" ca="1" si="12"/>
        <v>0.1980197570870133</v>
      </c>
      <c r="K125" s="9">
        <f t="shared" si="10"/>
        <v>-2.1396426384872216</v>
      </c>
      <c r="L125" s="9">
        <f t="shared" si="11"/>
        <v>47.525518335308483</v>
      </c>
      <c r="M125" s="9">
        <f t="shared" si="13"/>
        <v>83.392791920872114</v>
      </c>
      <c r="N125" s="9">
        <f t="shared" si="14"/>
        <v>0</v>
      </c>
      <c r="O125" s="9">
        <f t="shared" si="15"/>
        <v>0</v>
      </c>
      <c r="Q125" s="9">
        <f t="shared" si="16"/>
        <v>47.525518335308483</v>
      </c>
      <c r="R125" s="9">
        <f t="shared" si="17"/>
        <v>0</v>
      </c>
      <c r="S125" s="9">
        <f t="shared" si="18"/>
        <v>83.392791920872114</v>
      </c>
      <c r="T125" s="9">
        <f t="shared" si="19"/>
        <v>0</v>
      </c>
    </row>
    <row r="126" spans="8:52">
      <c r="H126" s="52">
        <v>122</v>
      </c>
      <c r="I126" s="9">
        <v>-0.70081978355126229</v>
      </c>
      <c r="J126" s="9">
        <f t="shared" ca="1" si="12"/>
        <v>-0.72617286309956008</v>
      </c>
      <c r="K126" s="9">
        <f t="shared" si="10"/>
        <v>-0.70081978355126229</v>
      </c>
      <c r="L126" s="9">
        <f t="shared" si="11"/>
        <v>77.004202373905159</v>
      </c>
      <c r="M126" s="9">
        <f t="shared" si="13"/>
        <v>95.84333929523973</v>
      </c>
      <c r="N126" s="9">
        <f t="shared" si="14"/>
        <v>0</v>
      </c>
      <c r="O126" s="9">
        <f t="shared" si="15"/>
        <v>0</v>
      </c>
      <c r="Q126" s="9">
        <f t="shared" si="16"/>
        <v>77.004202373905159</v>
      </c>
      <c r="R126" s="9">
        <f t="shared" si="17"/>
        <v>0</v>
      </c>
      <c r="S126" s="9">
        <f t="shared" si="18"/>
        <v>95.84333929523973</v>
      </c>
      <c r="T126" s="9">
        <f t="shared" si="19"/>
        <v>0</v>
      </c>
    </row>
    <row r="127" spans="8:52">
      <c r="H127" s="52">
        <v>123</v>
      </c>
      <c r="I127" s="9">
        <v>-4.0844881008585097E-2</v>
      </c>
      <c r="J127" s="9">
        <f t="shared" ca="1" si="12"/>
        <v>1.6603606523815992</v>
      </c>
      <c r="K127" s="9">
        <f t="shared" si="10"/>
        <v>-4.0844881008585097E-2</v>
      </c>
      <c r="L127" s="9">
        <f t="shared" si="11"/>
        <v>96.083834909323201</v>
      </c>
      <c r="M127" s="9">
        <f t="shared" si="13"/>
        <v>102.16030849593439</v>
      </c>
      <c r="N127" s="9">
        <f t="shared" si="14"/>
        <v>0</v>
      </c>
      <c r="O127" s="9">
        <f t="shared" si="15"/>
        <v>-2.1603084959344017</v>
      </c>
      <c r="Q127" s="9">
        <f t="shared" si="16"/>
        <v>96.083834909323201</v>
      </c>
      <c r="R127" s="9">
        <f t="shared" si="17"/>
        <v>0</v>
      </c>
      <c r="S127" s="9">
        <f t="shared" si="18"/>
        <v>102.16030849593439</v>
      </c>
      <c r="T127" s="9">
        <f t="shared" si="19"/>
        <v>-2.1603084959344017</v>
      </c>
    </row>
    <row r="128" spans="8:52">
      <c r="H128" s="52">
        <v>124</v>
      </c>
      <c r="I128" s="9">
        <v>0.43779348541431828</v>
      </c>
      <c r="J128" s="9">
        <f t="shared" ca="1" si="12"/>
        <v>0.27472089529800914</v>
      </c>
      <c r="K128" s="9">
        <f t="shared" si="10"/>
        <v>0.43779348541431828</v>
      </c>
      <c r="L128" s="9">
        <f t="shared" si="11"/>
        <v>112.81625080321621</v>
      </c>
      <c r="M128" s="9">
        <f t="shared" si="13"/>
        <v>107.00053753657411</v>
      </c>
      <c r="N128" s="9">
        <f t="shared" si="14"/>
        <v>-12.484751574392746</v>
      </c>
      <c r="O128" s="9">
        <f t="shared" si="15"/>
        <v>-7.0005375365741287</v>
      </c>
      <c r="Q128" s="9">
        <f t="shared" si="16"/>
        <v>112.81625080321621</v>
      </c>
      <c r="R128" s="9">
        <f t="shared" si="17"/>
        <v>-12.484751574392746</v>
      </c>
      <c r="S128" s="9">
        <f t="shared" si="18"/>
        <v>107.00053753657411</v>
      </c>
      <c r="T128" s="9">
        <f t="shared" si="19"/>
        <v>-7.0005375365741287</v>
      </c>
    </row>
    <row r="129" spans="8:20">
      <c r="H129" s="52">
        <v>125</v>
      </c>
      <c r="I129" s="9">
        <v>0.59846367291826152</v>
      </c>
      <c r="J129" s="9">
        <f t="shared" ca="1" si="12"/>
        <v>-1.4771817265407701</v>
      </c>
      <c r="K129" s="9">
        <f t="shared" si="10"/>
        <v>0.59846367291826152</v>
      </c>
      <c r="L129" s="9">
        <f t="shared" si="11"/>
        <v>119.06273258677575</v>
      </c>
      <c r="M129" s="9">
        <f t="shared" si="13"/>
        <v>108.67619565868166</v>
      </c>
      <c r="N129" s="9">
        <f t="shared" si="14"/>
        <v>-12.484751574392746</v>
      </c>
      <c r="O129" s="9">
        <f t="shared" si="15"/>
        <v>-8.676195658681678</v>
      </c>
      <c r="Q129" s="9">
        <f t="shared" si="16"/>
        <v>119.06273258677575</v>
      </c>
      <c r="R129" s="9">
        <f t="shared" si="17"/>
        <v>-12.484751574392746</v>
      </c>
      <c r="S129" s="9">
        <f t="shared" si="18"/>
        <v>108.67619565868166</v>
      </c>
      <c r="T129" s="9">
        <f t="shared" si="19"/>
        <v>-8.676195658681678</v>
      </c>
    </row>
    <row r="130" spans="8:20">
      <c r="H130" s="52">
        <v>126</v>
      </c>
      <c r="I130" s="9">
        <v>0.2871449781339856</v>
      </c>
      <c r="J130" s="9">
        <f t="shared" ca="1" si="12"/>
        <v>0.9233303539873714</v>
      </c>
      <c r="K130" s="9">
        <f t="shared" si="10"/>
        <v>0.2871449781339856</v>
      </c>
      <c r="L130" s="9">
        <f t="shared" si="11"/>
        <v>107.25740810058981</v>
      </c>
      <c r="M130" s="9">
        <f t="shared" si="13"/>
        <v>105.45287447314294</v>
      </c>
      <c r="N130" s="9">
        <f t="shared" si="14"/>
        <v>-7.2574081005898137</v>
      </c>
      <c r="O130" s="9">
        <f t="shared" si="15"/>
        <v>-5.4528744731429555</v>
      </c>
      <c r="Q130" s="9">
        <f t="shared" si="16"/>
        <v>107.25740810058981</v>
      </c>
      <c r="R130" s="9">
        <f t="shared" si="17"/>
        <v>-7.2574081005898137</v>
      </c>
      <c r="S130" s="9">
        <f t="shared" si="18"/>
        <v>105.45287447314294</v>
      </c>
      <c r="T130" s="9">
        <f t="shared" si="19"/>
        <v>-5.4528744731429555</v>
      </c>
    </row>
    <row r="131" spans="8:20">
      <c r="H131" s="52">
        <v>127</v>
      </c>
      <c r="I131" s="9">
        <v>0.69349662678616164</v>
      </c>
      <c r="J131" s="9">
        <f t="shared" ca="1" si="12"/>
        <v>-1.4462410253646212</v>
      </c>
      <c r="K131" s="9">
        <f t="shared" si="10"/>
        <v>0.69349662678616164</v>
      </c>
      <c r="L131" s="9">
        <f t="shared" si="11"/>
        <v>122.91897090927482</v>
      </c>
      <c r="M131" s="9">
        <f t="shared" si="13"/>
        <v>109.67963592269356</v>
      </c>
      <c r="N131" s="9">
        <f t="shared" si="14"/>
        <v>-12.484751574392746</v>
      </c>
      <c r="O131" s="9">
        <f t="shared" si="15"/>
        <v>-9.6796359226935778</v>
      </c>
      <c r="Q131" s="9">
        <f t="shared" si="16"/>
        <v>122.91897090927482</v>
      </c>
      <c r="R131" s="9">
        <f t="shared" si="17"/>
        <v>-12.484751574392746</v>
      </c>
      <c r="S131" s="9">
        <f t="shared" si="18"/>
        <v>109.67963592269356</v>
      </c>
      <c r="T131" s="9">
        <f t="shared" si="19"/>
        <v>-9.6796359226935778</v>
      </c>
    </row>
    <row r="132" spans="8:20">
      <c r="H132" s="52">
        <v>128</v>
      </c>
      <c r="I132" s="9">
        <v>-1.1788368778383058</v>
      </c>
      <c r="J132" s="9">
        <f t="shared" ca="1" si="12"/>
        <v>-0.4664404427317409</v>
      </c>
      <c r="K132" s="9">
        <f t="shared" si="10"/>
        <v>-1.1788368778383058</v>
      </c>
      <c r="L132" s="9">
        <f t="shared" si="11"/>
        <v>65.596941481535836</v>
      </c>
      <c r="M132" s="9">
        <f t="shared" si="13"/>
        <v>91.513310774080651</v>
      </c>
      <c r="N132" s="9">
        <f t="shared" si="14"/>
        <v>0</v>
      </c>
      <c r="O132" s="9">
        <f t="shared" si="15"/>
        <v>0</v>
      </c>
      <c r="Q132" s="9">
        <f t="shared" si="16"/>
        <v>65.596941481535836</v>
      </c>
      <c r="R132" s="9">
        <f t="shared" si="17"/>
        <v>0</v>
      </c>
      <c r="S132" s="9">
        <f t="shared" si="18"/>
        <v>91.513310774080651</v>
      </c>
      <c r="T132" s="9">
        <f t="shared" si="19"/>
        <v>0</v>
      </c>
    </row>
    <row r="133" spans="8:20">
      <c r="H133" s="52">
        <v>129</v>
      </c>
      <c r="I133" s="9">
        <v>-0.85814788334795233</v>
      </c>
      <c r="J133" s="9">
        <f t="shared" ca="1" si="12"/>
        <v>2.2788378708334522</v>
      </c>
      <c r="K133" s="9">
        <f t="shared" ref="K133:K196" si="20">IF($B$7=0,I133,J133)</f>
        <v>-0.85814788334795233</v>
      </c>
      <c r="L133" s="9">
        <f t="shared" ref="L133:L196" si="21">$E$7*EXP(($B$5-0.5*$E$9^2)*$B$6+$E$9*SQRT($B$6)*K133)</f>
        <v>73.046106529134406</v>
      </c>
      <c r="M133" s="9">
        <f t="shared" si="13"/>
        <v>94.396054732948926</v>
      </c>
      <c r="N133" s="9">
        <f t="shared" si="14"/>
        <v>0</v>
      </c>
      <c r="O133" s="9">
        <f t="shared" si="15"/>
        <v>0</v>
      </c>
      <c r="Q133" s="9">
        <f t="shared" si="16"/>
        <v>73.046106529134406</v>
      </c>
      <c r="R133" s="9">
        <f t="shared" si="17"/>
        <v>0</v>
      </c>
      <c r="S133" s="9">
        <f t="shared" si="18"/>
        <v>94.396054732948926</v>
      </c>
      <c r="T133" s="9">
        <f t="shared" si="19"/>
        <v>0</v>
      </c>
    </row>
    <row r="134" spans="8:20">
      <c r="H134" s="52">
        <v>130</v>
      </c>
      <c r="I134" s="9">
        <v>1.960430335099647</v>
      </c>
      <c r="J134" s="9">
        <f t="shared" ref="J134:J197" ca="1" si="22">NORMSINV(RAND())</f>
        <v>-0.54573963825312077</v>
      </c>
      <c r="K134" s="9">
        <f t="shared" si="20"/>
        <v>1.960430335099647</v>
      </c>
      <c r="L134" s="9">
        <f t="shared" si="21"/>
        <v>188.0044272299134</v>
      </c>
      <c r="M134" s="9">
        <f t="shared" ref="M134:M197" si="23">$E$8*EXP(($B$5-0.5*$E$10^2)*$B$6+$E$10*SQRT($B$6)*K134)</f>
        <v>123.97660424830923</v>
      </c>
      <c r="N134" s="9">
        <f t="shared" ref="N134:N197" si="24">IF(L134&gt;$E$12,-$E$12+$E$11,IF(L134&lt;$E$11,0,-L134+$E$11))</f>
        <v>-12.484751574392746</v>
      </c>
      <c r="O134" s="9">
        <f t="shared" ref="O134:O197" si="25">IF(M134&gt;$E$14,-$E$14+$E$13,IF(M134&lt;$E$13,0,-M134+$E$13))</f>
        <v>-10.127656305062047</v>
      </c>
      <c r="Q134" s="9">
        <f t="shared" ref="Q134:Q197" si="26">L134</f>
        <v>188.0044272299134</v>
      </c>
      <c r="R134" s="9">
        <f t="shared" ref="R134:R197" si="27">N134</f>
        <v>-12.484751574392746</v>
      </c>
      <c r="S134" s="9">
        <f t="shared" ref="S134:S197" si="28">M134</f>
        <v>123.97660424830923</v>
      </c>
      <c r="T134" s="9">
        <f t="shared" ref="T134:T197" si="29">O134</f>
        <v>-10.127656305062047</v>
      </c>
    </row>
    <row r="135" spans="8:20">
      <c r="H135" s="52">
        <v>131</v>
      </c>
      <c r="I135" s="9">
        <v>-1.1957915879918555</v>
      </c>
      <c r="J135" s="9">
        <f t="shared" ca="1" si="22"/>
        <v>-2.155229402394093</v>
      </c>
      <c r="K135" s="9">
        <f t="shared" si="20"/>
        <v>-1.1957915879918555</v>
      </c>
      <c r="L135" s="9">
        <f t="shared" si="21"/>
        <v>65.224966650592393</v>
      </c>
      <c r="M135" s="9">
        <f t="shared" si="23"/>
        <v>91.363375377365799</v>
      </c>
      <c r="N135" s="9">
        <f t="shared" si="24"/>
        <v>0</v>
      </c>
      <c r="O135" s="9">
        <f t="shared" si="25"/>
        <v>0</v>
      </c>
      <c r="Q135" s="9">
        <f t="shared" si="26"/>
        <v>65.224966650592393</v>
      </c>
      <c r="R135" s="9">
        <f t="shared" si="27"/>
        <v>0</v>
      </c>
      <c r="S135" s="9">
        <f t="shared" si="28"/>
        <v>91.363375377365799</v>
      </c>
      <c r="T135" s="9">
        <f t="shared" si="29"/>
        <v>0</v>
      </c>
    </row>
    <row r="136" spans="8:20">
      <c r="H136" s="52">
        <v>132</v>
      </c>
      <c r="I136" s="9">
        <v>-1.6627606030342552</v>
      </c>
      <c r="J136" s="9">
        <f t="shared" ca="1" si="22"/>
        <v>1.4873577213062024</v>
      </c>
      <c r="K136" s="9">
        <f t="shared" si="20"/>
        <v>-1.6627606030342552</v>
      </c>
      <c r="L136" s="9">
        <f t="shared" si="21"/>
        <v>55.768936020392346</v>
      </c>
      <c r="M136" s="9">
        <f t="shared" si="23"/>
        <v>87.329004250628003</v>
      </c>
      <c r="N136" s="9">
        <f t="shared" si="24"/>
        <v>0</v>
      </c>
      <c r="O136" s="9">
        <f t="shared" si="25"/>
        <v>0</v>
      </c>
      <c r="Q136" s="9">
        <f t="shared" si="26"/>
        <v>55.768936020392346</v>
      </c>
      <c r="R136" s="9">
        <f t="shared" si="27"/>
        <v>0</v>
      </c>
      <c r="S136" s="9">
        <f t="shared" si="28"/>
        <v>87.329004250628003</v>
      </c>
      <c r="T136" s="9">
        <f t="shared" si="29"/>
        <v>0</v>
      </c>
    </row>
    <row r="137" spans="8:20">
      <c r="H137" s="52">
        <v>133</v>
      </c>
      <c r="I137" s="9">
        <v>0.92142033935166512</v>
      </c>
      <c r="J137" s="9">
        <f t="shared" ca="1" si="22"/>
        <v>2.1108771129017492</v>
      </c>
      <c r="K137" s="9">
        <f t="shared" si="20"/>
        <v>0.92142033935166512</v>
      </c>
      <c r="L137" s="9">
        <f t="shared" si="21"/>
        <v>132.68433443341701</v>
      </c>
      <c r="M137" s="9">
        <f t="shared" si="23"/>
        <v>112.12417216707945</v>
      </c>
      <c r="N137" s="9">
        <f t="shared" si="24"/>
        <v>-12.484751574392746</v>
      </c>
      <c r="O137" s="9">
        <f t="shared" si="25"/>
        <v>-10.127656305062047</v>
      </c>
      <c r="Q137" s="9">
        <f t="shared" si="26"/>
        <v>132.68433443341701</v>
      </c>
      <c r="R137" s="9">
        <f t="shared" si="27"/>
        <v>-12.484751574392746</v>
      </c>
      <c r="S137" s="9">
        <f t="shared" si="28"/>
        <v>112.12417216707945</v>
      </c>
      <c r="T137" s="9">
        <f t="shared" si="29"/>
        <v>-10.127656305062047</v>
      </c>
    </row>
    <row r="138" spans="8:20">
      <c r="H138" s="52">
        <v>134</v>
      </c>
      <c r="I138" s="9">
        <v>-1.1370434749852114</v>
      </c>
      <c r="J138" s="9">
        <f t="shared" ca="1" si="22"/>
        <v>5.5653093684616156E-2</v>
      </c>
      <c r="K138" s="9">
        <f t="shared" si="20"/>
        <v>-1.1370434749852114</v>
      </c>
      <c r="L138" s="9">
        <f t="shared" si="21"/>
        <v>66.522945113954066</v>
      </c>
      <c r="M138" s="9">
        <f t="shared" si="23"/>
        <v>91.883953560652358</v>
      </c>
      <c r="N138" s="9">
        <f t="shared" si="24"/>
        <v>0</v>
      </c>
      <c r="O138" s="9">
        <f t="shared" si="25"/>
        <v>0</v>
      </c>
      <c r="Q138" s="9">
        <f t="shared" si="26"/>
        <v>66.522945113954066</v>
      </c>
      <c r="R138" s="9">
        <f t="shared" si="27"/>
        <v>0</v>
      </c>
      <c r="S138" s="9">
        <f t="shared" si="28"/>
        <v>91.883953560652358</v>
      </c>
      <c r="T138" s="9">
        <f t="shared" si="29"/>
        <v>0</v>
      </c>
    </row>
    <row r="139" spans="8:20">
      <c r="H139" s="52">
        <v>135</v>
      </c>
      <c r="I139" s="9">
        <v>1.1579111450922066</v>
      </c>
      <c r="J139" s="9">
        <f t="shared" ca="1" si="22"/>
        <v>0.28083998284017525</v>
      </c>
      <c r="K139" s="9">
        <f t="shared" si="20"/>
        <v>1.1579111450922066</v>
      </c>
      <c r="L139" s="9">
        <f t="shared" si="21"/>
        <v>143.63765923160861</v>
      </c>
      <c r="M139" s="9">
        <f t="shared" si="23"/>
        <v>114.71820262892258</v>
      </c>
      <c r="N139" s="9">
        <f t="shared" si="24"/>
        <v>-12.484751574392746</v>
      </c>
      <c r="O139" s="9">
        <f t="shared" si="25"/>
        <v>-10.127656305062047</v>
      </c>
      <c r="Q139" s="9">
        <f t="shared" si="26"/>
        <v>143.63765923160861</v>
      </c>
      <c r="R139" s="9">
        <f t="shared" si="27"/>
        <v>-12.484751574392746</v>
      </c>
      <c r="S139" s="9">
        <f t="shared" si="28"/>
        <v>114.71820262892258</v>
      </c>
      <c r="T139" s="9">
        <f t="shared" si="29"/>
        <v>-10.127656305062047</v>
      </c>
    </row>
    <row r="140" spans="8:20">
      <c r="H140" s="52">
        <v>136</v>
      </c>
      <c r="I140" s="9">
        <v>2.4464677711351981</v>
      </c>
      <c r="J140" s="9">
        <f t="shared" ca="1" si="22"/>
        <v>0.81438749896595852</v>
      </c>
      <c r="K140" s="9">
        <f t="shared" si="20"/>
        <v>2.4464677711351981</v>
      </c>
      <c r="L140" s="9">
        <f t="shared" si="21"/>
        <v>221.29275912436935</v>
      </c>
      <c r="M140" s="9">
        <f t="shared" si="23"/>
        <v>129.94341499882231</v>
      </c>
      <c r="N140" s="9">
        <f t="shared" si="24"/>
        <v>-12.484751574392746</v>
      </c>
      <c r="O140" s="9">
        <f t="shared" si="25"/>
        <v>-10.127656305062047</v>
      </c>
      <c r="Q140" s="9">
        <f t="shared" si="26"/>
        <v>221.29275912436935</v>
      </c>
      <c r="R140" s="9">
        <f t="shared" si="27"/>
        <v>-12.484751574392746</v>
      </c>
      <c r="S140" s="9">
        <f t="shared" si="28"/>
        <v>129.94341499882231</v>
      </c>
      <c r="T140" s="9">
        <f t="shared" si="29"/>
        <v>-10.127656305062047</v>
      </c>
    </row>
    <row r="141" spans="8:20">
      <c r="H141" s="52">
        <v>137</v>
      </c>
      <c r="I141" s="9">
        <v>0.51354988001946122</v>
      </c>
      <c r="J141" s="9">
        <f t="shared" ca="1" si="22"/>
        <v>0.42661398710548093</v>
      </c>
      <c r="K141" s="9">
        <f t="shared" si="20"/>
        <v>0.51354988001946122</v>
      </c>
      <c r="L141" s="9">
        <f t="shared" si="21"/>
        <v>115.7195652879148</v>
      </c>
      <c r="M141" s="9">
        <f t="shared" si="23"/>
        <v>107.78737085336658</v>
      </c>
      <c r="N141" s="9">
        <f t="shared" si="24"/>
        <v>-12.484751574392746</v>
      </c>
      <c r="O141" s="9">
        <f t="shared" si="25"/>
        <v>-7.7873708533665962</v>
      </c>
      <c r="Q141" s="9">
        <f t="shared" si="26"/>
        <v>115.7195652879148</v>
      </c>
      <c r="R141" s="9">
        <f t="shared" si="27"/>
        <v>-12.484751574392746</v>
      </c>
      <c r="S141" s="9">
        <f t="shared" si="28"/>
        <v>107.78737085336658</v>
      </c>
      <c r="T141" s="9">
        <f t="shared" si="29"/>
        <v>-7.7873708533665962</v>
      </c>
    </row>
    <row r="142" spans="8:20">
      <c r="H142" s="52">
        <v>138</v>
      </c>
      <c r="I142" s="9">
        <v>-0.83914954050968715</v>
      </c>
      <c r="J142" s="9">
        <f t="shared" ca="1" si="22"/>
        <v>0.69788306896025154</v>
      </c>
      <c r="K142" s="9">
        <f t="shared" si="20"/>
        <v>-0.83914954050968715</v>
      </c>
      <c r="L142" s="9">
        <f t="shared" si="21"/>
        <v>73.513057309919276</v>
      </c>
      <c r="M142" s="9">
        <f t="shared" si="23"/>
        <v>94.569656508235482</v>
      </c>
      <c r="N142" s="9">
        <f t="shared" si="24"/>
        <v>0</v>
      </c>
      <c r="O142" s="9">
        <f t="shared" si="25"/>
        <v>0</v>
      </c>
      <c r="Q142" s="9">
        <f t="shared" si="26"/>
        <v>73.513057309919276</v>
      </c>
      <c r="R142" s="9">
        <f t="shared" si="27"/>
        <v>0</v>
      </c>
      <c r="S142" s="9">
        <f t="shared" si="28"/>
        <v>94.569656508235482</v>
      </c>
      <c r="T142" s="9">
        <f t="shared" si="29"/>
        <v>0</v>
      </c>
    </row>
    <row r="143" spans="8:20">
      <c r="H143" s="52">
        <v>139</v>
      </c>
      <c r="I143" s="9">
        <v>0.23956458058716723</v>
      </c>
      <c r="J143" s="9">
        <f t="shared" ca="1" si="22"/>
        <v>0.49893105450481673</v>
      </c>
      <c r="K143" s="9">
        <f t="shared" si="20"/>
        <v>0.23956458058716723</v>
      </c>
      <c r="L143" s="9">
        <f t="shared" si="21"/>
        <v>105.55928792479972</v>
      </c>
      <c r="M143" s="9">
        <f t="shared" si="23"/>
        <v>104.96873199467387</v>
      </c>
      <c r="N143" s="9">
        <f t="shared" si="24"/>
        <v>-5.5592879247997189</v>
      </c>
      <c r="O143" s="9">
        <f t="shared" si="25"/>
        <v>-4.9687319946738882</v>
      </c>
      <c r="Q143" s="9">
        <f t="shared" si="26"/>
        <v>105.55928792479972</v>
      </c>
      <c r="R143" s="9">
        <f t="shared" si="27"/>
        <v>-5.5592879247997189</v>
      </c>
      <c r="S143" s="9">
        <f t="shared" si="28"/>
        <v>104.96873199467387</v>
      </c>
      <c r="T143" s="9">
        <f t="shared" si="29"/>
        <v>-4.9687319946738882</v>
      </c>
    </row>
    <row r="144" spans="8:20">
      <c r="H144" s="52">
        <v>140</v>
      </c>
      <c r="I144" s="9">
        <v>0.39050628793117936</v>
      </c>
      <c r="J144" s="9">
        <f t="shared" ca="1" si="22"/>
        <v>-0.47663833745808581</v>
      </c>
      <c r="K144" s="9">
        <f t="shared" si="20"/>
        <v>0.39050628793117936</v>
      </c>
      <c r="L144" s="9">
        <f t="shared" si="21"/>
        <v>111.04104138045466</v>
      </c>
      <c r="M144" s="9">
        <f t="shared" si="23"/>
        <v>106.51230986724468</v>
      </c>
      <c r="N144" s="9">
        <f t="shared" si="24"/>
        <v>-11.041041380454658</v>
      </c>
      <c r="O144" s="9">
        <f t="shared" si="25"/>
        <v>-6.5123098672446957</v>
      </c>
      <c r="Q144" s="9">
        <f t="shared" si="26"/>
        <v>111.04104138045466</v>
      </c>
      <c r="R144" s="9">
        <f t="shared" si="27"/>
        <v>-11.041041380454658</v>
      </c>
      <c r="S144" s="9">
        <f t="shared" si="28"/>
        <v>106.51230986724468</v>
      </c>
      <c r="T144" s="9">
        <f t="shared" si="29"/>
        <v>-6.5123098672446957</v>
      </c>
    </row>
    <row r="145" spans="8:20">
      <c r="H145" s="52">
        <v>141</v>
      </c>
      <c r="I145" s="9">
        <v>-1.7719097153342309</v>
      </c>
      <c r="J145" s="9">
        <f t="shared" ca="1" si="22"/>
        <v>-6.9751747046541889E-3</v>
      </c>
      <c r="K145" s="9">
        <f t="shared" si="20"/>
        <v>-1.7719097153342309</v>
      </c>
      <c r="L145" s="9">
        <f t="shared" si="21"/>
        <v>53.764182271224215</v>
      </c>
      <c r="M145" s="9">
        <f t="shared" si="23"/>
        <v>86.411994305697576</v>
      </c>
      <c r="N145" s="9">
        <f t="shared" si="24"/>
        <v>0</v>
      </c>
      <c r="O145" s="9">
        <f t="shared" si="25"/>
        <v>0</v>
      </c>
      <c r="Q145" s="9">
        <f t="shared" si="26"/>
        <v>53.764182271224215</v>
      </c>
      <c r="R145" s="9">
        <f t="shared" si="27"/>
        <v>0</v>
      </c>
      <c r="S145" s="9">
        <f t="shared" si="28"/>
        <v>86.411994305697576</v>
      </c>
      <c r="T145" s="9">
        <f t="shared" si="29"/>
        <v>0</v>
      </c>
    </row>
    <row r="146" spans="8:20">
      <c r="H146" s="52">
        <v>142</v>
      </c>
      <c r="I146" s="9">
        <v>-0.158527949146304</v>
      </c>
      <c r="J146" s="9">
        <f t="shared" ca="1" si="22"/>
        <v>0.15035328020262667</v>
      </c>
      <c r="K146" s="9">
        <f t="shared" si="20"/>
        <v>-0.158527949146304</v>
      </c>
      <c r="L146" s="9">
        <f t="shared" si="21"/>
        <v>92.365100474866495</v>
      </c>
      <c r="M146" s="9">
        <f t="shared" si="23"/>
        <v>101.00416267525222</v>
      </c>
      <c r="N146" s="9">
        <f t="shared" si="24"/>
        <v>0</v>
      </c>
      <c r="O146" s="9">
        <f t="shared" si="25"/>
        <v>-1.0041626752522319</v>
      </c>
      <c r="Q146" s="9">
        <f t="shared" si="26"/>
        <v>92.365100474866495</v>
      </c>
      <c r="R146" s="9">
        <f t="shared" si="27"/>
        <v>0</v>
      </c>
      <c r="S146" s="9">
        <f t="shared" si="28"/>
        <v>101.00416267525222</v>
      </c>
      <c r="T146" s="9">
        <f t="shared" si="29"/>
        <v>-1.0041626752522319</v>
      </c>
    </row>
    <row r="147" spans="8:20">
      <c r="H147" s="52">
        <v>143</v>
      </c>
      <c r="I147" s="9">
        <v>0.12702030981925927</v>
      </c>
      <c r="J147" s="9">
        <f t="shared" ca="1" si="22"/>
        <v>-0.83757907030525203</v>
      </c>
      <c r="K147" s="9">
        <f t="shared" si="20"/>
        <v>0.12702030981925927</v>
      </c>
      <c r="L147" s="9">
        <f t="shared" si="21"/>
        <v>101.64887550584174</v>
      </c>
      <c r="M147" s="9">
        <f t="shared" si="23"/>
        <v>103.83239407961474</v>
      </c>
      <c r="N147" s="9">
        <f t="shared" si="24"/>
        <v>-1.6488755058417439</v>
      </c>
      <c r="O147" s="9">
        <f t="shared" si="25"/>
        <v>-3.8323940796147582</v>
      </c>
      <c r="Q147" s="9">
        <f t="shared" si="26"/>
        <v>101.64887550584174</v>
      </c>
      <c r="R147" s="9">
        <f t="shared" si="27"/>
        <v>-1.6488755058417439</v>
      </c>
      <c r="S147" s="9">
        <f t="shared" si="28"/>
        <v>103.83239407961474</v>
      </c>
      <c r="T147" s="9">
        <f t="shared" si="29"/>
        <v>-3.8323940796147582</v>
      </c>
    </row>
    <row r="148" spans="8:20">
      <c r="H148" s="52">
        <v>144</v>
      </c>
      <c r="I148" s="9">
        <v>-0.49015719354608922</v>
      </c>
      <c r="J148" s="9">
        <f t="shared" ca="1" si="22"/>
        <v>-0.53273172204569463</v>
      </c>
      <c r="K148" s="9">
        <f t="shared" si="20"/>
        <v>-0.49015719354608922</v>
      </c>
      <c r="L148" s="9">
        <f t="shared" si="21"/>
        <v>82.641996925182283</v>
      </c>
      <c r="M148" s="9">
        <f t="shared" si="23"/>
        <v>97.816064276313</v>
      </c>
      <c r="N148" s="9">
        <f t="shared" si="24"/>
        <v>0</v>
      </c>
      <c r="O148" s="9">
        <f t="shared" si="25"/>
        <v>0</v>
      </c>
      <c r="Q148" s="9">
        <f t="shared" si="26"/>
        <v>82.641996925182283</v>
      </c>
      <c r="R148" s="9">
        <f t="shared" si="27"/>
        <v>0</v>
      </c>
      <c r="S148" s="9">
        <f t="shared" si="28"/>
        <v>97.816064276313</v>
      </c>
      <c r="T148" s="9">
        <f t="shared" si="29"/>
        <v>0</v>
      </c>
    </row>
    <row r="149" spans="8:20">
      <c r="H149" s="52">
        <v>145</v>
      </c>
      <c r="I149" s="9">
        <v>0.96107288877109065</v>
      </c>
      <c r="J149" s="9">
        <f t="shared" ca="1" si="22"/>
        <v>0.56412468560390749</v>
      </c>
      <c r="K149" s="9">
        <f t="shared" si="20"/>
        <v>0.96107288877109065</v>
      </c>
      <c r="L149" s="9">
        <f t="shared" si="21"/>
        <v>134.46079614807743</v>
      </c>
      <c r="M149" s="9">
        <f t="shared" si="23"/>
        <v>112.55498529283651</v>
      </c>
      <c r="N149" s="9">
        <f t="shared" si="24"/>
        <v>-12.484751574392746</v>
      </c>
      <c r="O149" s="9">
        <f t="shared" si="25"/>
        <v>-10.127656305062047</v>
      </c>
      <c r="Q149" s="9">
        <f t="shared" si="26"/>
        <v>134.46079614807743</v>
      </c>
      <c r="R149" s="9">
        <f t="shared" si="27"/>
        <v>-12.484751574392746</v>
      </c>
      <c r="S149" s="9">
        <f t="shared" si="28"/>
        <v>112.55498529283651</v>
      </c>
      <c r="T149" s="9">
        <f t="shared" si="29"/>
        <v>-10.127656305062047</v>
      </c>
    </row>
    <row r="150" spans="8:20">
      <c r="H150" s="52">
        <v>146</v>
      </c>
      <c r="I150" s="9">
        <v>-1.6319690280562165</v>
      </c>
      <c r="J150" s="9">
        <f t="shared" ca="1" si="22"/>
        <v>-1.1998992884173885</v>
      </c>
      <c r="K150" s="9">
        <f t="shared" si="20"/>
        <v>-1.6319690280562165</v>
      </c>
      <c r="L150" s="9">
        <f t="shared" si="21"/>
        <v>56.347888218659961</v>
      </c>
      <c r="M150" s="9">
        <f t="shared" si="23"/>
        <v>87.589453301304587</v>
      </c>
      <c r="N150" s="9">
        <f t="shared" si="24"/>
        <v>0</v>
      </c>
      <c r="O150" s="9">
        <f t="shared" si="25"/>
        <v>0</v>
      </c>
      <c r="Q150" s="9">
        <f t="shared" si="26"/>
        <v>56.347888218659961</v>
      </c>
      <c r="R150" s="9">
        <f t="shared" si="27"/>
        <v>0</v>
      </c>
      <c r="S150" s="9">
        <f t="shared" si="28"/>
        <v>87.589453301304587</v>
      </c>
      <c r="T150" s="9">
        <f t="shared" si="29"/>
        <v>0</v>
      </c>
    </row>
    <row r="151" spans="8:20">
      <c r="H151" s="52">
        <v>147</v>
      </c>
      <c r="I151" s="9">
        <v>1.3484267179348997</v>
      </c>
      <c r="J151" s="9">
        <f t="shared" ca="1" si="22"/>
        <v>-0.43761537819949597</v>
      </c>
      <c r="K151" s="9">
        <f t="shared" si="20"/>
        <v>1.3484267179348997</v>
      </c>
      <c r="L151" s="9">
        <f t="shared" si="21"/>
        <v>153.1157830797095</v>
      </c>
      <c r="M151" s="9">
        <f t="shared" si="23"/>
        <v>116.85152028468835</v>
      </c>
      <c r="N151" s="9">
        <f t="shared" si="24"/>
        <v>-12.484751574392746</v>
      </c>
      <c r="O151" s="9">
        <f t="shared" si="25"/>
        <v>-10.127656305062047</v>
      </c>
      <c r="Q151" s="9">
        <f t="shared" si="26"/>
        <v>153.1157830797095</v>
      </c>
      <c r="R151" s="9">
        <f t="shared" si="27"/>
        <v>-12.484751574392746</v>
      </c>
      <c r="S151" s="9">
        <f t="shared" si="28"/>
        <v>116.85152028468835</v>
      </c>
      <c r="T151" s="9">
        <f t="shared" si="29"/>
        <v>-10.127656305062047</v>
      </c>
    </row>
    <row r="152" spans="8:20">
      <c r="H152" s="52">
        <v>148</v>
      </c>
      <c r="I152" s="9">
        <v>2.1847714056900092</v>
      </c>
      <c r="J152" s="9">
        <f t="shared" ca="1" si="22"/>
        <v>0.17759951119518727</v>
      </c>
      <c r="K152" s="9">
        <f t="shared" si="20"/>
        <v>2.1847714056900092</v>
      </c>
      <c r="L152" s="9">
        <f t="shared" si="21"/>
        <v>202.6968230736085</v>
      </c>
      <c r="M152" s="9">
        <f t="shared" si="23"/>
        <v>126.69588458195503</v>
      </c>
      <c r="N152" s="9">
        <f t="shared" si="24"/>
        <v>-12.484751574392746</v>
      </c>
      <c r="O152" s="9">
        <f t="shared" si="25"/>
        <v>-10.127656305062047</v>
      </c>
      <c r="Q152" s="9">
        <f t="shared" si="26"/>
        <v>202.6968230736085</v>
      </c>
      <c r="R152" s="9">
        <f t="shared" si="27"/>
        <v>-12.484751574392746</v>
      </c>
      <c r="S152" s="9">
        <f t="shared" si="28"/>
        <v>126.69588458195503</v>
      </c>
      <c r="T152" s="9">
        <f t="shared" si="29"/>
        <v>-10.127656305062047</v>
      </c>
    </row>
    <row r="153" spans="8:20">
      <c r="H153" s="52">
        <v>149</v>
      </c>
      <c r="I153" s="9">
        <v>-2.4728181294666625</v>
      </c>
      <c r="J153" s="9">
        <f t="shared" ca="1" si="22"/>
        <v>-1.5004913036458729</v>
      </c>
      <c r="K153" s="9">
        <f t="shared" si="20"/>
        <v>-2.4728181294666625</v>
      </c>
      <c r="L153" s="9">
        <f t="shared" si="21"/>
        <v>42.500547267753319</v>
      </c>
      <c r="M153" s="9">
        <f t="shared" si="23"/>
        <v>80.748503126220697</v>
      </c>
      <c r="N153" s="9">
        <f t="shared" si="24"/>
        <v>0</v>
      </c>
      <c r="O153" s="9">
        <f t="shared" si="25"/>
        <v>0</v>
      </c>
      <c r="Q153" s="9">
        <f t="shared" si="26"/>
        <v>42.500547267753319</v>
      </c>
      <c r="R153" s="9">
        <f t="shared" si="27"/>
        <v>0</v>
      </c>
      <c r="S153" s="9">
        <f t="shared" si="28"/>
        <v>80.748503126220697</v>
      </c>
      <c r="T153" s="9">
        <f t="shared" si="29"/>
        <v>0</v>
      </c>
    </row>
    <row r="154" spans="8:20">
      <c r="H154" s="52">
        <v>150</v>
      </c>
      <c r="I154" s="9">
        <v>0.31686313405280569</v>
      </c>
      <c r="J154" s="9">
        <f t="shared" ca="1" si="22"/>
        <v>0.25146540592481809</v>
      </c>
      <c r="K154" s="9">
        <f t="shared" si="20"/>
        <v>0.31686313405280569</v>
      </c>
      <c r="L154" s="9">
        <f t="shared" si="21"/>
        <v>108.33186571302451</v>
      </c>
      <c r="M154" s="9">
        <f t="shared" si="23"/>
        <v>105.75639641533439</v>
      </c>
      <c r="N154" s="9">
        <f t="shared" si="24"/>
        <v>-8.3318657130245128</v>
      </c>
      <c r="O154" s="9">
        <f t="shared" si="25"/>
        <v>-5.7563964153344074</v>
      </c>
      <c r="Q154" s="9">
        <f t="shared" si="26"/>
        <v>108.33186571302451</v>
      </c>
      <c r="R154" s="9">
        <f t="shared" si="27"/>
        <v>-8.3318657130245128</v>
      </c>
      <c r="S154" s="9">
        <f t="shared" si="28"/>
        <v>105.75639641533439</v>
      </c>
      <c r="T154" s="9">
        <f t="shared" si="29"/>
        <v>-5.7563964153344074</v>
      </c>
    </row>
    <row r="155" spans="8:20">
      <c r="H155" s="52">
        <v>151</v>
      </c>
      <c r="I155" s="9">
        <v>-0.11454107712585414</v>
      </c>
      <c r="J155" s="9">
        <f t="shared" ca="1" si="22"/>
        <v>0.30258420521777141</v>
      </c>
      <c r="K155" s="9">
        <f t="shared" si="20"/>
        <v>-0.11454107712585414</v>
      </c>
      <c r="L155" s="9">
        <f t="shared" si="21"/>
        <v>93.737916984054976</v>
      </c>
      <c r="M155" s="9">
        <f t="shared" si="23"/>
        <v>101.43476066780053</v>
      </c>
      <c r="N155" s="9">
        <f t="shared" si="24"/>
        <v>0</v>
      </c>
      <c r="O155" s="9">
        <f t="shared" si="25"/>
        <v>-1.4347606678005462</v>
      </c>
      <c r="Q155" s="9">
        <f t="shared" si="26"/>
        <v>93.737916984054976</v>
      </c>
      <c r="R155" s="9">
        <f t="shared" si="27"/>
        <v>0</v>
      </c>
      <c r="S155" s="9">
        <f t="shared" si="28"/>
        <v>101.43476066780053</v>
      </c>
      <c r="T155" s="9">
        <f t="shared" si="29"/>
        <v>-1.4347606678005462</v>
      </c>
    </row>
    <row r="156" spans="8:20">
      <c r="H156" s="52">
        <v>152</v>
      </c>
      <c r="I156" s="9">
        <v>0.22296285488937204</v>
      </c>
      <c r="J156" s="9">
        <f t="shared" ca="1" si="22"/>
        <v>-0.57761149806287404</v>
      </c>
      <c r="K156" s="9">
        <f t="shared" si="20"/>
        <v>0.22296285488937204</v>
      </c>
      <c r="L156" s="9">
        <f t="shared" si="21"/>
        <v>104.9731295619968</v>
      </c>
      <c r="M156" s="9">
        <f t="shared" si="23"/>
        <v>104.80032887531107</v>
      </c>
      <c r="N156" s="9">
        <f t="shared" si="24"/>
        <v>-4.9731295619967995</v>
      </c>
      <c r="O156" s="9">
        <f t="shared" si="25"/>
        <v>-4.8003288753110809</v>
      </c>
      <c r="Q156" s="9">
        <f t="shared" si="26"/>
        <v>104.9731295619968</v>
      </c>
      <c r="R156" s="9">
        <f t="shared" si="27"/>
        <v>-4.9731295619967995</v>
      </c>
      <c r="S156" s="9">
        <f t="shared" si="28"/>
        <v>104.80032887531107</v>
      </c>
      <c r="T156" s="9">
        <f t="shared" si="29"/>
        <v>-4.8003288753110809</v>
      </c>
    </row>
    <row r="157" spans="8:20">
      <c r="H157" s="52">
        <v>153</v>
      </c>
      <c r="I157" s="9">
        <v>1.6007512095191572</v>
      </c>
      <c r="J157" s="9">
        <f t="shared" ca="1" si="22"/>
        <v>-0.62127535986569327</v>
      </c>
      <c r="K157" s="9">
        <f t="shared" si="20"/>
        <v>1.6007512095191572</v>
      </c>
      <c r="L157" s="9">
        <f t="shared" si="21"/>
        <v>166.63838895659518</v>
      </c>
      <c r="M157" s="9">
        <f t="shared" si="23"/>
        <v>119.73813730675035</v>
      </c>
      <c r="N157" s="9">
        <f t="shared" si="24"/>
        <v>-12.484751574392746</v>
      </c>
      <c r="O157" s="9">
        <f t="shared" si="25"/>
        <v>-10.127656305062047</v>
      </c>
      <c r="Q157" s="9">
        <f t="shared" si="26"/>
        <v>166.63838895659518</v>
      </c>
      <c r="R157" s="9">
        <f t="shared" si="27"/>
        <v>-12.484751574392746</v>
      </c>
      <c r="S157" s="9">
        <f t="shared" si="28"/>
        <v>119.73813730675035</v>
      </c>
      <c r="T157" s="9">
        <f t="shared" si="29"/>
        <v>-10.127656305062047</v>
      </c>
    </row>
    <row r="158" spans="8:20">
      <c r="H158" s="52">
        <v>154</v>
      </c>
      <c r="I158" s="9">
        <v>0.58162491960253904</v>
      </c>
      <c r="J158" s="9">
        <f t="shared" ca="1" si="22"/>
        <v>0.75495026292492262</v>
      </c>
      <c r="K158" s="9">
        <f t="shared" si="20"/>
        <v>0.58162491960253904</v>
      </c>
      <c r="L158" s="9">
        <f t="shared" si="21"/>
        <v>118.39217850150393</v>
      </c>
      <c r="M158" s="9">
        <f t="shared" si="23"/>
        <v>108.49935735838513</v>
      </c>
      <c r="N158" s="9">
        <f t="shared" si="24"/>
        <v>-12.484751574392746</v>
      </c>
      <c r="O158" s="9">
        <f t="shared" si="25"/>
        <v>-8.4993573583851401</v>
      </c>
      <c r="Q158" s="9">
        <f t="shared" si="26"/>
        <v>118.39217850150393</v>
      </c>
      <c r="R158" s="9">
        <f t="shared" si="27"/>
        <v>-12.484751574392746</v>
      </c>
      <c r="S158" s="9">
        <f t="shared" si="28"/>
        <v>108.49935735838513</v>
      </c>
      <c r="T158" s="9">
        <f t="shared" si="29"/>
        <v>-8.4993573583851401</v>
      </c>
    </row>
    <row r="159" spans="8:20">
      <c r="H159" s="52">
        <v>155</v>
      </c>
      <c r="I159" s="9">
        <v>-0.32997387009424362</v>
      </c>
      <c r="J159" s="9">
        <f t="shared" ca="1" si="22"/>
        <v>0.158625757249793</v>
      </c>
      <c r="K159" s="9">
        <f t="shared" si="20"/>
        <v>-0.32997387009424362</v>
      </c>
      <c r="L159" s="9">
        <f t="shared" si="21"/>
        <v>87.203530118902236</v>
      </c>
      <c r="M159" s="9">
        <f t="shared" si="23"/>
        <v>99.343213197041507</v>
      </c>
      <c r="N159" s="9">
        <f t="shared" si="24"/>
        <v>0</v>
      </c>
      <c r="O159" s="9">
        <f t="shared" si="25"/>
        <v>0</v>
      </c>
      <c r="Q159" s="9">
        <f t="shared" si="26"/>
        <v>87.203530118902236</v>
      </c>
      <c r="R159" s="9">
        <f t="shared" si="27"/>
        <v>0</v>
      </c>
      <c r="S159" s="9">
        <f t="shared" si="28"/>
        <v>99.343213197041507</v>
      </c>
      <c r="T159" s="9">
        <f t="shared" si="29"/>
        <v>0</v>
      </c>
    </row>
    <row r="160" spans="8:20">
      <c r="H160" s="52">
        <v>156</v>
      </c>
      <c r="I160" s="9">
        <v>-0.92231669217011736</v>
      </c>
      <c r="J160" s="9">
        <f t="shared" ca="1" si="22"/>
        <v>1.80650112347735</v>
      </c>
      <c r="K160" s="9">
        <f t="shared" si="20"/>
        <v>-0.92231669217011736</v>
      </c>
      <c r="L160" s="9">
        <f t="shared" si="21"/>
        <v>71.490750928245248</v>
      </c>
      <c r="M160" s="9">
        <f t="shared" si="23"/>
        <v>93.812049872107067</v>
      </c>
      <c r="N160" s="9">
        <f t="shared" si="24"/>
        <v>0</v>
      </c>
      <c r="O160" s="9">
        <f t="shared" si="25"/>
        <v>0</v>
      </c>
      <c r="Q160" s="9">
        <f t="shared" si="26"/>
        <v>71.490750928245248</v>
      </c>
      <c r="R160" s="9">
        <f t="shared" si="27"/>
        <v>0</v>
      </c>
      <c r="S160" s="9">
        <f t="shared" si="28"/>
        <v>93.812049872107067</v>
      </c>
      <c r="T160" s="9">
        <f t="shared" si="29"/>
        <v>0</v>
      </c>
    </row>
    <row r="161" spans="8:20">
      <c r="H161" s="52">
        <v>157</v>
      </c>
      <c r="I161" s="9">
        <v>0.33977860324668585</v>
      </c>
      <c r="J161" s="9">
        <f t="shared" ca="1" si="22"/>
        <v>-1.8141296587922759</v>
      </c>
      <c r="K161" s="9">
        <f t="shared" si="20"/>
        <v>0.33977860324668585</v>
      </c>
      <c r="L161" s="9">
        <f t="shared" si="21"/>
        <v>109.16771681602302</v>
      </c>
      <c r="M161" s="9">
        <f t="shared" si="23"/>
        <v>105.99103654357722</v>
      </c>
      <c r="N161" s="9">
        <f t="shared" si="24"/>
        <v>-9.1677168160230167</v>
      </c>
      <c r="O161" s="9">
        <f t="shared" si="25"/>
        <v>-5.9910365435772377</v>
      </c>
      <c r="Q161" s="9">
        <f t="shared" si="26"/>
        <v>109.16771681602302</v>
      </c>
      <c r="R161" s="9">
        <f t="shared" si="27"/>
        <v>-9.1677168160230167</v>
      </c>
      <c r="S161" s="9">
        <f t="shared" si="28"/>
        <v>105.99103654357722</v>
      </c>
      <c r="T161" s="9">
        <f t="shared" si="29"/>
        <v>-5.9910365435772377</v>
      </c>
    </row>
    <row r="162" spans="8:20">
      <c r="H162" s="52">
        <v>158</v>
      </c>
      <c r="I162" s="9">
        <v>-1.2987098307091258</v>
      </c>
      <c r="J162" s="9">
        <f t="shared" ca="1" si="22"/>
        <v>0.11584090402433871</v>
      </c>
      <c r="K162" s="9">
        <f t="shared" si="20"/>
        <v>-1.2987098307091258</v>
      </c>
      <c r="L162" s="9">
        <f t="shared" si="21"/>
        <v>63.011842291287614</v>
      </c>
      <c r="M162" s="9">
        <f t="shared" si="23"/>
        <v>90.458496483666195</v>
      </c>
      <c r="N162" s="9">
        <f t="shared" si="24"/>
        <v>0</v>
      </c>
      <c r="O162" s="9">
        <f t="shared" si="25"/>
        <v>0</v>
      </c>
      <c r="Q162" s="9">
        <f t="shared" si="26"/>
        <v>63.011842291287614</v>
      </c>
      <c r="R162" s="9">
        <f t="shared" si="27"/>
        <v>0</v>
      </c>
      <c r="S162" s="9">
        <f t="shared" si="28"/>
        <v>90.458496483666195</v>
      </c>
      <c r="T162" s="9">
        <f t="shared" si="29"/>
        <v>0</v>
      </c>
    </row>
    <row r="163" spans="8:20">
      <c r="H163" s="52">
        <v>159</v>
      </c>
      <c r="I163" s="9">
        <v>-0.78894082599425797</v>
      </c>
      <c r="J163" s="9">
        <f t="shared" ca="1" si="22"/>
        <v>-1.0462718233150661</v>
      </c>
      <c r="K163" s="9">
        <f t="shared" si="20"/>
        <v>-0.78894082599425797</v>
      </c>
      <c r="L163" s="9">
        <f t="shared" si="21"/>
        <v>74.761531137172739</v>
      </c>
      <c r="M163" s="9">
        <f t="shared" si="23"/>
        <v>95.029988678407562</v>
      </c>
      <c r="N163" s="9">
        <f t="shared" si="24"/>
        <v>0</v>
      </c>
      <c r="O163" s="9">
        <f t="shared" si="25"/>
        <v>0</v>
      </c>
      <c r="Q163" s="9">
        <f t="shared" si="26"/>
        <v>74.761531137172739</v>
      </c>
      <c r="R163" s="9">
        <f t="shared" si="27"/>
        <v>0</v>
      </c>
      <c r="S163" s="9">
        <f t="shared" si="28"/>
        <v>95.029988678407562</v>
      </c>
      <c r="T163" s="9">
        <f t="shared" si="29"/>
        <v>0</v>
      </c>
    </row>
    <row r="164" spans="8:20">
      <c r="H164" s="52">
        <v>160</v>
      </c>
      <c r="I164" s="9">
        <v>-1.2167310770553026</v>
      </c>
      <c r="J164" s="9">
        <f t="shared" ca="1" si="22"/>
        <v>0.90952835529648346</v>
      </c>
      <c r="K164" s="9">
        <f t="shared" si="20"/>
        <v>-1.2167310770553026</v>
      </c>
      <c r="L164" s="9">
        <f t="shared" si="21"/>
        <v>64.768478377796612</v>
      </c>
      <c r="M164" s="9">
        <f t="shared" si="23"/>
        <v>91.178540427764503</v>
      </c>
      <c r="N164" s="9">
        <f t="shared" si="24"/>
        <v>0</v>
      </c>
      <c r="O164" s="9">
        <f t="shared" si="25"/>
        <v>0</v>
      </c>
      <c r="Q164" s="9">
        <f t="shared" si="26"/>
        <v>64.768478377796612</v>
      </c>
      <c r="R164" s="9">
        <f t="shared" si="27"/>
        <v>0</v>
      </c>
      <c r="S164" s="9">
        <f t="shared" si="28"/>
        <v>91.178540427764503</v>
      </c>
      <c r="T164" s="9">
        <f t="shared" si="29"/>
        <v>0</v>
      </c>
    </row>
    <row r="165" spans="8:20">
      <c r="H165" s="52">
        <v>161</v>
      </c>
      <c r="I165" s="9">
        <v>-2.3874729612771977</v>
      </c>
      <c r="J165" s="9">
        <f t="shared" ca="1" si="22"/>
        <v>-0.2902249936621959</v>
      </c>
      <c r="K165" s="9">
        <f t="shared" si="20"/>
        <v>-2.3874729612771977</v>
      </c>
      <c r="L165" s="9">
        <f t="shared" si="21"/>
        <v>43.734726133494704</v>
      </c>
      <c r="M165" s="9">
        <f t="shared" si="23"/>
        <v>81.417759534122041</v>
      </c>
      <c r="N165" s="9">
        <f t="shared" si="24"/>
        <v>0</v>
      </c>
      <c r="O165" s="9">
        <f t="shared" si="25"/>
        <v>0</v>
      </c>
      <c r="Q165" s="9">
        <f t="shared" si="26"/>
        <v>43.734726133494704</v>
      </c>
      <c r="R165" s="9">
        <f t="shared" si="27"/>
        <v>0</v>
      </c>
      <c r="S165" s="9">
        <f t="shared" si="28"/>
        <v>81.417759534122041</v>
      </c>
      <c r="T165" s="9">
        <f t="shared" si="29"/>
        <v>0</v>
      </c>
    </row>
    <row r="166" spans="8:20">
      <c r="H166" s="52">
        <v>162</v>
      </c>
      <c r="I166" s="9">
        <v>-0.30584351895383172</v>
      </c>
      <c r="J166" s="9">
        <f t="shared" ca="1" si="22"/>
        <v>-1.2176928454421287</v>
      </c>
      <c r="K166" s="9">
        <f t="shared" si="20"/>
        <v>-0.30584351895383172</v>
      </c>
      <c r="L166" s="9">
        <f t="shared" si="21"/>
        <v>87.912177605355154</v>
      </c>
      <c r="M166" s="9">
        <f t="shared" si="23"/>
        <v>99.575323413951693</v>
      </c>
      <c r="N166" s="9">
        <f t="shared" si="24"/>
        <v>0</v>
      </c>
      <c r="O166" s="9">
        <f t="shared" si="25"/>
        <v>0</v>
      </c>
      <c r="Q166" s="9">
        <f t="shared" si="26"/>
        <v>87.912177605355154</v>
      </c>
      <c r="R166" s="9">
        <f t="shared" si="27"/>
        <v>0</v>
      </c>
      <c r="S166" s="9">
        <f t="shared" si="28"/>
        <v>99.575323413951693</v>
      </c>
      <c r="T166" s="9">
        <f t="shared" si="29"/>
        <v>0</v>
      </c>
    </row>
    <row r="167" spans="8:20">
      <c r="H167" s="52">
        <v>163</v>
      </c>
      <c r="I167" s="9">
        <v>-0.85286065633081043</v>
      </c>
      <c r="J167" s="9">
        <f t="shared" ca="1" si="22"/>
        <v>1.1735467122411087</v>
      </c>
      <c r="K167" s="9">
        <f t="shared" si="20"/>
        <v>-0.85286065633081043</v>
      </c>
      <c r="L167" s="9">
        <f t="shared" si="21"/>
        <v>73.175759969080218</v>
      </c>
      <c r="M167" s="9">
        <f t="shared" si="23"/>
        <v>94.444335970796033</v>
      </c>
      <c r="N167" s="9">
        <f t="shared" si="24"/>
        <v>0</v>
      </c>
      <c r="O167" s="9">
        <f t="shared" si="25"/>
        <v>0</v>
      </c>
      <c r="Q167" s="9">
        <f t="shared" si="26"/>
        <v>73.175759969080218</v>
      </c>
      <c r="R167" s="9">
        <f t="shared" si="27"/>
        <v>0</v>
      </c>
      <c r="S167" s="9">
        <f t="shared" si="28"/>
        <v>94.444335970796033</v>
      </c>
      <c r="T167" s="9">
        <f t="shared" si="29"/>
        <v>0</v>
      </c>
    </row>
    <row r="168" spans="8:20">
      <c r="H168" s="52">
        <v>164</v>
      </c>
      <c r="I168" s="9">
        <v>0.77978466441928707</v>
      </c>
      <c r="J168" s="9">
        <f t="shared" ca="1" si="22"/>
        <v>-0.17716406399072532</v>
      </c>
      <c r="K168" s="9">
        <f t="shared" si="20"/>
        <v>0.77978466441928707</v>
      </c>
      <c r="L168" s="9">
        <f t="shared" si="21"/>
        <v>126.52843855844087</v>
      </c>
      <c r="M168" s="9">
        <f t="shared" si="23"/>
        <v>110.5987629570995</v>
      </c>
      <c r="N168" s="9">
        <f t="shared" si="24"/>
        <v>-12.484751574392746</v>
      </c>
      <c r="O168" s="9">
        <f t="shared" si="25"/>
        <v>-10.127656305062047</v>
      </c>
      <c r="Q168" s="9">
        <f t="shared" si="26"/>
        <v>126.52843855844087</v>
      </c>
      <c r="R168" s="9">
        <f t="shared" si="27"/>
        <v>-12.484751574392746</v>
      </c>
      <c r="S168" s="9">
        <f t="shared" si="28"/>
        <v>110.5987629570995</v>
      </c>
      <c r="T168" s="9">
        <f t="shared" si="29"/>
        <v>-10.127656305062047</v>
      </c>
    </row>
    <row r="169" spans="8:20">
      <c r="H169" s="52">
        <v>165</v>
      </c>
      <c r="I169" s="9">
        <v>-0.68872386487884796</v>
      </c>
      <c r="J169" s="9">
        <f t="shared" ca="1" si="22"/>
        <v>-0.40693474617263498</v>
      </c>
      <c r="K169" s="9">
        <f t="shared" si="20"/>
        <v>-0.68872386487884796</v>
      </c>
      <c r="L169" s="9">
        <f t="shared" si="21"/>
        <v>77.31724857419627</v>
      </c>
      <c r="M169" s="9">
        <f t="shared" si="23"/>
        <v>95.955525743496025</v>
      </c>
      <c r="N169" s="9">
        <f t="shared" si="24"/>
        <v>0</v>
      </c>
      <c r="O169" s="9">
        <f t="shared" si="25"/>
        <v>0</v>
      </c>
      <c r="Q169" s="9">
        <f t="shared" si="26"/>
        <v>77.31724857419627</v>
      </c>
      <c r="R169" s="9">
        <f t="shared" si="27"/>
        <v>0</v>
      </c>
      <c r="S169" s="9">
        <f t="shared" si="28"/>
        <v>95.955525743496025</v>
      </c>
      <c r="T169" s="9">
        <f t="shared" si="29"/>
        <v>0</v>
      </c>
    </row>
    <row r="170" spans="8:20">
      <c r="H170" s="52">
        <v>166</v>
      </c>
      <c r="I170" s="9">
        <v>-1.873780380702101</v>
      </c>
      <c r="J170" s="9">
        <f t="shared" ca="1" si="22"/>
        <v>3.9478279933095078E-2</v>
      </c>
      <c r="K170" s="9">
        <f t="shared" si="20"/>
        <v>-1.873780380702101</v>
      </c>
      <c r="L170" s="9">
        <f t="shared" si="21"/>
        <v>51.958182714241765</v>
      </c>
      <c r="M170" s="9">
        <f t="shared" si="23"/>
        <v>85.564823277635796</v>
      </c>
      <c r="N170" s="9">
        <f t="shared" si="24"/>
        <v>0</v>
      </c>
      <c r="O170" s="9">
        <f t="shared" si="25"/>
        <v>0</v>
      </c>
      <c r="Q170" s="9">
        <f t="shared" si="26"/>
        <v>51.958182714241765</v>
      </c>
      <c r="R170" s="9">
        <f t="shared" si="27"/>
        <v>0</v>
      </c>
      <c r="S170" s="9">
        <f t="shared" si="28"/>
        <v>85.564823277635796</v>
      </c>
      <c r="T170" s="9">
        <f t="shared" si="29"/>
        <v>0</v>
      </c>
    </row>
    <row r="171" spans="8:20">
      <c r="H171" s="52">
        <v>167</v>
      </c>
      <c r="I171" s="9">
        <v>-0.25071831830873703</v>
      </c>
      <c r="J171" s="9">
        <f t="shared" ca="1" si="22"/>
        <v>-0.4189506473474362</v>
      </c>
      <c r="K171" s="9">
        <f t="shared" si="20"/>
        <v>-0.25071831830873703</v>
      </c>
      <c r="L171" s="9">
        <f t="shared" si="21"/>
        <v>89.552745516902519</v>
      </c>
      <c r="M171" s="9">
        <f t="shared" si="23"/>
        <v>100.10761016953592</v>
      </c>
      <c r="N171" s="9">
        <f t="shared" si="24"/>
        <v>0</v>
      </c>
      <c r="O171" s="9">
        <f t="shared" si="25"/>
        <v>-0.10761016953593128</v>
      </c>
      <c r="Q171" s="9">
        <f t="shared" si="26"/>
        <v>89.552745516902519</v>
      </c>
      <c r="R171" s="9">
        <f t="shared" si="27"/>
        <v>0</v>
      </c>
      <c r="S171" s="9">
        <f t="shared" si="28"/>
        <v>100.10761016953592</v>
      </c>
      <c r="T171" s="9">
        <f t="shared" si="29"/>
        <v>-0.10761016953593128</v>
      </c>
    </row>
    <row r="172" spans="8:20">
      <c r="H172" s="52">
        <v>168</v>
      </c>
      <c r="I172" s="9">
        <v>0.21204063508486518</v>
      </c>
      <c r="J172" s="9">
        <f t="shared" ca="1" si="22"/>
        <v>-1.6265380627143229</v>
      </c>
      <c r="K172" s="9">
        <f t="shared" si="20"/>
        <v>0.21204063508486518</v>
      </c>
      <c r="L172" s="9">
        <f t="shared" si="21"/>
        <v>104.58927414470625</v>
      </c>
      <c r="M172" s="9">
        <f t="shared" si="23"/>
        <v>104.68968439497723</v>
      </c>
      <c r="N172" s="9">
        <f t="shared" si="24"/>
        <v>-4.5892741447062519</v>
      </c>
      <c r="O172" s="9">
        <f t="shared" si="25"/>
        <v>-4.6896843949772489</v>
      </c>
      <c r="Q172" s="9">
        <f t="shared" si="26"/>
        <v>104.58927414470625</v>
      </c>
      <c r="R172" s="9">
        <f t="shared" si="27"/>
        <v>-4.5892741447062519</v>
      </c>
      <c r="S172" s="9">
        <f t="shared" si="28"/>
        <v>104.68968439497723</v>
      </c>
      <c r="T172" s="9">
        <f t="shared" si="29"/>
        <v>-4.6896843949772489</v>
      </c>
    </row>
    <row r="173" spans="8:20">
      <c r="H173" s="52">
        <v>169</v>
      </c>
      <c r="I173" s="9">
        <v>-0.81480947134423132</v>
      </c>
      <c r="J173" s="9">
        <f t="shared" ca="1" si="22"/>
        <v>1.1342657104675928</v>
      </c>
      <c r="K173" s="9">
        <f t="shared" si="20"/>
        <v>-0.81480947134423132</v>
      </c>
      <c r="L173" s="9">
        <f t="shared" si="21"/>
        <v>74.115664252897247</v>
      </c>
      <c r="M173" s="9">
        <f t="shared" si="23"/>
        <v>94.792536169196453</v>
      </c>
      <c r="N173" s="9">
        <f t="shared" si="24"/>
        <v>0</v>
      </c>
      <c r="O173" s="9">
        <f t="shared" si="25"/>
        <v>0</v>
      </c>
      <c r="Q173" s="9">
        <f t="shared" si="26"/>
        <v>74.115664252897247</v>
      </c>
      <c r="R173" s="9">
        <f t="shared" si="27"/>
        <v>0</v>
      </c>
      <c r="S173" s="9">
        <f t="shared" si="28"/>
        <v>94.792536169196453</v>
      </c>
      <c r="T173" s="9">
        <f t="shared" si="29"/>
        <v>0</v>
      </c>
    </row>
    <row r="174" spans="8:20">
      <c r="H174" s="52">
        <v>170</v>
      </c>
      <c r="I174" s="9">
        <v>-1.0622304187059166</v>
      </c>
      <c r="J174" s="9">
        <f t="shared" ca="1" si="22"/>
        <v>0.76010740822172262</v>
      </c>
      <c r="K174" s="9">
        <f t="shared" si="20"/>
        <v>-1.0622304187059166</v>
      </c>
      <c r="L174" s="9">
        <f t="shared" si="21"/>
        <v>68.213319838386042</v>
      </c>
      <c r="M174" s="9">
        <f t="shared" si="23"/>
        <v>92.551182261887803</v>
      </c>
      <c r="N174" s="9">
        <f t="shared" si="24"/>
        <v>0</v>
      </c>
      <c r="O174" s="9">
        <f t="shared" si="25"/>
        <v>0</v>
      </c>
      <c r="Q174" s="9">
        <f t="shared" si="26"/>
        <v>68.213319838386042</v>
      </c>
      <c r="R174" s="9">
        <f t="shared" si="27"/>
        <v>0</v>
      </c>
      <c r="S174" s="9">
        <f t="shared" si="28"/>
        <v>92.551182261887803</v>
      </c>
      <c r="T174" s="9">
        <f t="shared" si="29"/>
        <v>0</v>
      </c>
    </row>
    <row r="175" spans="8:20">
      <c r="H175" s="52">
        <v>171</v>
      </c>
      <c r="I175" s="9">
        <v>0.60990337740857026</v>
      </c>
      <c r="J175" s="9">
        <f t="shared" ca="1" si="22"/>
        <v>1.9393461124003577</v>
      </c>
      <c r="K175" s="9">
        <f t="shared" si="20"/>
        <v>0.60990337740857026</v>
      </c>
      <c r="L175" s="9">
        <f t="shared" si="21"/>
        <v>119.52045057249686</v>
      </c>
      <c r="M175" s="9">
        <f t="shared" si="23"/>
        <v>108.79649826967093</v>
      </c>
      <c r="N175" s="9">
        <f t="shared" si="24"/>
        <v>-12.484751574392746</v>
      </c>
      <c r="O175" s="9">
        <f t="shared" si="25"/>
        <v>-8.7964982696709484</v>
      </c>
      <c r="Q175" s="9">
        <f t="shared" si="26"/>
        <v>119.52045057249686</v>
      </c>
      <c r="R175" s="9">
        <f t="shared" si="27"/>
        <v>-12.484751574392746</v>
      </c>
      <c r="S175" s="9">
        <f t="shared" si="28"/>
        <v>108.79649826967093</v>
      </c>
      <c r="T175" s="9">
        <f t="shared" si="29"/>
        <v>-8.7964982696709484</v>
      </c>
    </row>
    <row r="176" spans="8:20">
      <c r="H176" s="52">
        <v>172</v>
      </c>
      <c r="I176" s="9">
        <v>0.68362574494148043</v>
      </c>
      <c r="J176" s="9">
        <f t="shared" ca="1" si="22"/>
        <v>-1.8649504424768621</v>
      </c>
      <c r="K176" s="9">
        <f t="shared" si="20"/>
        <v>0.68362574494148043</v>
      </c>
      <c r="L176" s="9">
        <f t="shared" si="21"/>
        <v>122.51268663432684</v>
      </c>
      <c r="M176" s="9">
        <f t="shared" si="23"/>
        <v>109.57498086424178</v>
      </c>
      <c r="N176" s="9">
        <f t="shared" si="24"/>
        <v>-12.484751574392746</v>
      </c>
      <c r="O176" s="9">
        <f t="shared" si="25"/>
        <v>-9.5749808642417946</v>
      </c>
      <c r="Q176" s="9">
        <f t="shared" si="26"/>
        <v>122.51268663432684</v>
      </c>
      <c r="R176" s="9">
        <f t="shared" si="27"/>
        <v>-12.484751574392746</v>
      </c>
      <c r="S176" s="9">
        <f t="shared" si="28"/>
        <v>109.57498086424178</v>
      </c>
      <c r="T176" s="9">
        <f t="shared" si="29"/>
        <v>-9.5749808642417946</v>
      </c>
    </row>
    <row r="177" spans="8:20">
      <c r="H177" s="52">
        <v>173</v>
      </c>
      <c r="I177" s="9">
        <v>0.18976802243131208</v>
      </c>
      <c r="J177" s="9">
        <f t="shared" ca="1" si="22"/>
        <v>-0.46862130598530122</v>
      </c>
      <c r="K177" s="9">
        <f t="shared" si="20"/>
        <v>0.18976802243131208</v>
      </c>
      <c r="L177" s="9">
        <f t="shared" si="21"/>
        <v>103.81085947130451</v>
      </c>
      <c r="M177" s="9">
        <f t="shared" si="23"/>
        <v>104.46441979690746</v>
      </c>
      <c r="N177" s="9">
        <f t="shared" si="24"/>
        <v>-3.8108594713045107</v>
      </c>
      <c r="O177" s="9">
        <f t="shared" si="25"/>
        <v>-4.4644197969074781</v>
      </c>
      <c r="Q177" s="9">
        <f t="shared" si="26"/>
        <v>103.81085947130451</v>
      </c>
      <c r="R177" s="9">
        <f t="shared" si="27"/>
        <v>-3.8108594713045107</v>
      </c>
      <c r="S177" s="9">
        <f t="shared" si="28"/>
        <v>104.46441979690746</v>
      </c>
      <c r="T177" s="9">
        <f t="shared" si="29"/>
        <v>-4.4644197969074781</v>
      </c>
    </row>
    <row r="178" spans="8:20">
      <c r="H178" s="52">
        <v>174</v>
      </c>
      <c r="I178" s="9">
        <v>1.8230443730521086</v>
      </c>
      <c r="J178" s="9">
        <f t="shared" ca="1" si="22"/>
        <v>1.4899454148377542</v>
      </c>
      <c r="K178" s="9">
        <f t="shared" si="20"/>
        <v>1.8230443730521086</v>
      </c>
      <c r="L178" s="9">
        <f t="shared" si="21"/>
        <v>179.53768184502988</v>
      </c>
      <c r="M178" s="9">
        <f t="shared" si="23"/>
        <v>122.34021882703261</v>
      </c>
      <c r="N178" s="9">
        <f t="shared" si="24"/>
        <v>-12.484751574392746</v>
      </c>
      <c r="O178" s="9">
        <f t="shared" si="25"/>
        <v>-10.127656305062047</v>
      </c>
      <c r="Q178" s="9">
        <f t="shared" si="26"/>
        <v>179.53768184502988</v>
      </c>
      <c r="R178" s="9">
        <f t="shared" si="27"/>
        <v>-12.484751574392746</v>
      </c>
      <c r="S178" s="9">
        <f t="shared" si="28"/>
        <v>122.34021882703261</v>
      </c>
      <c r="T178" s="9">
        <f t="shared" si="29"/>
        <v>-10.127656305062047</v>
      </c>
    </row>
    <row r="179" spans="8:20">
      <c r="H179" s="52">
        <v>175</v>
      </c>
      <c r="I179" s="9">
        <v>5.2285204242732905E-2</v>
      </c>
      <c r="J179" s="9">
        <f t="shared" ca="1" si="22"/>
        <v>0.75972428581230123</v>
      </c>
      <c r="K179" s="9">
        <f t="shared" si="20"/>
        <v>5.2285204242732905E-2</v>
      </c>
      <c r="L179" s="9">
        <f t="shared" si="21"/>
        <v>99.132535678932115</v>
      </c>
      <c r="M179" s="9">
        <f t="shared" si="23"/>
        <v>103.08461294085683</v>
      </c>
      <c r="N179" s="9">
        <f t="shared" si="24"/>
        <v>0</v>
      </c>
      <c r="O179" s="9">
        <f t="shared" si="25"/>
        <v>-3.084612940856843</v>
      </c>
      <c r="Q179" s="9">
        <f t="shared" si="26"/>
        <v>99.132535678932115</v>
      </c>
      <c r="R179" s="9">
        <f t="shared" si="27"/>
        <v>0</v>
      </c>
      <c r="S179" s="9">
        <f t="shared" si="28"/>
        <v>103.08461294085683</v>
      </c>
      <c r="T179" s="9">
        <f t="shared" si="29"/>
        <v>-3.084612940856843</v>
      </c>
    </row>
    <row r="180" spans="8:20">
      <c r="H180" s="52">
        <v>176</v>
      </c>
      <c r="I180" s="9">
        <v>1.5683413074327803</v>
      </c>
      <c r="J180" s="9">
        <f t="shared" ca="1" si="22"/>
        <v>0.90686670589746765</v>
      </c>
      <c r="K180" s="9">
        <f t="shared" si="20"/>
        <v>1.5683413074327803</v>
      </c>
      <c r="L180" s="9">
        <f t="shared" si="21"/>
        <v>164.83674787071729</v>
      </c>
      <c r="M180" s="9">
        <f t="shared" si="23"/>
        <v>119.36341002971203</v>
      </c>
      <c r="N180" s="9">
        <f t="shared" si="24"/>
        <v>-12.484751574392746</v>
      </c>
      <c r="O180" s="9">
        <f t="shared" si="25"/>
        <v>-10.127656305062047</v>
      </c>
      <c r="Q180" s="9">
        <f t="shared" si="26"/>
        <v>164.83674787071729</v>
      </c>
      <c r="R180" s="9">
        <f t="shared" si="27"/>
        <v>-12.484751574392746</v>
      </c>
      <c r="S180" s="9">
        <f t="shared" si="28"/>
        <v>119.36341002971203</v>
      </c>
      <c r="T180" s="9">
        <f t="shared" si="29"/>
        <v>-10.127656305062047</v>
      </c>
    </row>
    <row r="181" spans="8:20">
      <c r="H181" s="52">
        <v>177</v>
      </c>
      <c r="I181" s="9">
        <v>1.5739747838228728</v>
      </c>
      <c r="J181" s="9">
        <f t="shared" ca="1" si="22"/>
        <v>-0.16894995501767116</v>
      </c>
      <c r="K181" s="9">
        <f t="shared" si="20"/>
        <v>1.5739747838228728</v>
      </c>
      <c r="L181" s="9">
        <f t="shared" si="21"/>
        <v>165.14850382413212</v>
      </c>
      <c r="M181" s="9">
        <f t="shared" si="23"/>
        <v>119.4284606680808</v>
      </c>
      <c r="N181" s="9">
        <f t="shared" si="24"/>
        <v>-12.484751574392746</v>
      </c>
      <c r="O181" s="9">
        <f t="shared" si="25"/>
        <v>-10.127656305062047</v>
      </c>
      <c r="Q181" s="9">
        <f t="shared" si="26"/>
        <v>165.14850382413212</v>
      </c>
      <c r="R181" s="9">
        <f t="shared" si="27"/>
        <v>-12.484751574392746</v>
      </c>
      <c r="S181" s="9">
        <f t="shared" si="28"/>
        <v>119.4284606680808</v>
      </c>
      <c r="T181" s="9">
        <f t="shared" si="29"/>
        <v>-10.127656305062047</v>
      </c>
    </row>
    <row r="182" spans="8:20">
      <c r="H182" s="52">
        <v>178</v>
      </c>
      <c r="I182" s="9">
        <v>1.6578817647102739</v>
      </c>
      <c r="J182" s="9">
        <f t="shared" ca="1" si="22"/>
        <v>-1.2756255014867175</v>
      </c>
      <c r="K182" s="9">
        <f t="shared" si="20"/>
        <v>1.6578817647102739</v>
      </c>
      <c r="L182" s="9">
        <f t="shared" si="21"/>
        <v>169.86231454153162</v>
      </c>
      <c r="M182" s="9">
        <f t="shared" si="23"/>
        <v>120.40155468875147</v>
      </c>
      <c r="N182" s="9">
        <f t="shared" si="24"/>
        <v>-12.484751574392746</v>
      </c>
      <c r="O182" s="9">
        <f t="shared" si="25"/>
        <v>-10.127656305062047</v>
      </c>
      <c r="Q182" s="9">
        <f t="shared" si="26"/>
        <v>169.86231454153162</v>
      </c>
      <c r="R182" s="9">
        <f t="shared" si="27"/>
        <v>-12.484751574392746</v>
      </c>
      <c r="S182" s="9">
        <f t="shared" si="28"/>
        <v>120.40155468875147</v>
      </c>
      <c r="T182" s="9">
        <f t="shared" si="29"/>
        <v>-10.127656305062047</v>
      </c>
    </row>
    <row r="183" spans="8:20">
      <c r="H183" s="52">
        <v>179</v>
      </c>
      <c r="I183" s="9">
        <v>0.11950632589073706</v>
      </c>
      <c r="J183" s="9">
        <f t="shared" ca="1" si="22"/>
        <v>-0.86126121306570325</v>
      </c>
      <c r="K183" s="9">
        <f t="shared" si="20"/>
        <v>0.11950632589073706</v>
      </c>
      <c r="L183" s="9">
        <f t="shared" si="21"/>
        <v>101.39301717554667</v>
      </c>
      <c r="M183" s="9">
        <f t="shared" si="23"/>
        <v>103.75696637513666</v>
      </c>
      <c r="N183" s="9">
        <f t="shared" si="24"/>
        <v>-1.3930171755466745</v>
      </c>
      <c r="O183" s="9">
        <f t="shared" si="25"/>
        <v>-3.7569663751366704</v>
      </c>
      <c r="Q183" s="9">
        <f t="shared" si="26"/>
        <v>101.39301717554667</v>
      </c>
      <c r="R183" s="9">
        <f t="shared" si="27"/>
        <v>-1.3930171755466745</v>
      </c>
      <c r="S183" s="9">
        <f t="shared" si="28"/>
        <v>103.75696637513666</v>
      </c>
      <c r="T183" s="9">
        <f t="shared" si="29"/>
        <v>-3.7569663751366704</v>
      </c>
    </row>
    <row r="184" spans="8:20">
      <c r="H184" s="52">
        <v>180</v>
      </c>
      <c r="I184" s="9">
        <v>-0.11820113468345482</v>
      </c>
      <c r="J184" s="9">
        <f t="shared" ca="1" si="22"/>
        <v>-2.5898445610412066</v>
      </c>
      <c r="K184" s="9">
        <f t="shared" si="20"/>
        <v>-0.11820113468345482</v>
      </c>
      <c r="L184" s="9">
        <f t="shared" si="21"/>
        <v>93.622913621186527</v>
      </c>
      <c r="M184" s="9">
        <f t="shared" si="23"/>
        <v>101.39886157991756</v>
      </c>
      <c r="N184" s="9">
        <f t="shared" si="24"/>
        <v>0</v>
      </c>
      <c r="O184" s="9">
        <f t="shared" si="25"/>
        <v>-1.398861579917579</v>
      </c>
      <c r="Q184" s="9">
        <f t="shared" si="26"/>
        <v>93.622913621186527</v>
      </c>
      <c r="R184" s="9">
        <f t="shared" si="27"/>
        <v>0</v>
      </c>
      <c r="S184" s="9">
        <f t="shared" si="28"/>
        <v>101.39886157991756</v>
      </c>
      <c r="T184" s="9">
        <f t="shared" si="29"/>
        <v>-1.398861579917579</v>
      </c>
    </row>
    <row r="185" spans="8:20">
      <c r="H185" s="52">
        <v>181</v>
      </c>
      <c r="I185" s="9">
        <v>-0.6630406215449598</v>
      </c>
      <c r="J185" s="9">
        <f t="shared" ca="1" si="22"/>
        <v>1.0421113495172654</v>
      </c>
      <c r="K185" s="9">
        <f t="shared" si="20"/>
        <v>-0.6630406215449598</v>
      </c>
      <c r="L185" s="9">
        <f t="shared" si="21"/>
        <v>77.986165306705331</v>
      </c>
      <c r="M185" s="9">
        <f t="shared" si="23"/>
        <v>96.194166652139998</v>
      </c>
      <c r="N185" s="9">
        <f t="shared" si="24"/>
        <v>0</v>
      </c>
      <c r="O185" s="9">
        <f t="shared" si="25"/>
        <v>0</v>
      </c>
      <c r="Q185" s="9">
        <f t="shared" si="26"/>
        <v>77.986165306705331</v>
      </c>
      <c r="R185" s="9">
        <f t="shared" si="27"/>
        <v>0</v>
      </c>
      <c r="S185" s="9">
        <f t="shared" si="28"/>
        <v>96.194166652139998</v>
      </c>
      <c r="T185" s="9">
        <f t="shared" si="29"/>
        <v>0</v>
      </c>
    </row>
    <row r="186" spans="8:20">
      <c r="H186" s="52">
        <v>182</v>
      </c>
      <c r="I186" s="9">
        <v>1.2884843618441677</v>
      </c>
      <c r="J186" s="9">
        <f t="shared" ca="1" si="22"/>
        <v>0.87051816182395403</v>
      </c>
      <c r="K186" s="9">
        <f t="shared" si="20"/>
        <v>1.2884843618441677</v>
      </c>
      <c r="L186" s="9">
        <f t="shared" si="21"/>
        <v>150.0681044193731</v>
      </c>
      <c r="M186" s="9">
        <f t="shared" si="23"/>
        <v>116.1760667350364</v>
      </c>
      <c r="N186" s="9">
        <f t="shared" si="24"/>
        <v>-12.484751574392746</v>
      </c>
      <c r="O186" s="9">
        <f t="shared" si="25"/>
        <v>-10.127656305062047</v>
      </c>
      <c r="Q186" s="9">
        <f t="shared" si="26"/>
        <v>150.0681044193731</v>
      </c>
      <c r="R186" s="9">
        <f t="shared" si="27"/>
        <v>-12.484751574392746</v>
      </c>
      <c r="S186" s="9">
        <f t="shared" si="28"/>
        <v>116.1760667350364</v>
      </c>
      <c r="T186" s="9">
        <f t="shared" si="29"/>
        <v>-10.127656305062047</v>
      </c>
    </row>
    <row r="187" spans="8:20">
      <c r="H187" s="52">
        <v>183</v>
      </c>
      <c r="I187" s="9">
        <v>-1.0594055510416065</v>
      </c>
      <c r="J187" s="9">
        <f t="shared" ca="1" si="22"/>
        <v>1.1793490279637753</v>
      </c>
      <c r="K187" s="9">
        <f t="shared" si="20"/>
        <v>-1.0594055510416065</v>
      </c>
      <c r="L187" s="9">
        <f t="shared" si="21"/>
        <v>68.277981509707658</v>
      </c>
      <c r="M187" s="9">
        <f t="shared" si="23"/>
        <v>92.576470871812205</v>
      </c>
      <c r="N187" s="9">
        <f t="shared" si="24"/>
        <v>0</v>
      </c>
      <c r="O187" s="9">
        <f t="shared" si="25"/>
        <v>0</v>
      </c>
      <c r="Q187" s="9">
        <f t="shared" si="26"/>
        <v>68.277981509707658</v>
      </c>
      <c r="R187" s="9">
        <f t="shared" si="27"/>
        <v>0</v>
      </c>
      <c r="S187" s="9">
        <f t="shared" si="28"/>
        <v>92.576470871812205</v>
      </c>
      <c r="T187" s="9">
        <f t="shared" si="29"/>
        <v>0</v>
      </c>
    </row>
    <row r="188" spans="8:20">
      <c r="H188" s="52">
        <v>184</v>
      </c>
      <c r="I188" s="9">
        <v>0.18364619403798621</v>
      </c>
      <c r="J188" s="9">
        <f t="shared" ca="1" si="22"/>
        <v>1.3620153556005226</v>
      </c>
      <c r="K188" s="9">
        <f t="shared" si="20"/>
        <v>0.18364619403798621</v>
      </c>
      <c r="L188" s="9">
        <f t="shared" si="21"/>
        <v>103.59792203785703</v>
      </c>
      <c r="M188" s="9">
        <f t="shared" si="23"/>
        <v>104.40258875816602</v>
      </c>
      <c r="N188" s="9">
        <f t="shared" si="24"/>
        <v>-3.5979220378570318</v>
      </c>
      <c r="O188" s="9">
        <f t="shared" si="25"/>
        <v>-4.4025887581660328</v>
      </c>
      <c r="Q188" s="9">
        <f t="shared" si="26"/>
        <v>103.59792203785703</v>
      </c>
      <c r="R188" s="9">
        <f t="shared" si="27"/>
        <v>-3.5979220378570318</v>
      </c>
      <c r="S188" s="9">
        <f t="shared" si="28"/>
        <v>104.40258875816602</v>
      </c>
      <c r="T188" s="9">
        <f t="shared" si="29"/>
        <v>-4.4025887581660328</v>
      </c>
    </row>
    <row r="189" spans="8:20">
      <c r="H189" s="52">
        <v>185</v>
      </c>
      <c r="I189" s="9">
        <v>0.21868170748919291</v>
      </c>
      <c r="J189" s="9">
        <f t="shared" ca="1" si="22"/>
        <v>0.69449602613505002</v>
      </c>
      <c r="K189" s="9">
        <f t="shared" si="20"/>
        <v>0.21868170748919291</v>
      </c>
      <c r="L189" s="9">
        <f t="shared" si="21"/>
        <v>104.8225033944034</v>
      </c>
      <c r="M189" s="9">
        <f t="shared" si="23"/>
        <v>104.75694598587327</v>
      </c>
      <c r="N189" s="9">
        <f t="shared" si="24"/>
        <v>-4.8225033944033981</v>
      </c>
      <c r="O189" s="9">
        <f t="shared" si="25"/>
        <v>-4.756945985873287</v>
      </c>
      <c r="Q189" s="9">
        <f t="shared" si="26"/>
        <v>104.8225033944034</v>
      </c>
      <c r="R189" s="9">
        <f t="shared" si="27"/>
        <v>-4.8225033944033981</v>
      </c>
      <c r="S189" s="9">
        <f t="shared" si="28"/>
        <v>104.75694598587327</v>
      </c>
      <c r="T189" s="9">
        <f t="shared" si="29"/>
        <v>-4.756945985873287</v>
      </c>
    </row>
    <row r="190" spans="8:20">
      <c r="H190" s="52">
        <v>186</v>
      </c>
      <c r="I190" s="9">
        <v>1.009873359989828</v>
      </c>
      <c r="J190" s="9">
        <f t="shared" ca="1" si="22"/>
        <v>0.58154170327986388</v>
      </c>
      <c r="K190" s="9">
        <f t="shared" si="20"/>
        <v>1.009873359989828</v>
      </c>
      <c r="L190" s="9">
        <f t="shared" si="21"/>
        <v>136.67977262665158</v>
      </c>
      <c r="M190" s="9">
        <f t="shared" si="23"/>
        <v>113.08746071379373</v>
      </c>
      <c r="N190" s="9">
        <f t="shared" si="24"/>
        <v>-12.484751574392746</v>
      </c>
      <c r="O190" s="9">
        <f t="shared" si="25"/>
        <v>-10.127656305062047</v>
      </c>
      <c r="Q190" s="9">
        <f t="shared" si="26"/>
        <v>136.67977262665158</v>
      </c>
      <c r="R190" s="9">
        <f t="shared" si="27"/>
        <v>-12.484751574392746</v>
      </c>
      <c r="S190" s="9">
        <f t="shared" si="28"/>
        <v>113.08746071379373</v>
      </c>
      <c r="T190" s="9">
        <f t="shared" si="29"/>
        <v>-10.127656305062047</v>
      </c>
    </row>
    <row r="191" spans="8:20">
      <c r="H191" s="52">
        <v>187</v>
      </c>
      <c r="I191" s="9">
        <v>1.6633907757400503</v>
      </c>
      <c r="J191" s="9">
        <f t="shared" ca="1" si="22"/>
        <v>1.4842655960947082</v>
      </c>
      <c r="K191" s="9">
        <f t="shared" si="20"/>
        <v>1.6633907757400503</v>
      </c>
      <c r="L191" s="9">
        <f t="shared" si="21"/>
        <v>170.17647089766226</v>
      </c>
      <c r="M191" s="9">
        <f t="shared" si="23"/>
        <v>120.46572098756805</v>
      </c>
      <c r="N191" s="9">
        <f t="shared" si="24"/>
        <v>-12.484751574392746</v>
      </c>
      <c r="O191" s="9">
        <f t="shared" si="25"/>
        <v>-10.127656305062047</v>
      </c>
      <c r="Q191" s="9">
        <f t="shared" si="26"/>
        <v>170.17647089766226</v>
      </c>
      <c r="R191" s="9">
        <f t="shared" si="27"/>
        <v>-12.484751574392746</v>
      </c>
      <c r="S191" s="9">
        <f t="shared" si="28"/>
        <v>120.46572098756805</v>
      </c>
      <c r="T191" s="9">
        <f t="shared" si="29"/>
        <v>-10.127656305062047</v>
      </c>
    </row>
    <row r="192" spans="8:20">
      <c r="H192" s="52">
        <v>188</v>
      </c>
      <c r="I192" s="9">
        <v>-1.1410956457855328</v>
      </c>
      <c r="J192" s="9">
        <f t="shared" ca="1" si="22"/>
        <v>-0.48867181187766057</v>
      </c>
      <c r="K192" s="9">
        <f t="shared" si="20"/>
        <v>-1.1410956457855328</v>
      </c>
      <c r="L192" s="9">
        <f t="shared" si="21"/>
        <v>66.432593069402017</v>
      </c>
      <c r="M192" s="9">
        <f t="shared" si="23"/>
        <v>91.847951457456873</v>
      </c>
      <c r="N192" s="9">
        <f t="shared" si="24"/>
        <v>0</v>
      </c>
      <c r="O192" s="9">
        <f t="shared" si="25"/>
        <v>0</v>
      </c>
      <c r="Q192" s="9">
        <f t="shared" si="26"/>
        <v>66.432593069402017</v>
      </c>
      <c r="R192" s="9">
        <f t="shared" si="27"/>
        <v>0</v>
      </c>
      <c r="S192" s="9">
        <f t="shared" si="28"/>
        <v>91.847951457456873</v>
      </c>
      <c r="T192" s="9">
        <f t="shared" si="29"/>
        <v>0</v>
      </c>
    </row>
    <row r="193" spans="8:20">
      <c r="H193" s="52">
        <v>189</v>
      </c>
      <c r="I193" s="9">
        <v>-1.9890772405968387</v>
      </c>
      <c r="J193" s="9">
        <f t="shared" ca="1" si="22"/>
        <v>-0.54014083922469081</v>
      </c>
      <c r="K193" s="9">
        <f t="shared" si="20"/>
        <v>-1.9890772405968387</v>
      </c>
      <c r="L193" s="9">
        <f t="shared" si="21"/>
        <v>49.987235697319967</v>
      </c>
      <c r="M193" s="9">
        <f t="shared" si="23"/>
        <v>84.616013413126936</v>
      </c>
      <c r="N193" s="9">
        <f t="shared" si="24"/>
        <v>0</v>
      </c>
      <c r="O193" s="9">
        <f t="shared" si="25"/>
        <v>0</v>
      </c>
      <c r="Q193" s="9">
        <f t="shared" si="26"/>
        <v>49.987235697319967</v>
      </c>
      <c r="R193" s="9">
        <f t="shared" si="27"/>
        <v>0</v>
      </c>
      <c r="S193" s="9">
        <f t="shared" si="28"/>
        <v>84.616013413126936</v>
      </c>
      <c r="T193" s="9">
        <f t="shared" si="29"/>
        <v>0</v>
      </c>
    </row>
    <row r="194" spans="8:20">
      <c r="H194" s="52">
        <v>190</v>
      </c>
      <c r="I194" s="9">
        <v>1.6702795985234942E-2</v>
      </c>
      <c r="J194" s="9">
        <f t="shared" ca="1" si="22"/>
        <v>-2.1456755663120295</v>
      </c>
      <c r="K194" s="9">
        <f t="shared" si="20"/>
        <v>1.6702795985234942E-2</v>
      </c>
      <c r="L194" s="9">
        <f t="shared" si="21"/>
        <v>97.956456857751562</v>
      </c>
      <c r="M194" s="9">
        <f t="shared" si="23"/>
        <v>102.73047889257792</v>
      </c>
      <c r="N194" s="9">
        <f t="shared" si="24"/>
        <v>0</v>
      </c>
      <c r="O194" s="9">
        <f t="shared" si="25"/>
        <v>-2.7304788925779349</v>
      </c>
      <c r="Q194" s="9">
        <f t="shared" si="26"/>
        <v>97.956456857751562</v>
      </c>
      <c r="R194" s="9">
        <f t="shared" si="27"/>
        <v>0</v>
      </c>
      <c r="S194" s="9">
        <f t="shared" si="28"/>
        <v>102.73047889257792</v>
      </c>
      <c r="T194" s="9">
        <f t="shared" si="29"/>
        <v>-2.7304788925779349</v>
      </c>
    </row>
    <row r="195" spans="8:20">
      <c r="H195" s="52">
        <v>191</v>
      </c>
      <c r="I195" s="9">
        <v>0.21943675025554613</v>
      </c>
      <c r="J195" s="9">
        <f t="shared" ca="1" si="22"/>
        <v>1.6270557529668683</v>
      </c>
      <c r="K195" s="9">
        <f t="shared" si="20"/>
        <v>0.21943675025554613</v>
      </c>
      <c r="L195" s="9">
        <f t="shared" si="21"/>
        <v>104.84905280865028</v>
      </c>
      <c r="M195" s="9">
        <f t="shared" si="23"/>
        <v>104.76459588642919</v>
      </c>
      <c r="N195" s="9">
        <f t="shared" si="24"/>
        <v>-4.8490528086502849</v>
      </c>
      <c r="O195" s="9">
        <f t="shared" si="25"/>
        <v>-4.7645958864292055</v>
      </c>
      <c r="Q195" s="9">
        <f t="shared" si="26"/>
        <v>104.84905280865028</v>
      </c>
      <c r="R195" s="9">
        <f t="shared" si="27"/>
        <v>-4.8490528086502849</v>
      </c>
      <c r="S195" s="9">
        <f t="shared" si="28"/>
        <v>104.76459588642919</v>
      </c>
      <c r="T195" s="9">
        <f t="shared" si="29"/>
        <v>-4.7645958864292055</v>
      </c>
    </row>
    <row r="196" spans="8:20">
      <c r="H196" s="52">
        <v>192</v>
      </c>
      <c r="I196" s="9">
        <v>-9.1378386117015681E-2</v>
      </c>
      <c r="J196" s="9">
        <f t="shared" ca="1" si="22"/>
        <v>-0.1006931222411611</v>
      </c>
      <c r="K196" s="9">
        <f t="shared" si="20"/>
        <v>-9.1378386117015681E-2</v>
      </c>
      <c r="L196" s="9">
        <f t="shared" si="21"/>
        <v>94.468999309645113</v>
      </c>
      <c r="M196" s="9">
        <f t="shared" si="23"/>
        <v>101.66224312241538</v>
      </c>
      <c r="N196" s="9">
        <f t="shared" si="24"/>
        <v>0</v>
      </c>
      <c r="O196" s="9">
        <f t="shared" si="25"/>
        <v>-1.66224312241539</v>
      </c>
      <c r="Q196" s="9">
        <f t="shared" si="26"/>
        <v>94.468999309645113</v>
      </c>
      <c r="R196" s="9">
        <f t="shared" si="27"/>
        <v>0</v>
      </c>
      <c r="S196" s="9">
        <f t="shared" si="28"/>
        <v>101.66224312241538</v>
      </c>
      <c r="T196" s="9">
        <f t="shared" si="29"/>
        <v>-1.66224312241539</v>
      </c>
    </row>
    <row r="197" spans="8:20">
      <c r="H197" s="52">
        <v>193</v>
      </c>
      <c r="I197" s="9">
        <v>0.1884420877194615</v>
      </c>
      <c r="J197" s="9">
        <f t="shared" ca="1" si="22"/>
        <v>1.0520102756644119</v>
      </c>
      <c r="K197" s="9">
        <f t="shared" ref="K197:K260" si="30">IF($B$7=0,I197,J197)</f>
        <v>0.1884420877194615</v>
      </c>
      <c r="L197" s="9">
        <f t="shared" ref="L197:L260" si="31">$E$7*EXP(($B$5-0.5*$E$9^2)*$B$6+$E$9*SQRT($B$6)*K197)</f>
        <v>103.76470197637224</v>
      </c>
      <c r="M197" s="9">
        <f t="shared" si="23"/>
        <v>104.45102462646668</v>
      </c>
      <c r="N197" s="9">
        <f t="shared" si="24"/>
        <v>-3.7647019763722369</v>
      </c>
      <c r="O197" s="9">
        <f t="shared" si="25"/>
        <v>-4.4510246264666904</v>
      </c>
      <c r="Q197" s="9">
        <f t="shared" si="26"/>
        <v>103.76470197637224</v>
      </c>
      <c r="R197" s="9">
        <f t="shared" si="27"/>
        <v>-3.7647019763722369</v>
      </c>
      <c r="S197" s="9">
        <f t="shared" si="28"/>
        <v>104.45102462646668</v>
      </c>
      <c r="T197" s="9">
        <f t="shared" si="29"/>
        <v>-4.4510246264666904</v>
      </c>
    </row>
    <row r="198" spans="8:20">
      <c r="H198" s="52">
        <v>194</v>
      </c>
      <c r="I198" s="9">
        <v>-0.74952993131435941</v>
      </c>
      <c r="J198" s="9">
        <f t="shared" ref="J198:J261" ca="1" si="32">NORMSINV(RAND())</f>
        <v>-1.4901711838153915</v>
      </c>
      <c r="K198" s="9">
        <f t="shared" si="30"/>
        <v>-0.74952993131435941</v>
      </c>
      <c r="L198" s="9">
        <f t="shared" si="31"/>
        <v>75.756345229746387</v>
      </c>
      <c r="M198" s="9">
        <f t="shared" ref="M198:M261" si="33">$E$8*EXP(($B$5-0.5*$E$10^2)*$B$6+$E$10*SQRT($B$6)*K198)</f>
        <v>95.392891592302604</v>
      </c>
      <c r="N198" s="9">
        <f t="shared" ref="N198:N261" si="34">IF(L198&gt;$E$12,-$E$12+$E$11,IF(L198&lt;$E$11,0,-L198+$E$11))</f>
        <v>0</v>
      </c>
      <c r="O198" s="9">
        <f t="shared" ref="O198:O261" si="35">IF(M198&gt;$E$14,-$E$14+$E$13,IF(M198&lt;$E$13,0,-M198+$E$13))</f>
        <v>0</v>
      </c>
      <c r="Q198" s="9">
        <f t="shared" ref="Q198:Q261" si="36">L198</f>
        <v>75.756345229746387</v>
      </c>
      <c r="R198" s="9">
        <f t="shared" ref="R198:R261" si="37">N198</f>
        <v>0</v>
      </c>
      <c r="S198" s="9">
        <f t="shared" ref="S198:S261" si="38">M198</f>
        <v>95.392891592302604</v>
      </c>
      <c r="T198" s="9">
        <f t="shared" ref="T198:T261" si="39">O198</f>
        <v>0</v>
      </c>
    </row>
    <row r="199" spans="8:20">
      <c r="H199" s="52">
        <v>195</v>
      </c>
      <c r="I199" s="9">
        <v>-0.95641447796486745</v>
      </c>
      <c r="J199" s="9">
        <f t="shared" ca="1" si="32"/>
        <v>2.2284987354917039E-2</v>
      </c>
      <c r="K199" s="9">
        <f t="shared" si="30"/>
        <v>-0.95641447796486745</v>
      </c>
      <c r="L199" s="9">
        <f t="shared" si="31"/>
        <v>70.677791575266653</v>
      </c>
      <c r="M199" s="9">
        <f t="shared" si="33"/>
        <v>93.503194993197866</v>
      </c>
      <c r="N199" s="9">
        <f t="shared" si="34"/>
        <v>0</v>
      </c>
      <c r="O199" s="9">
        <f t="shared" si="35"/>
        <v>0</v>
      </c>
      <c r="Q199" s="9">
        <f t="shared" si="36"/>
        <v>70.677791575266653</v>
      </c>
      <c r="R199" s="9">
        <f t="shared" si="37"/>
        <v>0</v>
      </c>
      <c r="S199" s="9">
        <f t="shared" si="38"/>
        <v>93.503194993197866</v>
      </c>
      <c r="T199" s="9">
        <f t="shared" si="39"/>
        <v>0</v>
      </c>
    </row>
    <row r="200" spans="8:20">
      <c r="H200" s="52">
        <v>196</v>
      </c>
      <c r="I200" s="9">
        <v>0.9706296105741915</v>
      </c>
      <c r="J200" s="9">
        <f t="shared" ca="1" si="32"/>
        <v>-0.85868455790215381</v>
      </c>
      <c r="K200" s="9">
        <f t="shared" si="30"/>
        <v>0.9706296105741915</v>
      </c>
      <c r="L200" s="9">
        <f t="shared" si="31"/>
        <v>134.89248886812032</v>
      </c>
      <c r="M200" s="9">
        <f t="shared" si="33"/>
        <v>112.65906353496445</v>
      </c>
      <c r="N200" s="9">
        <f t="shared" si="34"/>
        <v>-12.484751574392746</v>
      </c>
      <c r="O200" s="9">
        <f t="shared" si="35"/>
        <v>-10.127656305062047</v>
      </c>
      <c r="Q200" s="9">
        <f t="shared" si="36"/>
        <v>134.89248886812032</v>
      </c>
      <c r="R200" s="9">
        <f t="shared" si="37"/>
        <v>-12.484751574392746</v>
      </c>
      <c r="S200" s="9">
        <f t="shared" si="38"/>
        <v>112.65906353496445</v>
      </c>
      <c r="T200" s="9">
        <f t="shared" si="39"/>
        <v>-10.127656305062047</v>
      </c>
    </row>
    <row r="201" spans="8:20">
      <c r="H201" s="52">
        <v>197</v>
      </c>
      <c r="I201" s="9">
        <v>0.61707702193200686</v>
      </c>
      <c r="J201" s="9">
        <f t="shared" ca="1" si="32"/>
        <v>-0.26965088824603506</v>
      </c>
      <c r="K201" s="9">
        <f t="shared" si="30"/>
        <v>0.61707702193200686</v>
      </c>
      <c r="L201" s="9">
        <f t="shared" si="31"/>
        <v>119.8083750111019</v>
      </c>
      <c r="M201" s="9">
        <f t="shared" si="33"/>
        <v>108.87200592502202</v>
      </c>
      <c r="N201" s="9">
        <f t="shared" si="34"/>
        <v>-12.484751574392746</v>
      </c>
      <c r="O201" s="9">
        <f t="shared" si="35"/>
        <v>-8.8720059250220373</v>
      </c>
      <c r="Q201" s="9">
        <f t="shared" si="36"/>
        <v>119.8083750111019</v>
      </c>
      <c r="R201" s="9">
        <f t="shared" si="37"/>
        <v>-12.484751574392746</v>
      </c>
      <c r="S201" s="9">
        <f t="shared" si="38"/>
        <v>108.87200592502202</v>
      </c>
      <c r="T201" s="9">
        <f t="shared" si="39"/>
        <v>-8.8720059250220373</v>
      </c>
    </row>
    <row r="202" spans="8:20">
      <c r="H202" s="52">
        <v>198</v>
      </c>
      <c r="I202" s="9">
        <v>0.18538867835751</v>
      </c>
      <c r="J202" s="9">
        <f t="shared" ca="1" si="32"/>
        <v>0.87657043278446911</v>
      </c>
      <c r="K202" s="9">
        <f t="shared" si="30"/>
        <v>0.18538867835751</v>
      </c>
      <c r="L202" s="9">
        <f t="shared" si="31"/>
        <v>103.65848689701147</v>
      </c>
      <c r="M202" s="9">
        <f t="shared" si="33"/>
        <v>104.42018428575807</v>
      </c>
      <c r="N202" s="9">
        <f t="shared" si="34"/>
        <v>-3.6584868970114712</v>
      </c>
      <c r="O202" s="9">
        <f t="shared" si="35"/>
        <v>-4.4201842857580829</v>
      </c>
      <c r="Q202" s="9">
        <f t="shared" si="36"/>
        <v>103.65848689701147</v>
      </c>
      <c r="R202" s="9">
        <f t="shared" si="37"/>
        <v>-3.6584868970114712</v>
      </c>
      <c r="S202" s="9">
        <f t="shared" si="38"/>
        <v>104.42018428575807</v>
      </c>
      <c r="T202" s="9">
        <f t="shared" si="39"/>
        <v>-4.4201842857580829</v>
      </c>
    </row>
    <row r="203" spans="8:20">
      <c r="H203" s="52">
        <v>199</v>
      </c>
      <c r="I203" s="9">
        <v>0.23757794031391494</v>
      </c>
      <c r="J203" s="9">
        <f t="shared" ca="1" si="32"/>
        <v>-6.1178407014329285E-2</v>
      </c>
      <c r="K203" s="9">
        <f t="shared" si="30"/>
        <v>0.23757794031391494</v>
      </c>
      <c r="L203" s="9">
        <f t="shared" si="31"/>
        <v>105.48897342781478</v>
      </c>
      <c r="M203" s="9">
        <f t="shared" si="33"/>
        <v>104.9485658435045</v>
      </c>
      <c r="N203" s="9">
        <f t="shared" si="34"/>
        <v>-5.4889734278147841</v>
      </c>
      <c r="O203" s="9">
        <f t="shared" si="35"/>
        <v>-4.948565843504511</v>
      </c>
      <c r="Q203" s="9">
        <f t="shared" si="36"/>
        <v>105.48897342781478</v>
      </c>
      <c r="R203" s="9">
        <f t="shared" si="37"/>
        <v>-5.4889734278147841</v>
      </c>
      <c r="S203" s="9">
        <f t="shared" si="38"/>
        <v>104.9485658435045</v>
      </c>
      <c r="T203" s="9">
        <f t="shared" si="39"/>
        <v>-4.948565843504511</v>
      </c>
    </row>
    <row r="204" spans="8:20">
      <c r="H204" s="52">
        <v>200</v>
      </c>
      <c r="I204" s="9">
        <v>-0.38779826368907877</v>
      </c>
      <c r="J204" s="9">
        <f t="shared" ca="1" si="32"/>
        <v>0.20289421877096786</v>
      </c>
      <c r="K204" s="9">
        <f t="shared" si="30"/>
        <v>-0.38779826368907877</v>
      </c>
      <c r="L204" s="9">
        <f t="shared" si="31"/>
        <v>85.528532060399826</v>
      </c>
      <c r="M204" s="9">
        <f t="shared" si="33"/>
        <v>98.789198815124522</v>
      </c>
      <c r="N204" s="9">
        <f t="shared" si="34"/>
        <v>0</v>
      </c>
      <c r="O204" s="9">
        <f t="shared" si="35"/>
        <v>0</v>
      </c>
      <c r="Q204" s="9">
        <f t="shared" si="36"/>
        <v>85.528532060399826</v>
      </c>
      <c r="R204" s="9">
        <f t="shared" si="37"/>
        <v>0</v>
      </c>
      <c r="S204" s="9">
        <f t="shared" si="38"/>
        <v>98.789198815124522</v>
      </c>
      <c r="T204" s="9">
        <f t="shared" si="39"/>
        <v>0</v>
      </c>
    </row>
    <row r="205" spans="8:20">
      <c r="H205" s="52">
        <v>201</v>
      </c>
      <c r="I205" s="9">
        <v>0.42798494835620066</v>
      </c>
      <c r="J205" s="9">
        <f t="shared" ca="1" si="32"/>
        <v>-6.2459450023479607E-2</v>
      </c>
      <c r="K205" s="9">
        <f t="shared" si="30"/>
        <v>0.42798494835620066</v>
      </c>
      <c r="L205" s="9">
        <f t="shared" si="31"/>
        <v>112.44571038890756</v>
      </c>
      <c r="M205" s="9">
        <f t="shared" si="33"/>
        <v>106.89908339586977</v>
      </c>
      <c r="N205" s="9">
        <f t="shared" si="34"/>
        <v>-12.445710388907557</v>
      </c>
      <c r="O205" s="9">
        <f t="shared" si="35"/>
        <v>-6.8990833958697806</v>
      </c>
      <c r="Q205" s="9">
        <f t="shared" si="36"/>
        <v>112.44571038890756</v>
      </c>
      <c r="R205" s="9">
        <f t="shared" si="37"/>
        <v>-12.445710388907557</v>
      </c>
      <c r="S205" s="9">
        <f t="shared" si="38"/>
        <v>106.89908339586977</v>
      </c>
      <c r="T205" s="9">
        <f t="shared" si="39"/>
        <v>-6.8990833958697806</v>
      </c>
    </row>
    <row r="206" spans="8:20">
      <c r="H206" s="52">
        <v>202</v>
      </c>
      <c r="I206" s="9">
        <v>1.0882913714594282</v>
      </c>
      <c r="J206" s="9">
        <f t="shared" ca="1" si="32"/>
        <v>-0.73690074654778304</v>
      </c>
      <c r="K206" s="9">
        <f t="shared" si="30"/>
        <v>1.0882913714594282</v>
      </c>
      <c r="L206" s="9">
        <f t="shared" si="31"/>
        <v>140.32242629759696</v>
      </c>
      <c r="M206" s="9">
        <f t="shared" si="33"/>
        <v>113.94838255862244</v>
      </c>
      <c r="N206" s="9">
        <f t="shared" si="34"/>
        <v>-12.484751574392746</v>
      </c>
      <c r="O206" s="9">
        <f t="shared" si="35"/>
        <v>-10.127656305062047</v>
      </c>
      <c r="Q206" s="9">
        <f t="shared" si="36"/>
        <v>140.32242629759696</v>
      </c>
      <c r="R206" s="9">
        <f t="shared" si="37"/>
        <v>-12.484751574392746</v>
      </c>
      <c r="S206" s="9">
        <f t="shared" si="38"/>
        <v>113.94838255862244</v>
      </c>
      <c r="T206" s="9">
        <f t="shared" si="39"/>
        <v>-10.127656305062047</v>
      </c>
    </row>
    <row r="207" spans="8:20">
      <c r="H207" s="52">
        <v>203</v>
      </c>
      <c r="I207" s="9">
        <v>-0.37225992495255206</v>
      </c>
      <c r="J207" s="9">
        <f t="shared" ca="1" si="32"/>
        <v>1.1657613055100156</v>
      </c>
      <c r="K207" s="9">
        <f t="shared" si="30"/>
        <v>-0.37225992495255206</v>
      </c>
      <c r="L207" s="9">
        <f t="shared" si="31"/>
        <v>85.975443704730509</v>
      </c>
      <c r="M207" s="9">
        <f t="shared" si="33"/>
        <v>98.937767049624227</v>
      </c>
      <c r="N207" s="9">
        <f t="shared" si="34"/>
        <v>0</v>
      </c>
      <c r="O207" s="9">
        <f t="shared" si="35"/>
        <v>0</v>
      </c>
      <c r="Q207" s="9">
        <f t="shared" si="36"/>
        <v>85.975443704730509</v>
      </c>
      <c r="R207" s="9">
        <f t="shared" si="37"/>
        <v>0</v>
      </c>
      <c r="S207" s="9">
        <f t="shared" si="38"/>
        <v>98.937767049624227</v>
      </c>
      <c r="T207" s="9">
        <f t="shared" si="39"/>
        <v>0</v>
      </c>
    </row>
    <row r="208" spans="8:20">
      <c r="H208" s="52">
        <v>204</v>
      </c>
      <c r="I208" s="9">
        <v>-0.61195065183564856</v>
      </c>
      <c r="J208" s="9">
        <f t="shared" ca="1" si="32"/>
        <v>-0.97216359079186487</v>
      </c>
      <c r="K208" s="9">
        <f t="shared" si="30"/>
        <v>-0.61195065183564856</v>
      </c>
      <c r="L208" s="9">
        <f t="shared" si="31"/>
        <v>79.334052144662977</v>
      </c>
      <c r="M208" s="9">
        <f t="shared" si="33"/>
        <v>96.670645160702222</v>
      </c>
      <c r="N208" s="9">
        <f t="shared" si="34"/>
        <v>0</v>
      </c>
      <c r="O208" s="9">
        <f t="shared" si="35"/>
        <v>0</v>
      </c>
      <c r="Q208" s="9">
        <f t="shared" si="36"/>
        <v>79.334052144662977</v>
      </c>
      <c r="R208" s="9">
        <f t="shared" si="37"/>
        <v>0</v>
      </c>
      <c r="S208" s="9">
        <f t="shared" si="38"/>
        <v>96.670645160702222</v>
      </c>
      <c r="T208" s="9">
        <f t="shared" si="39"/>
        <v>0</v>
      </c>
    </row>
    <row r="209" spans="8:20">
      <c r="H209" s="52">
        <v>205</v>
      </c>
      <c r="I209" s="9">
        <v>0.65960975337689098</v>
      </c>
      <c r="J209" s="9">
        <f t="shared" ca="1" si="32"/>
        <v>0.57101696213458197</v>
      </c>
      <c r="K209" s="9">
        <f t="shared" si="30"/>
        <v>0.65960975337689098</v>
      </c>
      <c r="L209" s="9">
        <f t="shared" si="31"/>
        <v>121.52979084258213</v>
      </c>
      <c r="M209" s="9">
        <f t="shared" si="33"/>
        <v>109.32077052123458</v>
      </c>
      <c r="N209" s="9">
        <f t="shared" si="34"/>
        <v>-12.484751574392746</v>
      </c>
      <c r="O209" s="9">
        <f t="shared" si="35"/>
        <v>-9.3207705212345928</v>
      </c>
      <c r="Q209" s="9">
        <f t="shared" si="36"/>
        <v>121.52979084258213</v>
      </c>
      <c r="R209" s="9">
        <f t="shared" si="37"/>
        <v>-12.484751574392746</v>
      </c>
      <c r="S209" s="9">
        <f t="shared" si="38"/>
        <v>109.32077052123458</v>
      </c>
      <c r="T209" s="9">
        <f t="shared" si="39"/>
        <v>-9.3207705212345928</v>
      </c>
    </row>
    <row r="210" spans="8:20">
      <c r="H210" s="52">
        <v>206</v>
      </c>
      <c r="I210" s="9">
        <v>0.14204201043333611</v>
      </c>
      <c r="J210" s="9">
        <f t="shared" ca="1" si="32"/>
        <v>0.13456914567826275</v>
      </c>
      <c r="K210" s="9">
        <f t="shared" si="30"/>
        <v>0.14204201043333611</v>
      </c>
      <c r="L210" s="9">
        <f t="shared" si="31"/>
        <v>102.16231596438736</v>
      </c>
      <c r="M210" s="9">
        <f t="shared" si="33"/>
        <v>103.98335100147166</v>
      </c>
      <c r="N210" s="9">
        <f t="shared" si="34"/>
        <v>-2.1623159643873606</v>
      </c>
      <c r="O210" s="9">
        <f t="shared" si="35"/>
        <v>-3.9833510014716751</v>
      </c>
      <c r="Q210" s="9">
        <f t="shared" si="36"/>
        <v>102.16231596438736</v>
      </c>
      <c r="R210" s="9">
        <f t="shared" si="37"/>
        <v>-2.1623159643873606</v>
      </c>
      <c r="S210" s="9">
        <f t="shared" si="38"/>
        <v>103.98335100147166</v>
      </c>
      <c r="T210" s="9">
        <f t="shared" si="39"/>
        <v>-3.9833510014716751</v>
      </c>
    </row>
    <row r="211" spans="8:20">
      <c r="H211" s="52">
        <v>207</v>
      </c>
      <c r="I211" s="9">
        <v>-0.87814884241827973</v>
      </c>
      <c r="J211" s="9">
        <f t="shared" ca="1" si="32"/>
        <v>0.32373482405330917</v>
      </c>
      <c r="K211" s="9">
        <f t="shared" si="30"/>
        <v>-0.87814884241827973</v>
      </c>
      <c r="L211" s="9">
        <f t="shared" si="31"/>
        <v>72.557717555853444</v>
      </c>
      <c r="M211" s="9">
        <f t="shared" si="33"/>
        <v>94.213635659678502</v>
      </c>
      <c r="N211" s="9">
        <f t="shared" si="34"/>
        <v>0</v>
      </c>
      <c r="O211" s="9">
        <f t="shared" si="35"/>
        <v>0</v>
      </c>
      <c r="Q211" s="9">
        <f t="shared" si="36"/>
        <v>72.557717555853444</v>
      </c>
      <c r="R211" s="9">
        <f t="shared" si="37"/>
        <v>0</v>
      </c>
      <c r="S211" s="9">
        <f t="shared" si="38"/>
        <v>94.213635659678502</v>
      </c>
      <c r="T211" s="9">
        <f t="shared" si="39"/>
        <v>0</v>
      </c>
    </row>
    <row r="212" spans="8:20">
      <c r="H212" s="52">
        <v>208</v>
      </c>
      <c r="I212" s="9">
        <v>0.26604736237854876</v>
      </c>
      <c r="J212" s="9">
        <f t="shared" ca="1" si="32"/>
        <v>0.95292024020002297</v>
      </c>
      <c r="K212" s="9">
        <f t="shared" si="30"/>
        <v>0.26604736237854876</v>
      </c>
      <c r="L212" s="9">
        <f t="shared" si="31"/>
        <v>106.50109982615878</v>
      </c>
      <c r="M212" s="9">
        <f t="shared" si="33"/>
        <v>105.23792600317886</v>
      </c>
      <c r="N212" s="9">
        <f t="shared" si="34"/>
        <v>-6.5010998261587787</v>
      </c>
      <c r="O212" s="9">
        <f t="shared" si="35"/>
        <v>-5.2379260031788704</v>
      </c>
      <c r="Q212" s="9">
        <f t="shared" si="36"/>
        <v>106.50109982615878</v>
      </c>
      <c r="R212" s="9">
        <f t="shared" si="37"/>
        <v>-6.5010998261587787</v>
      </c>
      <c r="S212" s="9">
        <f t="shared" si="38"/>
        <v>105.23792600317886</v>
      </c>
      <c r="T212" s="9">
        <f t="shared" si="39"/>
        <v>-5.2379260031788704</v>
      </c>
    </row>
    <row r="213" spans="8:20">
      <c r="H213" s="52">
        <v>209</v>
      </c>
      <c r="I213" s="9">
        <v>-0.79009535628104899</v>
      </c>
      <c r="J213" s="9">
        <f t="shared" ca="1" si="32"/>
        <v>-1.3892732495798199</v>
      </c>
      <c r="K213" s="9">
        <f t="shared" si="30"/>
        <v>-0.79009535628104899</v>
      </c>
      <c r="L213" s="9">
        <f t="shared" si="31"/>
        <v>74.732586153805642</v>
      </c>
      <c r="M213" s="9">
        <f t="shared" si="33"/>
        <v>95.019378386931436</v>
      </c>
      <c r="N213" s="9">
        <f t="shared" si="34"/>
        <v>0</v>
      </c>
      <c r="O213" s="9">
        <f t="shared" si="35"/>
        <v>0</v>
      </c>
      <c r="Q213" s="9">
        <f t="shared" si="36"/>
        <v>74.732586153805642</v>
      </c>
      <c r="R213" s="9">
        <f t="shared" si="37"/>
        <v>0</v>
      </c>
      <c r="S213" s="9">
        <f t="shared" si="38"/>
        <v>95.019378386931436</v>
      </c>
      <c r="T213" s="9">
        <f t="shared" si="39"/>
        <v>0</v>
      </c>
    </row>
    <row r="214" spans="8:20">
      <c r="H214" s="52">
        <v>210</v>
      </c>
      <c r="I214" s="9">
        <v>-0.71663830548796614</v>
      </c>
      <c r="J214" s="9">
        <f t="shared" ca="1" si="32"/>
        <v>-0.37436243548669812</v>
      </c>
      <c r="K214" s="9">
        <f t="shared" si="30"/>
        <v>-0.71663830548796614</v>
      </c>
      <c r="L214" s="9">
        <f t="shared" si="31"/>
        <v>76.596725844170592</v>
      </c>
      <c r="M214" s="9">
        <f t="shared" si="33"/>
        <v>95.696824585752424</v>
      </c>
      <c r="N214" s="9">
        <f t="shared" si="34"/>
        <v>0</v>
      </c>
      <c r="O214" s="9">
        <f t="shared" si="35"/>
        <v>0</v>
      </c>
      <c r="Q214" s="9">
        <f t="shared" si="36"/>
        <v>76.596725844170592</v>
      </c>
      <c r="R214" s="9">
        <f t="shared" si="37"/>
        <v>0</v>
      </c>
      <c r="S214" s="9">
        <f t="shared" si="38"/>
        <v>95.696824585752424</v>
      </c>
      <c r="T214" s="9">
        <f t="shared" si="39"/>
        <v>0</v>
      </c>
    </row>
    <row r="215" spans="8:20">
      <c r="H215" s="52">
        <v>211</v>
      </c>
      <c r="I215" s="9">
        <v>0.77461908235959065</v>
      </c>
      <c r="J215" s="9">
        <f t="shared" ca="1" si="32"/>
        <v>0.4830769101355652</v>
      </c>
      <c r="K215" s="9">
        <f t="shared" si="30"/>
        <v>0.77461908235959065</v>
      </c>
      <c r="L215" s="9">
        <f t="shared" si="31"/>
        <v>126.30940779587536</v>
      </c>
      <c r="M215" s="9">
        <f t="shared" si="33"/>
        <v>110.54352385513333</v>
      </c>
      <c r="N215" s="9">
        <f t="shared" si="34"/>
        <v>-12.484751574392746</v>
      </c>
      <c r="O215" s="9">
        <f t="shared" si="35"/>
        <v>-10.127656305062047</v>
      </c>
      <c r="Q215" s="9">
        <f t="shared" si="36"/>
        <v>126.30940779587536</v>
      </c>
      <c r="R215" s="9">
        <f t="shared" si="37"/>
        <v>-12.484751574392746</v>
      </c>
      <c r="S215" s="9">
        <f t="shared" si="38"/>
        <v>110.54352385513333</v>
      </c>
      <c r="T215" s="9">
        <f t="shared" si="39"/>
        <v>-10.127656305062047</v>
      </c>
    </row>
    <row r="216" spans="8:20">
      <c r="H216" s="52">
        <v>212</v>
      </c>
      <c r="I216" s="9">
        <v>-1.16128024661975</v>
      </c>
      <c r="J216" s="9">
        <f t="shared" ca="1" si="32"/>
        <v>0.4589691059004592</v>
      </c>
      <c r="K216" s="9">
        <f t="shared" si="30"/>
        <v>-1.16128024661975</v>
      </c>
      <c r="L216" s="9">
        <f t="shared" si="31"/>
        <v>65.984357861562941</v>
      </c>
      <c r="M216" s="9">
        <f t="shared" si="33"/>
        <v>91.668828453096893</v>
      </c>
      <c r="N216" s="9">
        <f t="shared" si="34"/>
        <v>0</v>
      </c>
      <c r="O216" s="9">
        <f t="shared" si="35"/>
        <v>0</v>
      </c>
      <c r="Q216" s="9">
        <f t="shared" si="36"/>
        <v>65.984357861562941</v>
      </c>
      <c r="R216" s="9">
        <f t="shared" si="37"/>
        <v>0</v>
      </c>
      <c r="S216" s="9">
        <f t="shared" si="38"/>
        <v>91.668828453096893</v>
      </c>
      <c r="T216" s="9">
        <f t="shared" si="39"/>
        <v>0</v>
      </c>
    </row>
    <row r="217" spans="8:20">
      <c r="H217" s="52">
        <v>213</v>
      </c>
      <c r="I217" s="9">
        <v>0.50831085191924097</v>
      </c>
      <c r="J217" s="9">
        <f t="shared" ca="1" si="32"/>
        <v>0.30688172514475803</v>
      </c>
      <c r="K217" s="9">
        <f t="shared" si="30"/>
        <v>0.50831085191924097</v>
      </c>
      <c r="L217" s="9">
        <f t="shared" si="31"/>
        <v>115.51639982824429</v>
      </c>
      <c r="M217" s="9">
        <f t="shared" si="33"/>
        <v>107.73277066520812</v>
      </c>
      <c r="N217" s="9">
        <f t="shared" si="34"/>
        <v>-12.484751574392746</v>
      </c>
      <c r="O217" s="9">
        <f t="shared" si="35"/>
        <v>-7.7327706652081361</v>
      </c>
      <c r="Q217" s="9">
        <f t="shared" si="36"/>
        <v>115.51639982824429</v>
      </c>
      <c r="R217" s="9">
        <f t="shared" si="37"/>
        <v>-12.484751574392746</v>
      </c>
      <c r="S217" s="9">
        <f t="shared" si="38"/>
        <v>107.73277066520812</v>
      </c>
      <c r="T217" s="9">
        <f t="shared" si="39"/>
        <v>-7.7327706652081361</v>
      </c>
    </row>
    <row r="218" spans="8:20">
      <c r="H218" s="52">
        <v>214</v>
      </c>
      <c r="I218" s="9">
        <v>1.1506369496914037</v>
      </c>
      <c r="J218" s="9">
        <f t="shared" ca="1" si="32"/>
        <v>-1.0495870619608672</v>
      </c>
      <c r="K218" s="9">
        <f t="shared" si="30"/>
        <v>1.1506369496914037</v>
      </c>
      <c r="L218" s="9">
        <f t="shared" si="31"/>
        <v>143.28763552431576</v>
      </c>
      <c r="M218" s="9">
        <f t="shared" si="33"/>
        <v>114.63752556334812</v>
      </c>
      <c r="N218" s="9">
        <f t="shared" si="34"/>
        <v>-12.484751574392746</v>
      </c>
      <c r="O218" s="9">
        <f t="shared" si="35"/>
        <v>-10.127656305062047</v>
      </c>
      <c r="Q218" s="9">
        <f t="shared" si="36"/>
        <v>143.28763552431576</v>
      </c>
      <c r="R218" s="9">
        <f t="shared" si="37"/>
        <v>-12.484751574392746</v>
      </c>
      <c r="S218" s="9">
        <f t="shared" si="38"/>
        <v>114.63752556334812</v>
      </c>
      <c r="T218" s="9">
        <f t="shared" si="39"/>
        <v>-10.127656305062047</v>
      </c>
    </row>
    <row r="219" spans="8:20">
      <c r="H219" s="52">
        <v>215</v>
      </c>
      <c r="I219" s="9">
        <v>-1.0080838372712404</v>
      </c>
      <c r="J219" s="9">
        <f t="shared" ca="1" si="32"/>
        <v>0.41337330487471485</v>
      </c>
      <c r="K219" s="9">
        <f t="shared" si="30"/>
        <v>-1.0080838372712404</v>
      </c>
      <c r="L219" s="9">
        <f t="shared" si="31"/>
        <v>69.463474450100932</v>
      </c>
      <c r="M219" s="9">
        <f t="shared" si="33"/>
        <v>93.037115039537355</v>
      </c>
      <c r="N219" s="9">
        <f t="shared" si="34"/>
        <v>0</v>
      </c>
      <c r="O219" s="9">
        <f t="shared" si="35"/>
        <v>0</v>
      </c>
      <c r="Q219" s="9">
        <f t="shared" si="36"/>
        <v>69.463474450100932</v>
      </c>
      <c r="R219" s="9">
        <f t="shared" si="37"/>
        <v>0</v>
      </c>
      <c r="S219" s="9">
        <f t="shared" si="38"/>
        <v>93.037115039537355</v>
      </c>
      <c r="T219" s="9">
        <f t="shared" si="39"/>
        <v>0</v>
      </c>
    </row>
    <row r="220" spans="8:20">
      <c r="H220" s="52">
        <v>216</v>
      </c>
      <c r="I220" s="9">
        <v>0.23282088153451039</v>
      </c>
      <c r="J220" s="9">
        <f t="shared" ca="1" si="32"/>
        <v>-0.62179821597128293</v>
      </c>
      <c r="K220" s="9">
        <f t="shared" si="30"/>
        <v>0.23282088153451039</v>
      </c>
      <c r="L220" s="9">
        <f t="shared" si="31"/>
        <v>105.3207939379092</v>
      </c>
      <c r="M220" s="9">
        <f t="shared" si="33"/>
        <v>104.90029324475512</v>
      </c>
      <c r="N220" s="9">
        <f t="shared" si="34"/>
        <v>-5.3207939379092011</v>
      </c>
      <c r="O220" s="9">
        <f t="shared" si="35"/>
        <v>-4.9002932447551331</v>
      </c>
      <c r="Q220" s="9">
        <f t="shared" si="36"/>
        <v>105.3207939379092</v>
      </c>
      <c r="R220" s="9">
        <f t="shared" si="37"/>
        <v>-5.3207939379092011</v>
      </c>
      <c r="S220" s="9">
        <f t="shared" si="38"/>
        <v>104.90029324475512</v>
      </c>
      <c r="T220" s="9">
        <f t="shared" si="39"/>
        <v>-4.9002932447551331</v>
      </c>
    </row>
    <row r="221" spans="8:20">
      <c r="H221" s="52">
        <v>217</v>
      </c>
      <c r="I221" s="9">
        <v>1.6464125226716144</v>
      </c>
      <c r="J221" s="9">
        <f t="shared" ca="1" si="32"/>
        <v>-4.6383908834433198E-2</v>
      </c>
      <c r="K221" s="9">
        <f t="shared" si="30"/>
        <v>1.6464125226716144</v>
      </c>
      <c r="L221" s="9">
        <f t="shared" si="31"/>
        <v>169.2101299171305</v>
      </c>
      <c r="M221" s="9">
        <f t="shared" si="33"/>
        <v>120.26807612580041</v>
      </c>
      <c r="N221" s="9">
        <f t="shared" si="34"/>
        <v>-12.484751574392746</v>
      </c>
      <c r="O221" s="9">
        <f t="shared" si="35"/>
        <v>-10.127656305062047</v>
      </c>
      <c r="Q221" s="9">
        <f t="shared" si="36"/>
        <v>169.2101299171305</v>
      </c>
      <c r="R221" s="9">
        <f t="shared" si="37"/>
        <v>-12.484751574392746</v>
      </c>
      <c r="S221" s="9">
        <f t="shared" si="38"/>
        <v>120.26807612580041</v>
      </c>
      <c r="T221" s="9">
        <f t="shared" si="39"/>
        <v>-10.127656305062047</v>
      </c>
    </row>
    <row r="222" spans="8:20">
      <c r="H222" s="52">
        <v>218</v>
      </c>
      <c r="I222" s="9">
        <v>1.3823319646498613</v>
      </c>
      <c r="J222" s="9">
        <f t="shared" ca="1" si="32"/>
        <v>6.2920537405698126E-2</v>
      </c>
      <c r="K222" s="9">
        <f t="shared" si="30"/>
        <v>1.3823319646498613</v>
      </c>
      <c r="L222" s="9">
        <f t="shared" si="31"/>
        <v>154.86696998752231</v>
      </c>
      <c r="M222" s="9">
        <f t="shared" si="33"/>
        <v>117.23531506804572</v>
      </c>
      <c r="N222" s="9">
        <f t="shared" si="34"/>
        <v>-12.484751574392746</v>
      </c>
      <c r="O222" s="9">
        <f t="shared" si="35"/>
        <v>-10.127656305062047</v>
      </c>
      <c r="Q222" s="9">
        <f t="shared" si="36"/>
        <v>154.86696998752231</v>
      </c>
      <c r="R222" s="9">
        <f t="shared" si="37"/>
        <v>-12.484751574392746</v>
      </c>
      <c r="S222" s="9">
        <f t="shared" si="38"/>
        <v>117.23531506804572</v>
      </c>
      <c r="T222" s="9">
        <f t="shared" si="39"/>
        <v>-10.127656305062047</v>
      </c>
    </row>
    <row r="223" spans="8:20">
      <c r="H223" s="52">
        <v>219</v>
      </c>
      <c r="I223" s="9">
        <v>-1.7500820305801829E-2</v>
      </c>
      <c r="J223" s="9">
        <f t="shared" ca="1" si="32"/>
        <v>1.1370365196915675</v>
      </c>
      <c r="K223" s="9">
        <f t="shared" si="30"/>
        <v>-1.7500820305801829E-2</v>
      </c>
      <c r="L223" s="9">
        <f t="shared" si="31"/>
        <v>96.839104382469145</v>
      </c>
      <c r="M223" s="9">
        <f t="shared" si="33"/>
        <v>102.39121411055434</v>
      </c>
      <c r="N223" s="9">
        <f t="shared" si="34"/>
        <v>0</v>
      </c>
      <c r="O223" s="9">
        <f t="shared" si="35"/>
        <v>-2.3912141105543583</v>
      </c>
      <c r="Q223" s="9">
        <f t="shared" si="36"/>
        <v>96.839104382469145</v>
      </c>
      <c r="R223" s="9">
        <f t="shared" si="37"/>
        <v>0</v>
      </c>
      <c r="S223" s="9">
        <f t="shared" si="38"/>
        <v>102.39121411055434</v>
      </c>
      <c r="T223" s="9">
        <f t="shared" si="39"/>
        <v>-2.3912141105543583</v>
      </c>
    </row>
    <row r="224" spans="8:20">
      <c r="H224" s="52">
        <v>220</v>
      </c>
      <c r="I224" s="9">
        <v>-2.0213031386456546</v>
      </c>
      <c r="J224" s="9">
        <f t="shared" ca="1" si="32"/>
        <v>1.7304600756318502</v>
      </c>
      <c r="K224" s="9">
        <f t="shared" si="30"/>
        <v>-2.0213031386456546</v>
      </c>
      <c r="L224" s="9">
        <f t="shared" si="31"/>
        <v>49.449841432765645</v>
      </c>
      <c r="M224" s="9">
        <f t="shared" si="33"/>
        <v>84.352703905034375</v>
      </c>
      <c r="N224" s="9">
        <f t="shared" si="34"/>
        <v>0</v>
      </c>
      <c r="O224" s="9">
        <f t="shared" si="35"/>
        <v>0</v>
      </c>
      <c r="Q224" s="9">
        <f t="shared" si="36"/>
        <v>49.449841432765645</v>
      </c>
      <c r="R224" s="9">
        <f t="shared" si="37"/>
        <v>0</v>
      </c>
      <c r="S224" s="9">
        <f t="shared" si="38"/>
        <v>84.352703905034375</v>
      </c>
      <c r="T224" s="9">
        <f t="shared" si="39"/>
        <v>0</v>
      </c>
    </row>
    <row r="225" spans="8:20">
      <c r="H225" s="52">
        <v>221</v>
      </c>
      <c r="I225" s="9">
        <v>-3.0221690210160801E-2</v>
      </c>
      <c r="J225" s="9">
        <f t="shared" ca="1" si="32"/>
        <v>-0.80711135370630538</v>
      </c>
      <c r="K225" s="9">
        <f t="shared" si="30"/>
        <v>-3.0221690210160801E-2</v>
      </c>
      <c r="L225" s="9">
        <f t="shared" si="31"/>
        <v>96.426802537976869</v>
      </c>
      <c r="M225" s="9">
        <f t="shared" si="33"/>
        <v>102.2653221684961</v>
      </c>
      <c r="N225" s="9">
        <f t="shared" si="34"/>
        <v>0</v>
      </c>
      <c r="O225" s="9">
        <f t="shared" si="35"/>
        <v>-2.2653221684961125</v>
      </c>
      <c r="Q225" s="9">
        <f t="shared" si="36"/>
        <v>96.426802537976869</v>
      </c>
      <c r="R225" s="9">
        <f t="shared" si="37"/>
        <v>0</v>
      </c>
      <c r="S225" s="9">
        <f t="shared" si="38"/>
        <v>102.2653221684961</v>
      </c>
      <c r="T225" s="9">
        <f t="shared" si="39"/>
        <v>-2.2653221684961125</v>
      </c>
    </row>
    <row r="226" spans="8:20">
      <c r="H226" s="52">
        <v>222</v>
      </c>
      <c r="I226" s="9">
        <v>-1.8882158248546947</v>
      </c>
      <c r="J226" s="9">
        <f t="shared" ca="1" si="32"/>
        <v>-1.5090426874903835</v>
      </c>
      <c r="K226" s="9">
        <f t="shared" si="30"/>
        <v>-1.8882158248546947</v>
      </c>
      <c r="L226" s="9">
        <f t="shared" si="31"/>
        <v>51.707221259455892</v>
      </c>
      <c r="M226" s="9">
        <f t="shared" si="33"/>
        <v>85.445449802207008</v>
      </c>
      <c r="N226" s="9">
        <f t="shared" si="34"/>
        <v>0</v>
      </c>
      <c r="O226" s="9">
        <f t="shared" si="35"/>
        <v>0</v>
      </c>
      <c r="Q226" s="9">
        <f t="shared" si="36"/>
        <v>51.707221259455892</v>
      </c>
      <c r="R226" s="9">
        <f t="shared" si="37"/>
        <v>0</v>
      </c>
      <c r="S226" s="9">
        <f t="shared" si="38"/>
        <v>85.445449802207008</v>
      </c>
      <c r="T226" s="9">
        <f t="shared" si="39"/>
        <v>0</v>
      </c>
    </row>
    <row r="227" spans="8:20">
      <c r="H227" s="52">
        <v>223</v>
      </c>
      <c r="I227" s="9">
        <v>1.9348676489046106</v>
      </c>
      <c r="J227" s="9">
        <f t="shared" ca="1" si="32"/>
        <v>0.21148202939916266</v>
      </c>
      <c r="K227" s="9">
        <f t="shared" si="30"/>
        <v>1.9348676489046106</v>
      </c>
      <c r="L227" s="9">
        <f t="shared" si="31"/>
        <v>186.39937946836031</v>
      </c>
      <c r="M227" s="9">
        <f t="shared" si="33"/>
        <v>123.67048189232932</v>
      </c>
      <c r="N227" s="9">
        <f t="shared" si="34"/>
        <v>-12.484751574392746</v>
      </c>
      <c r="O227" s="9">
        <f t="shared" si="35"/>
        <v>-10.127656305062047</v>
      </c>
      <c r="Q227" s="9">
        <f t="shared" si="36"/>
        <v>186.39937946836031</v>
      </c>
      <c r="R227" s="9">
        <f t="shared" si="37"/>
        <v>-12.484751574392746</v>
      </c>
      <c r="S227" s="9">
        <f t="shared" si="38"/>
        <v>123.67048189232932</v>
      </c>
      <c r="T227" s="9">
        <f t="shared" si="39"/>
        <v>-10.127656305062047</v>
      </c>
    </row>
    <row r="228" spans="8:20">
      <c r="H228" s="52">
        <v>224</v>
      </c>
      <c r="I228" s="9">
        <v>-1.3400503758609941</v>
      </c>
      <c r="J228" s="9">
        <f t="shared" ca="1" si="32"/>
        <v>1.3364540980043746</v>
      </c>
      <c r="K228" s="9">
        <f t="shared" si="30"/>
        <v>-1.3400503758609941</v>
      </c>
      <c r="L228" s="9">
        <f t="shared" si="31"/>
        <v>62.144151932297277</v>
      </c>
      <c r="M228" s="9">
        <f t="shared" si="33"/>
        <v>90.097549668687677</v>
      </c>
      <c r="N228" s="9">
        <f t="shared" si="34"/>
        <v>0</v>
      </c>
      <c r="O228" s="9">
        <f t="shared" si="35"/>
        <v>0</v>
      </c>
      <c r="Q228" s="9">
        <f t="shared" si="36"/>
        <v>62.144151932297277</v>
      </c>
      <c r="R228" s="9">
        <f t="shared" si="37"/>
        <v>0</v>
      </c>
      <c r="S228" s="9">
        <f t="shared" si="38"/>
        <v>90.097549668687677</v>
      </c>
      <c r="T228" s="9">
        <f t="shared" si="39"/>
        <v>0</v>
      </c>
    </row>
    <row r="229" spans="8:20">
      <c r="H229" s="52">
        <v>225</v>
      </c>
      <c r="I229" s="9">
        <v>-2.5957416288502622E-3</v>
      </c>
      <c r="J229" s="9">
        <f t="shared" ca="1" si="32"/>
        <v>-0.73318793337157862</v>
      </c>
      <c r="K229" s="9">
        <f t="shared" si="30"/>
        <v>-2.5957416288502622E-3</v>
      </c>
      <c r="L229" s="9">
        <f t="shared" si="31"/>
        <v>97.324443105194703</v>
      </c>
      <c r="M229" s="9">
        <f t="shared" si="33"/>
        <v>102.5389192399678</v>
      </c>
      <c r="N229" s="9">
        <f t="shared" si="34"/>
        <v>0</v>
      </c>
      <c r="O229" s="9">
        <f t="shared" si="35"/>
        <v>-2.5389192399678109</v>
      </c>
      <c r="Q229" s="9">
        <f t="shared" si="36"/>
        <v>97.324443105194703</v>
      </c>
      <c r="R229" s="9">
        <f t="shared" si="37"/>
        <v>0</v>
      </c>
      <c r="S229" s="9">
        <f t="shared" si="38"/>
        <v>102.5389192399678</v>
      </c>
      <c r="T229" s="9">
        <f t="shared" si="39"/>
        <v>-2.5389192399678109</v>
      </c>
    </row>
    <row r="230" spans="8:20">
      <c r="H230" s="52">
        <v>226</v>
      </c>
      <c r="I230" s="9">
        <v>-1.4823597317050499</v>
      </c>
      <c r="J230" s="9">
        <f t="shared" ca="1" si="32"/>
        <v>-0.76674387252738341</v>
      </c>
      <c r="K230" s="9">
        <f t="shared" si="30"/>
        <v>-1.4823597317050499</v>
      </c>
      <c r="L230" s="9">
        <f t="shared" si="31"/>
        <v>59.247582119561493</v>
      </c>
      <c r="M230" s="9">
        <f t="shared" si="33"/>
        <v>88.866014622169004</v>
      </c>
      <c r="N230" s="9">
        <f t="shared" si="34"/>
        <v>0</v>
      </c>
      <c r="O230" s="9">
        <f t="shared" si="35"/>
        <v>0</v>
      </c>
      <c r="Q230" s="9">
        <f t="shared" si="36"/>
        <v>59.247582119561493</v>
      </c>
      <c r="R230" s="9">
        <f t="shared" si="37"/>
        <v>0</v>
      </c>
      <c r="S230" s="9">
        <f t="shared" si="38"/>
        <v>88.866014622169004</v>
      </c>
      <c r="T230" s="9">
        <f t="shared" si="39"/>
        <v>0</v>
      </c>
    </row>
    <row r="231" spans="8:20">
      <c r="H231" s="52">
        <v>227</v>
      </c>
      <c r="I231" s="9">
        <v>-0.39582269796520675</v>
      </c>
      <c r="J231" s="9">
        <f t="shared" ca="1" si="32"/>
        <v>-2.1955242685999536</v>
      </c>
      <c r="K231" s="9">
        <f t="shared" si="30"/>
        <v>-0.39582269796520675</v>
      </c>
      <c r="L231" s="9">
        <f t="shared" si="31"/>
        <v>85.298644748502653</v>
      </c>
      <c r="M231" s="9">
        <f t="shared" si="33"/>
        <v>98.712561385503207</v>
      </c>
      <c r="N231" s="9">
        <f t="shared" si="34"/>
        <v>0</v>
      </c>
      <c r="O231" s="9">
        <f t="shared" si="35"/>
        <v>0</v>
      </c>
      <c r="Q231" s="9">
        <f t="shared" si="36"/>
        <v>85.298644748502653</v>
      </c>
      <c r="R231" s="9">
        <f t="shared" si="37"/>
        <v>0</v>
      </c>
      <c r="S231" s="9">
        <f t="shared" si="38"/>
        <v>98.712561385503207</v>
      </c>
      <c r="T231" s="9">
        <f t="shared" si="39"/>
        <v>0</v>
      </c>
    </row>
    <row r="232" spans="8:20">
      <c r="H232" s="52">
        <v>228</v>
      </c>
      <c r="I232" s="9">
        <v>0.59202184127052682</v>
      </c>
      <c r="J232" s="9">
        <f t="shared" ca="1" si="32"/>
        <v>1.430629416397933</v>
      </c>
      <c r="K232" s="9">
        <f t="shared" si="30"/>
        <v>0.59202184127052682</v>
      </c>
      <c r="L232" s="9">
        <f t="shared" si="31"/>
        <v>118.80575810731821</v>
      </c>
      <c r="M232" s="9">
        <f t="shared" si="33"/>
        <v>108.60851040316717</v>
      </c>
      <c r="N232" s="9">
        <f t="shared" si="34"/>
        <v>-12.484751574392746</v>
      </c>
      <c r="O232" s="9">
        <f t="shared" si="35"/>
        <v>-8.6085104031671875</v>
      </c>
      <c r="Q232" s="9">
        <f t="shared" si="36"/>
        <v>118.80575810731821</v>
      </c>
      <c r="R232" s="9">
        <f t="shared" si="37"/>
        <v>-12.484751574392746</v>
      </c>
      <c r="S232" s="9">
        <f t="shared" si="38"/>
        <v>108.60851040316717</v>
      </c>
      <c r="T232" s="9">
        <f t="shared" si="39"/>
        <v>-8.6085104031671875</v>
      </c>
    </row>
    <row r="233" spans="8:20">
      <c r="H233" s="52">
        <v>229</v>
      </c>
      <c r="I233" s="9">
        <v>0.32698540394269787</v>
      </c>
      <c r="J233" s="9">
        <f t="shared" ca="1" si="32"/>
        <v>5.8376229295315621E-2</v>
      </c>
      <c r="K233" s="9">
        <f t="shared" si="30"/>
        <v>0.32698540394269787</v>
      </c>
      <c r="L233" s="9">
        <f t="shared" si="31"/>
        <v>108.7002876243474</v>
      </c>
      <c r="M233" s="9">
        <f t="shared" si="33"/>
        <v>105.8599780366994</v>
      </c>
      <c r="N233" s="9">
        <f t="shared" si="34"/>
        <v>-8.7002876243473963</v>
      </c>
      <c r="O233" s="9">
        <f t="shared" si="35"/>
        <v>-5.8599780366994167</v>
      </c>
      <c r="Q233" s="9">
        <f t="shared" si="36"/>
        <v>108.7002876243474</v>
      </c>
      <c r="R233" s="9">
        <f t="shared" si="37"/>
        <v>-8.7002876243473963</v>
      </c>
      <c r="S233" s="9">
        <f t="shared" si="38"/>
        <v>105.8599780366994</v>
      </c>
      <c r="T233" s="9">
        <f t="shared" si="39"/>
        <v>-5.8599780366994167</v>
      </c>
    </row>
    <row r="234" spans="8:20">
      <c r="H234" s="52">
        <v>230</v>
      </c>
      <c r="I234" s="9">
        <v>0.13715746068376711</v>
      </c>
      <c r="J234" s="9">
        <f t="shared" ca="1" si="32"/>
        <v>0.34977236399936928</v>
      </c>
      <c r="K234" s="9">
        <f t="shared" si="30"/>
        <v>0.13715746068376711</v>
      </c>
      <c r="L234" s="9">
        <f t="shared" si="31"/>
        <v>101.99507855514705</v>
      </c>
      <c r="M234" s="9">
        <f t="shared" si="33"/>
        <v>103.93424084443519</v>
      </c>
      <c r="N234" s="9">
        <f t="shared" si="34"/>
        <v>-1.995078555147046</v>
      </c>
      <c r="O234" s="9">
        <f t="shared" si="35"/>
        <v>-3.9342408444352088</v>
      </c>
      <c r="Q234" s="9">
        <f t="shared" si="36"/>
        <v>101.99507855514705</v>
      </c>
      <c r="R234" s="9">
        <f t="shared" si="37"/>
        <v>-1.995078555147046</v>
      </c>
      <c r="S234" s="9">
        <f t="shared" si="38"/>
        <v>103.93424084443519</v>
      </c>
      <c r="T234" s="9">
        <f t="shared" si="39"/>
        <v>-3.9342408444352088</v>
      </c>
    </row>
    <row r="235" spans="8:20">
      <c r="H235" s="52">
        <v>231</v>
      </c>
      <c r="I235" s="9">
        <v>0.13681061954248955</v>
      </c>
      <c r="J235" s="9">
        <f t="shared" ca="1" si="32"/>
        <v>0.11161289306490699</v>
      </c>
      <c r="K235" s="9">
        <f t="shared" si="30"/>
        <v>0.13681061954248955</v>
      </c>
      <c r="L235" s="9">
        <f t="shared" si="31"/>
        <v>101.98321380945146</v>
      </c>
      <c r="M235" s="9">
        <f t="shared" si="33"/>
        <v>103.93075452221643</v>
      </c>
      <c r="N235" s="9">
        <f t="shared" si="34"/>
        <v>-1.9832138094514562</v>
      </c>
      <c r="O235" s="9">
        <f t="shared" si="35"/>
        <v>-3.9307545222164464</v>
      </c>
      <c r="Q235" s="9">
        <f t="shared" si="36"/>
        <v>101.98321380945146</v>
      </c>
      <c r="R235" s="9">
        <f t="shared" si="37"/>
        <v>-1.9832138094514562</v>
      </c>
      <c r="S235" s="9">
        <f t="shared" si="38"/>
        <v>103.93075452221643</v>
      </c>
      <c r="T235" s="9">
        <f t="shared" si="39"/>
        <v>-3.9307545222164464</v>
      </c>
    </row>
    <row r="236" spans="8:20">
      <c r="H236" s="52">
        <v>232</v>
      </c>
      <c r="I236" s="9">
        <v>0.90869566714411865</v>
      </c>
      <c r="J236" s="9">
        <f t="shared" ca="1" si="32"/>
        <v>-1.1372480780348653</v>
      </c>
      <c r="K236" s="9">
        <f t="shared" si="30"/>
        <v>0.90869566714411865</v>
      </c>
      <c r="L236" s="9">
        <f t="shared" si="31"/>
        <v>132.11924956326089</v>
      </c>
      <c r="M236" s="9">
        <f t="shared" si="33"/>
        <v>111.98627218724513</v>
      </c>
      <c r="N236" s="9">
        <f t="shared" si="34"/>
        <v>-12.484751574392746</v>
      </c>
      <c r="O236" s="9">
        <f t="shared" si="35"/>
        <v>-10.127656305062047</v>
      </c>
      <c r="Q236" s="9">
        <f t="shared" si="36"/>
        <v>132.11924956326089</v>
      </c>
      <c r="R236" s="9">
        <f t="shared" si="37"/>
        <v>-12.484751574392746</v>
      </c>
      <c r="S236" s="9">
        <f t="shared" si="38"/>
        <v>111.98627218724513</v>
      </c>
      <c r="T236" s="9">
        <f t="shared" si="39"/>
        <v>-10.127656305062047</v>
      </c>
    </row>
    <row r="237" spans="8:20">
      <c r="H237" s="52">
        <v>233</v>
      </c>
      <c r="I237" s="9">
        <v>4.7494083015752343E-2</v>
      </c>
      <c r="J237" s="9">
        <f t="shared" ca="1" si="32"/>
        <v>0.11473949491067884</v>
      </c>
      <c r="K237" s="9">
        <f t="shared" si="30"/>
        <v>4.7494083015752343E-2</v>
      </c>
      <c r="L237" s="9">
        <f t="shared" si="31"/>
        <v>98.973359402293397</v>
      </c>
      <c r="M237" s="9">
        <f t="shared" si="33"/>
        <v>103.03685826047096</v>
      </c>
      <c r="N237" s="9">
        <f t="shared" si="34"/>
        <v>0</v>
      </c>
      <c r="O237" s="9">
        <f t="shared" si="35"/>
        <v>-3.0368582604709786</v>
      </c>
      <c r="Q237" s="9">
        <f t="shared" si="36"/>
        <v>98.973359402293397</v>
      </c>
      <c r="R237" s="9">
        <f t="shared" si="37"/>
        <v>0</v>
      </c>
      <c r="S237" s="9">
        <f t="shared" si="38"/>
        <v>103.03685826047096</v>
      </c>
      <c r="T237" s="9">
        <f t="shared" si="39"/>
        <v>-3.0368582604709786</v>
      </c>
    </row>
    <row r="238" spans="8:20">
      <c r="H238" s="52">
        <v>234</v>
      </c>
      <c r="I238" s="9">
        <v>-1.8895484771058471</v>
      </c>
      <c r="J238" s="9">
        <f t="shared" ca="1" si="32"/>
        <v>0.99588242116052916</v>
      </c>
      <c r="K238" s="9">
        <f t="shared" si="30"/>
        <v>-1.8895484771058471</v>
      </c>
      <c r="L238" s="9">
        <f t="shared" si="31"/>
        <v>51.684114190983287</v>
      </c>
      <c r="M238" s="9">
        <f t="shared" si="33"/>
        <v>85.434437874698929</v>
      </c>
      <c r="N238" s="9">
        <f t="shared" si="34"/>
        <v>0</v>
      </c>
      <c r="O238" s="9">
        <f t="shared" si="35"/>
        <v>0</v>
      </c>
      <c r="Q238" s="9">
        <f t="shared" si="36"/>
        <v>51.684114190983287</v>
      </c>
      <c r="R238" s="9">
        <f t="shared" si="37"/>
        <v>0</v>
      </c>
      <c r="S238" s="9">
        <f t="shared" si="38"/>
        <v>85.434437874698929</v>
      </c>
      <c r="T238" s="9">
        <f t="shared" si="39"/>
        <v>0</v>
      </c>
    </row>
    <row r="239" spans="8:20">
      <c r="H239" s="52">
        <v>235</v>
      </c>
      <c r="I239" s="9">
        <v>0.27732598322861041</v>
      </c>
      <c r="J239" s="9">
        <f t="shared" ca="1" si="32"/>
        <v>-1.3453018989468295</v>
      </c>
      <c r="K239" s="9">
        <f t="shared" si="30"/>
        <v>0.27732598322861041</v>
      </c>
      <c r="L239" s="9">
        <f t="shared" si="31"/>
        <v>106.90475049534773</v>
      </c>
      <c r="M239" s="9">
        <f t="shared" si="33"/>
        <v>105.3527812169819</v>
      </c>
      <c r="N239" s="9">
        <f t="shared" si="34"/>
        <v>-6.9047504953477272</v>
      </c>
      <c r="O239" s="9">
        <f t="shared" si="35"/>
        <v>-5.35278121698191</v>
      </c>
      <c r="Q239" s="9">
        <f t="shared" si="36"/>
        <v>106.90475049534773</v>
      </c>
      <c r="R239" s="9">
        <f t="shared" si="37"/>
        <v>-6.9047504953477272</v>
      </c>
      <c r="S239" s="9">
        <f t="shared" si="38"/>
        <v>105.3527812169819</v>
      </c>
      <c r="T239" s="9">
        <f t="shared" si="39"/>
        <v>-5.35278121698191</v>
      </c>
    </row>
    <row r="240" spans="8:20">
      <c r="H240" s="52">
        <v>236</v>
      </c>
      <c r="I240" s="9">
        <v>-0.96328738791405322</v>
      </c>
      <c r="J240" s="9">
        <f t="shared" ca="1" si="32"/>
        <v>-0.27085876863022185</v>
      </c>
      <c r="K240" s="9">
        <f t="shared" si="30"/>
        <v>-0.96328738791405322</v>
      </c>
      <c r="L240" s="9">
        <f t="shared" si="31"/>
        <v>70.515050561080272</v>
      </c>
      <c r="M240" s="9">
        <f t="shared" si="33"/>
        <v>93.44106399550104</v>
      </c>
      <c r="N240" s="9">
        <f t="shared" si="34"/>
        <v>0</v>
      </c>
      <c r="O240" s="9">
        <f t="shared" si="35"/>
        <v>0</v>
      </c>
      <c r="Q240" s="9">
        <f t="shared" si="36"/>
        <v>70.515050561080272</v>
      </c>
      <c r="R240" s="9">
        <f t="shared" si="37"/>
        <v>0</v>
      </c>
      <c r="S240" s="9">
        <f t="shared" si="38"/>
        <v>93.44106399550104</v>
      </c>
      <c r="T240" s="9">
        <f t="shared" si="39"/>
        <v>0</v>
      </c>
    </row>
    <row r="241" spans="8:20">
      <c r="H241" s="52">
        <v>237</v>
      </c>
      <c r="I241" s="9">
        <v>-1.528370375925665</v>
      </c>
      <c r="J241" s="9">
        <f t="shared" ca="1" si="32"/>
        <v>1.9865813924515108</v>
      </c>
      <c r="K241" s="9">
        <f t="shared" si="30"/>
        <v>-1.528370375925665</v>
      </c>
      <c r="L241" s="9">
        <f t="shared" si="31"/>
        <v>58.340271416324271</v>
      </c>
      <c r="M241" s="9">
        <f t="shared" si="33"/>
        <v>88.471454072640057</v>
      </c>
      <c r="N241" s="9">
        <f t="shared" si="34"/>
        <v>0</v>
      </c>
      <c r="O241" s="9">
        <f t="shared" si="35"/>
        <v>0</v>
      </c>
      <c r="Q241" s="9">
        <f t="shared" si="36"/>
        <v>58.340271416324271</v>
      </c>
      <c r="R241" s="9">
        <f t="shared" si="37"/>
        <v>0</v>
      </c>
      <c r="S241" s="9">
        <f t="shared" si="38"/>
        <v>88.471454072640057</v>
      </c>
      <c r="T241" s="9">
        <f t="shared" si="39"/>
        <v>0</v>
      </c>
    </row>
    <row r="242" spans="8:20">
      <c r="H242" s="52">
        <v>238</v>
      </c>
      <c r="I242" s="9">
        <v>0.67176031660061997</v>
      </c>
      <c r="J242" s="9">
        <f t="shared" ca="1" si="32"/>
        <v>1.7879801995554288</v>
      </c>
      <c r="K242" s="9">
        <f t="shared" si="30"/>
        <v>0.67176031660061997</v>
      </c>
      <c r="L242" s="9">
        <f t="shared" si="31"/>
        <v>122.02608400808982</v>
      </c>
      <c r="M242" s="9">
        <f t="shared" si="33"/>
        <v>109.44931097994589</v>
      </c>
      <c r="N242" s="9">
        <f t="shared" si="34"/>
        <v>-12.484751574392746</v>
      </c>
      <c r="O242" s="9">
        <f t="shared" si="35"/>
        <v>-9.4493109799459063</v>
      </c>
      <c r="Q242" s="9">
        <f t="shared" si="36"/>
        <v>122.02608400808982</v>
      </c>
      <c r="R242" s="9">
        <f t="shared" si="37"/>
        <v>-12.484751574392746</v>
      </c>
      <c r="S242" s="9">
        <f t="shared" si="38"/>
        <v>109.44931097994589</v>
      </c>
      <c r="T242" s="9">
        <f t="shared" si="39"/>
        <v>-9.4493109799459063</v>
      </c>
    </row>
    <row r="243" spans="8:20">
      <c r="H243" s="52">
        <v>239</v>
      </c>
      <c r="I243" s="9">
        <v>-0.44000439067251995</v>
      </c>
      <c r="J243" s="9">
        <f t="shared" ca="1" si="32"/>
        <v>1.7094947149311734</v>
      </c>
      <c r="K243" s="9">
        <f t="shared" si="30"/>
        <v>-0.44000439067251995</v>
      </c>
      <c r="L243" s="9">
        <f t="shared" si="31"/>
        <v>84.04393161940753</v>
      </c>
      <c r="M243" s="9">
        <f t="shared" si="33"/>
        <v>98.291667326549288</v>
      </c>
      <c r="N243" s="9">
        <f t="shared" si="34"/>
        <v>0</v>
      </c>
      <c r="O243" s="9">
        <f t="shared" si="35"/>
        <v>0</v>
      </c>
      <c r="Q243" s="9">
        <f t="shared" si="36"/>
        <v>84.04393161940753</v>
      </c>
      <c r="R243" s="9">
        <f t="shared" si="37"/>
        <v>0</v>
      </c>
      <c r="S243" s="9">
        <f t="shared" si="38"/>
        <v>98.291667326549288</v>
      </c>
      <c r="T243" s="9">
        <f t="shared" si="39"/>
        <v>0</v>
      </c>
    </row>
    <row r="244" spans="8:20">
      <c r="H244" s="52">
        <v>240</v>
      </c>
      <c r="I244" s="9">
        <v>-0.97190444424135625</v>
      </c>
      <c r="J244" s="9">
        <f t="shared" ca="1" si="32"/>
        <v>2.1100530885617514</v>
      </c>
      <c r="K244" s="9">
        <f t="shared" si="30"/>
        <v>-0.97190444424135625</v>
      </c>
      <c r="L244" s="9">
        <f t="shared" si="31"/>
        <v>70.311539897404515</v>
      </c>
      <c r="M244" s="9">
        <f t="shared" si="33"/>
        <v>93.363224268243087</v>
      </c>
      <c r="N244" s="9">
        <f t="shared" si="34"/>
        <v>0</v>
      </c>
      <c r="O244" s="9">
        <f t="shared" si="35"/>
        <v>0</v>
      </c>
      <c r="Q244" s="9">
        <f t="shared" si="36"/>
        <v>70.311539897404515</v>
      </c>
      <c r="R244" s="9">
        <f t="shared" si="37"/>
        <v>0</v>
      </c>
      <c r="S244" s="9">
        <f t="shared" si="38"/>
        <v>93.363224268243087</v>
      </c>
      <c r="T244" s="9">
        <f t="shared" si="39"/>
        <v>0</v>
      </c>
    </row>
    <row r="245" spans="8:20">
      <c r="H245" s="52">
        <v>241</v>
      </c>
      <c r="I245" s="9">
        <v>-0.33477531146459449</v>
      </c>
      <c r="J245" s="9">
        <f t="shared" ca="1" si="32"/>
        <v>-0.41012642808691402</v>
      </c>
      <c r="K245" s="9">
        <f t="shared" si="30"/>
        <v>-0.33477531146459449</v>
      </c>
      <c r="L245" s="9">
        <f t="shared" si="31"/>
        <v>87.063206779376713</v>
      </c>
      <c r="M245" s="9">
        <f t="shared" si="33"/>
        <v>99.29709263886177</v>
      </c>
      <c r="N245" s="9">
        <f t="shared" si="34"/>
        <v>0</v>
      </c>
      <c r="O245" s="9">
        <f t="shared" si="35"/>
        <v>0</v>
      </c>
      <c r="Q245" s="9">
        <f t="shared" si="36"/>
        <v>87.063206779376713</v>
      </c>
      <c r="R245" s="9">
        <f t="shared" si="37"/>
        <v>0</v>
      </c>
      <c r="S245" s="9">
        <f t="shared" si="38"/>
        <v>99.29709263886177</v>
      </c>
      <c r="T245" s="9">
        <f t="shared" si="39"/>
        <v>0</v>
      </c>
    </row>
    <row r="246" spans="8:20">
      <c r="H246" s="52">
        <v>242</v>
      </c>
      <c r="I246" s="9">
        <v>-1.1859651620221987</v>
      </c>
      <c r="J246" s="9">
        <f t="shared" ca="1" si="32"/>
        <v>0.93996881800491972</v>
      </c>
      <c r="K246" s="9">
        <f t="shared" si="30"/>
        <v>-1.1859651620221987</v>
      </c>
      <c r="L246" s="9">
        <f t="shared" si="31"/>
        <v>65.44029400720332</v>
      </c>
      <c r="M246" s="9">
        <f t="shared" si="33"/>
        <v>91.450243344140929</v>
      </c>
      <c r="N246" s="9">
        <f t="shared" si="34"/>
        <v>0</v>
      </c>
      <c r="O246" s="9">
        <f t="shared" si="35"/>
        <v>0</v>
      </c>
      <c r="Q246" s="9">
        <f t="shared" si="36"/>
        <v>65.44029400720332</v>
      </c>
      <c r="R246" s="9">
        <f t="shared" si="37"/>
        <v>0</v>
      </c>
      <c r="S246" s="9">
        <f t="shared" si="38"/>
        <v>91.450243344140929</v>
      </c>
      <c r="T246" s="9">
        <f t="shared" si="39"/>
        <v>0</v>
      </c>
    </row>
    <row r="247" spans="8:20">
      <c r="H247" s="52">
        <v>243</v>
      </c>
      <c r="I247" s="9">
        <v>-8.9950367413753965E-2</v>
      </c>
      <c r="J247" s="9">
        <f t="shared" ca="1" si="32"/>
        <v>0.778872376155471</v>
      </c>
      <c r="K247" s="9">
        <f t="shared" si="30"/>
        <v>-8.9950367413753965E-2</v>
      </c>
      <c r="L247" s="9">
        <f t="shared" si="31"/>
        <v>94.514257907349787</v>
      </c>
      <c r="M247" s="9">
        <f t="shared" si="33"/>
        <v>101.67628448087667</v>
      </c>
      <c r="N247" s="9">
        <f t="shared" si="34"/>
        <v>0</v>
      </c>
      <c r="O247" s="9">
        <f t="shared" si="35"/>
        <v>-1.6762844808766886</v>
      </c>
      <c r="Q247" s="9">
        <f t="shared" si="36"/>
        <v>94.514257907349787</v>
      </c>
      <c r="R247" s="9">
        <f t="shared" si="37"/>
        <v>0</v>
      </c>
      <c r="S247" s="9">
        <f t="shared" si="38"/>
        <v>101.67628448087667</v>
      </c>
      <c r="T247" s="9">
        <f t="shared" si="39"/>
        <v>-1.6762844808766886</v>
      </c>
    </row>
    <row r="248" spans="8:20">
      <c r="H248" s="52">
        <v>244</v>
      </c>
      <c r="I248" s="9">
        <v>-0.87823846673436323</v>
      </c>
      <c r="J248" s="9">
        <f t="shared" ca="1" si="32"/>
        <v>-0.70114320971760524</v>
      </c>
      <c r="K248" s="9">
        <f t="shared" si="30"/>
        <v>-0.87823846673436323</v>
      </c>
      <c r="L248" s="9">
        <f t="shared" si="31"/>
        <v>72.555536449656216</v>
      </c>
      <c r="M248" s="9">
        <f t="shared" si="33"/>
        <v>94.212819033517491</v>
      </c>
      <c r="N248" s="9">
        <f t="shared" si="34"/>
        <v>0</v>
      </c>
      <c r="O248" s="9">
        <f t="shared" si="35"/>
        <v>0</v>
      </c>
      <c r="Q248" s="9">
        <f t="shared" si="36"/>
        <v>72.555536449656216</v>
      </c>
      <c r="R248" s="9">
        <f t="shared" si="37"/>
        <v>0</v>
      </c>
      <c r="S248" s="9">
        <f t="shared" si="38"/>
        <v>94.212819033517491</v>
      </c>
      <c r="T248" s="9">
        <f t="shared" si="39"/>
        <v>0</v>
      </c>
    </row>
    <row r="249" spans="8:20">
      <c r="H249" s="52">
        <v>245</v>
      </c>
      <c r="I249" s="9">
        <v>0.42169196764134986</v>
      </c>
      <c r="J249" s="9">
        <f t="shared" ca="1" si="32"/>
        <v>0.64585432038927593</v>
      </c>
      <c r="K249" s="9">
        <f t="shared" si="30"/>
        <v>0.42169196764134986</v>
      </c>
      <c r="L249" s="9">
        <f t="shared" si="31"/>
        <v>112.20861947577465</v>
      </c>
      <c r="M249" s="9">
        <f t="shared" si="33"/>
        <v>106.83404290909409</v>
      </c>
      <c r="N249" s="9">
        <f t="shared" si="34"/>
        <v>-12.208619475774654</v>
      </c>
      <c r="O249" s="9">
        <f t="shared" si="35"/>
        <v>-6.8340429090941086</v>
      </c>
      <c r="Q249" s="9">
        <f t="shared" si="36"/>
        <v>112.20861947577465</v>
      </c>
      <c r="R249" s="9">
        <f t="shared" si="37"/>
        <v>-12.208619475774654</v>
      </c>
      <c r="S249" s="9">
        <f t="shared" si="38"/>
        <v>106.83404290909409</v>
      </c>
      <c r="T249" s="9">
        <f t="shared" si="39"/>
        <v>-6.8340429090941086</v>
      </c>
    </row>
    <row r="250" spans="8:20">
      <c r="H250" s="52">
        <v>246</v>
      </c>
      <c r="I250" s="9">
        <v>-0.3099276548112454</v>
      </c>
      <c r="J250" s="9">
        <f t="shared" ca="1" si="32"/>
        <v>0.15376725522478318</v>
      </c>
      <c r="K250" s="9">
        <f t="shared" si="30"/>
        <v>-0.3099276548112454</v>
      </c>
      <c r="L250" s="9">
        <f t="shared" si="31"/>
        <v>87.791833266821797</v>
      </c>
      <c r="M250" s="9">
        <f t="shared" si="33"/>
        <v>99.535999956928151</v>
      </c>
      <c r="N250" s="9">
        <f t="shared" si="34"/>
        <v>0</v>
      </c>
      <c r="O250" s="9">
        <f t="shared" si="35"/>
        <v>0</v>
      </c>
      <c r="Q250" s="9">
        <f t="shared" si="36"/>
        <v>87.791833266821797</v>
      </c>
      <c r="R250" s="9">
        <f t="shared" si="37"/>
        <v>0</v>
      </c>
      <c r="S250" s="9">
        <f t="shared" si="38"/>
        <v>99.535999956928151</v>
      </c>
      <c r="T250" s="9">
        <f t="shared" si="39"/>
        <v>0</v>
      </c>
    </row>
    <row r="251" spans="8:20">
      <c r="H251" s="52">
        <v>247</v>
      </c>
      <c r="I251" s="9">
        <v>0.80249955666547312</v>
      </c>
      <c r="J251" s="9">
        <f t="shared" ca="1" si="32"/>
        <v>-0.61003402506080651</v>
      </c>
      <c r="K251" s="9">
        <f t="shared" si="30"/>
        <v>0.80249955666547312</v>
      </c>
      <c r="L251" s="9">
        <f t="shared" si="31"/>
        <v>127.49611049364222</v>
      </c>
      <c r="M251" s="9">
        <f t="shared" si="33"/>
        <v>110.84199658974279</v>
      </c>
      <c r="N251" s="9">
        <f t="shared" si="34"/>
        <v>-12.484751574392746</v>
      </c>
      <c r="O251" s="9">
        <f t="shared" si="35"/>
        <v>-10.127656305062047</v>
      </c>
      <c r="Q251" s="9">
        <f t="shared" si="36"/>
        <v>127.49611049364222</v>
      </c>
      <c r="R251" s="9">
        <f t="shared" si="37"/>
        <v>-12.484751574392746</v>
      </c>
      <c r="S251" s="9">
        <f t="shared" si="38"/>
        <v>110.84199658974279</v>
      </c>
      <c r="T251" s="9">
        <f t="shared" si="39"/>
        <v>-10.127656305062047</v>
      </c>
    </row>
    <row r="252" spans="8:20">
      <c r="H252" s="52">
        <v>248</v>
      </c>
      <c r="I252" s="9">
        <v>0.58730112059908968</v>
      </c>
      <c r="J252" s="9">
        <f t="shared" ca="1" si="32"/>
        <v>0.58674824550858007</v>
      </c>
      <c r="K252" s="9">
        <f t="shared" si="30"/>
        <v>0.58730112059908968</v>
      </c>
      <c r="L252" s="9">
        <f t="shared" si="31"/>
        <v>118.61779358440884</v>
      </c>
      <c r="M252" s="9">
        <f t="shared" si="33"/>
        <v>108.55893587633331</v>
      </c>
      <c r="N252" s="9">
        <f t="shared" si="34"/>
        <v>-12.484751574392746</v>
      </c>
      <c r="O252" s="9">
        <f t="shared" si="35"/>
        <v>-8.5589358763333223</v>
      </c>
      <c r="Q252" s="9">
        <f t="shared" si="36"/>
        <v>118.61779358440884</v>
      </c>
      <c r="R252" s="9">
        <f t="shared" si="37"/>
        <v>-12.484751574392746</v>
      </c>
      <c r="S252" s="9">
        <f t="shared" si="38"/>
        <v>108.55893587633331</v>
      </c>
      <c r="T252" s="9">
        <f t="shared" si="39"/>
        <v>-8.5589358763333223</v>
      </c>
    </row>
    <row r="253" spans="8:20">
      <c r="H253" s="52">
        <v>249</v>
      </c>
      <c r="I253" s="9">
        <v>0.13972284286883238</v>
      </c>
      <c r="J253" s="9">
        <f t="shared" ca="1" si="32"/>
        <v>-1.4719197928991143</v>
      </c>
      <c r="K253" s="9">
        <f t="shared" si="30"/>
        <v>0.13972284286883238</v>
      </c>
      <c r="L253" s="9">
        <f t="shared" si="31"/>
        <v>102.08287805079759</v>
      </c>
      <c r="M253" s="9">
        <f t="shared" si="33"/>
        <v>103.96003077377992</v>
      </c>
      <c r="N253" s="9">
        <f t="shared" si="34"/>
        <v>-2.0828780507975893</v>
      </c>
      <c r="O253" s="9">
        <f t="shared" si="35"/>
        <v>-3.9600307737799341</v>
      </c>
      <c r="Q253" s="9">
        <f t="shared" si="36"/>
        <v>102.08287805079759</v>
      </c>
      <c r="R253" s="9">
        <f t="shared" si="37"/>
        <v>-2.0828780507975893</v>
      </c>
      <c r="S253" s="9">
        <f t="shared" si="38"/>
        <v>103.96003077377992</v>
      </c>
      <c r="T253" s="9">
        <f t="shared" si="39"/>
        <v>-3.9600307737799341</v>
      </c>
    </row>
    <row r="254" spans="8:20">
      <c r="H254" s="52">
        <v>250</v>
      </c>
      <c r="I254" s="9">
        <v>-1.1025384481817906</v>
      </c>
      <c r="J254" s="9">
        <f t="shared" ca="1" si="32"/>
        <v>2.31358726637065</v>
      </c>
      <c r="K254" s="9">
        <f t="shared" si="30"/>
        <v>-1.1025384481817906</v>
      </c>
      <c r="L254" s="9">
        <f t="shared" si="31"/>
        <v>67.297305695875622</v>
      </c>
      <c r="M254" s="9">
        <f t="shared" si="33"/>
        <v>92.1910907721862</v>
      </c>
      <c r="N254" s="9">
        <f t="shared" si="34"/>
        <v>0</v>
      </c>
      <c r="O254" s="9">
        <f t="shared" si="35"/>
        <v>0</v>
      </c>
      <c r="Q254" s="9">
        <f t="shared" si="36"/>
        <v>67.297305695875622</v>
      </c>
      <c r="R254" s="9">
        <f t="shared" si="37"/>
        <v>0</v>
      </c>
      <c r="S254" s="9">
        <f t="shared" si="38"/>
        <v>92.1910907721862</v>
      </c>
      <c r="T254" s="9">
        <f t="shared" si="39"/>
        <v>0</v>
      </c>
    </row>
    <row r="255" spans="8:20">
      <c r="H255" s="52">
        <v>251</v>
      </c>
      <c r="I255" s="9">
        <v>-2.7765368973911086</v>
      </c>
      <c r="J255" s="9">
        <f t="shared" ca="1" si="32"/>
        <v>-0.54299578650211777</v>
      </c>
      <c r="K255" s="9">
        <f t="shared" si="30"/>
        <v>-2.7765368973911086</v>
      </c>
      <c r="L255" s="9">
        <f t="shared" si="31"/>
        <v>38.384247017003432</v>
      </c>
      <c r="M255" s="9">
        <f t="shared" si="33"/>
        <v>78.411125517559114</v>
      </c>
      <c r="N255" s="9">
        <f t="shared" si="34"/>
        <v>0</v>
      </c>
      <c r="O255" s="9">
        <f t="shared" si="35"/>
        <v>0</v>
      </c>
      <c r="Q255" s="9">
        <f t="shared" si="36"/>
        <v>38.384247017003432</v>
      </c>
      <c r="R255" s="9">
        <f t="shared" si="37"/>
        <v>0</v>
      </c>
      <c r="S255" s="9">
        <f t="shared" si="38"/>
        <v>78.411125517559114</v>
      </c>
      <c r="T255" s="9">
        <f t="shared" si="39"/>
        <v>0</v>
      </c>
    </row>
    <row r="256" spans="8:20">
      <c r="H256" s="52">
        <v>252</v>
      </c>
      <c r="I256" s="9">
        <v>-1.1154726944283118</v>
      </c>
      <c r="J256" s="9">
        <f t="shared" ca="1" si="32"/>
        <v>1.5782761606877078</v>
      </c>
      <c r="K256" s="9">
        <f t="shared" si="30"/>
        <v>-1.1154726944283118</v>
      </c>
      <c r="L256" s="9">
        <f t="shared" si="31"/>
        <v>67.005985244082694</v>
      </c>
      <c r="M256" s="9">
        <f t="shared" si="33"/>
        <v>92.075839951262495</v>
      </c>
      <c r="N256" s="9">
        <f t="shared" si="34"/>
        <v>0</v>
      </c>
      <c r="O256" s="9">
        <f t="shared" si="35"/>
        <v>0</v>
      </c>
      <c r="Q256" s="9">
        <f t="shared" si="36"/>
        <v>67.005985244082694</v>
      </c>
      <c r="R256" s="9">
        <f t="shared" si="37"/>
        <v>0</v>
      </c>
      <c r="S256" s="9">
        <f t="shared" si="38"/>
        <v>92.075839951262495</v>
      </c>
      <c r="T256" s="9">
        <f t="shared" si="39"/>
        <v>0</v>
      </c>
    </row>
    <row r="257" spans="8:20">
      <c r="H257" s="52">
        <v>253</v>
      </c>
      <c r="I257" s="9">
        <v>0.40789024886050951</v>
      </c>
      <c r="J257" s="9">
        <f t="shared" ca="1" si="32"/>
        <v>0.18671900924970317</v>
      </c>
      <c r="K257" s="9">
        <f t="shared" si="30"/>
        <v>0.40789024886050951</v>
      </c>
      <c r="L257" s="9">
        <f t="shared" si="31"/>
        <v>111.69038245674921</v>
      </c>
      <c r="M257" s="9">
        <f t="shared" si="33"/>
        <v>106.69153512960668</v>
      </c>
      <c r="N257" s="9">
        <f t="shared" si="34"/>
        <v>-11.690382456749205</v>
      </c>
      <c r="O257" s="9">
        <f t="shared" si="35"/>
        <v>-6.6915351296066916</v>
      </c>
      <c r="Q257" s="9">
        <f t="shared" si="36"/>
        <v>111.69038245674921</v>
      </c>
      <c r="R257" s="9">
        <f t="shared" si="37"/>
        <v>-11.690382456749205</v>
      </c>
      <c r="S257" s="9">
        <f t="shared" si="38"/>
        <v>106.69153512960668</v>
      </c>
      <c r="T257" s="9">
        <f t="shared" si="39"/>
        <v>-6.6915351296066916</v>
      </c>
    </row>
    <row r="258" spans="8:20">
      <c r="H258" s="52">
        <v>254</v>
      </c>
      <c r="I258" s="9">
        <v>0.29124394243284407</v>
      </c>
      <c r="J258" s="9">
        <f t="shared" ca="1" si="32"/>
        <v>0.13405568176125693</v>
      </c>
      <c r="K258" s="9">
        <f t="shared" si="30"/>
        <v>0.29124394243284407</v>
      </c>
      <c r="L258" s="9">
        <f t="shared" si="31"/>
        <v>107.40496987866975</v>
      </c>
      <c r="M258" s="9">
        <f t="shared" si="33"/>
        <v>105.49468678646831</v>
      </c>
      <c r="N258" s="9">
        <f t="shared" si="34"/>
        <v>-7.4049698786697462</v>
      </c>
      <c r="O258" s="9">
        <f t="shared" si="35"/>
        <v>-5.4946867864683213</v>
      </c>
      <c r="Q258" s="9">
        <f t="shared" si="36"/>
        <v>107.40496987866975</v>
      </c>
      <c r="R258" s="9">
        <f t="shared" si="37"/>
        <v>-7.4049698786697462</v>
      </c>
      <c r="S258" s="9">
        <f t="shared" si="38"/>
        <v>105.49468678646831</v>
      </c>
      <c r="T258" s="9">
        <f t="shared" si="39"/>
        <v>-5.4946867864683213</v>
      </c>
    </row>
    <row r="259" spans="8:20">
      <c r="H259" s="52">
        <v>255</v>
      </c>
      <c r="I259" s="9">
        <v>1.2690121937440293</v>
      </c>
      <c r="J259" s="9">
        <f t="shared" ca="1" si="32"/>
        <v>0.66596904472890295</v>
      </c>
      <c r="K259" s="9">
        <f t="shared" si="30"/>
        <v>1.2690121937440293</v>
      </c>
      <c r="L259" s="9">
        <f t="shared" si="31"/>
        <v>149.09118411882619</v>
      </c>
      <c r="M259" s="9">
        <f t="shared" si="33"/>
        <v>115.95748812437965</v>
      </c>
      <c r="N259" s="9">
        <f t="shared" si="34"/>
        <v>-12.484751574392746</v>
      </c>
      <c r="O259" s="9">
        <f t="shared" si="35"/>
        <v>-10.127656305062047</v>
      </c>
      <c r="Q259" s="9">
        <f t="shared" si="36"/>
        <v>149.09118411882619</v>
      </c>
      <c r="R259" s="9">
        <f t="shared" si="37"/>
        <v>-12.484751574392746</v>
      </c>
      <c r="S259" s="9">
        <f t="shared" si="38"/>
        <v>115.95748812437965</v>
      </c>
      <c r="T259" s="9">
        <f t="shared" si="39"/>
        <v>-10.127656305062047</v>
      </c>
    </row>
    <row r="260" spans="8:20">
      <c r="H260" s="52">
        <v>256</v>
      </c>
      <c r="I260" s="9">
        <v>0.76735122497888653</v>
      </c>
      <c r="J260" s="9">
        <f t="shared" ca="1" si="32"/>
        <v>-0.74324121269732535</v>
      </c>
      <c r="K260" s="9">
        <f t="shared" si="30"/>
        <v>0.76735122497888653</v>
      </c>
      <c r="L260" s="9">
        <f t="shared" si="31"/>
        <v>126.00187832920039</v>
      </c>
      <c r="M260" s="9">
        <f t="shared" si="33"/>
        <v>110.46585039883628</v>
      </c>
      <c r="N260" s="9">
        <f t="shared" si="34"/>
        <v>-12.484751574392746</v>
      </c>
      <c r="O260" s="9">
        <f t="shared" si="35"/>
        <v>-10.127656305062047</v>
      </c>
      <c r="Q260" s="9">
        <f t="shared" si="36"/>
        <v>126.00187832920039</v>
      </c>
      <c r="R260" s="9">
        <f t="shared" si="37"/>
        <v>-12.484751574392746</v>
      </c>
      <c r="S260" s="9">
        <f t="shared" si="38"/>
        <v>110.46585039883628</v>
      </c>
      <c r="T260" s="9">
        <f t="shared" si="39"/>
        <v>-10.127656305062047</v>
      </c>
    </row>
    <row r="261" spans="8:20">
      <c r="H261" s="52">
        <v>257</v>
      </c>
      <c r="I261" s="9">
        <v>-0.87200428469674851</v>
      </c>
      <c r="J261" s="9">
        <f t="shared" ca="1" si="32"/>
        <v>-9.6000496865223925E-2</v>
      </c>
      <c r="K261" s="9">
        <f t="shared" ref="K261:K324" si="40">IF($B$7=0,I261,J261)</f>
        <v>-0.87200428469674851</v>
      </c>
      <c r="L261" s="9">
        <f t="shared" ref="L261:L324" si="41">$E$7*EXP(($B$5-0.5*$E$9^2)*$B$6+$E$9*SQRT($B$6)*K261)</f>
        <v>72.707408565077429</v>
      </c>
      <c r="M261" s="9">
        <f t="shared" si="33"/>
        <v>94.269639652691467</v>
      </c>
      <c r="N261" s="9">
        <f t="shared" si="34"/>
        <v>0</v>
      </c>
      <c r="O261" s="9">
        <f t="shared" si="35"/>
        <v>0</v>
      </c>
      <c r="Q261" s="9">
        <f t="shared" si="36"/>
        <v>72.707408565077429</v>
      </c>
      <c r="R261" s="9">
        <f t="shared" si="37"/>
        <v>0</v>
      </c>
      <c r="S261" s="9">
        <f t="shared" si="38"/>
        <v>94.269639652691467</v>
      </c>
      <c r="T261" s="9">
        <f t="shared" si="39"/>
        <v>0</v>
      </c>
    </row>
    <row r="262" spans="8:20">
      <c r="H262" s="52">
        <v>258</v>
      </c>
      <c r="I262" s="9">
        <v>0.33177243077339136</v>
      </c>
      <c r="J262" s="9">
        <f t="shared" ref="J262:J325" ca="1" si="42">NORMSINV(RAND())</f>
        <v>0.48110198691852646</v>
      </c>
      <c r="K262" s="9">
        <f t="shared" si="40"/>
        <v>0.33177243077339136</v>
      </c>
      <c r="L262" s="9">
        <f t="shared" si="41"/>
        <v>108.87495794884796</v>
      </c>
      <c r="M262" s="9">
        <f t="shared" ref="M262:M325" si="43">$E$8*EXP(($B$5-0.5*$E$10^2)*$B$6+$E$10*SQRT($B$6)*K262)</f>
        <v>105.90899921548649</v>
      </c>
      <c r="N262" s="9">
        <f t="shared" ref="N262:N325" si="44">IF(L262&gt;$E$12,-$E$12+$E$11,IF(L262&lt;$E$11,0,-L262+$E$11))</f>
        <v>-8.874957948847964</v>
      </c>
      <c r="O262" s="9">
        <f t="shared" ref="O262:O325" si="45">IF(M262&gt;$E$14,-$E$14+$E$13,IF(M262&lt;$E$13,0,-M262+$E$13))</f>
        <v>-5.908999215486503</v>
      </c>
      <c r="Q262" s="9">
        <f t="shared" ref="Q262:Q325" si="46">L262</f>
        <v>108.87495794884796</v>
      </c>
      <c r="R262" s="9">
        <f t="shared" ref="R262:R325" si="47">N262</f>
        <v>-8.874957948847964</v>
      </c>
      <c r="S262" s="9">
        <f t="shared" ref="S262:S325" si="48">M262</f>
        <v>105.90899921548649</v>
      </c>
      <c r="T262" s="9">
        <f t="shared" ref="T262:T325" si="49">O262</f>
        <v>-5.908999215486503</v>
      </c>
    </row>
    <row r="263" spans="8:20">
      <c r="H263" s="52">
        <v>259</v>
      </c>
      <c r="I263" s="9">
        <v>-0.26426960484501599</v>
      </c>
      <c r="J263" s="9">
        <f t="shared" ca="1" si="42"/>
        <v>-1.5131602002973779</v>
      </c>
      <c r="K263" s="9">
        <f t="shared" si="40"/>
        <v>-0.26426960484501599</v>
      </c>
      <c r="L263" s="9">
        <f t="shared" si="41"/>
        <v>89.146632697770883</v>
      </c>
      <c r="M263" s="9">
        <f t="shared" si="43"/>
        <v>99.976496305809505</v>
      </c>
      <c r="N263" s="9">
        <f t="shared" si="44"/>
        <v>0</v>
      </c>
      <c r="O263" s="9">
        <f t="shared" si="45"/>
        <v>0</v>
      </c>
      <c r="Q263" s="9">
        <f t="shared" si="46"/>
        <v>89.146632697770883</v>
      </c>
      <c r="R263" s="9">
        <f t="shared" si="47"/>
        <v>0</v>
      </c>
      <c r="S263" s="9">
        <f t="shared" si="48"/>
        <v>99.976496305809505</v>
      </c>
      <c r="T263" s="9">
        <f t="shared" si="49"/>
        <v>0</v>
      </c>
    </row>
    <row r="264" spans="8:20">
      <c r="H264" s="52">
        <v>260</v>
      </c>
      <c r="I264" s="9">
        <v>0.3377563987580382</v>
      </c>
      <c r="J264" s="9">
        <f t="shared" ca="1" si="42"/>
        <v>-1.2264042789421798</v>
      </c>
      <c r="K264" s="9">
        <f t="shared" si="40"/>
        <v>0.3377563987580382</v>
      </c>
      <c r="L264" s="9">
        <f t="shared" si="41"/>
        <v>109.09369735907295</v>
      </c>
      <c r="M264" s="9">
        <f t="shared" si="43"/>
        <v>105.97030950313949</v>
      </c>
      <c r="N264" s="9">
        <f t="shared" si="44"/>
        <v>-9.093697359072948</v>
      </c>
      <c r="O264" s="9">
        <f t="shared" si="45"/>
        <v>-5.9703095031395037</v>
      </c>
      <c r="Q264" s="9">
        <f t="shared" si="46"/>
        <v>109.09369735907295</v>
      </c>
      <c r="R264" s="9">
        <f t="shared" si="47"/>
        <v>-9.093697359072948</v>
      </c>
      <c r="S264" s="9">
        <f t="shared" si="48"/>
        <v>105.97030950313949</v>
      </c>
      <c r="T264" s="9">
        <f t="shared" si="49"/>
        <v>-5.9703095031395037</v>
      </c>
    </row>
    <row r="265" spans="8:20">
      <c r="H265" s="52">
        <v>261</v>
      </c>
      <c r="I265" s="9">
        <v>-1.4383614822463024</v>
      </c>
      <c r="J265" s="9">
        <f t="shared" ca="1" si="42"/>
        <v>0.91145448187936218</v>
      </c>
      <c r="K265" s="9">
        <f t="shared" si="40"/>
        <v>-1.4383614822463024</v>
      </c>
      <c r="L265" s="9">
        <f t="shared" si="41"/>
        <v>60.128404552101635</v>
      </c>
      <c r="M265" s="9">
        <f t="shared" si="43"/>
        <v>89.244963817365445</v>
      </c>
      <c r="N265" s="9">
        <f t="shared" si="44"/>
        <v>0</v>
      </c>
      <c r="O265" s="9">
        <f t="shared" si="45"/>
        <v>0</v>
      </c>
      <c r="Q265" s="9">
        <f t="shared" si="46"/>
        <v>60.128404552101635</v>
      </c>
      <c r="R265" s="9">
        <f t="shared" si="47"/>
        <v>0</v>
      </c>
      <c r="S265" s="9">
        <f t="shared" si="48"/>
        <v>89.244963817365445</v>
      </c>
      <c r="T265" s="9">
        <f t="shared" si="49"/>
        <v>0</v>
      </c>
    </row>
    <row r="266" spans="8:20">
      <c r="H266" s="52">
        <v>262</v>
      </c>
      <c r="I266" s="9">
        <v>0.42896779257608914</v>
      </c>
      <c r="J266" s="9">
        <f t="shared" ca="1" si="42"/>
        <v>0.24173494078180091</v>
      </c>
      <c r="K266" s="9">
        <f t="shared" si="40"/>
        <v>0.42896779257608914</v>
      </c>
      <c r="L266" s="9">
        <f t="shared" si="41"/>
        <v>112.48278469556807</v>
      </c>
      <c r="M266" s="9">
        <f t="shared" si="43"/>
        <v>106.90924506062746</v>
      </c>
      <c r="N266" s="9">
        <f t="shared" si="44"/>
        <v>-12.482784695568071</v>
      </c>
      <c r="O266" s="9">
        <f t="shared" si="45"/>
        <v>-6.9092450606274696</v>
      </c>
      <c r="Q266" s="9">
        <f t="shared" si="46"/>
        <v>112.48278469556807</v>
      </c>
      <c r="R266" s="9">
        <f t="shared" si="47"/>
        <v>-12.482784695568071</v>
      </c>
      <c r="S266" s="9">
        <f t="shared" si="48"/>
        <v>106.90924506062746</v>
      </c>
      <c r="T266" s="9">
        <f t="shared" si="49"/>
        <v>-6.9092450606274696</v>
      </c>
    </row>
    <row r="267" spans="8:20">
      <c r="H267" s="52">
        <v>263</v>
      </c>
      <c r="I267" s="9">
        <v>-0.6562342331402975</v>
      </c>
      <c r="J267" s="9">
        <f t="shared" ca="1" si="42"/>
        <v>-3.8249981867792486E-2</v>
      </c>
      <c r="K267" s="9">
        <f t="shared" si="40"/>
        <v>-0.6562342331402975</v>
      </c>
      <c r="L267" s="9">
        <f t="shared" si="41"/>
        <v>78.164404821119533</v>
      </c>
      <c r="M267" s="9">
        <f t="shared" si="43"/>
        <v>96.257508972237787</v>
      </c>
      <c r="N267" s="9">
        <f t="shared" si="44"/>
        <v>0</v>
      </c>
      <c r="O267" s="9">
        <f t="shared" si="45"/>
        <v>0</v>
      </c>
      <c r="Q267" s="9">
        <f t="shared" si="46"/>
        <v>78.164404821119533</v>
      </c>
      <c r="R267" s="9">
        <f t="shared" si="47"/>
        <v>0</v>
      </c>
      <c r="S267" s="9">
        <f t="shared" si="48"/>
        <v>96.257508972237787</v>
      </c>
      <c r="T267" s="9">
        <f t="shared" si="49"/>
        <v>0</v>
      </c>
    </row>
    <row r="268" spans="8:20">
      <c r="H268" s="52">
        <v>264</v>
      </c>
      <c r="I268" s="9">
        <v>-0.71786185243567535</v>
      </c>
      <c r="J268" s="9">
        <f t="shared" ca="1" si="42"/>
        <v>1.0250466041234463</v>
      </c>
      <c r="K268" s="9">
        <f t="shared" si="40"/>
        <v>-0.71786185243567535</v>
      </c>
      <c r="L268" s="9">
        <f t="shared" si="41"/>
        <v>76.565297926674361</v>
      </c>
      <c r="M268" s="9">
        <f t="shared" si="43"/>
        <v>95.685501155153688</v>
      </c>
      <c r="N268" s="9">
        <f t="shared" si="44"/>
        <v>0</v>
      </c>
      <c r="O268" s="9">
        <f t="shared" si="45"/>
        <v>0</v>
      </c>
      <c r="Q268" s="9">
        <f t="shared" si="46"/>
        <v>76.565297926674361</v>
      </c>
      <c r="R268" s="9">
        <f t="shared" si="47"/>
        <v>0</v>
      </c>
      <c r="S268" s="9">
        <f t="shared" si="48"/>
        <v>95.685501155153688</v>
      </c>
      <c r="T268" s="9">
        <f t="shared" si="49"/>
        <v>0</v>
      </c>
    </row>
    <row r="269" spans="8:20">
      <c r="H269" s="52">
        <v>265</v>
      </c>
      <c r="I269" s="9">
        <v>-0.58721640684429122</v>
      </c>
      <c r="J269" s="9">
        <f t="shared" ca="1" si="42"/>
        <v>0.27348347117896787</v>
      </c>
      <c r="K269" s="9">
        <f t="shared" si="40"/>
        <v>-0.58721640684429122</v>
      </c>
      <c r="L269" s="9">
        <f t="shared" si="41"/>
        <v>79.994950821064563</v>
      </c>
      <c r="M269" s="9">
        <f t="shared" si="43"/>
        <v>96.902170417898446</v>
      </c>
      <c r="N269" s="9">
        <f t="shared" si="44"/>
        <v>0</v>
      </c>
      <c r="O269" s="9">
        <f t="shared" si="45"/>
        <v>0</v>
      </c>
      <c r="Q269" s="9">
        <f t="shared" si="46"/>
        <v>79.994950821064563</v>
      </c>
      <c r="R269" s="9">
        <f t="shared" si="47"/>
        <v>0</v>
      </c>
      <c r="S269" s="9">
        <f t="shared" si="48"/>
        <v>96.902170417898446</v>
      </c>
      <c r="T269" s="9">
        <f t="shared" si="49"/>
        <v>0</v>
      </c>
    </row>
    <row r="270" spans="8:20">
      <c r="H270" s="52">
        <v>266</v>
      </c>
      <c r="I270" s="9">
        <v>1.3972082414842695</v>
      </c>
      <c r="J270" s="9">
        <f t="shared" ca="1" si="42"/>
        <v>0.59639374817012936</v>
      </c>
      <c r="K270" s="9">
        <f t="shared" si="40"/>
        <v>1.3972082414842695</v>
      </c>
      <c r="L270" s="9">
        <f t="shared" si="41"/>
        <v>155.64162950200858</v>
      </c>
      <c r="M270" s="9">
        <f t="shared" si="43"/>
        <v>117.4041066227862</v>
      </c>
      <c r="N270" s="9">
        <f t="shared" si="44"/>
        <v>-12.484751574392746</v>
      </c>
      <c r="O270" s="9">
        <f t="shared" si="45"/>
        <v>-10.127656305062047</v>
      </c>
      <c r="Q270" s="9">
        <f t="shared" si="46"/>
        <v>155.64162950200858</v>
      </c>
      <c r="R270" s="9">
        <f t="shared" si="47"/>
        <v>-12.484751574392746</v>
      </c>
      <c r="S270" s="9">
        <f t="shared" si="48"/>
        <v>117.4041066227862</v>
      </c>
      <c r="T270" s="9">
        <f t="shared" si="49"/>
        <v>-10.127656305062047</v>
      </c>
    </row>
    <row r="271" spans="8:20">
      <c r="H271" s="52">
        <v>267</v>
      </c>
      <c r="I271" s="9">
        <v>-0.22661397850679565</v>
      </c>
      <c r="J271" s="9">
        <f t="shared" ca="1" si="42"/>
        <v>0.74883560320738207</v>
      </c>
      <c r="K271" s="9">
        <f t="shared" si="40"/>
        <v>-0.22661397850679565</v>
      </c>
      <c r="L271" s="9">
        <f t="shared" si="41"/>
        <v>90.279695937550713</v>
      </c>
      <c r="M271" s="9">
        <f t="shared" si="43"/>
        <v>100.34125393730434</v>
      </c>
      <c r="N271" s="9">
        <f t="shared" si="44"/>
        <v>0</v>
      </c>
      <c r="O271" s="9">
        <f t="shared" si="45"/>
        <v>-0.3412539373043586</v>
      </c>
      <c r="Q271" s="9">
        <f t="shared" si="46"/>
        <v>90.279695937550713</v>
      </c>
      <c r="R271" s="9">
        <f t="shared" si="47"/>
        <v>0</v>
      </c>
      <c r="S271" s="9">
        <f t="shared" si="48"/>
        <v>100.34125393730434</v>
      </c>
      <c r="T271" s="9">
        <f t="shared" si="49"/>
        <v>-0.3412539373043586</v>
      </c>
    </row>
    <row r="272" spans="8:20">
      <c r="H272" s="52">
        <v>268</v>
      </c>
      <c r="I272" s="9">
        <v>-0.36925290288438511</v>
      </c>
      <c r="J272" s="9">
        <f t="shared" ca="1" si="42"/>
        <v>1.4819693101931517</v>
      </c>
      <c r="K272" s="9">
        <f t="shared" si="40"/>
        <v>-0.36925290288438511</v>
      </c>
      <c r="L272" s="9">
        <f t="shared" si="41"/>
        <v>86.062200588073949</v>
      </c>
      <c r="M272" s="9">
        <f t="shared" si="43"/>
        <v>98.966544176042589</v>
      </c>
      <c r="N272" s="9">
        <f t="shared" si="44"/>
        <v>0</v>
      </c>
      <c r="O272" s="9">
        <f t="shared" si="45"/>
        <v>0</v>
      </c>
      <c r="Q272" s="9">
        <f t="shared" si="46"/>
        <v>86.062200588073949</v>
      </c>
      <c r="R272" s="9">
        <f t="shared" si="47"/>
        <v>0</v>
      </c>
      <c r="S272" s="9">
        <f t="shared" si="48"/>
        <v>98.966544176042589</v>
      </c>
      <c r="T272" s="9">
        <f t="shared" si="49"/>
        <v>0</v>
      </c>
    </row>
    <row r="273" spans="8:20">
      <c r="H273" s="52">
        <v>269</v>
      </c>
      <c r="I273" s="9">
        <v>-0.32026334557559455</v>
      </c>
      <c r="J273" s="9">
        <f t="shared" ca="1" si="42"/>
        <v>1.3560332057456732</v>
      </c>
      <c r="K273" s="9">
        <f t="shared" si="40"/>
        <v>-0.32026334557559455</v>
      </c>
      <c r="L273" s="9">
        <f t="shared" si="41"/>
        <v>87.488014263094655</v>
      </c>
      <c r="M273" s="9">
        <f t="shared" si="43"/>
        <v>99.43655375477411</v>
      </c>
      <c r="N273" s="9">
        <f t="shared" si="44"/>
        <v>0</v>
      </c>
      <c r="O273" s="9">
        <f t="shared" si="45"/>
        <v>0</v>
      </c>
      <c r="Q273" s="9">
        <f t="shared" si="46"/>
        <v>87.488014263094655</v>
      </c>
      <c r="R273" s="9">
        <f t="shared" si="47"/>
        <v>0</v>
      </c>
      <c r="S273" s="9">
        <f t="shared" si="48"/>
        <v>99.43655375477411</v>
      </c>
      <c r="T273" s="9">
        <f t="shared" si="49"/>
        <v>0</v>
      </c>
    </row>
    <row r="274" spans="8:20">
      <c r="H274" s="52">
        <v>270</v>
      </c>
      <c r="I274" s="9">
        <v>2.0669897805465607</v>
      </c>
      <c r="J274" s="9">
        <f t="shared" ca="1" si="42"/>
        <v>-0.65993937286815674</v>
      </c>
      <c r="K274" s="9">
        <f t="shared" si="40"/>
        <v>2.0669897805465607</v>
      </c>
      <c r="L274" s="9">
        <f t="shared" si="41"/>
        <v>194.84540311176792</v>
      </c>
      <c r="M274" s="9">
        <f t="shared" si="43"/>
        <v>125.26087625866745</v>
      </c>
      <c r="N274" s="9">
        <f t="shared" si="44"/>
        <v>-12.484751574392746</v>
      </c>
      <c r="O274" s="9">
        <f t="shared" si="45"/>
        <v>-10.127656305062047</v>
      </c>
      <c r="Q274" s="9">
        <f t="shared" si="46"/>
        <v>194.84540311176792</v>
      </c>
      <c r="R274" s="9">
        <f t="shared" si="47"/>
        <v>-12.484751574392746</v>
      </c>
      <c r="S274" s="9">
        <f t="shared" si="48"/>
        <v>125.26087625866745</v>
      </c>
      <c r="T274" s="9">
        <f t="shared" si="49"/>
        <v>-10.127656305062047</v>
      </c>
    </row>
    <row r="275" spans="8:20">
      <c r="H275" s="52">
        <v>271</v>
      </c>
      <c r="I275" s="9">
        <v>-1.8659619604436495</v>
      </c>
      <c r="J275" s="9">
        <f t="shared" ca="1" si="42"/>
        <v>1.683778329343105</v>
      </c>
      <c r="K275" s="9">
        <f t="shared" si="40"/>
        <v>-1.8659619604436495</v>
      </c>
      <c r="L275" s="9">
        <f t="shared" si="41"/>
        <v>52.09461476252072</v>
      </c>
      <c r="M275" s="9">
        <f t="shared" si="43"/>
        <v>85.629547080526748</v>
      </c>
      <c r="N275" s="9">
        <f t="shared" si="44"/>
        <v>0</v>
      </c>
      <c r="O275" s="9">
        <f t="shared" si="45"/>
        <v>0</v>
      </c>
      <c r="Q275" s="9">
        <f t="shared" si="46"/>
        <v>52.09461476252072</v>
      </c>
      <c r="R275" s="9">
        <f t="shared" si="47"/>
        <v>0</v>
      </c>
      <c r="S275" s="9">
        <f t="shared" si="48"/>
        <v>85.629547080526748</v>
      </c>
      <c r="T275" s="9">
        <f t="shared" si="49"/>
        <v>0</v>
      </c>
    </row>
    <row r="276" spans="8:20">
      <c r="H276" s="52">
        <v>272</v>
      </c>
      <c r="I276" s="9">
        <v>0.50319512099038111</v>
      </c>
      <c r="J276" s="9">
        <f t="shared" ca="1" si="42"/>
        <v>0.52417619853692787</v>
      </c>
      <c r="K276" s="9">
        <f t="shared" si="40"/>
        <v>0.50319512099038111</v>
      </c>
      <c r="L276" s="9">
        <f t="shared" si="41"/>
        <v>115.31835994098276</v>
      </c>
      <c r="M276" s="9">
        <f t="shared" si="43"/>
        <v>107.67948214688563</v>
      </c>
      <c r="N276" s="9">
        <f t="shared" si="44"/>
        <v>-12.484751574392746</v>
      </c>
      <c r="O276" s="9">
        <f t="shared" si="45"/>
        <v>-7.6794821468856469</v>
      </c>
      <c r="Q276" s="9">
        <f t="shared" si="46"/>
        <v>115.31835994098276</v>
      </c>
      <c r="R276" s="9">
        <f t="shared" si="47"/>
        <v>-12.484751574392746</v>
      </c>
      <c r="S276" s="9">
        <f t="shared" si="48"/>
        <v>107.67948214688563</v>
      </c>
      <c r="T276" s="9">
        <f t="shared" si="49"/>
        <v>-7.6794821468856469</v>
      </c>
    </row>
    <row r="277" spans="8:20">
      <c r="H277" s="52">
        <v>273</v>
      </c>
      <c r="I277" s="9">
        <v>0.92669667265945799</v>
      </c>
      <c r="J277" s="9">
        <f t="shared" ca="1" si="42"/>
        <v>0.94729294374265693</v>
      </c>
      <c r="K277" s="9">
        <f t="shared" si="40"/>
        <v>0.92669667265945799</v>
      </c>
      <c r="L277" s="9">
        <f t="shared" si="41"/>
        <v>132.9193572855776</v>
      </c>
      <c r="M277" s="9">
        <f t="shared" si="43"/>
        <v>112.18140270628723</v>
      </c>
      <c r="N277" s="9">
        <f t="shared" si="44"/>
        <v>-12.484751574392746</v>
      </c>
      <c r="O277" s="9">
        <f t="shared" si="45"/>
        <v>-10.127656305062047</v>
      </c>
      <c r="Q277" s="9">
        <f t="shared" si="46"/>
        <v>132.9193572855776</v>
      </c>
      <c r="R277" s="9">
        <f t="shared" si="47"/>
        <v>-12.484751574392746</v>
      </c>
      <c r="S277" s="9">
        <f t="shared" si="48"/>
        <v>112.18140270628723</v>
      </c>
      <c r="T277" s="9">
        <f t="shared" si="49"/>
        <v>-10.127656305062047</v>
      </c>
    </row>
    <row r="278" spans="8:20">
      <c r="H278" s="52">
        <v>274</v>
      </c>
      <c r="I278" s="9">
        <v>-3.6313758978575021E-2</v>
      </c>
      <c r="J278" s="9">
        <f t="shared" ca="1" si="42"/>
        <v>-1.4109705534810275</v>
      </c>
      <c r="K278" s="9">
        <f t="shared" si="40"/>
        <v>-3.6313758978575021E-2</v>
      </c>
      <c r="L278" s="9">
        <f t="shared" si="41"/>
        <v>96.229971851547745</v>
      </c>
      <c r="M278" s="9">
        <f t="shared" si="43"/>
        <v>102.20508690595285</v>
      </c>
      <c r="N278" s="9">
        <f t="shared" si="44"/>
        <v>0</v>
      </c>
      <c r="O278" s="9">
        <f t="shared" si="45"/>
        <v>-2.2050869059528679</v>
      </c>
      <c r="Q278" s="9">
        <f t="shared" si="46"/>
        <v>96.229971851547745</v>
      </c>
      <c r="R278" s="9">
        <f t="shared" si="47"/>
        <v>0</v>
      </c>
      <c r="S278" s="9">
        <f t="shared" si="48"/>
        <v>102.20508690595285</v>
      </c>
      <c r="T278" s="9">
        <f t="shared" si="49"/>
        <v>-2.2050869059528679</v>
      </c>
    </row>
    <row r="279" spans="8:20">
      <c r="H279" s="52">
        <v>275</v>
      </c>
      <c r="I279" s="9">
        <v>-4.2882721199483068E-2</v>
      </c>
      <c r="J279" s="9">
        <f t="shared" ca="1" si="42"/>
        <v>0.15097879379903525</v>
      </c>
      <c r="K279" s="9">
        <f t="shared" si="40"/>
        <v>-4.2882721199483068E-2</v>
      </c>
      <c r="L279" s="9">
        <f t="shared" si="41"/>
        <v>96.018183219331959</v>
      </c>
      <c r="M279" s="9">
        <f t="shared" si="43"/>
        <v>102.14017611793874</v>
      </c>
      <c r="N279" s="9">
        <f t="shared" si="44"/>
        <v>0</v>
      </c>
      <c r="O279" s="9">
        <f t="shared" si="45"/>
        <v>-2.1401761179387506</v>
      </c>
      <c r="Q279" s="9">
        <f t="shared" si="46"/>
        <v>96.018183219331959</v>
      </c>
      <c r="R279" s="9">
        <f t="shared" si="47"/>
        <v>0</v>
      </c>
      <c r="S279" s="9">
        <f t="shared" si="48"/>
        <v>102.14017611793874</v>
      </c>
      <c r="T279" s="9">
        <f t="shared" si="49"/>
        <v>-2.1401761179387506</v>
      </c>
    </row>
    <row r="280" spans="8:20">
      <c r="H280" s="52">
        <v>276</v>
      </c>
      <c r="I280" s="9">
        <v>-1.4238047989756817</v>
      </c>
      <c r="J280" s="9">
        <f t="shared" ca="1" si="42"/>
        <v>-0.57728978244612861</v>
      </c>
      <c r="K280" s="9">
        <f t="shared" si="40"/>
        <v>-1.4238047989756817</v>
      </c>
      <c r="L280" s="9">
        <f t="shared" si="41"/>
        <v>60.422695309875643</v>
      </c>
      <c r="M280" s="9">
        <f t="shared" si="43"/>
        <v>89.370693391334669</v>
      </c>
      <c r="N280" s="9">
        <f t="shared" si="44"/>
        <v>0</v>
      </c>
      <c r="O280" s="9">
        <f t="shared" si="45"/>
        <v>0</v>
      </c>
      <c r="Q280" s="9">
        <f t="shared" si="46"/>
        <v>60.422695309875643</v>
      </c>
      <c r="R280" s="9">
        <f t="shared" si="47"/>
        <v>0</v>
      </c>
      <c r="S280" s="9">
        <f t="shared" si="48"/>
        <v>89.370693391334669</v>
      </c>
      <c r="T280" s="9">
        <f t="shared" si="49"/>
        <v>0</v>
      </c>
    </row>
    <row r="281" spans="8:20">
      <c r="H281" s="52">
        <v>277</v>
      </c>
      <c r="I281" s="9">
        <v>0.15826646160660124</v>
      </c>
      <c r="J281" s="9">
        <f t="shared" ca="1" si="42"/>
        <v>-0.33937322505654405</v>
      </c>
      <c r="K281" s="9">
        <f t="shared" si="40"/>
        <v>0.15826646160660124</v>
      </c>
      <c r="L281" s="9">
        <f t="shared" si="41"/>
        <v>102.71977996565225</v>
      </c>
      <c r="M281" s="9">
        <f t="shared" si="43"/>
        <v>104.14664121271798</v>
      </c>
      <c r="N281" s="9">
        <f t="shared" si="44"/>
        <v>-2.7197799656522506</v>
      </c>
      <c r="O281" s="9">
        <f t="shared" si="45"/>
        <v>-4.146641212717995</v>
      </c>
      <c r="Q281" s="9">
        <f t="shared" si="46"/>
        <v>102.71977996565225</v>
      </c>
      <c r="R281" s="9">
        <f t="shared" si="47"/>
        <v>-2.7197799656522506</v>
      </c>
      <c r="S281" s="9">
        <f t="shared" si="48"/>
        <v>104.14664121271798</v>
      </c>
      <c r="T281" s="9">
        <f t="shared" si="49"/>
        <v>-4.146641212717995</v>
      </c>
    </row>
    <row r="282" spans="8:20">
      <c r="H282" s="52">
        <v>278</v>
      </c>
      <c r="I282" s="9">
        <v>0.23016958625752496</v>
      </c>
      <c r="J282" s="9">
        <f t="shared" ca="1" si="42"/>
        <v>0.93112687462965971</v>
      </c>
      <c r="K282" s="9">
        <f t="shared" si="40"/>
        <v>0.23016958625752496</v>
      </c>
      <c r="L282" s="9">
        <f t="shared" si="41"/>
        <v>105.22717730713495</v>
      </c>
      <c r="M282" s="9">
        <f t="shared" si="43"/>
        <v>104.87339867044264</v>
      </c>
      <c r="N282" s="9">
        <f t="shared" si="44"/>
        <v>-5.2271773071349514</v>
      </c>
      <c r="O282" s="9">
        <f t="shared" si="45"/>
        <v>-4.8733986704426542</v>
      </c>
      <c r="Q282" s="9">
        <f t="shared" si="46"/>
        <v>105.22717730713495</v>
      </c>
      <c r="R282" s="9">
        <f t="shared" si="47"/>
        <v>-5.2271773071349514</v>
      </c>
      <c r="S282" s="9">
        <f t="shared" si="48"/>
        <v>104.87339867044264</v>
      </c>
      <c r="T282" s="9">
        <f t="shared" si="49"/>
        <v>-4.8733986704426542</v>
      </c>
    </row>
    <row r="283" spans="8:20">
      <c r="H283" s="52">
        <v>279</v>
      </c>
      <c r="I283" s="9">
        <v>0.31814213568242528</v>
      </c>
      <c r="J283" s="9">
        <f t="shared" ca="1" si="42"/>
        <v>-0.25267843262225415</v>
      </c>
      <c r="K283" s="9">
        <f t="shared" si="40"/>
        <v>0.31814213568242528</v>
      </c>
      <c r="L283" s="9">
        <f t="shared" si="41"/>
        <v>108.3783487344174</v>
      </c>
      <c r="M283" s="9">
        <f t="shared" si="43"/>
        <v>105.76947889762062</v>
      </c>
      <c r="N283" s="9">
        <f t="shared" si="44"/>
        <v>-8.3783487344174006</v>
      </c>
      <c r="O283" s="9">
        <f t="shared" si="45"/>
        <v>-5.7694788976206297</v>
      </c>
      <c r="Q283" s="9">
        <f t="shared" si="46"/>
        <v>108.3783487344174</v>
      </c>
      <c r="R283" s="9">
        <f t="shared" si="47"/>
        <v>-8.3783487344174006</v>
      </c>
      <c r="S283" s="9">
        <f t="shared" si="48"/>
        <v>105.76947889762062</v>
      </c>
      <c r="T283" s="9">
        <f t="shared" si="49"/>
        <v>-5.7694788976206297</v>
      </c>
    </row>
    <row r="284" spans="8:20">
      <c r="H284" s="52">
        <v>280</v>
      </c>
      <c r="I284" s="9">
        <v>-0.2836207677700146</v>
      </c>
      <c r="J284" s="9">
        <f t="shared" ca="1" si="42"/>
        <v>-0.76200494335041591</v>
      </c>
      <c r="K284" s="9">
        <f t="shared" si="40"/>
        <v>-0.2836207677700146</v>
      </c>
      <c r="L284" s="9">
        <f t="shared" si="41"/>
        <v>88.569896454865486</v>
      </c>
      <c r="M284" s="9">
        <f t="shared" si="43"/>
        <v>99.78956406810795</v>
      </c>
      <c r="N284" s="9">
        <f t="shared" si="44"/>
        <v>0</v>
      </c>
      <c r="O284" s="9">
        <f t="shared" si="45"/>
        <v>0</v>
      </c>
      <c r="Q284" s="9">
        <f t="shared" si="46"/>
        <v>88.569896454865486</v>
      </c>
      <c r="R284" s="9">
        <f t="shared" si="47"/>
        <v>0</v>
      </c>
      <c r="S284" s="9">
        <f t="shared" si="48"/>
        <v>99.78956406810795</v>
      </c>
      <c r="T284" s="9">
        <f t="shared" si="49"/>
        <v>0</v>
      </c>
    </row>
    <row r="285" spans="8:20">
      <c r="H285" s="52">
        <v>281</v>
      </c>
      <c r="I285" s="9">
        <v>0.51623380363592564</v>
      </c>
      <c r="J285" s="9">
        <f t="shared" ca="1" si="42"/>
        <v>0.34541551326302911</v>
      </c>
      <c r="K285" s="9">
        <f t="shared" si="40"/>
        <v>0.51623380363592564</v>
      </c>
      <c r="L285" s="9">
        <f t="shared" si="41"/>
        <v>115.82378414596386</v>
      </c>
      <c r="M285" s="9">
        <f t="shared" si="43"/>
        <v>107.81535293052114</v>
      </c>
      <c r="N285" s="9">
        <f t="shared" si="44"/>
        <v>-12.484751574392746</v>
      </c>
      <c r="O285" s="9">
        <f t="shared" si="45"/>
        <v>-7.8153529305211578</v>
      </c>
      <c r="Q285" s="9">
        <f t="shared" si="46"/>
        <v>115.82378414596386</v>
      </c>
      <c r="R285" s="9">
        <f t="shared" si="47"/>
        <v>-12.484751574392746</v>
      </c>
      <c r="S285" s="9">
        <f t="shared" si="48"/>
        <v>107.81535293052114</v>
      </c>
      <c r="T285" s="9">
        <f t="shared" si="49"/>
        <v>-7.8153529305211578</v>
      </c>
    </row>
    <row r="286" spans="8:20">
      <c r="H286" s="52">
        <v>282</v>
      </c>
      <c r="I286" s="9">
        <v>0.20446097303111405</v>
      </c>
      <c r="J286" s="9">
        <f t="shared" ca="1" si="42"/>
        <v>-0.20317169584762923</v>
      </c>
      <c r="K286" s="9">
        <f t="shared" si="40"/>
        <v>0.20446097303111405</v>
      </c>
      <c r="L286" s="9">
        <f t="shared" si="41"/>
        <v>104.32371642482326</v>
      </c>
      <c r="M286" s="9">
        <f t="shared" si="43"/>
        <v>104.61296942571579</v>
      </c>
      <c r="N286" s="9">
        <f t="shared" si="44"/>
        <v>-4.3237164248232602</v>
      </c>
      <c r="O286" s="9">
        <f t="shared" si="45"/>
        <v>-4.6129694257158036</v>
      </c>
      <c r="Q286" s="9">
        <f t="shared" si="46"/>
        <v>104.32371642482326</v>
      </c>
      <c r="R286" s="9">
        <f t="shared" si="47"/>
        <v>-4.3237164248232602</v>
      </c>
      <c r="S286" s="9">
        <f t="shared" si="48"/>
        <v>104.61296942571579</v>
      </c>
      <c r="T286" s="9">
        <f t="shared" si="49"/>
        <v>-4.6129694257158036</v>
      </c>
    </row>
    <row r="287" spans="8:20">
      <c r="H287" s="52">
        <v>283</v>
      </c>
      <c r="I287" s="9">
        <v>1.5561608683708195</v>
      </c>
      <c r="J287" s="9">
        <f t="shared" ca="1" si="42"/>
        <v>-0.9613174564501612</v>
      </c>
      <c r="K287" s="9">
        <f t="shared" si="40"/>
        <v>1.5561608683708195</v>
      </c>
      <c r="L287" s="9">
        <f t="shared" si="41"/>
        <v>164.16469410784572</v>
      </c>
      <c r="M287" s="9">
        <f t="shared" si="43"/>
        <v>119.22288168281912</v>
      </c>
      <c r="N287" s="9">
        <f t="shared" si="44"/>
        <v>-12.484751574392746</v>
      </c>
      <c r="O287" s="9">
        <f t="shared" si="45"/>
        <v>-10.127656305062047</v>
      </c>
      <c r="Q287" s="9">
        <f t="shared" si="46"/>
        <v>164.16469410784572</v>
      </c>
      <c r="R287" s="9">
        <f t="shared" si="47"/>
        <v>-12.484751574392746</v>
      </c>
      <c r="S287" s="9">
        <f t="shared" si="48"/>
        <v>119.22288168281912</v>
      </c>
      <c r="T287" s="9">
        <f t="shared" si="49"/>
        <v>-10.127656305062047</v>
      </c>
    </row>
    <row r="288" spans="8:20">
      <c r="H288" s="52">
        <v>284</v>
      </c>
      <c r="I288" s="9">
        <v>0.7448845756626663</v>
      </c>
      <c r="J288" s="9">
        <f t="shared" ca="1" si="42"/>
        <v>3.9309393040328308E-2</v>
      </c>
      <c r="K288" s="9">
        <f t="shared" si="40"/>
        <v>0.7448845756626663</v>
      </c>
      <c r="L288" s="9">
        <f t="shared" si="41"/>
        <v>125.05595941004803</v>
      </c>
      <c r="M288" s="9">
        <f t="shared" si="43"/>
        <v>110.22608850355269</v>
      </c>
      <c r="N288" s="9">
        <f t="shared" si="44"/>
        <v>-12.484751574392746</v>
      </c>
      <c r="O288" s="9">
        <f t="shared" si="45"/>
        <v>-10.127656305062047</v>
      </c>
      <c r="Q288" s="9">
        <f t="shared" si="46"/>
        <v>125.05595941004803</v>
      </c>
      <c r="R288" s="9">
        <f t="shared" si="47"/>
        <v>-12.484751574392746</v>
      </c>
      <c r="S288" s="9">
        <f t="shared" si="48"/>
        <v>110.22608850355269</v>
      </c>
      <c r="T288" s="9">
        <f t="shared" si="49"/>
        <v>-10.127656305062047</v>
      </c>
    </row>
    <row r="289" spans="8:20">
      <c r="H289" s="52">
        <v>285</v>
      </c>
      <c r="I289" s="9">
        <v>-1.1767956384444784</v>
      </c>
      <c r="J289" s="9">
        <f t="shared" ca="1" si="42"/>
        <v>-0.66830828975795808</v>
      </c>
      <c r="K289" s="9">
        <f t="shared" si="40"/>
        <v>-1.1767956384444784</v>
      </c>
      <c r="L289" s="9">
        <f t="shared" si="41"/>
        <v>65.641867722456411</v>
      </c>
      <c r="M289" s="9">
        <f t="shared" si="43"/>
        <v>91.531378630488405</v>
      </c>
      <c r="N289" s="9">
        <f t="shared" si="44"/>
        <v>0</v>
      </c>
      <c r="O289" s="9">
        <f t="shared" si="45"/>
        <v>0</v>
      </c>
      <c r="Q289" s="9">
        <f t="shared" si="46"/>
        <v>65.641867722456411</v>
      </c>
      <c r="R289" s="9">
        <f t="shared" si="47"/>
        <v>0</v>
      </c>
      <c r="S289" s="9">
        <f t="shared" si="48"/>
        <v>91.531378630488405</v>
      </c>
      <c r="T289" s="9">
        <f t="shared" si="49"/>
        <v>0</v>
      </c>
    </row>
    <row r="290" spans="8:20">
      <c r="H290" s="52">
        <v>286</v>
      </c>
      <c r="I290" s="9">
        <v>0.26089808710131618</v>
      </c>
      <c r="J290" s="9">
        <f t="shared" ca="1" si="42"/>
        <v>1.177691197208488</v>
      </c>
      <c r="K290" s="9">
        <f t="shared" si="40"/>
        <v>0.26089808710131618</v>
      </c>
      <c r="L290" s="9">
        <f t="shared" si="41"/>
        <v>106.31731946903355</v>
      </c>
      <c r="M290" s="9">
        <f t="shared" si="43"/>
        <v>105.18553028378497</v>
      </c>
      <c r="N290" s="9">
        <f t="shared" si="44"/>
        <v>-6.3173194690335492</v>
      </c>
      <c r="O290" s="9">
        <f t="shared" si="45"/>
        <v>-5.1855302837849848</v>
      </c>
      <c r="Q290" s="9">
        <f t="shared" si="46"/>
        <v>106.31731946903355</v>
      </c>
      <c r="R290" s="9">
        <f t="shared" si="47"/>
        <v>-6.3173194690335492</v>
      </c>
      <c r="S290" s="9">
        <f t="shared" si="48"/>
        <v>105.18553028378497</v>
      </c>
      <c r="T290" s="9">
        <f t="shared" si="49"/>
        <v>-5.1855302837849848</v>
      </c>
    </row>
    <row r="291" spans="8:20">
      <c r="H291" s="52">
        <v>287</v>
      </c>
      <c r="I291" s="9">
        <v>-0.23104035654979227</v>
      </c>
      <c r="J291" s="9">
        <f t="shared" ca="1" si="42"/>
        <v>0.55006803791204806</v>
      </c>
      <c r="K291" s="9">
        <f t="shared" si="40"/>
        <v>-0.23104035654979227</v>
      </c>
      <c r="L291" s="9">
        <f t="shared" si="41"/>
        <v>90.145762160618332</v>
      </c>
      <c r="M291" s="9">
        <f t="shared" si="43"/>
        <v>100.29830814447384</v>
      </c>
      <c r="N291" s="9">
        <f t="shared" si="44"/>
        <v>0</v>
      </c>
      <c r="O291" s="9">
        <f t="shared" si="45"/>
        <v>-0.29830814447385023</v>
      </c>
      <c r="Q291" s="9">
        <f t="shared" si="46"/>
        <v>90.145762160618332</v>
      </c>
      <c r="R291" s="9">
        <f t="shared" si="47"/>
        <v>0</v>
      </c>
      <c r="S291" s="9">
        <f t="shared" si="48"/>
        <v>100.29830814447384</v>
      </c>
      <c r="T291" s="9">
        <f t="shared" si="49"/>
        <v>-0.29830814447385023</v>
      </c>
    </row>
    <row r="292" spans="8:20">
      <c r="H292" s="52">
        <v>288</v>
      </c>
      <c r="I292" s="9">
        <v>0.89078522523840353</v>
      </c>
      <c r="J292" s="9">
        <f t="shared" ca="1" si="42"/>
        <v>-0.27494458521669779</v>
      </c>
      <c r="K292" s="9">
        <f t="shared" si="40"/>
        <v>0.89078522523840353</v>
      </c>
      <c r="L292" s="9">
        <f t="shared" si="41"/>
        <v>131.32794721696931</v>
      </c>
      <c r="M292" s="9">
        <f t="shared" si="43"/>
        <v>111.79246023352155</v>
      </c>
      <c r="N292" s="9">
        <f t="shared" si="44"/>
        <v>-12.484751574392746</v>
      </c>
      <c r="O292" s="9">
        <f t="shared" si="45"/>
        <v>-10.127656305062047</v>
      </c>
      <c r="Q292" s="9">
        <f t="shared" si="46"/>
        <v>131.32794721696931</v>
      </c>
      <c r="R292" s="9">
        <f t="shared" si="47"/>
        <v>-12.484751574392746</v>
      </c>
      <c r="S292" s="9">
        <f t="shared" si="48"/>
        <v>111.79246023352155</v>
      </c>
      <c r="T292" s="9">
        <f t="shared" si="49"/>
        <v>-10.127656305062047</v>
      </c>
    </row>
    <row r="293" spans="8:20">
      <c r="H293" s="52">
        <v>289</v>
      </c>
      <c r="I293" s="9">
        <v>1.6497634510242147</v>
      </c>
      <c r="J293" s="9">
        <f t="shared" ca="1" si="42"/>
        <v>-1.7366173311658597</v>
      </c>
      <c r="K293" s="9">
        <f t="shared" si="40"/>
        <v>1.6497634510242147</v>
      </c>
      <c r="L293" s="9">
        <f t="shared" si="41"/>
        <v>169.40041706383923</v>
      </c>
      <c r="M293" s="9">
        <f t="shared" si="43"/>
        <v>120.30705878252226</v>
      </c>
      <c r="N293" s="9">
        <f t="shared" si="44"/>
        <v>-12.484751574392746</v>
      </c>
      <c r="O293" s="9">
        <f t="shared" si="45"/>
        <v>-10.127656305062047</v>
      </c>
      <c r="Q293" s="9">
        <f t="shared" si="46"/>
        <v>169.40041706383923</v>
      </c>
      <c r="R293" s="9">
        <f t="shared" si="47"/>
        <v>-12.484751574392746</v>
      </c>
      <c r="S293" s="9">
        <f t="shared" si="48"/>
        <v>120.30705878252226</v>
      </c>
      <c r="T293" s="9">
        <f t="shared" si="49"/>
        <v>-10.127656305062047</v>
      </c>
    </row>
    <row r="294" spans="8:20">
      <c r="H294" s="52">
        <v>290</v>
      </c>
      <c r="I294" s="9">
        <v>1.0663299107529829</v>
      </c>
      <c r="J294" s="9">
        <f t="shared" ca="1" si="42"/>
        <v>-0.30890514160421018</v>
      </c>
      <c r="K294" s="9">
        <f t="shared" si="40"/>
        <v>1.0663299107529829</v>
      </c>
      <c r="L294" s="9">
        <f t="shared" si="41"/>
        <v>139.29260079404503</v>
      </c>
      <c r="M294" s="9">
        <f t="shared" si="43"/>
        <v>113.70661734665262</v>
      </c>
      <c r="N294" s="9">
        <f t="shared" si="44"/>
        <v>-12.484751574392746</v>
      </c>
      <c r="O294" s="9">
        <f t="shared" si="45"/>
        <v>-10.127656305062047</v>
      </c>
      <c r="Q294" s="9">
        <f t="shared" si="46"/>
        <v>139.29260079404503</v>
      </c>
      <c r="R294" s="9">
        <f t="shared" si="47"/>
        <v>-12.484751574392746</v>
      </c>
      <c r="S294" s="9">
        <f t="shared" si="48"/>
        <v>113.70661734665262</v>
      </c>
      <c r="T294" s="9">
        <f t="shared" si="49"/>
        <v>-10.127656305062047</v>
      </c>
    </row>
    <row r="295" spans="8:20">
      <c r="H295" s="52">
        <v>291</v>
      </c>
      <c r="I295" s="9">
        <v>-1.0432945811026628</v>
      </c>
      <c r="J295" s="9">
        <f t="shared" ca="1" si="42"/>
        <v>0.93978431592961886</v>
      </c>
      <c r="K295" s="9">
        <f t="shared" si="40"/>
        <v>-1.0432945811026628</v>
      </c>
      <c r="L295" s="9">
        <f t="shared" si="41"/>
        <v>68.647937591877451</v>
      </c>
      <c r="M295" s="9">
        <f t="shared" si="43"/>
        <v>92.720830665081479</v>
      </c>
      <c r="N295" s="9">
        <f t="shared" si="44"/>
        <v>0</v>
      </c>
      <c r="O295" s="9">
        <f t="shared" si="45"/>
        <v>0</v>
      </c>
      <c r="Q295" s="9">
        <f t="shared" si="46"/>
        <v>68.647937591877451</v>
      </c>
      <c r="R295" s="9">
        <f t="shared" si="47"/>
        <v>0</v>
      </c>
      <c r="S295" s="9">
        <f t="shared" si="48"/>
        <v>92.720830665081479</v>
      </c>
      <c r="T295" s="9">
        <f t="shared" si="49"/>
        <v>0</v>
      </c>
    </row>
    <row r="296" spans="8:20">
      <c r="H296" s="52">
        <v>292</v>
      </c>
      <c r="I296" s="9">
        <v>-0.69364636217799958</v>
      </c>
      <c r="J296" s="9">
        <f t="shared" ca="1" si="42"/>
        <v>-0.26963527269221144</v>
      </c>
      <c r="K296" s="9">
        <f t="shared" si="40"/>
        <v>-0.69364636217799958</v>
      </c>
      <c r="L296" s="9">
        <f t="shared" si="41"/>
        <v>77.189699509485067</v>
      </c>
      <c r="M296" s="9">
        <f t="shared" si="43"/>
        <v>95.909855044828717</v>
      </c>
      <c r="N296" s="9">
        <f t="shared" si="44"/>
        <v>0</v>
      </c>
      <c r="O296" s="9">
        <f t="shared" si="45"/>
        <v>0</v>
      </c>
      <c r="Q296" s="9">
        <f t="shared" si="46"/>
        <v>77.189699509485067</v>
      </c>
      <c r="R296" s="9">
        <f t="shared" si="47"/>
        <v>0</v>
      </c>
      <c r="S296" s="9">
        <f t="shared" si="48"/>
        <v>95.909855044828717</v>
      </c>
      <c r="T296" s="9">
        <f t="shared" si="49"/>
        <v>0</v>
      </c>
    </row>
    <row r="297" spans="8:20">
      <c r="H297" s="52">
        <v>293</v>
      </c>
      <c r="I297" s="9">
        <v>-1.0134335257729884E-2</v>
      </c>
      <c r="J297" s="9">
        <f t="shared" ca="1" si="42"/>
        <v>-0.95340231283697274</v>
      </c>
      <c r="K297" s="9">
        <f t="shared" si="40"/>
        <v>-1.0134335257729884E-2</v>
      </c>
      <c r="L297" s="9">
        <f t="shared" si="41"/>
        <v>97.078668396636942</v>
      </c>
      <c r="M297" s="9">
        <f t="shared" si="43"/>
        <v>102.46418729018164</v>
      </c>
      <c r="N297" s="9">
        <f t="shared" si="44"/>
        <v>0</v>
      </c>
      <c r="O297" s="9">
        <f t="shared" si="45"/>
        <v>-2.4641872901816555</v>
      </c>
      <c r="Q297" s="9">
        <f t="shared" si="46"/>
        <v>97.078668396636942</v>
      </c>
      <c r="R297" s="9">
        <f t="shared" si="47"/>
        <v>0</v>
      </c>
      <c r="S297" s="9">
        <f t="shared" si="48"/>
        <v>102.46418729018164</v>
      </c>
      <c r="T297" s="9">
        <f t="shared" si="49"/>
        <v>-2.4641872901816555</v>
      </c>
    </row>
    <row r="298" spans="8:20">
      <c r="H298" s="52">
        <v>294</v>
      </c>
      <c r="I298" s="9">
        <v>-1.1741957164426016</v>
      </c>
      <c r="J298" s="9">
        <f t="shared" ca="1" si="42"/>
        <v>-0.20188099590182676</v>
      </c>
      <c r="K298" s="9">
        <f t="shared" si="40"/>
        <v>-1.1741957164426016</v>
      </c>
      <c r="L298" s="9">
        <f t="shared" si="41"/>
        <v>65.699134730644559</v>
      </c>
      <c r="M298" s="9">
        <f t="shared" si="43"/>
        <v>91.554396783777619</v>
      </c>
      <c r="N298" s="9">
        <f t="shared" si="44"/>
        <v>0</v>
      </c>
      <c r="O298" s="9">
        <f t="shared" si="45"/>
        <v>0</v>
      </c>
      <c r="Q298" s="9">
        <f t="shared" si="46"/>
        <v>65.699134730644559</v>
      </c>
      <c r="R298" s="9">
        <f t="shared" si="47"/>
        <v>0</v>
      </c>
      <c r="S298" s="9">
        <f t="shared" si="48"/>
        <v>91.554396783777619</v>
      </c>
      <c r="T298" s="9">
        <f t="shared" si="49"/>
        <v>0</v>
      </c>
    </row>
    <row r="299" spans="8:20">
      <c r="H299" s="52">
        <v>295</v>
      </c>
      <c r="I299" s="9">
        <v>-8.5023969090109536E-2</v>
      </c>
      <c r="J299" s="9">
        <f t="shared" ca="1" si="42"/>
        <v>8.7361372445667787E-2</v>
      </c>
      <c r="K299" s="9">
        <f t="shared" si="40"/>
        <v>-8.5023969090109536E-2</v>
      </c>
      <c r="L299" s="9">
        <f t="shared" si="41"/>
        <v>94.670558123390862</v>
      </c>
      <c r="M299" s="9">
        <f t="shared" si="43"/>
        <v>101.72473943733073</v>
      </c>
      <c r="N299" s="9">
        <f t="shared" si="44"/>
        <v>0</v>
      </c>
      <c r="O299" s="9">
        <f t="shared" si="45"/>
        <v>-1.7247394373307401</v>
      </c>
      <c r="Q299" s="9">
        <f t="shared" si="46"/>
        <v>94.670558123390862</v>
      </c>
      <c r="R299" s="9">
        <f t="shared" si="47"/>
        <v>0</v>
      </c>
      <c r="S299" s="9">
        <f t="shared" si="48"/>
        <v>101.72473943733073</v>
      </c>
      <c r="T299" s="9">
        <f t="shared" si="49"/>
        <v>-1.7247394373307401</v>
      </c>
    </row>
    <row r="300" spans="8:20">
      <c r="H300" s="52">
        <v>296</v>
      </c>
      <c r="I300" s="9">
        <v>-1.9058405035332457</v>
      </c>
      <c r="J300" s="9">
        <f t="shared" ca="1" si="42"/>
        <v>-0.11962650637847186</v>
      </c>
      <c r="K300" s="9">
        <f t="shared" si="40"/>
        <v>-1.9058405035332457</v>
      </c>
      <c r="L300" s="9">
        <f t="shared" si="41"/>
        <v>51.402457548159674</v>
      </c>
      <c r="M300" s="9">
        <f t="shared" si="43"/>
        <v>85.299928819797799</v>
      </c>
      <c r="N300" s="9">
        <f t="shared" si="44"/>
        <v>0</v>
      </c>
      <c r="O300" s="9">
        <f t="shared" si="45"/>
        <v>0</v>
      </c>
      <c r="Q300" s="9">
        <f t="shared" si="46"/>
        <v>51.402457548159674</v>
      </c>
      <c r="R300" s="9">
        <f t="shared" si="47"/>
        <v>0</v>
      </c>
      <c r="S300" s="9">
        <f t="shared" si="48"/>
        <v>85.299928819797799</v>
      </c>
      <c r="T300" s="9">
        <f t="shared" si="49"/>
        <v>0</v>
      </c>
    </row>
    <row r="301" spans="8:20">
      <c r="H301" s="52">
        <v>297</v>
      </c>
      <c r="I301" s="9">
        <v>-6.8428154599338958E-2</v>
      </c>
      <c r="J301" s="9">
        <f t="shared" ca="1" si="42"/>
        <v>-2.5895000002125896</v>
      </c>
      <c r="K301" s="9">
        <f t="shared" si="40"/>
        <v>-6.8428154599338958E-2</v>
      </c>
      <c r="L301" s="9">
        <f t="shared" si="41"/>
        <v>95.198999316825493</v>
      </c>
      <c r="M301" s="9">
        <f t="shared" si="43"/>
        <v>101.88814215895364</v>
      </c>
      <c r="N301" s="9">
        <f t="shared" si="44"/>
        <v>0</v>
      </c>
      <c r="O301" s="9">
        <f t="shared" si="45"/>
        <v>-1.8881421589536558</v>
      </c>
      <c r="Q301" s="9">
        <f t="shared" si="46"/>
        <v>95.198999316825493</v>
      </c>
      <c r="R301" s="9">
        <f t="shared" si="47"/>
        <v>0</v>
      </c>
      <c r="S301" s="9">
        <f t="shared" si="48"/>
        <v>101.88814215895364</v>
      </c>
      <c r="T301" s="9">
        <f t="shared" si="49"/>
        <v>-1.8881421589536558</v>
      </c>
    </row>
    <row r="302" spans="8:20">
      <c r="H302" s="52">
        <v>298</v>
      </c>
      <c r="I302" s="9">
        <v>-0.12985116498308774</v>
      </c>
      <c r="J302" s="9">
        <f t="shared" ca="1" si="42"/>
        <v>0.37342196861205512</v>
      </c>
      <c r="K302" s="9">
        <f t="shared" si="40"/>
        <v>-0.12985116498308774</v>
      </c>
      <c r="L302" s="9">
        <f t="shared" si="41"/>
        <v>93.257794271552356</v>
      </c>
      <c r="M302" s="9">
        <f t="shared" si="43"/>
        <v>101.2846786855181</v>
      </c>
      <c r="N302" s="9">
        <f t="shared" si="44"/>
        <v>0</v>
      </c>
      <c r="O302" s="9">
        <f t="shared" si="45"/>
        <v>-1.2846786855181165</v>
      </c>
      <c r="Q302" s="9">
        <f t="shared" si="46"/>
        <v>93.257794271552356</v>
      </c>
      <c r="R302" s="9">
        <f t="shared" si="47"/>
        <v>0</v>
      </c>
      <c r="S302" s="9">
        <f t="shared" si="48"/>
        <v>101.2846786855181</v>
      </c>
      <c r="T302" s="9">
        <f t="shared" si="49"/>
        <v>-1.2846786855181165</v>
      </c>
    </row>
    <row r="303" spans="8:20">
      <c r="H303" s="52">
        <v>299</v>
      </c>
      <c r="I303" s="9">
        <v>1.49007374071082</v>
      </c>
      <c r="J303" s="9">
        <f t="shared" ca="1" si="42"/>
        <v>0.84387589754535952</v>
      </c>
      <c r="K303" s="9">
        <f t="shared" si="40"/>
        <v>1.49007374071082</v>
      </c>
      <c r="L303" s="9">
        <f t="shared" si="41"/>
        <v>160.56582478233548</v>
      </c>
      <c r="M303" s="9">
        <f t="shared" si="43"/>
        <v>118.46329929207299</v>
      </c>
      <c r="N303" s="9">
        <f t="shared" si="44"/>
        <v>-12.484751574392746</v>
      </c>
      <c r="O303" s="9">
        <f t="shared" si="45"/>
        <v>-10.127656305062047</v>
      </c>
      <c r="Q303" s="9">
        <f t="shared" si="46"/>
        <v>160.56582478233548</v>
      </c>
      <c r="R303" s="9">
        <f t="shared" si="47"/>
        <v>-12.484751574392746</v>
      </c>
      <c r="S303" s="9">
        <f t="shared" si="48"/>
        <v>118.46329929207299</v>
      </c>
      <c r="T303" s="9">
        <f t="shared" si="49"/>
        <v>-10.127656305062047</v>
      </c>
    </row>
    <row r="304" spans="8:20">
      <c r="H304" s="52">
        <v>300</v>
      </c>
      <c r="I304" s="9">
        <v>-2.0656002009962173</v>
      </c>
      <c r="J304" s="9">
        <f t="shared" ca="1" si="42"/>
        <v>0.42486518396693779</v>
      </c>
      <c r="K304" s="9">
        <f t="shared" si="40"/>
        <v>-2.0656002009962173</v>
      </c>
      <c r="L304" s="9">
        <f t="shared" si="41"/>
        <v>48.720566294800292</v>
      </c>
      <c r="M304" s="9">
        <f t="shared" si="43"/>
        <v>83.992100737668565</v>
      </c>
      <c r="N304" s="9">
        <f t="shared" si="44"/>
        <v>0</v>
      </c>
      <c r="O304" s="9">
        <f t="shared" si="45"/>
        <v>0</v>
      </c>
      <c r="Q304" s="9">
        <f t="shared" si="46"/>
        <v>48.720566294800292</v>
      </c>
      <c r="R304" s="9">
        <f t="shared" si="47"/>
        <v>0</v>
      </c>
      <c r="S304" s="9">
        <f t="shared" si="48"/>
        <v>83.992100737668565</v>
      </c>
      <c r="T304" s="9">
        <f t="shared" si="49"/>
        <v>0</v>
      </c>
    </row>
    <row r="305" spans="8:20">
      <c r="H305" s="52">
        <v>301</v>
      </c>
      <c r="I305" s="9">
        <v>-0.19371970022528742</v>
      </c>
      <c r="J305" s="9">
        <f t="shared" ca="1" si="42"/>
        <v>1.4886879890360571</v>
      </c>
      <c r="K305" s="9">
        <f t="shared" si="40"/>
        <v>-0.19371970022528742</v>
      </c>
      <c r="L305" s="9">
        <f t="shared" si="41"/>
        <v>91.281268257308028</v>
      </c>
      <c r="M305" s="9">
        <f t="shared" si="43"/>
        <v>100.66097881857296</v>
      </c>
      <c r="N305" s="9">
        <f t="shared" si="44"/>
        <v>0</v>
      </c>
      <c r="O305" s="9">
        <f t="shared" si="45"/>
        <v>-0.66097881857297125</v>
      </c>
      <c r="Q305" s="9">
        <f t="shared" si="46"/>
        <v>91.281268257308028</v>
      </c>
      <c r="R305" s="9">
        <f t="shared" si="47"/>
        <v>0</v>
      </c>
      <c r="S305" s="9">
        <f t="shared" si="48"/>
        <v>100.66097881857296</v>
      </c>
      <c r="T305" s="9">
        <f t="shared" si="49"/>
        <v>-0.66097881857297125</v>
      </c>
    </row>
    <row r="306" spans="8:20">
      <c r="H306" s="52">
        <v>302</v>
      </c>
      <c r="I306" s="9">
        <v>0.32899283255622663</v>
      </c>
      <c r="J306" s="9">
        <f t="shared" ca="1" si="42"/>
        <v>-0.54069924498514599</v>
      </c>
      <c r="K306" s="9">
        <f t="shared" si="40"/>
        <v>0.32899283255622663</v>
      </c>
      <c r="L306" s="9">
        <f t="shared" si="41"/>
        <v>108.77350107743968</v>
      </c>
      <c r="M306" s="9">
        <f t="shared" si="43"/>
        <v>105.88053219141968</v>
      </c>
      <c r="N306" s="9">
        <f t="shared" si="44"/>
        <v>-8.7735010774396756</v>
      </c>
      <c r="O306" s="9">
        <f t="shared" si="45"/>
        <v>-5.8805321914196895</v>
      </c>
      <c r="Q306" s="9">
        <f t="shared" si="46"/>
        <v>108.77350107743968</v>
      </c>
      <c r="R306" s="9">
        <f t="shared" si="47"/>
        <v>-8.7735010774396756</v>
      </c>
      <c r="S306" s="9">
        <f t="shared" si="48"/>
        <v>105.88053219141968</v>
      </c>
      <c r="T306" s="9">
        <f t="shared" si="49"/>
        <v>-5.8805321914196895</v>
      </c>
    </row>
    <row r="307" spans="8:20">
      <c r="H307" s="52">
        <v>303</v>
      </c>
      <c r="I307" s="9">
        <v>-2.9666610693694934E-2</v>
      </c>
      <c r="J307" s="9">
        <f t="shared" ca="1" si="42"/>
        <v>-0.21151060456288923</v>
      </c>
      <c r="K307" s="9">
        <f t="shared" si="40"/>
        <v>-2.9666610693694934E-2</v>
      </c>
      <c r="L307" s="9">
        <f t="shared" si="41"/>
        <v>96.444756787974342</v>
      </c>
      <c r="M307" s="9">
        <f t="shared" si="43"/>
        <v>102.27081227541468</v>
      </c>
      <c r="N307" s="9">
        <f t="shared" si="44"/>
        <v>0</v>
      </c>
      <c r="O307" s="9">
        <f t="shared" si="45"/>
        <v>-2.2708122754146984</v>
      </c>
      <c r="Q307" s="9">
        <f t="shared" si="46"/>
        <v>96.444756787974342</v>
      </c>
      <c r="R307" s="9">
        <f t="shared" si="47"/>
        <v>0</v>
      </c>
      <c r="S307" s="9">
        <f t="shared" si="48"/>
        <v>102.27081227541468</v>
      </c>
      <c r="T307" s="9">
        <f t="shared" si="49"/>
        <v>-2.2708122754146984</v>
      </c>
    </row>
    <row r="308" spans="8:20">
      <c r="H308" s="52">
        <v>304</v>
      </c>
      <c r="I308" s="9">
        <v>1.1124795987363256</v>
      </c>
      <c r="J308" s="9">
        <f t="shared" ca="1" si="42"/>
        <v>-1.4671669424374501</v>
      </c>
      <c r="K308" s="9">
        <f t="shared" si="40"/>
        <v>1.1124795987363256</v>
      </c>
      <c r="L308" s="9">
        <f t="shared" si="41"/>
        <v>141.46548330460317</v>
      </c>
      <c r="M308" s="9">
        <f t="shared" si="43"/>
        <v>114.21525629398342</v>
      </c>
      <c r="N308" s="9">
        <f t="shared" si="44"/>
        <v>-12.484751574392746</v>
      </c>
      <c r="O308" s="9">
        <f t="shared" si="45"/>
        <v>-10.127656305062047</v>
      </c>
      <c r="Q308" s="9">
        <f t="shared" si="46"/>
        <v>141.46548330460317</v>
      </c>
      <c r="R308" s="9">
        <f t="shared" si="47"/>
        <v>-12.484751574392746</v>
      </c>
      <c r="S308" s="9">
        <f t="shared" si="48"/>
        <v>114.21525629398342</v>
      </c>
      <c r="T308" s="9">
        <f t="shared" si="49"/>
        <v>-10.127656305062047</v>
      </c>
    </row>
    <row r="309" spans="8:20">
      <c r="H309" s="52">
        <v>305</v>
      </c>
      <c r="I309" s="9">
        <v>1.5092025719029178</v>
      </c>
      <c r="J309" s="9">
        <f t="shared" ca="1" si="42"/>
        <v>-0.52887782440891029</v>
      </c>
      <c r="K309" s="9">
        <f t="shared" si="40"/>
        <v>1.5092025719029178</v>
      </c>
      <c r="L309" s="9">
        <f t="shared" si="41"/>
        <v>161.59932215318582</v>
      </c>
      <c r="M309" s="9">
        <f t="shared" si="43"/>
        <v>118.68266038327435</v>
      </c>
      <c r="N309" s="9">
        <f t="shared" si="44"/>
        <v>-12.484751574392746</v>
      </c>
      <c r="O309" s="9">
        <f t="shared" si="45"/>
        <v>-10.127656305062047</v>
      </c>
      <c r="Q309" s="9">
        <f t="shared" si="46"/>
        <v>161.59932215318582</v>
      </c>
      <c r="R309" s="9">
        <f t="shared" si="47"/>
        <v>-12.484751574392746</v>
      </c>
      <c r="S309" s="9">
        <f t="shared" si="48"/>
        <v>118.68266038327435</v>
      </c>
      <c r="T309" s="9">
        <f t="shared" si="49"/>
        <v>-10.127656305062047</v>
      </c>
    </row>
    <row r="310" spans="8:20">
      <c r="H310" s="52">
        <v>306</v>
      </c>
      <c r="I310" s="9">
        <v>0.24464886126692581</v>
      </c>
      <c r="J310" s="9">
        <f t="shared" ca="1" si="42"/>
        <v>0.43441499085569896</v>
      </c>
      <c r="K310" s="9">
        <f t="shared" si="40"/>
        <v>0.24464886126692581</v>
      </c>
      <c r="L310" s="9">
        <f t="shared" si="41"/>
        <v>105.73945283016482</v>
      </c>
      <c r="M310" s="9">
        <f t="shared" si="43"/>
        <v>105.02035957857981</v>
      </c>
      <c r="N310" s="9">
        <f t="shared" si="44"/>
        <v>-5.7394528301648222</v>
      </c>
      <c r="O310" s="9">
        <f t="shared" si="45"/>
        <v>-5.0203595785798285</v>
      </c>
      <c r="Q310" s="9">
        <f t="shared" si="46"/>
        <v>105.73945283016482</v>
      </c>
      <c r="R310" s="9">
        <f t="shared" si="47"/>
        <v>-5.7394528301648222</v>
      </c>
      <c r="S310" s="9">
        <f t="shared" si="48"/>
        <v>105.02035957857981</v>
      </c>
      <c r="T310" s="9">
        <f t="shared" si="49"/>
        <v>-5.0203595785798285</v>
      </c>
    </row>
    <row r="311" spans="8:20">
      <c r="H311" s="52">
        <v>307</v>
      </c>
      <c r="I311" s="9">
        <v>-1.0541206330929132</v>
      </c>
      <c r="J311" s="9">
        <f t="shared" ca="1" si="42"/>
        <v>1.3443967511631738</v>
      </c>
      <c r="K311" s="9">
        <f t="shared" si="40"/>
        <v>-1.0541206330929132</v>
      </c>
      <c r="L311" s="9">
        <f t="shared" si="41"/>
        <v>68.399118775797362</v>
      </c>
      <c r="M311" s="9">
        <f t="shared" si="43"/>
        <v>92.62380075320128</v>
      </c>
      <c r="N311" s="9">
        <f t="shared" si="44"/>
        <v>0</v>
      </c>
      <c r="O311" s="9">
        <f t="shared" si="45"/>
        <v>0</v>
      </c>
      <c r="Q311" s="9">
        <f t="shared" si="46"/>
        <v>68.399118775797362</v>
      </c>
      <c r="R311" s="9">
        <f t="shared" si="47"/>
        <v>0</v>
      </c>
      <c r="S311" s="9">
        <f t="shared" si="48"/>
        <v>92.62380075320128</v>
      </c>
      <c r="T311" s="9">
        <f t="shared" si="49"/>
        <v>0</v>
      </c>
    </row>
    <row r="312" spans="8:20">
      <c r="H312" s="52">
        <v>308</v>
      </c>
      <c r="I312" s="9">
        <v>-1.2327487521213627</v>
      </c>
      <c r="J312" s="9">
        <f t="shared" ca="1" si="42"/>
        <v>8.9652774012069919E-2</v>
      </c>
      <c r="K312" s="9">
        <f t="shared" si="40"/>
        <v>-1.2327487521213627</v>
      </c>
      <c r="L312" s="9">
        <f t="shared" si="41"/>
        <v>64.421445235623338</v>
      </c>
      <c r="M312" s="9">
        <f t="shared" si="43"/>
        <v>91.037403283967151</v>
      </c>
      <c r="N312" s="9">
        <f t="shared" si="44"/>
        <v>0</v>
      </c>
      <c r="O312" s="9">
        <f t="shared" si="45"/>
        <v>0</v>
      </c>
      <c r="Q312" s="9">
        <f t="shared" si="46"/>
        <v>64.421445235623338</v>
      </c>
      <c r="R312" s="9">
        <f t="shared" si="47"/>
        <v>0</v>
      </c>
      <c r="S312" s="9">
        <f t="shared" si="48"/>
        <v>91.037403283967151</v>
      </c>
      <c r="T312" s="9">
        <f t="shared" si="49"/>
        <v>0</v>
      </c>
    </row>
    <row r="313" spans="8:20">
      <c r="H313" s="52">
        <v>309</v>
      </c>
      <c r="I313" s="9">
        <v>-0.35514280225501643</v>
      </c>
      <c r="J313" s="9">
        <f t="shared" ca="1" si="42"/>
        <v>3.9534995531536207E-2</v>
      </c>
      <c r="K313" s="9">
        <f t="shared" si="40"/>
        <v>-0.35514280225501643</v>
      </c>
      <c r="L313" s="9">
        <f t="shared" si="41"/>
        <v>86.470467812197342</v>
      </c>
      <c r="M313" s="9">
        <f t="shared" si="43"/>
        <v>99.101689314989997</v>
      </c>
      <c r="N313" s="9">
        <f t="shared" si="44"/>
        <v>0</v>
      </c>
      <c r="O313" s="9">
        <f t="shared" si="45"/>
        <v>0</v>
      </c>
      <c r="Q313" s="9">
        <f t="shared" si="46"/>
        <v>86.470467812197342</v>
      </c>
      <c r="R313" s="9">
        <f t="shared" si="47"/>
        <v>0</v>
      </c>
      <c r="S313" s="9">
        <f t="shared" si="48"/>
        <v>99.101689314989997</v>
      </c>
      <c r="T313" s="9">
        <f t="shared" si="49"/>
        <v>0</v>
      </c>
    </row>
    <row r="314" spans="8:20">
      <c r="H314" s="52">
        <v>310</v>
      </c>
      <c r="I314" s="9">
        <v>-4.2887595448237906E-2</v>
      </c>
      <c r="J314" s="9">
        <f t="shared" ca="1" si="42"/>
        <v>-2.1056369757070761</v>
      </c>
      <c r="K314" s="9">
        <f t="shared" si="40"/>
        <v>-4.2887595448237906E-2</v>
      </c>
      <c r="L314" s="9">
        <f t="shared" si="41"/>
        <v>96.018026242814216</v>
      </c>
      <c r="M314" s="9">
        <f t="shared" si="43"/>
        <v>102.14012796866484</v>
      </c>
      <c r="N314" s="9">
        <f t="shared" si="44"/>
        <v>0</v>
      </c>
      <c r="O314" s="9">
        <f t="shared" si="45"/>
        <v>-2.1401279686648564</v>
      </c>
      <c r="Q314" s="9">
        <f t="shared" si="46"/>
        <v>96.018026242814216</v>
      </c>
      <c r="R314" s="9">
        <f t="shared" si="47"/>
        <v>0</v>
      </c>
      <c r="S314" s="9">
        <f t="shared" si="48"/>
        <v>102.14012796866484</v>
      </c>
      <c r="T314" s="9">
        <f t="shared" si="49"/>
        <v>-2.1401279686648564</v>
      </c>
    </row>
    <row r="315" spans="8:20">
      <c r="H315" s="52">
        <v>311</v>
      </c>
      <c r="I315" s="9">
        <v>-0.21331923752992049</v>
      </c>
      <c r="J315" s="9">
        <f t="shared" ca="1" si="42"/>
        <v>1.241300041045142</v>
      </c>
      <c r="K315" s="9">
        <f t="shared" si="40"/>
        <v>-0.21331923752992049</v>
      </c>
      <c r="L315" s="9">
        <f t="shared" si="41"/>
        <v>90.683167096419268</v>
      </c>
      <c r="M315" s="9">
        <f t="shared" si="43"/>
        <v>100.47035332721508</v>
      </c>
      <c r="N315" s="9">
        <f t="shared" si="44"/>
        <v>0</v>
      </c>
      <c r="O315" s="9">
        <f t="shared" si="45"/>
        <v>-0.47035332721509349</v>
      </c>
      <c r="Q315" s="9">
        <f t="shared" si="46"/>
        <v>90.683167096419268</v>
      </c>
      <c r="R315" s="9">
        <f t="shared" si="47"/>
        <v>0</v>
      </c>
      <c r="S315" s="9">
        <f t="shared" si="48"/>
        <v>100.47035332721508</v>
      </c>
      <c r="T315" s="9">
        <f t="shared" si="49"/>
        <v>-0.47035332721509349</v>
      </c>
    </row>
    <row r="316" spans="8:20">
      <c r="H316" s="52">
        <v>312</v>
      </c>
      <c r="I316" s="9">
        <v>-0.88031934809905299</v>
      </c>
      <c r="J316" s="9">
        <f t="shared" ca="1" si="42"/>
        <v>-0.52630867078699362</v>
      </c>
      <c r="K316" s="9">
        <f t="shared" si="40"/>
        <v>-0.88031934809905299</v>
      </c>
      <c r="L316" s="9">
        <f t="shared" si="41"/>
        <v>72.504914344415312</v>
      </c>
      <c r="M316" s="9">
        <f t="shared" si="43"/>
        <v>94.193860743054486</v>
      </c>
      <c r="N316" s="9">
        <f t="shared" si="44"/>
        <v>0</v>
      </c>
      <c r="O316" s="9">
        <f t="shared" si="45"/>
        <v>0</v>
      </c>
      <c r="Q316" s="9">
        <f t="shared" si="46"/>
        <v>72.504914344415312</v>
      </c>
      <c r="R316" s="9">
        <f t="shared" si="47"/>
        <v>0</v>
      </c>
      <c r="S316" s="9">
        <f t="shared" si="48"/>
        <v>94.193860743054486</v>
      </c>
      <c r="T316" s="9">
        <f t="shared" si="49"/>
        <v>0</v>
      </c>
    </row>
    <row r="317" spans="8:20">
      <c r="H317" s="52">
        <v>313</v>
      </c>
      <c r="I317" s="9">
        <v>-1.0370943281036402</v>
      </c>
      <c r="J317" s="9">
        <f t="shared" ca="1" si="42"/>
        <v>-0.42174929851969406</v>
      </c>
      <c r="K317" s="9">
        <f t="shared" si="40"/>
        <v>-1.0370943281036402</v>
      </c>
      <c r="L317" s="9">
        <f t="shared" si="41"/>
        <v>68.790847532412698</v>
      </c>
      <c r="M317" s="9">
        <f t="shared" si="43"/>
        <v>92.776447016640589</v>
      </c>
      <c r="N317" s="9">
        <f t="shared" si="44"/>
        <v>0</v>
      </c>
      <c r="O317" s="9">
        <f t="shared" si="45"/>
        <v>0</v>
      </c>
      <c r="Q317" s="9">
        <f t="shared" si="46"/>
        <v>68.790847532412698</v>
      </c>
      <c r="R317" s="9">
        <f t="shared" si="47"/>
        <v>0</v>
      </c>
      <c r="S317" s="9">
        <f t="shared" si="48"/>
        <v>92.776447016640589</v>
      </c>
      <c r="T317" s="9">
        <f t="shared" si="49"/>
        <v>0</v>
      </c>
    </row>
    <row r="318" spans="8:20">
      <c r="H318" s="52">
        <v>314</v>
      </c>
      <c r="I318" s="9">
        <v>0.97998981698101639</v>
      </c>
      <c r="J318" s="9">
        <f t="shared" ca="1" si="42"/>
        <v>-0.17700926257492258</v>
      </c>
      <c r="K318" s="9">
        <f t="shared" si="40"/>
        <v>0.97998981698101639</v>
      </c>
      <c r="L318" s="9">
        <f t="shared" si="41"/>
        <v>135.31664815064079</v>
      </c>
      <c r="M318" s="9">
        <f t="shared" si="43"/>
        <v>112.76109490164875</v>
      </c>
      <c r="N318" s="9">
        <f t="shared" si="44"/>
        <v>-12.484751574392746</v>
      </c>
      <c r="O318" s="9">
        <f t="shared" si="45"/>
        <v>-10.127656305062047</v>
      </c>
      <c r="Q318" s="9">
        <f t="shared" si="46"/>
        <v>135.31664815064079</v>
      </c>
      <c r="R318" s="9">
        <f t="shared" si="47"/>
        <v>-12.484751574392746</v>
      </c>
      <c r="S318" s="9">
        <f t="shared" si="48"/>
        <v>112.76109490164875</v>
      </c>
      <c r="T318" s="9">
        <f t="shared" si="49"/>
        <v>-10.127656305062047</v>
      </c>
    </row>
    <row r="319" spans="8:20">
      <c r="H319" s="52">
        <v>315</v>
      </c>
      <c r="I319" s="9">
        <v>0.27788860283577688</v>
      </c>
      <c r="J319" s="9">
        <f t="shared" ca="1" si="42"/>
        <v>0.55180136038589978</v>
      </c>
      <c r="K319" s="9">
        <f t="shared" si="40"/>
        <v>0.27788860283577688</v>
      </c>
      <c r="L319" s="9">
        <f t="shared" si="41"/>
        <v>106.92492610734811</v>
      </c>
      <c r="M319" s="9">
        <f t="shared" si="43"/>
        <v>105.35851390406695</v>
      </c>
      <c r="N319" s="9">
        <f t="shared" si="44"/>
        <v>-6.9249261073481136</v>
      </c>
      <c r="O319" s="9">
        <f t="shared" si="45"/>
        <v>-5.3585139040669674</v>
      </c>
      <c r="Q319" s="9">
        <f t="shared" si="46"/>
        <v>106.92492610734811</v>
      </c>
      <c r="R319" s="9">
        <f t="shared" si="47"/>
        <v>-6.9249261073481136</v>
      </c>
      <c r="S319" s="9">
        <f t="shared" si="48"/>
        <v>105.35851390406695</v>
      </c>
      <c r="T319" s="9">
        <f t="shared" si="49"/>
        <v>-5.3585139040669674</v>
      </c>
    </row>
    <row r="320" spans="8:20">
      <c r="H320" s="52">
        <v>316</v>
      </c>
      <c r="I320" s="9">
        <v>0.84533181402482838</v>
      </c>
      <c r="J320" s="9">
        <f t="shared" ca="1" si="42"/>
        <v>-0.38665322975840788</v>
      </c>
      <c r="K320" s="9">
        <f t="shared" si="40"/>
        <v>0.84533181402482838</v>
      </c>
      <c r="L320" s="9">
        <f t="shared" si="41"/>
        <v>129.34097768614876</v>
      </c>
      <c r="M320" s="9">
        <f t="shared" si="43"/>
        <v>111.30210554571939</v>
      </c>
      <c r="N320" s="9">
        <f t="shared" si="44"/>
        <v>-12.484751574392746</v>
      </c>
      <c r="O320" s="9">
        <f t="shared" si="45"/>
        <v>-10.127656305062047</v>
      </c>
      <c r="Q320" s="9">
        <f t="shared" si="46"/>
        <v>129.34097768614876</v>
      </c>
      <c r="R320" s="9">
        <f t="shared" si="47"/>
        <v>-12.484751574392746</v>
      </c>
      <c r="S320" s="9">
        <f t="shared" si="48"/>
        <v>111.30210554571939</v>
      </c>
      <c r="T320" s="9">
        <f t="shared" si="49"/>
        <v>-10.127656305062047</v>
      </c>
    </row>
    <row r="321" spans="8:20">
      <c r="H321" s="52">
        <v>317</v>
      </c>
      <c r="I321" s="9">
        <v>1.417146348816914</v>
      </c>
      <c r="J321" s="9">
        <f t="shared" ca="1" si="42"/>
        <v>0.48553443076782726</v>
      </c>
      <c r="K321" s="9">
        <f t="shared" si="40"/>
        <v>1.417146348816914</v>
      </c>
      <c r="L321" s="9">
        <f t="shared" si="41"/>
        <v>156.68595656370033</v>
      </c>
      <c r="M321" s="9">
        <f t="shared" si="43"/>
        <v>117.63071270274095</v>
      </c>
      <c r="N321" s="9">
        <f t="shared" si="44"/>
        <v>-12.484751574392746</v>
      </c>
      <c r="O321" s="9">
        <f t="shared" si="45"/>
        <v>-10.127656305062047</v>
      </c>
      <c r="Q321" s="9">
        <f t="shared" si="46"/>
        <v>156.68595656370033</v>
      </c>
      <c r="R321" s="9">
        <f t="shared" si="47"/>
        <v>-12.484751574392746</v>
      </c>
      <c r="S321" s="9">
        <f t="shared" si="48"/>
        <v>117.63071270274095</v>
      </c>
      <c r="T321" s="9">
        <f t="shared" si="49"/>
        <v>-10.127656305062047</v>
      </c>
    </row>
    <row r="322" spans="8:20">
      <c r="H322" s="52">
        <v>318</v>
      </c>
      <c r="I322" s="9">
        <v>-0.2193618880976467</v>
      </c>
      <c r="J322" s="9">
        <f t="shared" ca="1" si="42"/>
        <v>-0.26659447865170549</v>
      </c>
      <c r="K322" s="9">
        <f t="shared" si="40"/>
        <v>-0.2193618880976467</v>
      </c>
      <c r="L322" s="9">
        <f t="shared" si="41"/>
        <v>90.499560617482246</v>
      </c>
      <c r="M322" s="9">
        <f t="shared" si="43"/>
        <v>100.4116552239833</v>
      </c>
      <c r="N322" s="9">
        <f t="shared" si="44"/>
        <v>0</v>
      </c>
      <c r="O322" s="9">
        <f t="shared" si="45"/>
        <v>-0.41165522398331689</v>
      </c>
      <c r="Q322" s="9">
        <f t="shared" si="46"/>
        <v>90.499560617482246</v>
      </c>
      <c r="R322" s="9">
        <f t="shared" si="47"/>
        <v>0</v>
      </c>
      <c r="S322" s="9">
        <f t="shared" si="48"/>
        <v>100.4116552239833</v>
      </c>
      <c r="T322" s="9">
        <f t="shared" si="49"/>
        <v>-0.41165522398331689</v>
      </c>
    </row>
    <row r="323" spans="8:20">
      <c r="H323" s="52">
        <v>319</v>
      </c>
      <c r="I323" s="9">
        <v>-1.0325904732163198</v>
      </c>
      <c r="J323" s="9">
        <f t="shared" ca="1" si="42"/>
        <v>0.15983168134595457</v>
      </c>
      <c r="K323" s="9">
        <f t="shared" si="40"/>
        <v>-1.0325904732163198</v>
      </c>
      <c r="L323" s="9">
        <f t="shared" si="41"/>
        <v>68.894843617812839</v>
      </c>
      <c r="M323" s="9">
        <f t="shared" si="43"/>
        <v>92.816867571205336</v>
      </c>
      <c r="N323" s="9">
        <f t="shared" si="44"/>
        <v>0</v>
      </c>
      <c r="O323" s="9">
        <f t="shared" si="45"/>
        <v>0</v>
      </c>
      <c r="Q323" s="9">
        <f t="shared" si="46"/>
        <v>68.894843617812839</v>
      </c>
      <c r="R323" s="9">
        <f t="shared" si="47"/>
        <v>0</v>
      </c>
      <c r="S323" s="9">
        <f t="shared" si="48"/>
        <v>92.816867571205336</v>
      </c>
      <c r="T323" s="9">
        <f t="shared" si="49"/>
        <v>0</v>
      </c>
    </row>
    <row r="324" spans="8:20">
      <c r="H324" s="52">
        <v>320</v>
      </c>
      <c r="I324" s="9">
        <v>-0.81695770802969714</v>
      </c>
      <c r="J324" s="9">
        <f t="shared" ca="1" si="42"/>
        <v>-4.1226810416224259E-2</v>
      </c>
      <c r="K324" s="9">
        <f t="shared" si="40"/>
        <v>-0.81695770802969714</v>
      </c>
      <c r="L324" s="9">
        <f t="shared" si="41"/>
        <v>74.062280444520965</v>
      </c>
      <c r="M324" s="9">
        <f t="shared" si="43"/>
        <v>94.77284385709369</v>
      </c>
      <c r="N324" s="9">
        <f t="shared" si="44"/>
        <v>0</v>
      </c>
      <c r="O324" s="9">
        <f t="shared" si="45"/>
        <v>0</v>
      </c>
      <c r="Q324" s="9">
        <f t="shared" si="46"/>
        <v>74.062280444520965</v>
      </c>
      <c r="R324" s="9">
        <f t="shared" si="47"/>
        <v>0</v>
      </c>
      <c r="S324" s="9">
        <f t="shared" si="48"/>
        <v>94.77284385709369</v>
      </c>
      <c r="T324" s="9">
        <f t="shared" si="49"/>
        <v>0</v>
      </c>
    </row>
    <row r="325" spans="8:20">
      <c r="H325" s="52">
        <v>321</v>
      </c>
      <c r="I325" s="9">
        <v>-0.77472957702032719</v>
      </c>
      <c r="J325" s="9">
        <f t="shared" ca="1" si="42"/>
        <v>5.3322115172913069E-2</v>
      </c>
      <c r="K325" s="9">
        <f t="shared" ref="K325:K388" si="50">IF($B$7=0,I325,J325)</f>
        <v>-0.77472957702032719</v>
      </c>
      <c r="L325" s="9">
        <f t="shared" ref="L325:L388" si="51">$E$7*EXP(($B$5-0.5*$E$9^2)*$B$6+$E$9*SQRT($B$6)*K325)</f>
        <v>75.118737977178114</v>
      </c>
      <c r="M325" s="9">
        <f t="shared" si="43"/>
        <v>95.160689092366752</v>
      </c>
      <c r="N325" s="9">
        <f t="shared" si="44"/>
        <v>0</v>
      </c>
      <c r="O325" s="9">
        <f t="shared" si="45"/>
        <v>0</v>
      </c>
      <c r="Q325" s="9">
        <f t="shared" si="46"/>
        <v>75.118737977178114</v>
      </c>
      <c r="R325" s="9">
        <f t="shared" si="47"/>
        <v>0</v>
      </c>
      <c r="S325" s="9">
        <f t="shared" si="48"/>
        <v>95.160689092366752</v>
      </c>
      <c r="T325" s="9">
        <f t="shared" si="49"/>
        <v>0</v>
      </c>
    </row>
    <row r="326" spans="8:20">
      <c r="H326" s="52">
        <v>322</v>
      </c>
      <c r="I326" s="9">
        <v>0.53813053615482676</v>
      </c>
      <c r="J326" s="9">
        <f t="shared" ref="J326:J389" ca="1" si="52">NORMSINV(RAND())</f>
        <v>-0.60843832783148077</v>
      </c>
      <c r="K326" s="9">
        <f t="shared" si="50"/>
        <v>0.53813053615482676</v>
      </c>
      <c r="L326" s="9">
        <f t="shared" si="51"/>
        <v>116.6775655983362</v>
      </c>
      <c r="M326" s="9">
        <f t="shared" ref="M326:M389" si="53">$E$8*EXP(($B$5-0.5*$E$10^2)*$B$6+$E$10*SQRT($B$6)*K326)</f>
        <v>108.04391565769664</v>
      </c>
      <c r="N326" s="9">
        <f t="shared" ref="N326:N389" si="54">IF(L326&gt;$E$12,-$E$12+$E$11,IF(L326&lt;$E$11,0,-L326+$E$11))</f>
        <v>-12.484751574392746</v>
      </c>
      <c r="O326" s="9">
        <f t="shared" ref="O326:O389" si="55">IF(M326&gt;$E$14,-$E$14+$E$13,IF(M326&lt;$E$13,0,-M326+$E$13))</f>
        <v>-8.0439156576966582</v>
      </c>
      <c r="Q326" s="9">
        <f t="shared" ref="Q326:Q389" si="56">L326</f>
        <v>116.6775655983362</v>
      </c>
      <c r="R326" s="9">
        <f t="shared" ref="R326:R389" si="57">N326</f>
        <v>-12.484751574392746</v>
      </c>
      <c r="S326" s="9">
        <f t="shared" ref="S326:S389" si="58">M326</f>
        <v>108.04391565769664</v>
      </c>
      <c r="T326" s="9">
        <f t="shared" ref="T326:T389" si="59">O326</f>
        <v>-8.0439156576966582</v>
      </c>
    </row>
    <row r="327" spans="8:20">
      <c r="H327" s="52">
        <v>323</v>
      </c>
      <c r="I327" s="9">
        <v>0.50768338017037296</v>
      </c>
      <c r="J327" s="9">
        <f t="shared" ca="1" si="52"/>
        <v>0.1401544495483</v>
      </c>
      <c r="K327" s="9">
        <f t="shared" si="50"/>
        <v>0.50768338017037296</v>
      </c>
      <c r="L327" s="9">
        <f t="shared" si="51"/>
        <v>115.49209088976902</v>
      </c>
      <c r="M327" s="9">
        <f t="shared" si="53"/>
        <v>107.72623312486971</v>
      </c>
      <c r="N327" s="9">
        <f t="shared" si="54"/>
        <v>-12.484751574392746</v>
      </c>
      <c r="O327" s="9">
        <f t="shared" si="55"/>
        <v>-7.7262331248697222</v>
      </c>
      <c r="Q327" s="9">
        <f t="shared" si="56"/>
        <v>115.49209088976902</v>
      </c>
      <c r="R327" s="9">
        <f t="shared" si="57"/>
        <v>-12.484751574392746</v>
      </c>
      <c r="S327" s="9">
        <f t="shared" si="58"/>
        <v>107.72623312486971</v>
      </c>
      <c r="T327" s="9">
        <f t="shared" si="59"/>
        <v>-7.7262331248697222</v>
      </c>
    </row>
    <row r="328" spans="8:20">
      <c r="H328" s="52">
        <v>324</v>
      </c>
      <c r="I328" s="9">
        <v>0.15254533602066869</v>
      </c>
      <c r="J328" s="9">
        <f t="shared" ca="1" si="52"/>
        <v>1.0473436349091714</v>
      </c>
      <c r="K328" s="9">
        <f t="shared" si="50"/>
        <v>0.15254533602066869</v>
      </c>
      <c r="L328" s="9">
        <f t="shared" si="51"/>
        <v>102.5228586115275</v>
      </c>
      <c r="M328" s="9">
        <f t="shared" si="53"/>
        <v>104.08903197104092</v>
      </c>
      <c r="N328" s="9">
        <f t="shared" si="54"/>
        <v>-2.5228586115274965</v>
      </c>
      <c r="O328" s="9">
        <f t="shared" si="55"/>
        <v>-4.0890319710409386</v>
      </c>
      <c r="Q328" s="9">
        <f t="shared" si="56"/>
        <v>102.5228586115275</v>
      </c>
      <c r="R328" s="9">
        <f t="shared" si="57"/>
        <v>-2.5228586115274965</v>
      </c>
      <c r="S328" s="9">
        <f t="shared" si="58"/>
        <v>104.08903197104092</v>
      </c>
      <c r="T328" s="9">
        <f t="shared" si="59"/>
        <v>-4.0890319710409386</v>
      </c>
    </row>
    <row r="329" spans="8:20">
      <c r="H329" s="52">
        <v>325</v>
      </c>
      <c r="I329" s="9">
        <v>0.59686968457186529</v>
      </c>
      <c r="J329" s="9">
        <f t="shared" ca="1" si="52"/>
        <v>-3.61751844344818</v>
      </c>
      <c r="K329" s="9">
        <f t="shared" si="50"/>
        <v>0.59686968457186529</v>
      </c>
      <c r="L329" s="9">
        <f t="shared" si="51"/>
        <v>118.99909425742298</v>
      </c>
      <c r="M329" s="9">
        <f t="shared" si="53"/>
        <v>108.65944346648686</v>
      </c>
      <c r="N329" s="9">
        <f t="shared" si="54"/>
        <v>-12.484751574392746</v>
      </c>
      <c r="O329" s="9">
        <f t="shared" si="55"/>
        <v>-8.6594434664868771</v>
      </c>
      <c r="Q329" s="9">
        <f t="shared" si="56"/>
        <v>118.99909425742298</v>
      </c>
      <c r="R329" s="9">
        <f t="shared" si="57"/>
        <v>-12.484751574392746</v>
      </c>
      <c r="S329" s="9">
        <f t="shared" si="58"/>
        <v>108.65944346648686</v>
      </c>
      <c r="T329" s="9">
        <f t="shared" si="59"/>
        <v>-8.6594434664868771</v>
      </c>
    </row>
    <row r="330" spans="8:20">
      <c r="H330" s="52">
        <v>326</v>
      </c>
      <c r="I330" s="9">
        <v>-1.8951739155907119</v>
      </c>
      <c r="J330" s="9">
        <f t="shared" ca="1" si="52"/>
        <v>-1.5467483021299384</v>
      </c>
      <c r="K330" s="9">
        <f t="shared" si="50"/>
        <v>-1.8951739155907119</v>
      </c>
      <c r="L330" s="9">
        <f t="shared" si="51"/>
        <v>51.586687561952395</v>
      </c>
      <c r="M330" s="9">
        <f t="shared" si="53"/>
        <v>85.38796957681906</v>
      </c>
      <c r="N330" s="9">
        <f t="shared" si="54"/>
        <v>0</v>
      </c>
      <c r="O330" s="9">
        <f t="shared" si="55"/>
        <v>0</v>
      </c>
      <c r="Q330" s="9">
        <f t="shared" si="56"/>
        <v>51.586687561952395</v>
      </c>
      <c r="R330" s="9">
        <f t="shared" si="57"/>
        <v>0</v>
      </c>
      <c r="S330" s="9">
        <f t="shared" si="58"/>
        <v>85.38796957681906</v>
      </c>
      <c r="T330" s="9">
        <f t="shared" si="59"/>
        <v>0</v>
      </c>
    </row>
    <row r="331" spans="8:20">
      <c r="H331" s="52">
        <v>327</v>
      </c>
      <c r="I331" s="9">
        <v>4.1283391457834051E-2</v>
      </c>
      <c r="J331" s="9">
        <f t="shared" ca="1" si="52"/>
        <v>0.33767801697322503</v>
      </c>
      <c r="K331" s="9">
        <f t="shared" si="50"/>
        <v>4.1283391457834051E-2</v>
      </c>
      <c r="L331" s="9">
        <f t="shared" si="51"/>
        <v>98.767400826422161</v>
      </c>
      <c r="M331" s="9">
        <f t="shared" si="53"/>
        <v>102.97498718031721</v>
      </c>
      <c r="N331" s="9">
        <f t="shared" si="54"/>
        <v>0</v>
      </c>
      <c r="O331" s="9">
        <f t="shared" si="55"/>
        <v>-2.9749871803172283</v>
      </c>
      <c r="Q331" s="9">
        <f t="shared" si="56"/>
        <v>98.767400826422161</v>
      </c>
      <c r="R331" s="9">
        <f t="shared" si="57"/>
        <v>0</v>
      </c>
      <c r="S331" s="9">
        <f t="shared" si="58"/>
        <v>102.97498718031721</v>
      </c>
      <c r="T331" s="9">
        <f t="shared" si="59"/>
        <v>-2.9749871803172283</v>
      </c>
    </row>
    <row r="332" spans="8:20">
      <c r="H332" s="52">
        <v>328</v>
      </c>
      <c r="I332" s="9">
        <v>0.74722085112741976</v>
      </c>
      <c r="J332" s="9">
        <f t="shared" ca="1" si="52"/>
        <v>0.22767660142845822</v>
      </c>
      <c r="K332" s="9">
        <f t="shared" si="50"/>
        <v>0.74722085112741976</v>
      </c>
      <c r="L332" s="9">
        <f t="shared" si="51"/>
        <v>125.15399245259351</v>
      </c>
      <c r="M332" s="9">
        <f t="shared" si="53"/>
        <v>110.25099674473572</v>
      </c>
      <c r="N332" s="9">
        <f t="shared" si="54"/>
        <v>-12.484751574392746</v>
      </c>
      <c r="O332" s="9">
        <f t="shared" si="55"/>
        <v>-10.127656305062047</v>
      </c>
      <c r="Q332" s="9">
        <f t="shared" si="56"/>
        <v>125.15399245259351</v>
      </c>
      <c r="R332" s="9">
        <f t="shared" si="57"/>
        <v>-12.484751574392746</v>
      </c>
      <c r="S332" s="9">
        <f t="shared" si="58"/>
        <v>110.25099674473572</v>
      </c>
      <c r="T332" s="9">
        <f t="shared" si="59"/>
        <v>-10.127656305062047</v>
      </c>
    </row>
    <row r="333" spans="8:20">
      <c r="H333" s="52">
        <v>329</v>
      </c>
      <c r="I333" s="9">
        <v>-0.55751182692212709</v>
      </c>
      <c r="J333" s="9">
        <f t="shared" ca="1" si="52"/>
        <v>-0.57495350853057947</v>
      </c>
      <c r="K333" s="9">
        <f t="shared" si="50"/>
        <v>-0.55751182692212709</v>
      </c>
      <c r="L333" s="9">
        <f t="shared" si="51"/>
        <v>80.795937203384526</v>
      </c>
      <c r="M333" s="9">
        <f t="shared" si="53"/>
        <v>97.180953520762131</v>
      </c>
      <c r="N333" s="9">
        <f t="shared" si="54"/>
        <v>0</v>
      </c>
      <c r="O333" s="9">
        <f t="shared" si="55"/>
        <v>0</v>
      </c>
      <c r="Q333" s="9">
        <f t="shared" si="56"/>
        <v>80.795937203384526</v>
      </c>
      <c r="R333" s="9">
        <f t="shared" si="57"/>
        <v>0</v>
      </c>
      <c r="S333" s="9">
        <f t="shared" si="58"/>
        <v>97.180953520762131</v>
      </c>
      <c r="T333" s="9">
        <f t="shared" si="59"/>
        <v>0</v>
      </c>
    </row>
    <row r="334" spans="8:20">
      <c r="H334" s="52">
        <v>330</v>
      </c>
      <c r="I334" s="9">
        <v>0.13029581310097096</v>
      </c>
      <c r="J334" s="9">
        <f t="shared" ca="1" si="52"/>
        <v>3.5120908661825649E-2</v>
      </c>
      <c r="K334" s="9">
        <f t="shared" si="50"/>
        <v>0.13029581310097096</v>
      </c>
      <c r="L334" s="9">
        <f t="shared" si="51"/>
        <v>101.7606114945022</v>
      </c>
      <c r="M334" s="9">
        <f t="shared" si="53"/>
        <v>103.8652917579704</v>
      </c>
      <c r="N334" s="9">
        <f t="shared" si="54"/>
        <v>-1.7606114945022</v>
      </c>
      <c r="O334" s="9">
        <f t="shared" si="55"/>
        <v>-3.8652917579704109</v>
      </c>
      <c r="Q334" s="9">
        <f t="shared" si="56"/>
        <v>101.7606114945022</v>
      </c>
      <c r="R334" s="9">
        <f t="shared" si="57"/>
        <v>-1.7606114945022</v>
      </c>
      <c r="S334" s="9">
        <f t="shared" si="58"/>
        <v>103.8652917579704</v>
      </c>
      <c r="T334" s="9">
        <f t="shared" si="59"/>
        <v>-3.8652917579704109</v>
      </c>
    </row>
    <row r="335" spans="8:20">
      <c r="H335" s="52">
        <v>331</v>
      </c>
      <c r="I335" s="9">
        <v>0.32264460534189859</v>
      </c>
      <c r="J335" s="9">
        <f t="shared" ca="1" si="52"/>
        <v>0.87477073243491132</v>
      </c>
      <c r="K335" s="9">
        <f t="shared" si="50"/>
        <v>0.32264460534189859</v>
      </c>
      <c r="L335" s="9">
        <f t="shared" si="51"/>
        <v>108.54214166989446</v>
      </c>
      <c r="M335" s="9">
        <f t="shared" si="53"/>
        <v>105.815546039916</v>
      </c>
      <c r="N335" s="9">
        <f t="shared" si="54"/>
        <v>-8.5421416698944626</v>
      </c>
      <c r="O335" s="9">
        <f t="shared" si="55"/>
        <v>-5.8155460399160148</v>
      </c>
      <c r="Q335" s="9">
        <f t="shared" si="56"/>
        <v>108.54214166989446</v>
      </c>
      <c r="R335" s="9">
        <f t="shared" si="57"/>
        <v>-8.5421416698944626</v>
      </c>
      <c r="S335" s="9">
        <f t="shared" si="58"/>
        <v>105.815546039916</v>
      </c>
      <c r="T335" s="9">
        <f t="shared" si="59"/>
        <v>-5.8155460399160148</v>
      </c>
    </row>
    <row r="336" spans="8:20">
      <c r="H336" s="52">
        <v>332</v>
      </c>
      <c r="I336" s="9">
        <v>-1.0255946478753739</v>
      </c>
      <c r="J336" s="9">
        <f t="shared" ca="1" si="52"/>
        <v>-0.29884528603230853</v>
      </c>
      <c r="K336" s="9">
        <f t="shared" si="50"/>
        <v>-1.0255946478753739</v>
      </c>
      <c r="L336" s="9">
        <f t="shared" si="51"/>
        <v>69.056692302946999</v>
      </c>
      <c r="M336" s="9">
        <f t="shared" si="53"/>
        <v>92.879687631121087</v>
      </c>
      <c r="N336" s="9">
        <f t="shared" si="54"/>
        <v>0</v>
      </c>
      <c r="O336" s="9">
        <f t="shared" si="55"/>
        <v>0</v>
      </c>
      <c r="Q336" s="9">
        <f t="shared" si="56"/>
        <v>69.056692302946999</v>
      </c>
      <c r="R336" s="9">
        <f t="shared" si="57"/>
        <v>0</v>
      </c>
      <c r="S336" s="9">
        <f t="shared" si="58"/>
        <v>92.879687631121087</v>
      </c>
      <c r="T336" s="9">
        <f t="shared" si="59"/>
        <v>0</v>
      </c>
    </row>
    <row r="337" spans="8:20">
      <c r="H337" s="52">
        <v>333</v>
      </c>
      <c r="I337" s="9">
        <v>0.84391574725074925</v>
      </c>
      <c r="J337" s="9">
        <f t="shared" ca="1" si="52"/>
        <v>0.58445890018388291</v>
      </c>
      <c r="K337" s="9">
        <f t="shared" si="50"/>
        <v>0.84391574725074925</v>
      </c>
      <c r="L337" s="9">
        <f t="shared" si="51"/>
        <v>129.27956040146313</v>
      </c>
      <c r="M337" s="9">
        <f t="shared" si="53"/>
        <v>111.28686351167335</v>
      </c>
      <c r="N337" s="9">
        <f t="shared" si="54"/>
        <v>-12.484751574392746</v>
      </c>
      <c r="O337" s="9">
        <f t="shared" si="55"/>
        <v>-10.127656305062047</v>
      </c>
      <c r="Q337" s="9">
        <f t="shared" si="56"/>
        <v>129.27956040146313</v>
      </c>
      <c r="R337" s="9">
        <f t="shared" si="57"/>
        <v>-12.484751574392746</v>
      </c>
      <c r="S337" s="9">
        <f t="shared" si="58"/>
        <v>111.28686351167335</v>
      </c>
      <c r="T337" s="9">
        <f t="shared" si="59"/>
        <v>-10.127656305062047</v>
      </c>
    </row>
    <row r="338" spans="8:20">
      <c r="H338" s="52">
        <v>334</v>
      </c>
      <c r="I338" s="9">
        <v>-0.27313573760676313</v>
      </c>
      <c r="J338" s="9">
        <f t="shared" ca="1" si="52"/>
        <v>-1.4608338794588194</v>
      </c>
      <c r="K338" s="9">
        <f t="shared" si="50"/>
        <v>-0.27313573760676313</v>
      </c>
      <c r="L338" s="9">
        <f t="shared" si="51"/>
        <v>88.881924458966481</v>
      </c>
      <c r="M338" s="9">
        <f t="shared" si="53"/>
        <v>99.89080603576086</v>
      </c>
      <c r="N338" s="9">
        <f t="shared" si="54"/>
        <v>0</v>
      </c>
      <c r="O338" s="9">
        <f t="shared" si="55"/>
        <v>0</v>
      </c>
      <c r="Q338" s="9">
        <f t="shared" si="56"/>
        <v>88.881924458966481</v>
      </c>
      <c r="R338" s="9">
        <f t="shared" si="57"/>
        <v>0</v>
      </c>
      <c r="S338" s="9">
        <f t="shared" si="58"/>
        <v>99.89080603576086</v>
      </c>
      <c r="T338" s="9">
        <f t="shared" si="59"/>
        <v>0</v>
      </c>
    </row>
    <row r="339" spans="8:20">
      <c r="H339" s="52">
        <v>335</v>
      </c>
      <c r="I339" s="9">
        <v>-6.5281752016178779E-2</v>
      </c>
      <c r="J339" s="9">
        <f t="shared" ca="1" si="52"/>
        <v>2.5590265033210411</v>
      </c>
      <c r="K339" s="9">
        <f t="shared" si="50"/>
        <v>-6.5281752016178779E-2</v>
      </c>
      <c r="L339" s="9">
        <f t="shared" si="51"/>
        <v>95.299518679734945</v>
      </c>
      <c r="M339" s="9">
        <f t="shared" si="53"/>
        <v>101.91915128778989</v>
      </c>
      <c r="N339" s="9">
        <f t="shared" si="54"/>
        <v>0</v>
      </c>
      <c r="O339" s="9">
        <f t="shared" si="55"/>
        <v>-1.9191512877899015</v>
      </c>
      <c r="Q339" s="9">
        <f t="shared" si="56"/>
        <v>95.299518679734945</v>
      </c>
      <c r="R339" s="9">
        <f t="shared" si="57"/>
        <v>0</v>
      </c>
      <c r="S339" s="9">
        <f t="shared" si="58"/>
        <v>101.91915128778989</v>
      </c>
      <c r="T339" s="9">
        <f t="shared" si="59"/>
        <v>-1.9191512877899015</v>
      </c>
    </row>
    <row r="340" spans="8:20">
      <c r="H340" s="52">
        <v>336</v>
      </c>
      <c r="I340" s="9">
        <v>1.1367701663902443</v>
      </c>
      <c r="J340" s="9">
        <f t="shared" ca="1" si="52"/>
        <v>-1.0546051661500602</v>
      </c>
      <c r="K340" s="9">
        <f t="shared" si="50"/>
        <v>1.1367701663902443</v>
      </c>
      <c r="L340" s="9">
        <f t="shared" si="51"/>
        <v>142.62274713510013</v>
      </c>
      <c r="M340" s="9">
        <f t="shared" si="53"/>
        <v>114.48388818022791</v>
      </c>
      <c r="N340" s="9">
        <f t="shared" si="54"/>
        <v>-12.484751574392746</v>
      </c>
      <c r="O340" s="9">
        <f t="shared" si="55"/>
        <v>-10.127656305062047</v>
      </c>
      <c r="Q340" s="9">
        <f t="shared" si="56"/>
        <v>142.62274713510013</v>
      </c>
      <c r="R340" s="9">
        <f t="shared" si="57"/>
        <v>-12.484751574392746</v>
      </c>
      <c r="S340" s="9">
        <f t="shared" si="58"/>
        <v>114.48388818022791</v>
      </c>
      <c r="T340" s="9">
        <f t="shared" si="59"/>
        <v>-10.127656305062047</v>
      </c>
    </row>
    <row r="341" spans="8:20">
      <c r="H341" s="52">
        <v>337</v>
      </c>
      <c r="I341" s="9">
        <v>0.32796211749145532</v>
      </c>
      <c r="J341" s="9">
        <f t="shared" ca="1" si="52"/>
        <v>0.85491296892327973</v>
      </c>
      <c r="K341" s="9">
        <f t="shared" si="50"/>
        <v>0.32796211749145532</v>
      </c>
      <c r="L341" s="9">
        <f t="shared" si="51"/>
        <v>108.73590344177286</v>
      </c>
      <c r="M341" s="9">
        <f t="shared" si="53"/>
        <v>105.86997815359668</v>
      </c>
      <c r="N341" s="9">
        <f t="shared" si="54"/>
        <v>-8.7359034417728623</v>
      </c>
      <c r="O341" s="9">
        <f t="shared" si="55"/>
        <v>-5.8699781535966906</v>
      </c>
      <c r="Q341" s="9">
        <f t="shared" si="56"/>
        <v>108.73590344177286</v>
      </c>
      <c r="R341" s="9">
        <f t="shared" si="57"/>
        <v>-8.7359034417728623</v>
      </c>
      <c r="S341" s="9">
        <f t="shared" si="58"/>
        <v>105.86997815359668</v>
      </c>
      <c r="T341" s="9">
        <f t="shared" si="59"/>
        <v>-5.8699781535966906</v>
      </c>
    </row>
    <row r="342" spans="8:20">
      <c r="H342" s="52">
        <v>338</v>
      </c>
      <c r="I342" s="9">
        <v>0.2398605963643356</v>
      </c>
      <c r="J342" s="9">
        <f t="shared" ca="1" si="52"/>
        <v>0.41437195165421264</v>
      </c>
      <c r="K342" s="9">
        <f t="shared" si="50"/>
        <v>0.2398605963643356</v>
      </c>
      <c r="L342" s="9">
        <f t="shared" si="51"/>
        <v>105.56976902185792</v>
      </c>
      <c r="M342" s="9">
        <f t="shared" si="53"/>
        <v>104.97173714761502</v>
      </c>
      <c r="N342" s="9">
        <f t="shared" si="54"/>
        <v>-5.5697690218579226</v>
      </c>
      <c r="O342" s="9">
        <f t="shared" si="55"/>
        <v>-4.9717371476150305</v>
      </c>
      <c r="Q342" s="9">
        <f t="shared" si="56"/>
        <v>105.56976902185792</v>
      </c>
      <c r="R342" s="9">
        <f t="shared" si="57"/>
        <v>-5.5697690218579226</v>
      </c>
      <c r="S342" s="9">
        <f t="shared" si="58"/>
        <v>104.97173714761502</v>
      </c>
      <c r="T342" s="9">
        <f t="shared" si="59"/>
        <v>-4.9717371476150305</v>
      </c>
    </row>
    <row r="343" spans="8:20">
      <c r="H343" s="52">
        <v>339</v>
      </c>
      <c r="I343" s="9">
        <v>2.7643861662407794</v>
      </c>
      <c r="J343" s="9">
        <f t="shared" ca="1" si="52"/>
        <v>-1.006087614132281</v>
      </c>
      <c r="K343" s="9">
        <f t="shared" si="50"/>
        <v>2.7643861662407794</v>
      </c>
      <c r="L343" s="9">
        <f t="shared" si="51"/>
        <v>246.1937953041614</v>
      </c>
      <c r="M343" s="9">
        <f t="shared" si="53"/>
        <v>134.00082780789015</v>
      </c>
      <c r="N343" s="9">
        <f t="shared" si="54"/>
        <v>-12.484751574392746</v>
      </c>
      <c r="O343" s="9">
        <f t="shared" si="55"/>
        <v>-10.127656305062047</v>
      </c>
      <c r="Q343" s="9">
        <f t="shared" si="56"/>
        <v>246.1937953041614</v>
      </c>
      <c r="R343" s="9">
        <f t="shared" si="57"/>
        <v>-12.484751574392746</v>
      </c>
      <c r="S343" s="9">
        <f t="shared" si="58"/>
        <v>134.00082780789015</v>
      </c>
      <c r="T343" s="9">
        <f t="shared" si="59"/>
        <v>-10.127656305062047</v>
      </c>
    </row>
    <row r="344" spans="8:20">
      <c r="H344" s="52">
        <v>340</v>
      </c>
      <c r="I344" s="9">
        <v>0.42852474981273797</v>
      </c>
      <c r="J344" s="9">
        <f t="shared" ca="1" si="52"/>
        <v>-0.36250451934233408</v>
      </c>
      <c r="K344" s="9">
        <f t="shared" si="50"/>
        <v>0.42852474981273797</v>
      </c>
      <c r="L344" s="9">
        <f t="shared" si="51"/>
        <v>112.46607096830725</v>
      </c>
      <c r="M344" s="9">
        <f t="shared" si="53"/>
        <v>106.90466430463336</v>
      </c>
      <c r="N344" s="9">
        <f t="shared" si="54"/>
        <v>-12.46607096830725</v>
      </c>
      <c r="O344" s="9">
        <f t="shared" si="55"/>
        <v>-6.9046643046333713</v>
      </c>
      <c r="Q344" s="9">
        <f t="shared" si="56"/>
        <v>112.46607096830725</v>
      </c>
      <c r="R344" s="9">
        <f t="shared" si="57"/>
        <v>-12.46607096830725</v>
      </c>
      <c r="S344" s="9">
        <f t="shared" si="58"/>
        <v>106.90466430463336</v>
      </c>
      <c r="T344" s="9">
        <f t="shared" si="59"/>
        <v>-6.9046643046333713</v>
      </c>
    </row>
    <row r="345" spans="8:20">
      <c r="H345" s="52">
        <v>341</v>
      </c>
      <c r="I345" s="9">
        <v>-0.70082293976193921</v>
      </c>
      <c r="J345" s="9">
        <f t="shared" ca="1" si="52"/>
        <v>0.61788894749424783</v>
      </c>
      <c r="K345" s="9">
        <f t="shared" si="50"/>
        <v>-0.70082293976193921</v>
      </c>
      <c r="L345" s="9">
        <f t="shared" si="51"/>
        <v>77.00412085580426</v>
      </c>
      <c r="M345" s="9">
        <f t="shared" si="53"/>
        <v>95.843310039343436</v>
      </c>
      <c r="N345" s="9">
        <f t="shared" si="54"/>
        <v>0</v>
      </c>
      <c r="O345" s="9">
        <f t="shared" si="55"/>
        <v>0</v>
      </c>
      <c r="Q345" s="9">
        <f t="shared" si="56"/>
        <v>77.00412085580426</v>
      </c>
      <c r="R345" s="9">
        <f t="shared" si="57"/>
        <v>0</v>
      </c>
      <c r="S345" s="9">
        <f t="shared" si="58"/>
        <v>95.843310039343436</v>
      </c>
      <c r="T345" s="9">
        <f t="shared" si="59"/>
        <v>0</v>
      </c>
    </row>
    <row r="346" spans="8:20">
      <c r="H346" s="52">
        <v>342</v>
      </c>
      <c r="I346" s="9">
        <v>-1.0583564266139722</v>
      </c>
      <c r="J346" s="9">
        <f t="shared" ca="1" si="52"/>
        <v>1.4407633702142977E-3</v>
      </c>
      <c r="K346" s="9">
        <f t="shared" si="50"/>
        <v>-1.0583564266139722</v>
      </c>
      <c r="L346" s="9">
        <f t="shared" si="51"/>
        <v>68.302011741389464</v>
      </c>
      <c r="M346" s="9">
        <f t="shared" si="53"/>
        <v>92.585864539790023</v>
      </c>
      <c r="N346" s="9">
        <f t="shared" si="54"/>
        <v>0</v>
      </c>
      <c r="O346" s="9">
        <f t="shared" si="55"/>
        <v>0</v>
      </c>
      <c r="Q346" s="9">
        <f t="shared" si="56"/>
        <v>68.302011741389464</v>
      </c>
      <c r="R346" s="9">
        <f t="shared" si="57"/>
        <v>0</v>
      </c>
      <c r="S346" s="9">
        <f t="shared" si="58"/>
        <v>92.585864539790023</v>
      </c>
      <c r="T346" s="9">
        <f t="shared" si="59"/>
        <v>0</v>
      </c>
    </row>
    <row r="347" spans="8:20">
      <c r="H347" s="52">
        <v>343</v>
      </c>
      <c r="I347" s="9">
        <v>1.0362063124406795</v>
      </c>
      <c r="J347" s="9">
        <f t="shared" ca="1" si="52"/>
        <v>-1.520161473363723</v>
      </c>
      <c r="K347" s="9">
        <f t="shared" si="50"/>
        <v>1.0362063124406795</v>
      </c>
      <c r="L347" s="9">
        <f t="shared" si="51"/>
        <v>137.8923151947906</v>
      </c>
      <c r="M347" s="9">
        <f t="shared" si="53"/>
        <v>113.37583245241284</v>
      </c>
      <c r="N347" s="9">
        <f t="shared" si="54"/>
        <v>-12.484751574392746</v>
      </c>
      <c r="O347" s="9">
        <f t="shared" si="55"/>
        <v>-10.127656305062047</v>
      </c>
      <c r="Q347" s="9">
        <f t="shared" si="56"/>
        <v>137.8923151947906</v>
      </c>
      <c r="R347" s="9">
        <f t="shared" si="57"/>
        <v>-12.484751574392746</v>
      </c>
      <c r="S347" s="9">
        <f t="shared" si="58"/>
        <v>113.37583245241284</v>
      </c>
      <c r="T347" s="9">
        <f t="shared" si="59"/>
        <v>-10.127656305062047</v>
      </c>
    </row>
    <row r="348" spans="8:20">
      <c r="H348" s="52">
        <v>344</v>
      </c>
      <c r="I348" s="9">
        <v>1.966558929010535</v>
      </c>
      <c r="J348" s="9">
        <f t="shared" ca="1" si="52"/>
        <v>9.5175437012809602E-2</v>
      </c>
      <c r="K348" s="9">
        <f t="shared" si="50"/>
        <v>1.966558929010535</v>
      </c>
      <c r="L348" s="9">
        <f t="shared" si="51"/>
        <v>188.39128313823301</v>
      </c>
      <c r="M348" s="9">
        <f t="shared" si="53"/>
        <v>124.05010890404964</v>
      </c>
      <c r="N348" s="9">
        <f t="shared" si="54"/>
        <v>-12.484751574392746</v>
      </c>
      <c r="O348" s="9">
        <f t="shared" si="55"/>
        <v>-10.127656305062047</v>
      </c>
      <c r="Q348" s="9">
        <f t="shared" si="56"/>
        <v>188.39128313823301</v>
      </c>
      <c r="R348" s="9">
        <f t="shared" si="57"/>
        <v>-12.484751574392746</v>
      </c>
      <c r="S348" s="9">
        <f t="shared" si="58"/>
        <v>124.05010890404964</v>
      </c>
      <c r="T348" s="9">
        <f t="shared" si="59"/>
        <v>-10.127656305062047</v>
      </c>
    </row>
    <row r="349" spans="8:20">
      <c r="H349" s="52">
        <v>345</v>
      </c>
      <c r="I349" s="9">
        <v>1.6761872379965996</v>
      </c>
      <c r="J349" s="9">
        <f t="shared" ca="1" si="52"/>
        <v>1.2579889419004062</v>
      </c>
      <c r="K349" s="9">
        <f t="shared" si="50"/>
        <v>1.6761872379965996</v>
      </c>
      <c r="L349" s="9">
        <f t="shared" si="51"/>
        <v>170.90844487770417</v>
      </c>
      <c r="M349" s="9">
        <f t="shared" si="53"/>
        <v>120.61489999846449</v>
      </c>
      <c r="N349" s="9">
        <f t="shared" si="54"/>
        <v>-12.484751574392746</v>
      </c>
      <c r="O349" s="9">
        <f t="shared" si="55"/>
        <v>-10.127656305062047</v>
      </c>
      <c r="Q349" s="9">
        <f t="shared" si="56"/>
        <v>170.90844487770417</v>
      </c>
      <c r="R349" s="9">
        <f t="shared" si="57"/>
        <v>-12.484751574392746</v>
      </c>
      <c r="S349" s="9">
        <f t="shared" si="58"/>
        <v>120.61489999846449</v>
      </c>
      <c r="T349" s="9">
        <f t="shared" si="59"/>
        <v>-10.127656305062047</v>
      </c>
    </row>
    <row r="350" spans="8:20">
      <c r="H350" s="52">
        <v>346</v>
      </c>
      <c r="I350" s="9">
        <v>6.9377525796143771E-2</v>
      </c>
      <c r="J350" s="9">
        <f t="shared" ca="1" si="52"/>
        <v>1.5264509765475704</v>
      </c>
      <c r="K350" s="9">
        <f t="shared" si="50"/>
        <v>6.9377525796143771E-2</v>
      </c>
      <c r="L350" s="9">
        <f t="shared" si="51"/>
        <v>99.702485499482535</v>
      </c>
      <c r="M350" s="9">
        <f t="shared" si="53"/>
        <v>103.2551581237704</v>
      </c>
      <c r="N350" s="9">
        <f t="shared" si="54"/>
        <v>0</v>
      </c>
      <c r="O350" s="9">
        <f t="shared" si="55"/>
        <v>-3.2551581237704141</v>
      </c>
      <c r="Q350" s="9">
        <f t="shared" si="56"/>
        <v>99.702485499482535</v>
      </c>
      <c r="R350" s="9">
        <f t="shared" si="57"/>
        <v>0</v>
      </c>
      <c r="S350" s="9">
        <f t="shared" si="58"/>
        <v>103.2551581237704</v>
      </c>
      <c r="T350" s="9">
        <f t="shared" si="59"/>
        <v>-3.2551581237704141</v>
      </c>
    </row>
    <row r="351" spans="8:20">
      <c r="H351" s="52">
        <v>347</v>
      </c>
      <c r="I351" s="9">
        <v>-0.34316209057587344</v>
      </c>
      <c r="J351" s="9">
        <f t="shared" ca="1" si="52"/>
        <v>-1.1136740899421913</v>
      </c>
      <c r="K351" s="9">
        <f t="shared" si="50"/>
        <v>-0.34316209057587344</v>
      </c>
      <c r="L351" s="9">
        <f t="shared" si="51"/>
        <v>86.818642488679814</v>
      </c>
      <c r="M351" s="9">
        <f t="shared" si="53"/>
        <v>99.216584243305604</v>
      </c>
      <c r="N351" s="9">
        <f t="shared" si="54"/>
        <v>0</v>
      </c>
      <c r="O351" s="9">
        <f t="shared" si="55"/>
        <v>0</v>
      </c>
      <c r="Q351" s="9">
        <f t="shared" si="56"/>
        <v>86.818642488679814</v>
      </c>
      <c r="R351" s="9">
        <f t="shared" si="57"/>
        <v>0</v>
      </c>
      <c r="S351" s="9">
        <f t="shared" si="58"/>
        <v>99.216584243305604</v>
      </c>
      <c r="T351" s="9">
        <f t="shared" si="59"/>
        <v>0</v>
      </c>
    </row>
    <row r="352" spans="8:20">
      <c r="H352" s="52">
        <v>348</v>
      </c>
      <c r="I352" s="9">
        <v>-0.76115401748948985</v>
      </c>
      <c r="J352" s="9">
        <f t="shared" ca="1" si="52"/>
        <v>1.2313618190294084</v>
      </c>
      <c r="K352" s="9">
        <f t="shared" si="50"/>
        <v>-0.76115401748948985</v>
      </c>
      <c r="L352" s="9">
        <f t="shared" si="51"/>
        <v>75.461560240195567</v>
      </c>
      <c r="M352" s="9">
        <f t="shared" si="53"/>
        <v>95.285710965417991</v>
      </c>
      <c r="N352" s="9">
        <f t="shared" si="54"/>
        <v>0</v>
      </c>
      <c r="O352" s="9">
        <f t="shared" si="55"/>
        <v>0</v>
      </c>
      <c r="Q352" s="9">
        <f t="shared" si="56"/>
        <v>75.461560240195567</v>
      </c>
      <c r="R352" s="9">
        <f t="shared" si="57"/>
        <v>0</v>
      </c>
      <c r="S352" s="9">
        <f t="shared" si="58"/>
        <v>95.285710965417991</v>
      </c>
      <c r="T352" s="9">
        <f t="shared" si="59"/>
        <v>0</v>
      </c>
    </row>
    <row r="353" spans="8:20">
      <c r="H353" s="52">
        <v>349</v>
      </c>
      <c r="I353" s="9">
        <v>0.10954518412261288</v>
      </c>
      <c r="J353" s="9">
        <f t="shared" ca="1" si="52"/>
        <v>-0.13035990976819745</v>
      </c>
      <c r="K353" s="9">
        <f t="shared" si="50"/>
        <v>0.10954518412261288</v>
      </c>
      <c r="L353" s="9">
        <f t="shared" si="51"/>
        <v>101.05482329739937</v>
      </c>
      <c r="M353" s="9">
        <f t="shared" si="53"/>
        <v>103.65705780067505</v>
      </c>
      <c r="N353" s="9">
        <f t="shared" si="54"/>
        <v>-1.0548232973993663</v>
      </c>
      <c r="O353" s="9">
        <f t="shared" si="55"/>
        <v>-3.6570578006750623</v>
      </c>
      <c r="Q353" s="9">
        <f t="shared" si="56"/>
        <v>101.05482329739937</v>
      </c>
      <c r="R353" s="9">
        <f t="shared" si="57"/>
        <v>-1.0548232973993663</v>
      </c>
      <c r="S353" s="9">
        <f t="shared" si="58"/>
        <v>103.65705780067505</v>
      </c>
      <c r="T353" s="9">
        <f t="shared" si="59"/>
        <v>-3.6570578006750623</v>
      </c>
    </row>
    <row r="354" spans="8:20">
      <c r="H354" s="52">
        <v>350</v>
      </c>
      <c r="I354" s="9">
        <v>0.60103391167989595</v>
      </c>
      <c r="J354" s="9">
        <f t="shared" ca="1" si="52"/>
        <v>-1.2892913094295753</v>
      </c>
      <c r="K354" s="9">
        <f t="shared" si="50"/>
        <v>0.60103391167989595</v>
      </c>
      <c r="L354" s="9">
        <f t="shared" si="51"/>
        <v>119.16541838850887</v>
      </c>
      <c r="M354" s="9">
        <f t="shared" si="53"/>
        <v>108.70321329973223</v>
      </c>
      <c r="N354" s="9">
        <f t="shared" si="54"/>
        <v>-12.484751574392746</v>
      </c>
      <c r="O354" s="9">
        <f t="shared" si="55"/>
        <v>-8.7032132997322407</v>
      </c>
      <c r="Q354" s="9">
        <f t="shared" si="56"/>
        <v>119.16541838850887</v>
      </c>
      <c r="R354" s="9">
        <f t="shared" si="57"/>
        <v>-12.484751574392746</v>
      </c>
      <c r="S354" s="9">
        <f t="shared" si="58"/>
        <v>108.70321329973223</v>
      </c>
      <c r="T354" s="9">
        <f t="shared" si="59"/>
        <v>-8.7032132997322407</v>
      </c>
    </row>
    <row r="355" spans="8:20">
      <c r="H355" s="52">
        <v>351</v>
      </c>
      <c r="I355" s="9">
        <v>-1.5786572759122643</v>
      </c>
      <c r="J355" s="9">
        <f t="shared" ca="1" si="52"/>
        <v>-1.0319679357483416</v>
      </c>
      <c r="K355" s="9">
        <f t="shared" si="50"/>
        <v>-1.5786572759122643</v>
      </c>
      <c r="L355" s="9">
        <f t="shared" si="51"/>
        <v>57.364518668077594</v>
      </c>
      <c r="M355" s="9">
        <f t="shared" si="53"/>
        <v>88.042226181239073</v>
      </c>
      <c r="N355" s="9">
        <f t="shared" si="54"/>
        <v>0</v>
      </c>
      <c r="O355" s="9">
        <f t="shared" si="55"/>
        <v>0</v>
      </c>
      <c r="Q355" s="9">
        <f t="shared" si="56"/>
        <v>57.364518668077594</v>
      </c>
      <c r="R355" s="9">
        <f t="shared" si="57"/>
        <v>0</v>
      </c>
      <c r="S355" s="9">
        <f t="shared" si="58"/>
        <v>88.042226181239073</v>
      </c>
      <c r="T355" s="9">
        <f t="shared" si="59"/>
        <v>0</v>
      </c>
    </row>
    <row r="356" spans="8:20">
      <c r="H356" s="52">
        <v>352</v>
      </c>
      <c r="I356" s="9">
        <v>0.7180914972557455</v>
      </c>
      <c r="J356" s="9">
        <f t="shared" ca="1" si="52"/>
        <v>0.48431943661378823</v>
      </c>
      <c r="K356" s="9">
        <f t="shared" si="50"/>
        <v>0.7180914972557455</v>
      </c>
      <c r="L356" s="9">
        <f t="shared" si="51"/>
        <v>123.93716336987188</v>
      </c>
      <c r="M356" s="9">
        <f t="shared" si="53"/>
        <v>109.9408356455762</v>
      </c>
      <c r="N356" s="9">
        <f t="shared" si="54"/>
        <v>-12.484751574392746</v>
      </c>
      <c r="O356" s="9">
        <f t="shared" si="55"/>
        <v>-9.9408356455762146</v>
      </c>
      <c r="Q356" s="9">
        <f t="shared" si="56"/>
        <v>123.93716336987188</v>
      </c>
      <c r="R356" s="9">
        <f t="shared" si="57"/>
        <v>-12.484751574392746</v>
      </c>
      <c r="S356" s="9">
        <f t="shared" si="58"/>
        <v>109.9408356455762</v>
      </c>
      <c r="T356" s="9">
        <f t="shared" si="59"/>
        <v>-9.9408356455762146</v>
      </c>
    </row>
    <row r="357" spans="8:20">
      <c r="H357" s="52">
        <v>353</v>
      </c>
      <c r="I357" s="9">
        <v>-0.32834499176237014</v>
      </c>
      <c r="J357" s="9">
        <f t="shared" ca="1" si="52"/>
        <v>0.94983708363054509</v>
      </c>
      <c r="K357" s="9">
        <f t="shared" si="50"/>
        <v>-0.32834499176237014</v>
      </c>
      <c r="L357" s="9">
        <f t="shared" si="51"/>
        <v>87.251185859790965</v>
      </c>
      <c r="M357" s="9">
        <f t="shared" si="53"/>
        <v>99.358864359896529</v>
      </c>
      <c r="N357" s="9">
        <f t="shared" si="54"/>
        <v>0</v>
      </c>
      <c r="O357" s="9">
        <f t="shared" si="55"/>
        <v>0</v>
      </c>
      <c r="Q357" s="9">
        <f t="shared" si="56"/>
        <v>87.251185859790965</v>
      </c>
      <c r="R357" s="9">
        <f t="shared" si="57"/>
        <v>0</v>
      </c>
      <c r="S357" s="9">
        <f t="shared" si="58"/>
        <v>99.358864359896529</v>
      </c>
      <c r="T357" s="9">
        <f t="shared" si="59"/>
        <v>0</v>
      </c>
    </row>
    <row r="358" spans="8:20">
      <c r="H358" s="52">
        <v>354</v>
      </c>
      <c r="I358" s="9">
        <v>1.9045326122374746</v>
      </c>
      <c r="J358" s="9">
        <f t="shared" ca="1" si="52"/>
        <v>-0.29253388353204307</v>
      </c>
      <c r="K358" s="9">
        <f t="shared" si="50"/>
        <v>1.9045326122374746</v>
      </c>
      <c r="L358" s="9">
        <f t="shared" si="51"/>
        <v>184.51245142004282</v>
      </c>
      <c r="M358" s="9">
        <f t="shared" si="53"/>
        <v>123.30818949543963</v>
      </c>
      <c r="N358" s="9">
        <f t="shared" si="54"/>
        <v>-12.484751574392746</v>
      </c>
      <c r="O358" s="9">
        <f t="shared" si="55"/>
        <v>-10.127656305062047</v>
      </c>
      <c r="Q358" s="9">
        <f t="shared" si="56"/>
        <v>184.51245142004282</v>
      </c>
      <c r="R358" s="9">
        <f t="shared" si="57"/>
        <v>-12.484751574392746</v>
      </c>
      <c r="S358" s="9">
        <f t="shared" si="58"/>
        <v>123.30818949543963</v>
      </c>
      <c r="T358" s="9">
        <f t="shared" si="59"/>
        <v>-10.127656305062047</v>
      </c>
    </row>
    <row r="359" spans="8:20">
      <c r="H359" s="52">
        <v>355</v>
      </c>
      <c r="I359" s="9">
        <v>-1.0503864379533876</v>
      </c>
      <c r="J359" s="9">
        <f t="shared" ca="1" si="52"/>
        <v>0.23080412379814724</v>
      </c>
      <c r="K359" s="9">
        <f t="shared" si="50"/>
        <v>-1.0503864379533876</v>
      </c>
      <c r="L359" s="9">
        <f t="shared" si="51"/>
        <v>68.484840991681622</v>
      </c>
      <c r="M359" s="9">
        <f t="shared" si="53"/>
        <v>92.65725749035326</v>
      </c>
      <c r="N359" s="9">
        <f t="shared" si="54"/>
        <v>0</v>
      </c>
      <c r="O359" s="9">
        <f t="shared" si="55"/>
        <v>0</v>
      </c>
      <c r="Q359" s="9">
        <f t="shared" si="56"/>
        <v>68.484840991681622</v>
      </c>
      <c r="R359" s="9">
        <f t="shared" si="57"/>
        <v>0</v>
      </c>
      <c r="S359" s="9">
        <f t="shared" si="58"/>
        <v>92.65725749035326</v>
      </c>
      <c r="T359" s="9">
        <f t="shared" si="59"/>
        <v>0</v>
      </c>
    </row>
    <row r="360" spans="8:20">
      <c r="H360" s="52">
        <v>356</v>
      </c>
      <c r="I360" s="9">
        <v>0.42392661850757357</v>
      </c>
      <c r="J360" s="9">
        <f t="shared" ca="1" si="52"/>
        <v>0.23113242051875388</v>
      </c>
      <c r="K360" s="9">
        <f t="shared" si="50"/>
        <v>0.42392661850757357</v>
      </c>
      <c r="L360" s="9">
        <f t="shared" si="51"/>
        <v>112.29275366963611</v>
      </c>
      <c r="M360" s="9">
        <f t="shared" si="53"/>
        <v>106.85713439220197</v>
      </c>
      <c r="N360" s="9">
        <f t="shared" si="54"/>
        <v>-12.292753669636113</v>
      </c>
      <c r="O360" s="9">
        <f t="shared" si="55"/>
        <v>-6.857134392201985</v>
      </c>
      <c r="Q360" s="9">
        <f t="shared" si="56"/>
        <v>112.29275366963611</v>
      </c>
      <c r="R360" s="9">
        <f t="shared" si="57"/>
        <v>-12.292753669636113</v>
      </c>
      <c r="S360" s="9">
        <f t="shared" si="58"/>
        <v>106.85713439220197</v>
      </c>
      <c r="T360" s="9">
        <f t="shared" si="59"/>
        <v>-6.857134392201985</v>
      </c>
    </row>
    <row r="361" spans="8:20">
      <c r="H361" s="52">
        <v>357</v>
      </c>
      <c r="I361" s="9">
        <v>1.0591900394507645</v>
      </c>
      <c r="J361" s="9">
        <f t="shared" ca="1" si="52"/>
        <v>0.51563210609802645</v>
      </c>
      <c r="K361" s="9">
        <f t="shared" si="50"/>
        <v>1.0591900394507645</v>
      </c>
      <c r="L361" s="9">
        <f t="shared" si="51"/>
        <v>138.95942580776224</v>
      </c>
      <c r="M361" s="9">
        <f t="shared" si="53"/>
        <v>113.62812781446337</v>
      </c>
      <c r="N361" s="9">
        <f t="shared" si="54"/>
        <v>-12.484751574392746</v>
      </c>
      <c r="O361" s="9">
        <f t="shared" si="55"/>
        <v>-10.127656305062047</v>
      </c>
      <c r="Q361" s="9">
        <f t="shared" si="56"/>
        <v>138.95942580776224</v>
      </c>
      <c r="R361" s="9">
        <f t="shared" si="57"/>
        <v>-12.484751574392746</v>
      </c>
      <c r="S361" s="9">
        <f t="shared" si="58"/>
        <v>113.62812781446337</v>
      </c>
      <c r="T361" s="9">
        <f t="shared" si="59"/>
        <v>-10.127656305062047</v>
      </c>
    </row>
    <row r="362" spans="8:20">
      <c r="H362" s="52">
        <v>358</v>
      </c>
      <c r="I362" s="9">
        <v>1.3258120034518694</v>
      </c>
      <c r="J362" s="9">
        <f t="shared" ca="1" si="52"/>
        <v>-0.94898739617184769</v>
      </c>
      <c r="K362" s="9">
        <f t="shared" si="50"/>
        <v>1.3258120034518694</v>
      </c>
      <c r="L362" s="9">
        <f t="shared" si="51"/>
        <v>151.95876835900535</v>
      </c>
      <c r="M362" s="9">
        <f t="shared" si="53"/>
        <v>116.59622888521122</v>
      </c>
      <c r="N362" s="9">
        <f t="shared" si="54"/>
        <v>-12.484751574392746</v>
      </c>
      <c r="O362" s="9">
        <f t="shared" si="55"/>
        <v>-10.127656305062047</v>
      </c>
      <c r="Q362" s="9">
        <f t="shared" si="56"/>
        <v>151.95876835900535</v>
      </c>
      <c r="R362" s="9">
        <f t="shared" si="57"/>
        <v>-12.484751574392746</v>
      </c>
      <c r="S362" s="9">
        <f t="shared" si="58"/>
        <v>116.59622888521122</v>
      </c>
      <c r="T362" s="9">
        <f t="shared" si="59"/>
        <v>-10.127656305062047</v>
      </c>
    </row>
    <row r="363" spans="8:20">
      <c r="H363" s="52">
        <v>359</v>
      </c>
      <c r="I363" s="9">
        <v>0.25643030650279852</v>
      </c>
      <c r="J363" s="9">
        <f t="shared" ca="1" si="52"/>
        <v>-0.15592943317064317</v>
      </c>
      <c r="K363" s="9">
        <f t="shared" si="50"/>
        <v>0.25643030650279852</v>
      </c>
      <c r="L363" s="9">
        <f t="shared" si="51"/>
        <v>106.15811899115408</v>
      </c>
      <c r="M363" s="9">
        <f t="shared" si="53"/>
        <v>105.14009015359119</v>
      </c>
      <c r="N363" s="9">
        <f t="shared" si="54"/>
        <v>-6.1581189911540832</v>
      </c>
      <c r="O363" s="9">
        <f t="shared" si="55"/>
        <v>-5.1400901535912027</v>
      </c>
      <c r="Q363" s="9">
        <f t="shared" si="56"/>
        <v>106.15811899115408</v>
      </c>
      <c r="R363" s="9">
        <f t="shared" si="57"/>
        <v>-6.1581189911540832</v>
      </c>
      <c r="S363" s="9">
        <f t="shared" si="58"/>
        <v>105.14009015359119</v>
      </c>
      <c r="T363" s="9">
        <f t="shared" si="59"/>
        <v>-5.1400901535912027</v>
      </c>
    </row>
    <row r="364" spans="8:20">
      <c r="H364" s="52">
        <v>360</v>
      </c>
      <c r="I364" s="9">
        <v>-0.80364809571303875</v>
      </c>
      <c r="J364" s="9">
        <f t="shared" ca="1" si="52"/>
        <v>0.64181098069259579</v>
      </c>
      <c r="K364" s="9">
        <f t="shared" si="50"/>
        <v>-0.80364809571303875</v>
      </c>
      <c r="L364" s="9">
        <f t="shared" si="51"/>
        <v>74.393645034505539</v>
      </c>
      <c r="M364" s="9">
        <f t="shared" si="53"/>
        <v>94.894915395049978</v>
      </c>
      <c r="N364" s="9">
        <f t="shared" si="54"/>
        <v>0</v>
      </c>
      <c r="O364" s="9">
        <f t="shared" si="55"/>
        <v>0</v>
      </c>
      <c r="Q364" s="9">
        <f t="shared" si="56"/>
        <v>74.393645034505539</v>
      </c>
      <c r="R364" s="9">
        <f t="shared" si="57"/>
        <v>0</v>
      </c>
      <c r="S364" s="9">
        <f t="shared" si="58"/>
        <v>94.894915395049978</v>
      </c>
      <c r="T364" s="9">
        <f t="shared" si="59"/>
        <v>0</v>
      </c>
    </row>
    <row r="365" spans="8:20">
      <c r="H365" s="52">
        <v>361</v>
      </c>
      <c r="I365" s="9">
        <v>1.9936527974619811</v>
      </c>
      <c r="J365" s="9">
        <f t="shared" ca="1" si="52"/>
        <v>-0.93023989894246795</v>
      </c>
      <c r="K365" s="9">
        <f t="shared" si="50"/>
        <v>1.9936527974619811</v>
      </c>
      <c r="L365" s="9">
        <f t="shared" si="51"/>
        <v>190.11109332106031</v>
      </c>
      <c r="M365" s="9">
        <f t="shared" si="53"/>
        <v>124.37558780666025</v>
      </c>
      <c r="N365" s="9">
        <f t="shared" si="54"/>
        <v>-12.484751574392746</v>
      </c>
      <c r="O365" s="9">
        <f t="shared" si="55"/>
        <v>-10.127656305062047</v>
      </c>
      <c r="Q365" s="9">
        <f t="shared" si="56"/>
        <v>190.11109332106031</v>
      </c>
      <c r="R365" s="9">
        <f t="shared" si="57"/>
        <v>-12.484751574392746</v>
      </c>
      <c r="S365" s="9">
        <f t="shared" si="58"/>
        <v>124.37558780666025</v>
      </c>
      <c r="T365" s="9">
        <f t="shared" si="59"/>
        <v>-10.127656305062047</v>
      </c>
    </row>
    <row r="366" spans="8:20">
      <c r="H366" s="52">
        <v>362</v>
      </c>
      <c r="I366" s="9">
        <v>-0.62698165990211552</v>
      </c>
      <c r="J366" s="9">
        <f t="shared" ca="1" si="52"/>
        <v>1.3449985577319163</v>
      </c>
      <c r="K366" s="9">
        <f t="shared" si="50"/>
        <v>-0.62698165990211552</v>
      </c>
      <c r="L366" s="9">
        <f t="shared" si="51"/>
        <v>78.9350940108488</v>
      </c>
      <c r="M366" s="9">
        <f t="shared" si="53"/>
        <v>96.530217503684113</v>
      </c>
      <c r="N366" s="9">
        <f t="shared" si="54"/>
        <v>0</v>
      </c>
      <c r="O366" s="9">
        <f t="shared" si="55"/>
        <v>0</v>
      </c>
      <c r="Q366" s="9">
        <f t="shared" si="56"/>
        <v>78.9350940108488</v>
      </c>
      <c r="R366" s="9">
        <f t="shared" si="57"/>
        <v>0</v>
      </c>
      <c r="S366" s="9">
        <f t="shared" si="58"/>
        <v>96.530217503684113</v>
      </c>
      <c r="T366" s="9">
        <f t="shared" si="59"/>
        <v>0</v>
      </c>
    </row>
    <row r="367" spans="8:20">
      <c r="H367" s="52">
        <v>363</v>
      </c>
      <c r="I367" s="9">
        <v>0.25946290077440731</v>
      </c>
      <c r="J367" s="9">
        <f t="shared" ca="1" si="52"/>
        <v>0.31661046318852937</v>
      </c>
      <c r="K367" s="9">
        <f t="shared" si="50"/>
        <v>0.25946290077440731</v>
      </c>
      <c r="L367" s="9">
        <f t="shared" si="51"/>
        <v>106.26615344696016</v>
      </c>
      <c r="M367" s="9">
        <f t="shared" si="53"/>
        <v>105.17093139830392</v>
      </c>
      <c r="N367" s="9">
        <f t="shared" si="54"/>
        <v>-6.2661534469601605</v>
      </c>
      <c r="O367" s="9">
        <f t="shared" si="55"/>
        <v>-5.1709313983039351</v>
      </c>
      <c r="Q367" s="9">
        <f t="shared" si="56"/>
        <v>106.26615344696016</v>
      </c>
      <c r="R367" s="9">
        <f t="shared" si="57"/>
        <v>-6.2661534469601605</v>
      </c>
      <c r="S367" s="9">
        <f t="shared" si="58"/>
        <v>105.17093139830392</v>
      </c>
      <c r="T367" s="9">
        <f t="shared" si="59"/>
        <v>-5.1709313983039351</v>
      </c>
    </row>
    <row r="368" spans="8:20">
      <c r="H368" s="52">
        <v>364</v>
      </c>
      <c r="I368" s="9">
        <v>-0.50409080294916719</v>
      </c>
      <c r="J368" s="9">
        <f t="shared" ca="1" si="52"/>
        <v>-1.5569698273053423</v>
      </c>
      <c r="K368" s="9">
        <f t="shared" si="50"/>
        <v>-0.50409080294916719</v>
      </c>
      <c r="L368" s="9">
        <f t="shared" si="51"/>
        <v>82.25667486348685</v>
      </c>
      <c r="M368" s="9">
        <f t="shared" si="53"/>
        <v>97.684339708423607</v>
      </c>
      <c r="N368" s="9">
        <f t="shared" si="54"/>
        <v>0</v>
      </c>
      <c r="O368" s="9">
        <f t="shared" si="55"/>
        <v>0</v>
      </c>
      <c r="Q368" s="9">
        <f t="shared" si="56"/>
        <v>82.25667486348685</v>
      </c>
      <c r="R368" s="9">
        <f t="shared" si="57"/>
        <v>0</v>
      </c>
      <c r="S368" s="9">
        <f t="shared" si="58"/>
        <v>97.684339708423607</v>
      </c>
      <c r="T368" s="9">
        <f t="shared" si="59"/>
        <v>0</v>
      </c>
    </row>
    <row r="369" spans="8:20">
      <c r="H369" s="52">
        <v>365</v>
      </c>
      <c r="I369" s="9">
        <v>1.1191845137982155</v>
      </c>
      <c r="J369" s="9">
        <f t="shared" ca="1" si="52"/>
        <v>1.7071021538581599</v>
      </c>
      <c r="K369" s="9">
        <f t="shared" si="50"/>
        <v>1.1191845137982155</v>
      </c>
      <c r="L369" s="9">
        <f t="shared" si="51"/>
        <v>141.78398083617165</v>
      </c>
      <c r="M369" s="9">
        <f t="shared" si="53"/>
        <v>114.28934359427697</v>
      </c>
      <c r="N369" s="9">
        <f t="shared" si="54"/>
        <v>-12.484751574392746</v>
      </c>
      <c r="O369" s="9">
        <f t="shared" si="55"/>
        <v>-10.127656305062047</v>
      </c>
      <c r="Q369" s="9">
        <f t="shared" si="56"/>
        <v>141.78398083617165</v>
      </c>
      <c r="R369" s="9">
        <f t="shared" si="57"/>
        <v>-12.484751574392746</v>
      </c>
      <c r="S369" s="9">
        <f t="shared" si="58"/>
        <v>114.28934359427697</v>
      </c>
      <c r="T369" s="9">
        <f t="shared" si="59"/>
        <v>-10.127656305062047</v>
      </c>
    </row>
    <row r="370" spans="8:20">
      <c r="H370" s="52">
        <v>366</v>
      </c>
      <c r="I370" s="9">
        <v>-0.98830334006307408</v>
      </c>
      <c r="J370" s="9">
        <f t="shared" ca="1" si="52"/>
        <v>0.50056630170594552</v>
      </c>
      <c r="K370" s="9">
        <f t="shared" si="50"/>
        <v>-0.98830334006307408</v>
      </c>
      <c r="L370" s="9">
        <f t="shared" si="51"/>
        <v>69.925865104335927</v>
      </c>
      <c r="M370" s="9">
        <f t="shared" si="53"/>
        <v>93.215268584368673</v>
      </c>
      <c r="N370" s="9">
        <f t="shared" si="54"/>
        <v>0</v>
      </c>
      <c r="O370" s="9">
        <f t="shared" si="55"/>
        <v>0</v>
      </c>
      <c r="Q370" s="9">
        <f t="shared" si="56"/>
        <v>69.925865104335927</v>
      </c>
      <c r="R370" s="9">
        <f t="shared" si="57"/>
        <v>0</v>
      </c>
      <c r="S370" s="9">
        <f t="shared" si="58"/>
        <v>93.215268584368673</v>
      </c>
      <c r="T370" s="9">
        <f t="shared" si="59"/>
        <v>0</v>
      </c>
    </row>
    <row r="371" spans="8:20">
      <c r="H371" s="52">
        <v>367</v>
      </c>
      <c r="I371" s="9">
        <v>1.0302511682342106</v>
      </c>
      <c r="J371" s="9">
        <f t="shared" ca="1" si="52"/>
        <v>-1.9550353371315063</v>
      </c>
      <c r="K371" s="9">
        <f t="shared" si="50"/>
        <v>1.0302511682342106</v>
      </c>
      <c r="L371" s="9">
        <f t="shared" si="51"/>
        <v>137.61716326748021</v>
      </c>
      <c r="M371" s="9">
        <f t="shared" si="53"/>
        <v>113.31055348646289</v>
      </c>
      <c r="N371" s="9">
        <f t="shared" si="54"/>
        <v>-12.484751574392746</v>
      </c>
      <c r="O371" s="9">
        <f t="shared" si="55"/>
        <v>-10.127656305062047</v>
      </c>
      <c r="Q371" s="9">
        <f t="shared" si="56"/>
        <v>137.61716326748021</v>
      </c>
      <c r="R371" s="9">
        <f t="shared" si="57"/>
        <v>-12.484751574392746</v>
      </c>
      <c r="S371" s="9">
        <f t="shared" si="58"/>
        <v>113.31055348646289</v>
      </c>
      <c r="T371" s="9">
        <f t="shared" si="59"/>
        <v>-10.127656305062047</v>
      </c>
    </row>
    <row r="372" spans="8:20">
      <c r="H372" s="52">
        <v>368</v>
      </c>
      <c r="I372" s="9">
        <v>0.87183982101951718</v>
      </c>
      <c r="J372" s="9">
        <f t="shared" ca="1" si="52"/>
        <v>0.70862643193409702</v>
      </c>
      <c r="K372" s="9">
        <f t="shared" si="50"/>
        <v>0.87183982101951718</v>
      </c>
      <c r="L372" s="9">
        <f t="shared" si="51"/>
        <v>130.4960766015152</v>
      </c>
      <c r="M372" s="9">
        <f t="shared" si="53"/>
        <v>111.58781382328721</v>
      </c>
      <c r="N372" s="9">
        <f t="shared" si="54"/>
        <v>-12.484751574392746</v>
      </c>
      <c r="O372" s="9">
        <f t="shared" si="55"/>
        <v>-10.127656305062047</v>
      </c>
      <c r="Q372" s="9">
        <f t="shared" si="56"/>
        <v>130.4960766015152</v>
      </c>
      <c r="R372" s="9">
        <f t="shared" si="57"/>
        <v>-12.484751574392746</v>
      </c>
      <c r="S372" s="9">
        <f t="shared" si="58"/>
        <v>111.58781382328721</v>
      </c>
      <c r="T372" s="9">
        <f t="shared" si="59"/>
        <v>-10.127656305062047</v>
      </c>
    </row>
    <row r="373" spans="8:20">
      <c r="H373" s="52">
        <v>369</v>
      </c>
      <c r="I373" s="9">
        <v>1.3847774989598565</v>
      </c>
      <c r="J373" s="9">
        <f t="shared" ca="1" si="52"/>
        <v>-1.2122499736625296</v>
      </c>
      <c r="K373" s="9">
        <f t="shared" si="50"/>
        <v>1.3847774989598565</v>
      </c>
      <c r="L373" s="9">
        <f t="shared" si="51"/>
        <v>154.99405213975697</v>
      </c>
      <c r="M373" s="9">
        <f t="shared" si="53"/>
        <v>117.26304629771639</v>
      </c>
      <c r="N373" s="9">
        <f t="shared" si="54"/>
        <v>-12.484751574392746</v>
      </c>
      <c r="O373" s="9">
        <f t="shared" si="55"/>
        <v>-10.127656305062047</v>
      </c>
      <c r="Q373" s="9">
        <f t="shared" si="56"/>
        <v>154.99405213975697</v>
      </c>
      <c r="R373" s="9">
        <f t="shared" si="57"/>
        <v>-12.484751574392746</v>
      </c>
      <c r="S373" s="9">
        <f t="shared" si="58"/>
        <v>117.26304629771639</v>
      </c>
      <c r="T373" s="9">
        <f t="shared" si="59"/>
        <v>-10.127656305062047</v>
      </c>
    </row>
    <row r="374" spans="8:20">
      <c r="H374" s="52">
        <v>370</v>
      </c>
      <c r="I374" s="9">
        <v>-0.6486930174020108</v>
      </c>
      <c r="J374" s="9">
        <f t="shared" ca="1" si="52"/>
        <v>-1.3246901858971742</v>
      </c>
      <c r="K374" s="9">
        <f t="shared" si="50"/>
        <v>-0.6486930174020108</v>
      </c>
      <c r="L374" s="9">
        <f t="shared" si="51"/>
        <v>78.362363081049608</v>
      </c>
      <c r="M374" s="9">
        <f t="shared" si="53"/>
        <v>96.327738527667293</v>
      </c>
      <c r="N374" s="9">
        <f t="shared" si="54"/>
        <v>0</v>
      </c>
      <c r="O374" s="9">
        <f t="shared" si="55"/>
        <v>0</v>
      </c>
      <c r="Q374" s="9">
        <f t="shared" si="56"/>
        <v>78.362363081049608</v>
      </c>
      <c r="R374" s="9">
        <f t="shared" si="57"/>
        <v>0</v>
      </c>
      <c r="S374" s="9">
        <f t="shared" si="58"/>
        <v>96.327738527667293</v>
      </c>
      <c r="T374" s="9">
        <f t="shared" si="59"/>
        <v>0</v>
      </c>
    </row>
    <row r="375" spans="8:20">
      <c r="H375" s="52">
        <v>371</v>
      </c>
      <c r="I375" s="9">
        <v>1.4311864498123619</v>
      </c>
      <c r="J375" s="9">
        <f t="shared" ca="1" si="52"/>
        <v>0.42195177998380284</v>
      </c>
      <c r="K375" s="9">
        <f t="shared" si="50"/>
        <v>1.4311864498123619</v>
      </c>
      <c r="L375" s="9">
        <f t="shared" si="51"/>
        <v>157.42555700410449</v>
      </c>
      <c r="M375" s="9">
        <f t="shared" si="53"/>
        <v>117.79054752503124</v>
      </c>
      <c r="N375" s="9">
        <f t="shared" si="54"/>
        <v>-12.484751574392746</v>
      </c>
      <c r="O375" s="9">
        <f t="shared" si="55"/>
        <v>-10.127656305062047</v>
      </c>
      <c r="Q375" s="9">
        <f t="shared" si="56"/>
        <v>157.42555700410449</v>
      </c>
      <c r="R375" s="9">
        <f t="shared" si="57"/>
        <v>-12.484751574392746</v>
      </c>
      <c r="S375" s="9">
        <f t="shared" si="58"/>
        <v>117.79054752503124</v>
      </c>
      <c r="T375" s="9">
        <f t="shared" si="59"/>
        <v>-10.127656305062047</v>
      </c>
    </row>
    <row r="376" spans="8:20">
      <c r="H376" s="52">
        <v>372</v>
      </c>
      <c r="I376" s="9">
        <v>0.21506968411909885</v>
      </c>
      <c r="J376" s="9">
        <f t="shared" ca="1" si="52"/>
        <v>-0.54827366296949731</v>
      </c>
      <c r="K376" s="9">
        <f t="shared" si="50"/>
        <v>0.21506968411909885</v>
      </c>
      <c r="L376" s="9">
        <f t="shared" si="51"/>
        <v>104.69558753262058</v>
      </c>
      <c r="M376" s="9">
        <f t="shared" si="53"/>
        <v>104.72035761442835</v>
      </c>
      <c r="N376" s="9">
        <f t="shared" si="54"/>
        <v>-4.6955875326205785</v>
      </c>
      <c r="O376" s="9">
        <f t="shared" si="55"/>
        <v>-4.7203576144283659</v>
      </c>
      <c r="Q376" s="9">
        <f t="shared" si="56"/>
        <v>104.69558753262058</v>
      </c>
      <c r="R376" s="9">
        <f t="shared" si="57"/>
        <v>-4.6955875326205785</v>
      </c>
      <c r="S376" s="9">
        <f t="shared" si="58"/>
        <v>104.72035761442835</v>
      </c>
      <c r="T376" s="9">
        <f t="shared" si="59"/>
        <v>-4.7203576144283659</v>
      </c>
    </row>
    <row r="377" spans="8:20">
      <c r="H377" s="52">
        <v>373</v>
      </c>
      <c r="I377" s="9">
        <v>0.81170435072159253</v>
      </c>
      <c r="J377" s="9">
        <f t="shared" ca="1" si="52"/>
        <v>1.2066295237496496</v>
      </c>
      <c r="K377" s="9">
        <f t="shared" si="50"/>
        <v>0.81170435072159253</v>
      </c>
      <c r="L377" s="9">
        <f t="shared" si="51"/>
        <v>127.89034575814118</v>
      </c>
      <c r="M377" s="9">
        <f t="shared" si="53"/>
        <v>110.94071480461868</v>
      </c>
      <c r="N377" s="9">
        <f t="shared" si="54"/>
        <v>-12.484751574392746</v>
      </c>
      <c r="O377" s="9">
        <f t="shared" si="55"/>
        <v>-10.127656305062047</v>
      </c>
      <c r="Q377" s="9">
        <f t="shared" si="56"/>
        <v>127.89034575814118</v>
      </c>
      <c r="R377" s="9">
        <f t="shared" si="57"/>
        <v>-12.484751574392746</v>
      </c>
      <c r="S377" s="9">
        <f t="shared" si="58"/>
        <v>110.94071480461868</v>
      </c>
      <c r="T377" s="9">
        <f t="shared" si="59"/>
        <v>-10.127656305062047</v>
      </c>
    </row>
    <row r="378" spans="8:20">
      <c r="H378" s="52">
        <v>374</v>
      </c>
      <c r="I378" s="9">
        <v>0.73887822959082639</v>
      </c>
      <c r="J378" s="9">
        <f t="shared" ca="1" si="52"/>
        <v>-1.1295360965902024</v>
      </c>
      <c r="K378" s="9">
        <f t="shared" si="50"/>
        <v>0.73887822959082639</v>
      </c>
      <c r="L378" s="9">
        <f t="shared" si="51"/>
        <v>124.80427794733839</v>
      </c>
      <c r="M378" s="9">
        <f t="shared" si="53"/>
        <v>110.16207756903701</v>
      </c>
      <c r="N378" s="9">
        <f t="shared" si="54"/>
        <v>-12.484751574392746</v>
      </c>
      <c r="O378" s="9">
        <f t="shared" si="55"/>
        <v>-10.127656305062047</v>
      </c>
      <c r="Q378" s="9">
        <f t="shared" si="56"/>
        <v>124.80427794733839</v>
      </c>
      <c r="R378" s="9">
        <f t="shared" si="57"/>
        <v>-12.484751574392746</v>
      </c>
      <c r="S378" s="9">
        <f t="shared" si="58"/>
        <v>110.16207756903701</v>
      </c>
      <c r="T378" s="9">
        <f t="shared" si="59"/>
        <v>-10.127656305062047</v>
      </c>
    </row>
    <row r="379" spans="8:20">
      <c r="H379" s="52">
        <v>375</v>
      </c>
      <c r="I379" s="9">
        <v>0.24582551061562433</v>
      </c>
      <c r="J379" s="9">
        <f t="shared" ca="1" si="52"/>
        <v>1.7637547276833792</v>
      </c>
      <c r="K379" s="9">
        <f t="shared" si="50"/>
        <v>0.24582551061562433</v>
      </c>
      <c r="L379" s="9">
        <f t="shared" si="51"/>
        <v>105.78119198887366</v>
      </c>
      <c r="M379" s="9">
        <f t="shared" si="53"/>
        <v>105.03231130995917</v>
      </c>
      <c r="N379" s="9">
        <f t="shared" si="54"/>
        <v>-5.7811919888736583</v>
      </c>
      <c r="O379" s="9">
        <f t="shared" si="55"/>
        <v>-5.0323113099591836</v>
      </c>
      <c r="Q379" s="9">
        <f t="shared" si="56"/>
        <v>105.78119198887366</v>
      </c>
      <c r="R379" s="9">
        <f t="shared" si="57"/>
        <v>-5.7811919888736583</v>
      </c>
      <c r="S379" s="9">
        <f t="shared" si="58"/>
        <v>105.03231130995917</v>
      </c>
      <c r="T379" s="9">
        <f t="shared" si="59"/>
        <v>-5.0323113099591836</v>
      </c>
    </row>
    <row r="380" spans="8:20">
      <c r="H380" s="52">
        <v>376</v>
      </c>
      <c r="I380" s="9">
        <v>-0.16022555668453323</v>
      </c>
      <c r="J380" s="9">
        <f t="shared" ca="1" si="52"/>
        <v>0.48584654638451857</v>
      </c>
      <c r="K380" s="9">
        <f t="shared" si="50"/>
        <v>-0.16022555668453323</v>
      </c>
      <c r="L380" s="9">
        <f t="shared" si="51"/>
        <v>92.312523518923911</v>
      </c>
      <c r="M380" s="9">
        <f t="shared" si="53"/>
        <v>100.9875810739056</v>
      </c>
      <c r="N380" s="9">
        <f t="shared" si="54"/>
        <v>0</v>
      </c>
      <c r="O380" s="9">
        <f t="shared" si="55"/>
        <v>-0.98758107390561634</v>
      </c>
      <c r="Q380" s="9">
        <f t="shared" si="56"/>
        <v>92.312523518923911</v>
      </c>
      <c r="R380" s="9">
        <f t="shared" si="57"/>
        <v>0</v>
      </c>
      <c r="S380" s="9">
        <f t="shared" si="58"/>
        <v>100.9875810739056</v>
      </c>
      <c r="T380" s="9">
        <f t="shared" si="59"/>
        <v>-0.98758107390561634</v>
      </c>
    </row>
    <row r="381" spans="8:20">
      <c r="H381" s="52">
        <v>377</v>
      </c>
      <c r="I381" s="9">
        <v>1.2085829517504341</v>
      </c>
      <c r="J381" s="9">
        <f t="shared" ca="1" si="52"/>
        <v>1.8743897398206528</v>
      </c>
      <c r="K381" s="9">
        <f t="shared" si="50"/>
        <v>1.2085829517504341</v>
      </c>
      <c r="L381" s="9">
        <f t="shared" si="51"/>
        <v>146.09975185325388</v>
      </c>
      <c r="M381" s="9">
        <f t="shared" si="53"/>
        <v>115.28177392931488</v>
      </c>
      <c r="N381" s="9">
        <f t="shared" si="54"/>
        <v>-12.484751574392746</v>
      </c>
      <c r="O381" s="9">
        <f t="shared" si="55"/>
        <v>-10.127656305062047</v>
      </c>
      <c r="Q381" s="9">
        <f t="shared" si="56"/>
        <v>146.09975185325388</v>
      </c>
      <c r="R381" s="9">
        <f t="shared" si="57"/>
        <v>-12.484751574392746</v>
      </c>
      <c r="S381" s="9">
        <f t="shared" si="58"/>
        <v>115.28177392931488</v>
      </c>
      <c r="T381" s="9">
        <f t="shared" si="59"/>
        <v>-10.127656305062047</v>
      </c>
    </row>
    <row r="382" spans="8:20">
      <c r="H382" s="52">
        <v>378</v>
      </c>
      <c r="I382" s="9">
        <v>0.41453791261342815</v>
      </c>
      <c r="J382" s="9">
        <f t="shared" ca="1" si="52"/>
        <v>-2.1165329173489233</v>
      </c>
      <c r="K382" s="9">
        <f t="shared" si="50"/>
        <v>0.41453791261342815</v>
      </c>
      <c r="L382" s="9">
        <f t="shared" si="51"/>
        <v>111.93969432519664</v>
      </c>
      <c r="M382" s="9">
        <f t="shared" si="53"/>
        <v>106.76015093670262</v>
      </c>
      <c r="N382" s="9">
        <f t="shared" si="54"/>
        <v>-11.939694325196641</v>
      </c>
      <c r="O382" s="9">
        <f t="shared" si="55"/>
        <v>-6.7601509367026296</v>
      </c>
      <c r="Q382" s="9">
        <f t="shared" si="56"/>
        <v>111.93969432519664</v>
      </c>
      <c r="R382" s="9">
        <f t="shared" si="57"/>
        <v>-11.939694325196641</v>
      </c>
      <c r="S382" s="9">
        <f t="shared" si="58"/>
        <v>106.76015093670262</v>
      </c>
      <c r="T382" s="9">
        <f t="shared" si="59"/>
        <v>-6.7601509367026296</v>
      </c>
    </row>
    <row r="383" spans="8:20">
      <c r="H383" s="52">
        <v>379</v>
      </c>
      <c r="I383" s="9">
        <v>0.55540905367743876</v>
      </c>
      <c r="J383" s="9">
        <f t="shared" ca="1" si="52"/>
        <v>-0.55230695643009597</v>
      </c>
      <c r="K383" s="9">
        <f t="shared" si="50"/>
        <v>0.55540905367743876</v>
      </c>
      <c r="L383" s="9">
        <f t="shared" si="51"/>
        <v>117.35571715507362</v>
      </c>
      <c r="M383" s="9">
        <f t="shared" si="53"/>
        <v>108.22461445519541</v>
      </c>
      <c r="N383" s="9">
        <f t="shared" si="54"/>
        <v>-12.484751574392746</v>
      </c>
      <c r="O383" s="9">
        <f t="shared" si="55"/>
        <v>-8.2246144551954217</v>
      </c>
      <c r="Q383" s="9">
        <f t="shared" si="56"/>
        <v>117.35571715507362</v>
      </c>
      <c r="R383" s="9">
        <f t="shared" si="57"/>
        <v>-12.484751574392746</v>
      </c>
      <c r="S383" s="9">
        <f t="shared" si="58"/>
        <v>108.22461445519541</v>
      </c>
      <c r="T383" s="9">
        <f t="shared" si="59"/>
        <v>-8.2246144551954217</v>
      </c>
    </row>
    <row r="384" spans="8:20">
      <c r="H384" s="52">
        <v>380</v>
      </c>
      <c r="I384" s="9">
        <v>0.33157599847219055</v>
      </c>
      <c r="J384" s="9">
        <f t="shared" ca="1" si="52"/>
        <v>0.47306762886745563</v>
      </c>
      <c r="K384" s="9">
        <f t="shared" si="50"/>
        <v>0.33157599847219055</v>
      </c>
      <c r="L384" s="9">
        <f t="shared" si="51"/>
        <v>108.86778495480705</v>
      </c>
      <c r="M384" s="9">
        <f t="shared" si="53"/>
        <v>105.90698721910069</v>
      </c>
      <c r="N384" s="9">
        <f t="shared" si="54"/>
        <v>-8.8677849548070498</v>
      </c>
      <c r="O384" s="9">
        <f t="shared" si="55"/>
        <v>-5.9069872191006993</v>
      </c>
      <c r="Q384" s="9">
        <f t="shared" si="56"/>
        <v>108.86778495480705</v>
      </c>
      <c r="R384" s="9">
        <f t="shared" si="57"/>
        <v>-8.8677849548070498</v>
      </c>
      <c r="S384" s="9">
        <f t="shared" si="58"/>
        <v>105.90698721910069</v>
      </c>
      <c r="T384" s="9">
        <f t="shared" si="59"/>
        <v>-5.9069872191006993</v>
      </c>
    </row>
    <row r="385" spans="8:20">
      <c r="H385" s="52">
        <v>381</v>
      </c>
      <c r="I385" s="9">
        <v>-0.33511286117943911</v>
      </c>
      <c r="J385" s="9">
        <f t="shared" ca="1" si="52"/>
        <v>1.0977904546147903</v>
      </c>
      <c r="K385" s="9">
        <f t="shared" si="50"/>
        <v>-0.33511286117943911</v>
      </c>
      <c r="L385" s="9">
        <f t="shared" si="51"/>
        <v>87.053350302842276</v>
      </c>
      <c r="M385" s="9">
        <f t="shared" si="53"/>
        <v>99.293851088731898</v>
      </c>
      <c r="N385" s="9">
        <f t="shared" si="54"/>
        <v>0</v>
      </c>
      <c r="O385" s="9">
        <f t="shared" si="55"/>
        <v>0</v>
      </c>
      <c r="Q385" s="9">
        <f t="shared" si="56"/>
        <v>87.053350302842276</v>
      </c>
      <c r="R385" s="9">
        <f t="shared" si="57"/>
        <v>0</v>
      </c>
      <c r="S385" s="9">
        <f t="shared" si="58"/>
        <v>99.293851088731898</v>
      </c>
      <c r="T385" s="9">
        <f t="shared" si="59"/>
        <v>0</v>
      </c>
    </row>
    <row r="386" spans="8:20">
      <c r="H386" s="52">
        <v>382</v>
      </c>
      <c r="I386" s="9">
        <v>-1.2684632718434192</v>
      </c>
      <c r="J386" s="9">
        <f t="shared" ca="1" si="52"/>
        <v>-0.90640780902888141</v>
      </c>
      <c r="K386" s="9">
        <f t="shared" si="50"/>
        <v>-1.2684632718434192</v>
      </c>
      <c r="L386" s="9">
        <f t="shared" si="51"/>
        <v>63.654347764671407</v>
      </c>
      <c r="M386" s="9">
        <f t="shared" si="53"/>
        <v>90.72349671493393</v>
      </c>
      <c r="N386" s="9">
        <f t="shared" si="54"/>
        <v>0</v>
      </c>
      <c r="O386" s="9">
        <f t="shared" si="55"/>
        <v>0</v>
      </c>
      <c r="Q386" s="9">
        <f t="shared" si="56"/>
        <v>63.654347764671407</v>
      </c>
      <c r="R386" s="9">
        <f t="shared" si="57"/>
        <v>0</v>
      </c>
      <c r="S386" s="9">
        <f t="shared" si="58"/>
        <v>90.72349671493393</v>
      </c>
      <c r="T386" s="9">
        <f t="shared" si="59"/>
        <v>0</v>
      </c>
    </row>
    <row r="387" spans="8:20">
      <c r="H387" s="52">
        <v>383</v>
      </c>
      <c r="I387" s="9">
        <v>-8.206389506148945E-2</v>
      </c>
      <c r="J387" s="9">
        <f t="shared" ca="1" si="52"/>
        <v>0.41579639860739676</v>
      </c>
      <c r="K387" s="9">
        <f t="shared" si="50"/>
        <v>-8.206389506148945E-2</v>
      </c>
      <c r="L387" s="9">
        <f t="shared" si="51"/>
        <v>94.764596904397209</v>
      </c>
      <c r="M387" s="9">
        <f t="shared" si="53"/>
        <v>101.75386517123653</v>
      </c>
      <c r="N387" s="9">
        <f t="shared" si="54"/>
        <v>0</v>
      </c>
      <c r="O387" s="9">
        <f t="shared" si="55"/>
        <v>-1.7538651712365407</v>
      </c>
      <c r="Q387" s="9">
        <f t="shared" si="56"/>
        <v>94.764596904397209</v>
      </c>
      <c r="R387" s="9">
        <f t="shared" si="57"/>
        <v>0</v>
      </c>
      <c r="S387" s="9">
        <f t="shared" si="58"/>
        <v>101.75386517123653</v>
      </c>
      <c r="T387" s="9">
        <f t="shared" si="59"/>
        <v>-1.7538651712365407</v>
      </c>
    </row>
    <row r="388" spans="8:20">
      <c r="H388" s="52">
        <v>384</v>
      </c>
      <c r="I388" s="9">
        <v>-1.0538628254628462</v>
      </c>
      <c r="J388" s="9">
        <f t="shared" ca="1" si="52"/>
        <v>-0.18895099324376699</v>
      </c>
      <c r="K388" s="9">
        <f t="shared" si="50"/>
        <v>-1.0538628254628462</v>
      </c>
      <c r="L388" s="9">
        <f t="shared" si="51"/>
        <v>68.40503356024297</v>
      </c>
      <c r="M388" s="9">
        <f t="shared" si="53"/>
        <v>92.626110207282906</v>
      </c>
      <c r="N388" s="9">
        <f t="shared" si="54"/>
        <v>0</v>
      </c>
      <c r="O388" s="9">
        <f t="shared" si="55"/>
        <v>0</v>
      </c>
      <c r="Q388" s="9">
        <f t="shared" si="56"/>
        <v>68.40503356024297</v>
      </c>
      <c r="R388" s="9">
        <f t="shared" si="57"/>
        <v>0</v>
      </c>
      <c r="S388" s="9">
        <f t="shared" si="58"/>
        <v>92.626110207282906</v>
      </c>
      <c r="T388" s="9">
        <f t="shared" si="59"/>
        <v>0</v>
      </c>
    </row>
    <row r="389" spans="8:20">
      <c r="H389" s="52">
        <v>385</v>
      </c>
      <c r="I389" s="9">
        <v>-0.31758534299066055</v>
      </c>
      <c r="J389" s="9">
        <f t="shared" ca="1" si="52"/>
        <v>0.99517419386252048</v>
      </c>
      <c r="K389" s="9">
        <f t="shared" ref="K389:K452" si="60">IF($B$7=0,I389,J389)</f>
        <v>-0.31758534299066055</v>
      </c>
      <c r="L389" s="9">
        <f t="shared" ref="L389:L452" si="61">$E$7*EXP(($B$5-0.5*$E$9^2)*$B$6+$E$9*SQRT($B$6)*K389)</f>
        <v>87.566633438567678</v>
      </c>
      <c r="M389" s="9">
        <f t="shared" si="53"/>
        <v>99.462310966679112</v>
      </c>
      <c r="N389" s="9">
        <f t="shared" si="54"/>
        <v>0</v>
      </c>
      <c r="O389" s="9">
        <f t="shared" si="55"/>
        <v>0</v>
      </c>
      <c r="Q389" s="9">
        <f t="shared" si="56"/>
        <v>87.566633438567678</v>
      </c>
      <c r="R389" s="9">
        <f t="shared" si="57"/>
        <v>0</v>
      </c>
      <c r="S389" s="9">
        <f t="shared" si="58"/>
        <v>99.462310966679112</v>
      </c>
      <c r="T389" s="9">
        <f t="shared" si="59"/>
        <v>0</v>
      </c>
    </row>
    <row r="390" spans="8:20">
      <c r="H390" s="52">
        <v>386</v>
      </c>
      <c r="I390" s="9">
        <v>-0.88088013608604665</v>
      </c>
      <c r="J390" s="9">
        <f t="shared" ref="J390:J453" ca="1" si="62">NORMSINV(RAND())</f>
        <v>-1.3551168276648238</v>
      </c>
      <c r="K390" s="9">
        <f t="shared" si="60"/>
        <v>-0.88088013608604665</v>
      </c>
      <c r="L390" s="9">
        <f t="shared" si="61"/>
        <v>72.491277961925462</v>
      </c>
      <c r="M390" s="9">
        <f t="shared" ref="M390:M453" si="63">$E$8*EXP(($B$5-0.5*$E$10^2)*$B$6+$E$10*SQRT($B$6)*K390)</f>
        <v>94.188752223320677</v>
      </c>
      <c r="N390" s="9">
        <f t="shared" ref="N390:N453" si="64">IF(L390&gt;$E$12,-$E$12+$E$11,IF(L390&lt;$E$11,0,-L390+$E$11))</f>
        <v>0</v>
      </c>
      <c r="O390" s="9">
        <f t="shared" ref="O390:O453" si="65">IF(M390&gt;$E$14,-$E$14+$E$13,IF(M390&lt;$E$13,0,-M390+$E$13))</f>
        <v>0</v>
      </c>
      <c r="Q390" s="9">
        <f t="shared" ref="Q390:Q453" si="66">L390</f>
        <v>72.491277961925462</v>
      </c>
      <c r="R390" s="9">
        <f t="shared" ref="R390:R453" si="67">N390</f>
        <v>0</v>
      </c>
      <c r="S390" s="9">
        <f t="shared" ref="S390:S453" si="68">M390</f>
        <v>94.188752223320677</v>
      </c>
      <c r="T390" s="9">
        <f t="shared" ref="T390:T453" si="69">O390</f>
        <v>0</v>
      </c>
    </row>
    <row r="391" spans="8:20">
      <c r="H391" s="52">
        <v>387</v>
      </c>
      <c r="I391" s="9">
        <v>-0.17408932273652236</v>
      </c>
      <c r="J391" s="9">
        <f t="shared" ca="1" si="62"/>
        <v>0.89132035913391405</v>
      </c>
      <c r="K391" s="9">
        <f t="shared" si="60"/>
        <v>-0.17408932273652236</v>
      </c>
      <c r="L391" s="9">
        <f t="shared" si="61"/>
        <v>91.884264647595657</v>
      </c>
      <c r="M391" s="9">
        <f t="shared" si="63"/>
        <v>100.85226679625654</v>
      </c>
      <c r="N391" s="9">
        <f t="shared" si="64"/>
        <v>0</v>
      </c>
      <c r="O391" s="9">
        <f t="shared" si="65"/>
        <v>-0.85226679625655777</v>
      </c>
      <c r="Q391" s="9">
        <f t="shared" si="66"/>
        <v>91.884264647595657</v>
      </c>
      <c r="R391" s="9">
        <f t="shared" si="67"/>
        <v>0</v>
      </c>
      <c r="S391" s="9">
        <f t="shared" si="68"/>
        <v>100.85226679625654</v>
      </c>
      <c r="T391" s="9">
        <f t="shared" si="69"/>
        <v>-0.85226679625655777</v>
      </c>
    </row>
    <row r="392" spans="8:20">
      <c r="H392" s="52">
        <v>388</v>
      </c>
      <c r="I392" s="9">
        <v>-0.33033874811641306</v>
      </c>
      <c r="J392" s="9">
        <f t="shared" ca="1" si="62"/>
        <v>-8.4476619817230633E-2</v>
      </c>
      <c r="K392" s="9">
        <f t="shared" si="60"/>
        <v>-0.33033874811641306</v>
      </c>
      <c r="L392" s="9">
        <f t="shared" si="61"/>
        <v>87.192858530450749</v>
      </c>
      <c r="M392" s="9">
        <f t="shared" si="63"/>
        <v>99.339707585434766</v>
      </c>
      <c r="N392" s="9">
        <f t="shared" si="64"/>
        <v>0</v>
      </c>
      <c r="O392" s="9">
        <f t="shared" si="65"/>
        <v>0</v>
      </c>
      <c r="Q392" s="9">
        <f t="shared" si="66"/>
        <v>87.192858530450749</v>
      </c>
      <c r="R392" s="9">
        <f t="shared" si="67"/>
        <v>0</v>
      </c>
      <c r="S392" s="9">
        <f t="shared" si="68"/>
        <v>99.339707585434766</v>
      </c>
      <c r="T392" s="9">
        <f t="shared" si="69"/>
        <v>0</v>
      </c>
    </row>
    <row r="393" spans="8:20">
      <c r="H393" s="52">
        <v>389</v>
      </c>
      <c r="I393" s="9">
        <v>0.49832247437504124</v>
      </c>
      <c r="J393" s="9">
        <f t="shared" ca="1" si="62"/>
        <v>0.15728604674209443</v>
      </c>
      <c r="K393" s="9">
        <f t="shared" si="60"/>
        <v>0.49832247437504124</v>
      </c>
      <c r="L393" s="9">
        <f t="shared" si="61"/>
        <v>115.1300460296959</v>
      </c>
      <c r="M393" s="9">
        <f t="shared" si="63"/>
        <v>107.62875025007425</v>
      </c>
      <c r="N393" s="9">
        <f t="shared" si="64"/>
        <v>-12.484751574392746</v>
      </c>
      <c r="O393" s="9">
        <f t="shared" si="65"/>
        <v>-7.6287502500742619</v>
      </c>
      <c r="Q393" s="9">
        <f t="shared" si="66"/>
        <v>115.1300460296959</v>
      </c>
      <c r="R393" s="9">
        <f t="shared" si="67"/>
        <v>-12.484751574392746</v>
      </c>
      <c r="S393" s="9">
        <f t="shared" si="68"/>
        <v>107.62875025007425</v>
      </c>
      <c r="T393" s="9">
        <f t="shared" si="69"/>
        <v>-7.6287502500742619</v>
      </c>
    </row>
    <row r="394" spans="8:20">
      <c r="H394" s="52">
        <v>390</v>
      </c>
      <c r="I394" s="9">
        <v>1.7677542263683605</v>
      </c>
      <c r="J394" s="9">
        <f t="shared" ca="1" si="62"/>
        <v>2.1498609943275264</v>
      </c>
      <c r="K394" s="9">
        <f t="shared" si="60"/>
        <v>1.7677542263683605</v>
      </c>
      <c r="L394" s="9">
        <f t="shared" si="61"/>
        <v>176.23887791297687</v>
      </c>
      <c r="M394" s="9">
        <f t="shared" si="63"/>
        <v>121.68777681656609</v>
      </c>
      <c r="N394" s="9">
        <f t="shared" si="64"/>
        <v>-12.484751574392746</v>
      </c>
      <c r="O394" s="9">
        <f t="shared" si="65"/>
        <v>-10.127656305062047</v>
      </c>
      <c r="Q394" s="9">
        <f t="shared" si="66"/>
        <v>176.23887791297687</v>
      </c>
      <c r="R394" s="9">
        <f t="shared" si="67"/>
        <v>-12.484751574392746</v>
      </c>
      <c r="S394" s="9">
        <f t="shared" si="68"/>
        <v>121.68777681656609</v>
      </c>
      <c r="T394" s="9">
        <f t="shared" si="69"/>
        <v>-10.127656305062047</v>
      </c>
    </row>
    <row r="395" spans="8:20">
      <c r="H395" s="52">
        <v>391</v>
      </c>
      <c r="I395" s="9">
        <v>0.31221677619593602</v>
      </c>
      <c r="J395" s="9">
        <f t="shared" ca="1" si="62"/>
        <v>-2.4926981033338595</v>
      </c>
      <c r="K395" s="9">
        <f t="shared" si="60"/>
        <v>0.31221677619593602</v>
      </c>
      <c r="L395" s="9">
        <f t="shared" si="61"/>
        <v>108.16316986798631</v>
      </c>
      <c r="M395" s="9">
        <f t="shared" si="63"/>
        <v>105.70888398147241</v>
      </c>
      <c r="N395" s="9">
        <f t="shared" si="64"/>
        <v>-8.1631698679863121</v>
      </c>
      <c r="O395" s="9">
        <f t="shared" si="65"/>
        <v>-5.7088839814724253</v>
      </c>
      <c r="Q395" s="9">
        <f t="shared" si="66"/>
        <v>108.16316986798631</v>
      </c>
      <c r="R395" s="9">
        <f t="shared" si="67"/>
        <v>-8.1631698679863121</v>
      </c>
      <c r="S395" s="9">
        <f t="shared" si="68"/>
        <v>105.70888398147241</v>
      </c>
      <c r="T395" s="9">
        <f t="shared" si="69"/>
        <v>-5.7088839814724253</v>
      </c>
    </row>
    <row r="396" spans="8:20">
      <c r="H396" s="52">
        <v>392</v>
      </c>
      <c r="I396" s="9">
        <v>-1.2114170306330021</v>
      </c>
      <c r="J396" s="9">
        <f t="shared" ca="1" si="62"/>
        <v>0.63142081154157204</v>
      </c>
      <c r="K396" s="9">
        <f t="shared" si="60"/>
        <v>-1.2114170306330021</v>
      </c>
      <c r="L396" s="9">
        <f t="shared" si="61"/>
        <v>64.884023071487221</v>
      </c>
      <c r="M396" s="9">
        <f t="shared" si="63"/>
        <v>91.225412606137525</v>
      </c>
      <c r="N396" s="9">
        <f t="shared" si="64"/>
        <v>0</v>
      </c>
      <c r="O396" s="9">
        <f t="shared" si="65"/>
        <v>0</v>
      </c>
      <c r="Q396" s="9">
        <f t="shared" si="66"/>
        <v>64.884023071487221</v>
      </c>
      <c r="R396" s="9">
        <f t="shared" si="67"/>
        <v>0</v>
      </c>
      <c r="S396" s="9">
        <f t="shared" si="68"/>
        <v>91.225412606137525</v>
      </c>
      <c r="T396" s="9">
        <f t="shared" si="69"/>
        <v>0</v>
      </c>
    </row>
    <row r="397" spans="8:20">
      <c r="H397" s="52">
        <v>393</v>
      </c>
      <c r="I397" s="9">
        <v>-0.30639065756100781</v>
      </c>
      <c r="J397" s="9">
        <f t="shared" ca="1" si="62"/>
        <v>1.168882221146806</v>
      </c>
      <c r="K397" s="9">
        <f t="shared" si="60"/>
        <v>-0.30639065756100781</v>
      </c>
      <c r="L397" s="9">
        <f t="shared" si="61"/>
        <v>87.896045894794938</v>
      </c>
      <c r="M397" s="9">
        <f t="shared" si="63"/>
        <v>99.570054475218541</v>
      </c>
      <c r="N397" s="9">
        <f t="shared" si="64"/>
        <v>0</v>
      </c>
      <c r="O397" s="9">
        <f t="shared" si="65"/>
        <v>0</v>
      </c>
      <c r="Q397" s="9">
        <f t="shared" si="66"/>
        <v>87.896045894794938</v>
      </c>
      <c r="R397" s="9">
        <f t="shared" si="67"/>
        <v>0</v>
      </c>
      <c r="S397" s="9">
        <f t="shared" si="68"/>
        <v>99.570054475218541</v>
      </c>
      <c r="T397" s="9">
        <f t="shared" si="69"/>
        <v>0</v>
      </c>
    </row>
    <row r="398" spans="8:20">
      <c r="H398" s="52">
        <v>394</v>
      </c>
      <c r="I398" s="9">
        <v>0.74200654813649625</v>
      </c>
      <c r="J398" s="9">
        <f t="shared" ca="1" si="62"/>
        <v>-1.5960593559757406</v>
      </c>
      <c r="K398" s="9">
        <f t="shared" si="60"/>
        <v>0.74200654813649625</v>
      </c>
      <c r="L398" s="9">
        <f t="shared" si="61"/>
        <v>124.9352993299651</v>
      </c>
      <c r="M398" s="9">
        <f t="shared" si="63"/>
        <v>110.19541209928768</v>
      </c>
      <c r="N398" s="9">
        <f t="shared" si="64"/>
        <v>-12.484751574392746</v>
      </c>
      <c r="O398" s="9">
        <f t="shared" si="65"/>
        <v>-10.127656305062047</v>
      </c>
      <c r="Q398" s="9">
        <f t="shared" si="66"/>
        <v>124.9352993299651</v>
      </c>
      <c r="R398" s="9">
        <f t="shared" si="67"/>
        <v>-12.484751574392746</v>
      </c>
      <c r="S398" s="9">
        <f t="shared" si="68"/>
        <v>110.19541209928768</v>
      </c>
      <c r="T398" s="9">
        <f t="shared" si="69"/>
        <v>-10.127656305062047</v>
      </c>
    </row>
    <row r="399" spans="8:20">
      <c r="H399" s="52">
        <v>395</v>
      </c>
      <c r="I399" s="9">
        <v>1.2292856066932265</v>
      </c>
      <c r="J399" s="9">
        <f t="shared" ca="1" si="62"/>
        <v>-0.35558069403455661</v>
      </c>
      <c r="K399" s="9">
        <f t="shared" si="60"/>
        <v>1.2292856066932265</v>
      </c>
      <c r="L399" s="9">
        <f t="shared" si="61"/>
        <v>147.11777605548289</v>
      </c>
      <c r="M399" s="9">
        <f t="shared" si="63"/>
        <v>115.51282452691403</v>
      </c>
      <c r="N399" s="9">
        <f t="shared" si="64"/>
        <v>-12.484751574392746</v>
      </c>
      <c r="O399" s="9">
        <f t="shared" si="65"/>
        <v>-10.127656305062047</v>
      </c>
      <c r="Q399" s="9">
        <f t="shared" si="66"/>
        <v>147.11777605548289</v>
      </c>
      <c r="R399" s="9">
        <f t="shared" si="67"/>
        <v>-12.484751574392746</v>
      </c>
      <c r="S399" s="9">
        <f t="shared" si="68"/>
        <v>115.51282452691403</v>
      </c>
      <c r="T399" s="9">
        <f t="shared" si="69"/>
        <v>-10.127656305062047</v>
      </c>
    </row>
    <row r="400" spans="8:20">
      <c r="H400" s="52">
        <v>396</v>
      </c>
      <c r="I400" s="9">
        <v>-1.157100748204376</v>
      </c>
      <c r="J400" s="9">
        <f t="shared" ca="1" si="62"/>
        <v>0.21687399493774176</v>
      </c>
      <c r="K400" s="9">
        <f t="shared" si="60"/>
        <v>-1.157100748204376</v>
      </c>
      <c r="L400" s="9">
        <f t="shared" si="61"/>
        <v>66.076922151184178</v>
      </c>
      <c r="M400" s="9">
        <f t="shared" si="63"/>
        <v>91.70588962734314</v>
      </c>
      <c r="N400" s="9">
        <f t="shared" si="64"/>
        <v>0</v>
      </c>
      <c r="O400" s="9">
        <f t="shared" si="65"/>
        <v>0</v>
      </c>
      <c r="Q400" s="9">
        <f t="shared" si="66"/>
        <v>66.076922151184178</v>
      </c>
      <c r="R400" s="9">
        <f t="shared" si="67"/>
        <v>0</v>
      </c>
      <c r="S400" s="9">
        <f t="shared" si="68"/>
        <v>91.70588962734314</v>
      </c>
      <c r="T400" s="9">
        <f t="shared" si="69"/>
        <v>0</v>
      </c>
    </row>
    <row r="401" spans="8:20">
      <c r="H401" s="52">
        <v>397</v>
      </c>
      <c r="I401" s="9">
        <v>0.55546738848693367</v>
      </c>
      <c r="J401" s="9">
        <f t="shared" ca="1" si="62"/>
        <v>-1.4454643074052393</v>
      </c>
      <c r="K401" s="9">
        <f t="shared" si="60"/>
        <v>0.55546738848693367</v>
      </c>
      <c r="L401" s="9">
        <f t="shared" si="61"/>
        <v>117.35801335741994</v>
      </c>
      <c r="M401" s="9">
        <f t="shared" si="63"/>
        <v>108.22522503243235</v>
      </c>
      <c r="N401" s="9">
        <f t="shared" si="64"/>
        <v>-12.484751574392746</v>
      </c>
      <c r="O401" s="9">
        <f t="shared" si="65"/>
        <v>-8.2252250324323626</v>
      </c>
      <c r="Q401" s="9">
        <f t="shared" si="66"/>
        <v>117.35801335741994</v>
      </c>
      <c r="R401" s="9">
        <f t="shared" si="67"/>
        <v>-12.484751574392746</v>
      </c>
      <c r="S401" s="9">
        <f t="shared" si="68"/>
        <v>108.22522503243235</v>
      </c>
      <c r="T401" s="9">
        <f t="shared" si="69"/>
        <v>-8.2252250324323626</v>
      </c>
    </row>
    <row r="402" spans="8:20">
      <c r="H402" s="52">
        <v>398</v>
      </c>
      <c r="I402" s="9">
        <v>0.73050257586079359</v>
      </c>
      <c r="J402" s="9">
        <f t="shared" ca="1" si="62"/>
        <v>0.90355693725199582</v>
      </c>
      <c r="K402" s="9">
        <f t="shared" si="60"/>
        <v>0.73050257586079359</v>
      </c>
      <c r="L402" s="9">
        <f t="shared" si="61"/>
        <v>124.45416177077529</v>
      </c>
      <c r="M402" s="9">
        <f t="shared" si="63"/>
        <v>110.07287846343739</v>
      </c>
      <c r="N402" s="9">
        <f t="shared" si="64"/>
        <v>-12.484751574392746</v>
      </c>
      <c r="O402" s="9">
        <f t="shared" si="65"/>
        <v>-10.072878463437405</v>
      </c>
      <c r="Q402" s="9">
        <f t="shared" si="66"/>
        <v>124.45416177077529</v>
      </c>
      <c r="R402" s="9">
        <f t="shared" si="67"/>
        <v>-12.484751574392746</v>
      </c>
      <c r="S402" s="9">
        <f t="shared" si="68"/>
        <v>110.07287846343739</v>
      </c>
      <c r="T402" s="9">
        <f t="shared" si="69"/>
        <v>-10.072878463437405</v>
      </c>
    </row>
    <row r="403" spans="8:20">
      <c r="H403" s="52">
        <v>399</v>
      </c>
      <c r="I403" s="9">
        <v>0.9329866123785624</v>
      </c>
      <c r="J403" s="9">
        <f t="shared" ca="1" si="62"/>
        <v>0.12730203469109627</v>
      </c>
      <c r="K403" s="9">
        <f t="shared" si="60"/>
        <v>0.9329866123785624</v>
      </c>
      <c r="L403" s="9">
        <f t="shared" si="61"/>
        <v>133.20007303788924</v>
      </c>
      <c r="M403" s="9">
        <f t="shared" si="63"/>
        <v>112.24966564866237</v>
      </c>
      <c r="N403" s="9">
        <f t="shared" si="64"/>
        <v>-12.484751574392746</v>
      </c>
      <c r="O403" s="9">
        <f t="shared" si="65"/>
        <v>-10.127656305062047</v>
      </c>
      <c r="Q403" s="9">
        <f t="shared" si="66"/>
        <v>133.20007303788924</v>
      </c>
      <c r="R403" s="9">
        <f t="shared" si="67"/>
        <v>-12.484751574392746</v>
      </c>
      <c r="S403" s="9">
        <f t="shared" si="68"/>
        <v>112.24966564866237</v>
      </c>
      <c r="T403" s="9">
        <f t="shared" si="69"/>
        <v>-10.127656305062047</v>
      </c>
    </row>
    <row r="404" spans="8:20">
      <c r="H404" s="52">
        <v>400</v>
      </c>
      <c r="I404" s="9">
        <v>-0.68775765914420484</v>
      </c>
      <c r="J404" s="9">
        <f t="shared" ca="1" si="62"/>
        <v>-0.88542273137247418</v>
      </c>
      <c r="K404" s="9">
        <f t="shared" si="60"/>
        <v>-0.68775765914420484</v>
      </c>
      <c r="L404" s="9">
        <f t="shared" si="61"/>
        <v>77.342309103939485</v>
      </c>
      <c r="M404" s="9">
        <f t="shared" si="63"/>
        <v>95.964492707872381</v>
      </c>
      <c r="N404" s="9">
        <f t="shared" si="64"/>
        <v>0</v>
      </c>
      <c r="O404" s="9">
        <f t="shared" si="65"/>
        <v>0</v>
      </c>
      <c r="Q404" s="9">
        <f t="shared" si="66"/>
        <v>77.342309103939485</v>
      </c>
      <c r="R404" s="9">
        <f t="shared" si="67"/>
        <v>0</v>
      </c>
      <c r="S404" s="9">
        <f t="shared" si="68"/>
        <v>95.964492707872381</v>
      </c>
      <c r="T404" s="9">
        <f t="shared" si="69"/>
        <v>0</v>
      </c>
    </row>
    <row r="405" spans="8:20">
      <c r="H405" s="52">
        <v>401</v>
      </c>
      <c r="I405" s="9">
        <v>1.0239663898353999</v>
      </c>
      <c r="J405" s="9">
        <f t="shared" ca="1" si="62"/>
        <v>0.3236155288057922</v>
      </c>
      <c r="K405" s="9">
        <f t="shared" si="60"/>
        <v>1.0239663898353999</v>
      </c>
      <c r="L405" s="9">
        <f t="shared" si="61"/>
        <v>137.32737634438405</v>
      </c>
      <c r="M405" s="9">
        <f t="shared" si="63"/>
        <v>113.24170190770977</v>
      </c>
      <c r="N405" s="9">
        <f t="shared" si="64"/>
        <v>-12.484751574392746</v>
      </c>
      <c r="O405" s="9">
        <f t="shared" si="65"/>
        <v>-10.127656305062047</v>
      </c>
      <c r="Q405" s="9">
        <f t="shared" si="66"/>
        <v>137.32737634438405</v>
      </c>
      <c r="R405" s="9">
        <f t="shared" si="67"/>
        <v>-12.484751574392746</v>
      </c>
      <c r="S405" s="9">
        <f t="shared" si="68"/>
        <v>113.24170190770977</v>
      </c>
      <c r="T405" s="9">
        <f t="shared" si="69"/>
        <v>-10.127656305062047</v>
      </c>
    </row>
    <row r="406" spans="8:20">
      <c r="H406" s="52">
        <v>402</v>
      </c>
      <c r="I406" s="9">
        <v>-0.42076169529680724</v>
      </c>
      <c r="J406" s="9">
        <f t="shared" ca="1" si="62"/>
        <v>-0.8893463874566494</v>
      </c>
      <c r="K406" s="9">
        <f t="shared" si="60"/>
        <v>-0.42076169529680724</v>
      </c>
      <c r="L406" s="9">
        <f t="shared" si="61"/>
        <v>84.588118909748417</v>
      </c>
      <c r="M406" s="9">
        <f t="shared" si="63"/>
        <v>98.474760578425261</v>
      </c>
      <c r="N406" s="9">
        <f t="shared" si="64"/>
        <v>0</v>
      </c>
      <c r="O406" s="9">
        <f t="shared" si="65"/>
        <v>0</v>
      </c>
      <c r="Q406" s="9">
        <f t="shared" si="66"/>
        <v>84.588118909748417</v>
      </c>
      <c r="R406" s="9">
        <f t="shared" si="67"/>
        <v>0</v>
      </c>
      <c r="S406" s="9">
        <f t="shared" si="68"/>
        <v>98.474760578425261</v>
      </c>
      <c r="T406" s="9">
        <f t="shared" si="69"/>
        <v>0</v>
      </c>
    </row>
    <row r="407" spans="8:20">
      <c r="H407" s="52">
        <v>403</v>
      </c>
      <c r="I407" s="9">
        <v>-0.36992728109468676</v>
      </c>
      <c r="J407" s="9">
        <f t="shared" ca="1" si="62"/>
        <v>2.2578587449938374</v>
      </c>
      <c r="K407" s="9">
        <f t="shared" si="60"/>
        <v>-0.36992728109468676</v>
      </c>
      <c r="L407" s="9">
        <f t="shared" si="61"/>
        <v>86.042736201019181</v>
      </c>
      <c r="M407" s="9">
        <f t="shared" si="63"/>
        <v>98.960089665341812</v>
      </c>
      <c r="N407" s="9">
        <f t="shared" si="64"/>
        <v>0</v>
      </c>
      <c r="O407" s="9">
        <f t="shared" si="65"/>
        <v>0</v>
      </c>
      <c r="Q407" s="9">
        <f t="shared" si="66"/>
        <v>86.042736201019181</v>
      </c>
      <c r="R407" s="9">
        <f t="shared" si="67"/>
        <v>0</v>
      </c>
      <c r="S407" s="9">
        <f t="shared" si="68"/>
        <v>98.960089665341812</v>
      </c>
      <c r="T407" s="9">
        <f t="shared" si="69"/>
        <v>0</v>
      </c>
    </row>
    <row r="408" spans="8:20">
      <c r="H408" s="52">
        <v>404</v>
      </c>
      <c r="I408" s="9">
        <v>1.2440967055058984E-2</v>
      </c>
      <c r="J408" s="9">
        <f t="shared" ca="1" si="62"/>
        <v>0.1565258183487574</v>
      </c>
      <c r="K408" s="9">
        <f t="shared" si="60"/>
        <v>1.2440967055058984E-2</v>
      </c>
      <c r="L408" s="9">
        <f t="shared" si="61"/>
        <v>97.816532736414914</v>
      </c>
      <c r="M408" s="9">
        <f t="shared" si="63"/>
        <v>102.68814469044402</v>
      </c>
      <c r="N408" s="9">
        <f t="shared" si="64"/>
        <v>0</v>
      </c>
      <c r="O408" s="9">
        <f t="shared" si="65"/>
        <v>-2.6881446904440338</v>
      </c>
      <c r="Q408" s="9">
        <f t="shared" si="66"/>
        <v>97.816532736414914</v>
      </c>
      <c r="R408" s="9">
        <f t="shared" si="67"/>
        <v>0</v>
      </c>
      <c r="S408" s="9">
        <f t="shared" si="68"/>
        <v>102.68814469044402</v>
      </c>
      <c r="T408" s="9">
        <f t="shared" si="69"/>
        <v>-2.6881446904440338</v>
      </c>
    </row>
    <row r="409" spans="8:20">
      <c r="H409" s="52">
        <v>405</v>
      </c>
      <c r="I409" s="9">
        <v>-0.95353776051425865</v>
      </c>
      <c r="J409" s="9">
        <f t="shared" ca="1" si="62"/>
        <v>-0.75548867408032583</v>
      </c>
      <c r="K409" s="9">
        <f t="shared" si="60"/>
        <v>-0.95353776051425865</v>
      </c>
      <c r="L409" s="9">
        <f t="shared" si="61"/>
        <v>70.746019724009713</v>
      </c>
      <c r="M409" s="9">
        <f t="shared" si="63"/>
        <v>93.529212736648304</v>
      </c>
      <c r="N409" s="9">
        <f t="shared" si="64"/>
        <v>0</v>
      </c>
      <c r="O409" s="9">
        <f t="shared" si="65"/>
        <v>0</v>
      </c>
      <c r="Q409" s="9">
        <f t="shared" si="66"/>
        <v>70.746019724009713</v>
      </c>
      <c r="R409" s="9">
        <f t="shared" si="67"/>
        <v>0</v>
      </c>
      <c r="S409" s="9">
        <f t="shared" si="68"/>
        <v>93.529212736648304</v>
      </c>
      <c r="T409" s="9">
        <f t="shared" si="69"/>
        <v>0</v>
      </c>
    </row>
    <row r="410" spans="8:20">
      <c r="H410" s="52">
        <v>406</v>
      </c>
      <c r="I410" s="9">
        <v>-0.95186535710467368</v>
      </c>
      <c r="J410" s="9">
        <f t="shared" ca="1" si="62"/>
        <v>-1.3142600292048987</v>
      </c>
      <c r="K410" s="9">
        <f t="shared" si="60"/>
        <v>-0.95186535710467368</v>
      </c>
      <c r="L410" s="9">
        <f t="shared" si="61"/>
        <v>70.785714992062594</v>
      </c>
      <c r="M410" s="9">
        <f t="shared" si="63"/>
        <v>93.544341693998248</v>
      </c>
      <c r="N410" s="9">
        <f t="shared" si="64"/>
        <v>0</v>
      </c>
      <c r="O410" s="9">
        <f t="shared" si="65"/>
        <v>0</v>
      </c>
      <c r="Q410" s="9">
        <f t="shared" si="66"/>
        <v>70.785714992062594</v>
      </c>
      <c r="R410" s="9">
        <f t="shared" si="67"/>
        <v>0</v>
      </c>
      <c r="S410" s="9">
        <f t="shared" si="68"/>
        <v>93.544341693998248</v>
      </c>
      <c r="T410" s="9">
        <f t="shared" si="69"/>
        <v>0</v>
      </c>
    </row>
    <row r="411" spans="8:20">
      <c r="H411" s="52">
        <v>407</v>
      </c>
      <c r="I411" s="9">
        <v>1.4238736864649308</v>
      </c>
      <c r="J411" s="9">
        <f t="shared" ca="1" si="62"/>
        <v>2.3031857651353662</v>
      </c>
      <c r="K411" s="9">
        <f t="shared" si="60"/>
        <v>1.4238736864649308</v>
      </c>
      <c r="L411" s="9">
        <f t="shared" si="61"/>
        <v>157.03990274838623</v>
      </c>
      <c r="M411" s="9">
        <f t="shared" si="63"/>
        <v>117.70727074080254</v>
      </c>
      <c r="N411" s="9">
        <f t="shared" si="64"/>
        <v>-12.484751574392746</v>
      </c>
      <c r="O411" s="9">
        <f t="shared" si="65"/>
        <v>-10.127656305062047</v>
      </c>
      <c r="Q411" s="9">
        <f t="shared" si="66"/>
        <v>157.03990274838623</v>
      </c>
      <c r="R411" s="9">
        <f t="shared" si="67"/>
        <v>-12.484751574392746</v>
      </c>
      <c r="S411" s="9">
        <f t="shared" si="68"/>
        <v>117.70727074080254</v>
      </c>
      <c r="T411" s="9">
        <f t="shared" si="69"/>
        <v>-10.127656305062047</v>
      </c>
    </row>
    <row r="412" spans="8:20">
      <c r="H412" s="52">
        <v>408</v>
      </c>
      <c r="I412" s="9">
        <v>-0.73804704111279618</v>
      </c>
      <c r="J412" s="9">
        <f t="shared" ca="1" si="62"/>
        <v>0.98353784504472896</v>
      </c>
      <c r="K412" s="9">
        <f t="shared" si="60"/>
        <v>-0.73804704111279618</v>
      </c>
      <c r="L412" s="9">
        <f t="shared" si="61"/>
        <v>76.048680152845208</v>
      </c>
      <c r="M412" s="9">
        <f t="shared" si="63"/>
        <v>95.498888684867467</v>
      </c>
      <c r="N412" s="9">
        <f t="shared" si="64"/>
        <v>0</v>
      </c>
      <c r="O412" s="9">
        <f t="shared" si="65"/>
        <v>0</v>
      </c>
      <c r="Q412" s="9">
        <f t="shared" si="66"/>
        <v>76.048680152845208</v>
      </c>
      <c r="R412" s="9">
        <f t="shared" si="67"/>
        <v>0</v>
      </c>
      <c r="S412" s="9">
        <f t="shared" si="68"/>
        <v>95.498888684867467</v>
      </c>
      <c r="T412" s="9">
        <f t="shared" si="69"/>
        <v>0</v>
      </c>
    </row>
    <row r="413" spans="8:20">
      <c r="H413" s="52">
        <v>409</v>
      </c>
      <c r="I413" s="9">
        <v>2.7799710138353331</v>
      </c>
      <c r="J413" s="9">
        <f t="shared" ca="1" si="62"/>
        <v>-1.0969164286194157</v>
      </c>
      <c r="K413" s="9">
        <f t="shared" si="60"/>
        <v>2.7799710138353331</v>
      </c>
      <c r="L413" s="9">
        <f t="shared" si="61"/>
        <v>247.48409062014338</v>
      </c>
      <c r="M413" s="9">
        <f t="shared" si="63"/>
        <v>134.20295415726079</v>
      </c>
      <c r="N413" s="9">
        <f t="shared" si="64"/>
        <v>-12.484751574392746</v>
      </c>
      <c r="O413" s="9">
        <f t="shared" si="65"/>
        <v>-10.127656305062047</v>
      </c>
      <c r="Q413" s="9">
        <f t="shared" si="66"/>
        <v>247.48409062014338</v>
      </c>
      <c r="R413" s="9">
        <f t="shared" si="67"/>
        <v>-12.484751574392746</v>
      </c>
      <c r="S413" s="9">
        <f t="shared" si="68"/>
        <v>134.20295415726079</v>
      </c>
      <c r="T413" s="9">
        <f t="shared" si="69"/>
        <v>-10.127656305062047</v>
      </c>
    </row>
    <row r="414" spans="8:20">
      <c r="H414" s="52">
        <v>410</v>
      </c>
      <c r="I414" s="9">
        <v>-0.28477951730701068</v>
      </c>
      <c r="J414" s="9">
        <f t="shared" ca="1" si="62"/>
        <v>1.2697233066019371</v>
      </c>
      <c r="K414" s="9">
        <f t="shared" si="60"/>
        <v>-0.28477951730701068</v>
      </c>
      <c r="L414" s="9">
        <f t="shared" si="61"/>
        <v>88.535480074715792</v>
      </c>
      <c r="M414" s="9">
        <f t="shared" si="63"/>
        <v>99.778381645085688</v>
      </c>
      <c r="N414" s="9">
        <f t="shared" si="64"/>
        <v>0</v>
      </c>
      <c r="O414" s="9">
        <f t="shared" si="65"/>
        <v>0</v>
      </c>
      <c r="Q414" s="9">
        <f t="shared" si="66"/>
        <v>88.535480074715792</v>
      </c>
      <c r="R414" s="9">
        <f t="shared" si="67"/>
        <v>0</v>
      </c>
      <c r="S414" s="9">
        <f t="shared" si="68"/>
        <v>99.778381645085688</v>
      </c>
      <c r="T414" s="9">
        <f t="shared" si="69"/>
        <v>0</v>
      </c>
    </row>
    <row r="415" spans="8:20">
      <c r="H415" s="52">
        <v>411</v>
      </c>
      <c r="I415" s="9">
        <v>0.69435159362175447</v>
      </c>
      <c r="J415" s="9">
        <f t="shared" ca="1" si="62"/>
        <v>-0.5951049752939106</v>
      </c>
      <c r="K415" s="9">
        <f t="shared" si="60"/>
        <v>0.69435159362175447</v>
      </c>
      <c r="L415" s="9">
        <f t="shared" si="61"/>
        <v>122.95422457868239</v>
      </c>
      <c r="M415" s="9">
        <f t="shared" si="63"/>
        <v>109.68870532729574</v>
      </c>
      <c r="N415" s="9">
        <f t="shared" si="64"/>
        <v>-12.484751574392746</v>
      </c>
      <c r="O415" s="9">
        <f t="shared" si="65"/>
        <v>-9.6887053272957502</v>
      </c>
      <c r="Q415" s="9">
        <f t="shared" si="66"/>
        <v>122.95422457868239</v>
      </c>
      <c r="R415" s="9">
        <f t="shared" si="67"/>
        <v>-12.484751574392746</v>
      </c>
      <c r="S415" s="9">
        <f t="shared" si="68"/>
        <v>109.68870532729574</v>
      </c>
      <c r="T415" s="9">
        <f t="shared" si="69"/>
        <v>-9.6887053272957502</v>
      </c>
    </row>
    <row r="416" spans="8:20">
      <c r="H416" s="52">
        <v>412</v>
      </c>
      <c r="I416" s="9">
        <v>1.083301044536662</v>
      </c>
      <c r="J416" s="9">
        <f t="shared" ca="1" si="62"/>
        <v>0.40089809311981095</v>
      </c>
      <c r="K416" s="9">
        <f t="shared" si="60"/>
        <v>1.083301044536662</v>
      </c>
      <c r="L416" s="9">
        <f t="shared" si="61"/>
        <v>140.0877514495115</v>
      </c>
      <c r="M416" s="9">
        <f t="shared" si="63"/>
        <v>113.89340088974663</v>
      </c>
      <c r="N416" s="9">
        <f t="shared" si="64"/>
        <v>-12.484751574392746</v>
      </c>
      <c r="O416" s="9">
        <f t="shared" si="65"/>
        <v>-10.127656305062047</v>
      </c>
      <c r="Q416" s="9">
        <f t="shared" si="66"/>
        <v>140.0877514495115</v>
      </c>
      <c r="R416" s="9">
        <f t="shared" si="67"/>
        <v>-12.484751574392746</v>
      </c>
      <c r="S416" s="9">
        <f t="shared" si="68"/>
        <v>113.89340088974663</v>
      </c>
      <c r="T416" s="9">
        <f t="shared" si="69"/>
        <v>-10.127656305062047</v>
      </c>
    </row>
    <row r="417" spans="8:20">
      <c r="H417" s="52">
        <v>413</v>
      </c>
      <c r="I417" s="9">
        <v>-0.25732046265571007</v>
      </c>
      <c r="J417" s="9">
        <f t="shared" ca="1" si="62"/>
        <v>1.4230160741936584</v>
      </c>
      <c r="K417" s="9">
        <f t="shared" si="60"/>
        <v>-0.25732046265571007</v>
      </c>
      <c r="L417" s="9">
        <f t="shared" si="61"/>
        <v>89.354658036863654</v>
      </c>
      <c r="M417" s="9">
        <f t="shared" si="63"/>
        <v>100.04371044031984</v>
      </c>
      <c r="N417" s="9">
        <f t="shared" si="64"/>
        <v>0</v>
      </c>
      <c r="O417" s="9">
        <f t="shared" si="65"/>
        <v>-4.3710440319856048E-2</v>
      </c>
      <c r="Q417" s="9">
        <f t="shared" si="66"/>
        <v>89.354658036863654</v>
      </c>
      <c r="R417" s="9">
        <f t="shared" si="67"/>
        <v>0</v>
      </c>
      <c r="S417" s="9">
        <f t="shared" si="68"/>
        <v>100.04371044031984</v>
      </c>
      <c r="T417" s="9">
        <f t="shared" si="69"/>
        <v>-4.3710440319856048E-2</v>
      </c>
    </row>
    <row r="418" spans="8:20">
      <c r="H418" s="52">
        <v>414</v>
      </c>
      <c r="I418" s="9">
        <v>-0.83607917802830312</v>
      </c>
      <c r="J418" s="9">
        <f t="shared" ca="1" si="62"/>
        <v>-1.1787610994672479</v>
      </c>
      <c r="K418" s="9">
        <f t="shared" si="60"/>
        <v>-0.83607917802830312</v>
      </c>
      <c r="L418" s="9">
        <f t="shared" si="61"/>
        <v>73.588801905351716</v>
      </c>
      <c r="M418" s="9">
        <f t="shared" si="63"/>
        <v>94.597742612081447</v>
      </c>
      <c r="N418" s="9">
        <f t="shared" si="64"/>
        <v>0</v>
      </c>
      <c r="O418" s="9">
        <f t="shared" si="65"/>
        <v>0</v>
      </c>
      <c r="Q418" s="9">
        <f t="shared" si="66"/>
        <v>73.588801905351716</v>
      </c>
      <c r="R418" s="9">
        <f t="shared" si="67"/>
        <v>0</v>
      </c>
      <c r="S418" s="9">
        <f t="shared" si="68"/>
        <v>94.597742612081447</v>
      </c>
      <c r="T418" s="9">
        <f t="shared" si="69"/>
        <v>0</v>
      </c>
    </row>
    <row r="419" spans="8:20">
      <c r="H419" s="52">
        <v>415</v>
      </c>
      <c r="I419" s="9">
        <v>7.7131072443687693E-2</v>
      </c>
      <c r="J419" s="9">
        <f t="shared" ca="1" si="62"/>
        <v>-0.88750363946891919</v>
      </c>
      <c r="K419" s="9">
        <f t="shared" si="60"/>
        <v>7.7131072443687693E-2</v>
      </c>
      <c r="L419" s="9">
        <f t="shared" si="61"/>
        <v>99.962109655385618</v>
      </c>
      <c r="M419" s="9">
        <f t="shared" si="63"/>
        <v>103.33261510293649</v>
      </c>
      <c r="N419" s="9">
        <f t="shared" si="64"/>
        <v>0</v>
      </c>
      <c r="O419" s="9">
        <f t="shared" si="65"/>
        <v>-3.3326151029365008</v>
      </c>
      <c r="Q419" s="9">
        <f t="shared" si="66"/>
        <v>99.962109655385618</v>
      </c>
      <c r="R419" s="9">
        <f t="shared" si="67"/>
        <v>0</v>
      </c>
      <c r="S419" s="9">
        <f t="shared" si="68"/>
        <v>103.33261510293649</v>
      </c>
      <c r="T419" s="9">
        <f t="shared" si="69"/>
        <v>-3.3326151029365008</v>
      </c>
    </row>
    <row r="420" spans="8:20">
      <c r="H420" s="52">
        <v>416</v>
      </c>
      <c r="I420" s="9">
        <v>0.38854710146022259</v>
      </c>
      <c r="J420" s="9">
        <f t="shared" ca="1" si="62"/>
        <v>-0.28982671857226738</v>
      </c>
      <c r="K420" s="9">
        <f t="shared" si="60"/>
        <v>0.38854710146022259</v>
      </c>
      <c r="L420" s="9">
        <f t="shared" si="61"/>
        <v>110.96809722748273</v>
      </c>
      <c r="M420" s="9">
        <f t="shared" si="63"/>
        <v>106.49212992193667</v>
      </c>
      <c r="N420" s="9">
        <f t="shared" si="64"/>
        <v>-10.96809722748273</v>
      </c>
      <c r="O420" s="9">
        <f t="shared" si="65"/>
        <v>-6.4921299219366801</v>
      </c>
      <c r="Q420" s="9">
        <f t="shared" si="66"/>
        <v>110.96809722748273</v>
      </c>
      <c r="R420" s="9">
        <f t="shared" si="67"/>
        <v>-10.96809722748273</v>
      </c>
      <c r="S420" s="9">
        <f t="shared" si="68"/>
        <v>106.49212992193667</v>
      </c>
      <c r="T420" s="9">
        <f t="shared" si="69"/>
        <v>-6.4921299219366801</v>
      </c>
    </row>
    <row r="421" spans="8:20">
      <c r="H421" s="52">
        <v>417</v>
      </c>
      <c r="I421" s="9">
        <v>0.62187649638642417</v>
      </c>
      <c r="J421" s="9">
        <f t="shared" ca="1" si="62"/>
        <v>-0.83065649917629591</v>
      </c>
      <c r="K421" s="9">
        <f t="shared" si="60"/>
        <v>0.62187649638642417</v>
      </c>
      <c r="L421" s="9">
        <f t="shared" si="61"/>
        <v>120.00139591330515</v>
      </c>
      <c r="M421" s="9">
        <f t="shared" si="63"/>
        <v>108.92255302682382</v>
      </c>
      <c r="N421" s="9">
        <f t="shared" si="64"/>
        <v>-12.484751574392746</v>
      </c>
      <c r="O421" s="9">
        <f t="shared" si="65"/>
        <v>-8.9225530268238344</v>
      </c>
      <c r="Q421" s="9">
        <f t="shared" si="66"/>
        <v>120.00139591330515</v>
      </c>
      <c r="R421" s="9">
        <f t="shared" si="67"/>
        <v>-12.484751574392746</v>
      </c>
      <c r="S421" s="9">
        <f t="shared" si="68"/>
        <v>108.92255302682382</v>
      </c>
      <c r="T421" s="9">
        <f t="shared" si="69"/>
        <v>-8.9225530268238344</v>
      </c>
    </row>
    <row r="422" spans="8:20">
      <c r="H422" s="52">
        <v>418</v>
      </c>
      <c r="I422" s="9">
        <v>-1.8874184378224277</v>
      </c>
      <c r="J422" s="9">
        <f t="shared" ca="1" si="62"/>
        <v>2.2515806596572521</v>
      </c>
      <c r="K422" s="9">
        <f t="shared" si="60"/>
        <v>-1.8874184378224277</v>
      </c>
      <c r="L422" s="9">
        <f t="shared" si="61"/>
        <v>51.721052219203692</v>
      </c>
      <c r="M422" s="9">
        <f t="shared" si="63"/>
        <v>85.452039422763917</v>
      </c>
      <c r="N422" s="9">
        <f t="shared" si="64"/>
        <v>0</v>
      </c>
      <c r="O422" s="9">
        <f t="shared" si="65"/>
        <v>0</v>
      </c>
      <c r="Q422" s="9">
        <f t="shared" si="66"/>
        <v>51.721052219203692</v>
      </c>
      <c r="R422" s="9">
        <f t="shared" si="67"/>
        <v>0</v>
      </c>
      <c r="S422" s="9">
        <f t="shared" si="68"/>
        <v>85.452039422763917</v>
      </c>
      <c r="T422" s="9">
        <f t="shared" si="69"/>
        <v>0</v>
      </c>
    </row>
    <row r="423" spans="8:20">
      <c r="H423" s="52">
        <v>419</v>
      </c>
      <c r="I423" s="9">
        <v>-2.2275901668570852</v>
      </c>
      <c r="J423" s="9">
        <f t="shared" ca="1" si="62"/>
        <v>0.34097998416158654</v>
      </c>
      <c r="K423" s="9">
        <f t="shared" si="60"/>
        <v>-2.2275901668570852</v>
      </c>
      <c r="L423" s="9">
        <f t="shared" si="61"/>
        <v>46.144070034323398</v>
      </c>
      <c r="M423" s="9">
        <f t="shared" si="63"/>
        <v>82.686487329958084</v>
      </c>
      <c r="N423" s="9">
        <f t="shared" si="64"/>
        <v>0</v>
      </c>
      <c r="O423" s="9">
        <f t="shared" si="65"/>
        <v>0</v>
      </c>
      <c r="Q423" s="9">
        <f t="shared" si="66"/>
        <v>46.144070034323398</v>
      </c>
      <c r="R423" s="9">
        <f t="shared" si="67"/>
        <v>0</v>
      </c>
      <c r="S423" s="9">
        <f t="shared" si="68"/>
        <v>82.686487329958084</v>
      </c>
      <c r="T423" s="9">
        <f t="shared" si="69"/>
        <v>0</v>
      </c>
    </row>
    <row r="424" spans="8:20">
      <c r="H424" s="52">
        <v>420</v>
      </c>
      <c r="I424" s="9">
        <v>-0.72319013213612326</v>
      </c>
      <c r="J424" s="9">
        <f t="shared" ca="1" si="62"/>
        <v>-1.1272281699372113</v>
      </c>
      <c r="K424" s="9">
        <f t="shared" si="60"/>
        <v>-0.72319013213612326</v>
      </c>
      <c r="L424" s="9">
        <f t="shared" si="61"/>
        <v>76.428586490261324</v>
      </c>
      <c r="M424" s="9">
        <f t="shared" si="63"/>
        <v>95.636205708183581</v>
      </c>
      <c r="N424" s="9">
        <f t="shared" si="64"/>
        <v>0</v>
      </c>
      <c r="O424" s="9">
        <f t="shared" si="65"/>
        <v>0</v>
      </c>
      <c r="Q424" s="9">
        <f t="shared" si="66"/>
        <v>76.428586490261324</v>
      </c>
      <c r="R424" s="9">
        <f t="shared" si="67"/>
        <v>0</v>
      </c>
      <c r="S424" s="9">
        <f t="shared" si="68"/>
        <v>95.636205708183581</v>
      </c>
      <c r="T424" s="9">
        <f t="shared" si="69"/>
        <v>0</v>
      </c>
    </row>
    <row r="425" spans="8:20">
      <c r="H425" s="52">
        <v>421</v>
      </c>
      <c r="I425" s="9">
        <v>0.55756980096432529</v>
      </c>
      <c r="J425" s="9">
        <f t="shared" ca="1" si="62"/>
        <v>9.7826280167561522E-2</v>
      </c>
      <c r="K425" s="9">
        <f t="shared" si="60"/>
        <v>0.55756980096432529</v>
      </c>
      <c r="L425" s="9">
        <f t="shared" si="61"/>
        <v>117.44079950636133</v>
      </c>
      <c r="M425" s="9">
        <f t="shared" si="63"/>
        <v>108.24723280702263</v>
      </c>
      <c r="N425" s="9">
        <f t="shared" si="64"/>
        <v>-12.484751574392746</v>
      </c>
      <c r="O425" s="9">
        <f t="shared" si="65"/>
        <v>-8.2472328070226411</v>
      </c>
      <c r="Q425" s="9">
        <f t="shared" si="66"/>
        <v>117.44079950636133</v>
      </c>
      <c r="R425" s="9">
        <f t="shared" si="67"/>
        <v>-12.484751574392746</v>
      </c>
      <c r="S425" s="9">
        <f t="shared" si="68"/>
        <v>108.24723280702263</v>
      </c>
      <c r="T425" s="9">
        <f t="shared" si="69"/>
        <v>-8.2472328070226411</v>
      </c>
    </row>
    <row r="426" spans="8:20">
      <c r="H426" s="52">
        <v>422</v>
      </c>
      <c r="I426" s="9">
        <v>0.50622820622412346</v>
      </c>
      <c r="J426" s="9">
        <f t="shared" ca="1" si="62"/>
        <v>3.5508336380022508E-2</v>
      </c>
      <c r="K426" s="9">
        <f t="shared" si="60"/>
        <v>0.50622820622412346</v>
      </c>
      <c r="L426" s="9">
        <f t="shared" si="61"/>
        <v>115.43573555343664</v>
      </c>
      <c r="M426" s="9">
        <f t="shared" si="63"/>
        <v>107.71107339796856</v>
      </c>
      <c r="N426" s="9">
        <f t="shared" si="64"/>
        <v>-12.484751574392746</v>
      </c>
      <c r="O426" s="9">
        <f t="shared" si="65"/>
        <v>-7.7110733979685762</v>
      </c>
      <c r="Q426" s="9">
        <f t="shared" si="66"/>
        <v>115.43573555343664</v>
      </c>
      <c r="R426" s="9">
        <f t="shared" si="67"/>
        <v>-12.484751574392746</v>
      </c>
      <c r="S426" s="9">
        <f t="shared" si="68"/>
        <v>107.71107339796856</v>
      </c>
      <c r="T426" s="9">
        <f t="shared" si="69"/>
        <v>-7.7110733979685762</v>
      </c>
    </row>
    <row r="427" spans="8:20">
      <c r="H427" s="52">
        <v>423</v>
      </c>
      <c r="I427" s="9">
        <v>0.98168486570859659</v>
      </c>
      <c r="J427" s="9">
        <f t="shared" ca="1" si="62"/>
        <v>-0.99382878420410536</v>
      </c>
      <c r="K427" s="9">
        <f t="shared" si="60"/>
        <v>0.98168486570859659</v>
      </c>
      <c r="L427" s="9">
        <f t="shared" si="61"/>
        <v>135.39360207149358</v>
      </c>
      <c r="M427" s="9">
        <f t="shared" si="63"/>
        <v>112.77958173910119</v>
      </c>
      <c r="N427" s="9">
        <f t="shared" si="64"/>
        <v>-12.484751574392746</v>
      </c>
      <c r="O427" s="9">
        <f t="shared" si="65"/>
        <v>-10.127656305062047</v>
      </c>
      <c r="Q427" s="9">
        <f t="shared" si="66"/>
        <v>135.39360207149358</v>
      </c>
      <c r="R427" s="9">
        <f t="shared" si="67"/>
        <v>-12.484751574392746</v>
      </c>
      <c r="S427" s="9">
        <f t="shared" si="68"/>
        <v>112.77958173910119</v>
      </c>
      <c r="T427" s="9">
        <f t="shared" si="69"/>
        <v>-10.127656305062047</v>
      </c>
    </row>
    <row r="428" spans="8:20">
      <c r="H428" s="52">
        <v>424</v>
      </c>
      <c r="I428" s="9">
        <v>0.35392570832667242</v>
      </c>
      <c r="J428" s="9">
        <f t="shared" ca="1" si="62"/>
        <v>-0.9506092182122855</v>
      </c>
      <c r="K428" s="9">
        <f t="shared" si="60"/>
        <v>0.35392570832667242</v>
      </c>
      <c r="L428" s="9">
        <f t="shared" si="61"/>
        <v>109.68695480859469</v>
      </c>
      <c r="M428" s="9">
        <f t="shared" si="63"/>
        <v>106.13615391685204</v>
      </c>
      <c r="N428" s="9">
        <f t="shared" si="64"/>
        <v>-9.6869548085946917</v>
      </c>
      <c r="O428" s="9">
        <f t="shared" si="65"/>
        <v>-6.1361539168520522</v>
      </c>
      <c r="Q428" s="9">
        <f t="shared" si="66"/>
        <v>109.68695480859469</v>
      </c>
      <c r="R428" s="9">
        <f t="shared" si="67"/>
        <v>-9.6869548085946917</v>
      </c>
      <c r="S428" s="9">
        <f t="shared" si="68"/>
        <v>106.13615391685204</v>
      </c>
      <c r="T428" s="9">
        <f t="shared" si="69"/>
        <v>-6.1361539168520522</v>
      </c>
    </row>
    <row r="429" spans="8:20">
      <c r="H429" s="52">
        <v>425</v>
      </c>
      <c r="I429" s="9">
        <v>1.1914156757483389E-2</v>
      </c>
      <c r="J429" s="9">
        <f t="shared" ca="1" si="62"/>
        <v>0.87123111927134433</v>
      </c>
      <c r="K429" s="9">
        <f t="shared" si="60"/>
        <v>1.1914156757483389E-2</v>
      </c>
      <c r="L429" s="9">
        <f t="shared" si="61"/>
        <v>97.799250417164998</v>
      </c>
      <c r="M429" s="9">
        <f t="shared" si="63"/>
        <v>102.68291291551601</v>
      </c>
      <c r="N429" s="9">
        <f t="shared" si="64"/>
        <v>0</v>
      </c>
      <c r="O429" s="9">
        <f t="shared" si="65"/>
        <v>-2.6829129155160274</v>
      </c>
      <c r="Q429" s="9">
        <f t="shared" si="66"/>
        <v>97.799250417164998</v>
      </c>
      <c r="R429" s="9">
        <f t="shared" si="67"/>
        <v>0</v>
      </c>
      <c r="S429" s="9">
        <f t="shared" si="68"/>
        <v>102.68291291551601</v>
      </c>
      <c r="T429" s="9">
        <f t="shared" si="69"/>
        <v>-2.6829129155160274</v>
      </c>
    </row>
    <row r="430" spans="8:20">
      <c r="H430" s="52">
        <v>426</v>
      </c>
      <c r="I430" s="9">
        <v>1.8598897307544211</v>
      </c>
      <c r="J430" s="9">
        <f t="shared" ca="1" si="62"/>
        <v>0.88091915355169581</v>
      </c>
      <c r="K430" s="9">
        <f t="shared" si="60"/>
        <v>1.8598897307544211</v>
      </c>
      <c r="L430" s="9">
        <f t="shared" si="61"/>
        <v>181.77021842755533</v>
      </c>
      <c r="M430" s="9">
        <f t="shared" si="63"/>
        <v>122.77694739531398</v>
      </c>
      <c r="N430" s="9">
        <f t="shared" si="64"/>
        <v>-12.484751574392746</v>
      </c>
      <c r="O430" s="9">
        <f t="shared" si="65"/>
        <v>-10.127656305062047</v>
      </c>
      <c r="Q430" s="9">
        <f t="shared" si="66"/>
        <v>181.77021842755533</v>
      </c>
      <c r="R430" s="9">
        <f t="shared" si="67"/>
        <v>-12.484751574392746</v>
      </c>
      <c r="S430" s="9">
        <f t="shared" si="68"/>
        <v>122.77694739531398</v>
      </c>
      <c r="T430" s="9">
        <f t="shared" si="69"/>
        <v>-10.127656305062047</v>
      </c>
    </row>
    <row r="431" spans="8:20">
      <c r="H431" s="52">
        <v>427</v>
      </c>
      <c r="I431" s="9">
        <v>4.5410456629721471E-2</v>
      </c>
      <c r="J431" s="9">
        <f t="shared" ca="1" si="62"/>
        <v>0.41707076256410774</v>
      </c>
      <c r="K431" s="9">
        <f t="shared" si="60"/>
        <v>4.5410456629721471E-2</v>
      </c>
      <c r="L431" s="9">
        <f t="shared" si="61"/>
        <v>98.904214481394675</v>
      </c>
      <c r="M431" s="9">
        <f t="shared" si="63"/>
        <v>103.01609697443851</v>
      </c>
      <c r="N431" s="9">
        <f t="shared" si="64"/>
        <v>0</v>
      </c>
      <c r="O431" s="9">
        <f t="shared" si="65"/>
        <v>-3.0160969744385255</v>
      </c>
      <c r="Q431" s="9">
        <f t="shared" si="66"/>
        <v>98.904214481394675</v>
      </c>
      <c r="R431" s="9">
        <f t="shared" si="67"/>
        <v>0</v>
      </c>
      <c r="S431" s="9">
        <f t="shared" si="68"/>
        <v>103.01609697443851</v>
      </c>
      <c r="T431" s="9">
        <f t="shared" si="69"/>
        <v>-3.0160969744385255</v>
      </c>
    </row>
    <row r="432" spans="8:20">
      <c r="H432" s="52">
        <v>428</v>
      </c>
      <c r="I432" s="9">
        <v>0.50437699847832285</v>
      </c>
      <c r="J432" s="9">
        <f t="shared" ca="1" si="62"/>
        <v>1.9494122889508645</v>
      </c>
      <c r="K432" s="9">
        <f t="shared" si="60"/>
        <v>0.50437699847832285</v>
      </c>
      <c r="L432" s="9">
        <f t="shared" si="61"/>
        <v>115.36408253611179</v>
      </c>
      <c r="M432" s="9">
        <f t="shared" si="63"/>
        <v>107.691790949077</v>
      </c>
      <c r="N432" s="9">
        <f t="shared" si="64"/>
        <v>-12.484751574392746</v>
      </c>
      <c r="O432" s="9">
        <f t="shared" si="65"/>
        <v>-7.6917909490770171</v>
      </c>
      <c r="Q432" s="9">
        <f t="shared" si="66"/>
        <v>115.36408253611179</v>
      </c>
      <c r="R432" s="9">
        <f t="shared" si="67"/>
        <v>-12.484751574392746</v>
      </c>
      <c r="S432" s="9">
        <f t="shared" si="68"/>
        <v>107.691790949077</v>
      </c>
      <c r="T432" s="9">
        <f t="shared" si="69"/>
        <v>-7.6917909490770171</v>
      </c>
    </row>
    <row r="433" spans="8:20">
      <c r="H433" s="52">
        <v>429</v>
      </c>
      <c r="I433" s="9">
        <v>2.1063110752534637</v>
      </c>
      <c r="J433" s="9">
        <f t="shared" ca="1" si="62"/>
        <v>1.1953408816283204</v>
      </c>
      <c r="K433" s="9">
        <f t="shared" si="60"/>
        <v>2.1063110752534637</v>
      </c>
      <c r="L433" s="9">
        <f t="shared" si="61"/>
        <v>197.43217945561494</v>
      </c>
      <c r="M433" s="9">
        <f t="shared" si="63"/>
        <v>125.73813605930533</v>
      </c>
      <c r="N433" s="9">
        <f t="shared" si="64"/>
        <v>-12.484751574392746</v>
      </c>
      <c r="O433" s="9">
        <f t="shared" si="65"/>
        <v>-10.127656305062047</v>
      </c>
      <c r="Q433" s="9">
        <f t="shared" si="66"/>
        <v>197.43217945561494</v>
      </c>
      <c r="R433" s="9">
        <f t="shared" si="67"/>
        <v>-12.484751574392746</v>
      </c>
      <c r="S433" s="9">
        <f t="shared" si="68"/>
        <v>125.73813605930533</v>
      </c>
      <c r="T433" s="9">
        <f t="shared" si="69"/>
        <v>-10.127656305062047</v>
      </c>
    </row>
    <row r="434" spans="8:20">
      <c r="H434" s="52">
        <v>430</v>
      </c>
      <c r="I434" s="9">
        <v>0.98809937467108255</v>
      </c>
      <c r="J434" s="9">
        <f t="shared" ca="1" si="62"/>
        <v>1.4976623440732175</v>
      </c>
      <c r="K434" s="9">
        <f t="shared" si="60"/>
        <v>0.98809937467108255</v>
      </c>
      <c r="L434" s="9">
        <f t="shared" si="61"/>
        <v>135.6852122659696</v>
      </c>
      <c r="M434" s="9">
        <f t="shared" si="63"/>
        <v>112.84956822164226</v>
      </c>
      <c r="N434" s="9">
        <f t="shared" si="64"/>
        <v>-12.484751574392746</v>
      </c>
      <c r="O434" s="9">
        <f t="shared" si="65"/>
        <v>-10.127656305062047</v>
      </c>
      <c r="Q434" s="9">
        <f t="shared" si="66"/>
        <v>135.6852122659696</v>
      </c>
      <c r="R434" s="9">
        <f t="shared" si="67"/>
        <v>-12.484751574392746</v>
      </c>
      <c r="S434" s="9">
        <f t="shared" si="68"/>
        <v>112.84956822164226</v>
      </c>
      <c r="T434" s="9">
        <f t="shared" si="69"/>
        <v>-10.127656305062047</v>
      </c>
    </row>
    <row r="435" spans="8:20">
      <c r="H435" s="52">
        <v>431</v>
      </c>
      <c r="I435" s="9">
        <v>-0.83876024801979865</v>
      </c>
      <c r="J435" s="9">
        <f t="shared" ca="1" si="62"/>
        <v>-2.4524982493424234</v>
      </c>
      <c r="K435" s="9">
        <f t="shared" si="60"/>
        <v>-0.83876024801979865</v>
      </c>
      <c r="L435" s="9">
        <f t="shared" si="61"/>
        <v>73.522656680018841</v>
      </c>
      <c r="M435" s="9">
        <f t="shared" si="63"/>
        <v>94.573217094938016</v>
      </c>
      <c r="N435" s="9">
        <f t="shared" si="64"/>
        <v>0</v>
      </c>
      <c r="O435" s="9">
        <f t="shared" si="65"/>
        <v>0</v>
      </c>
      <c r="Q435" s="9">
        <f t="shared" si="66"/>
        <v>73.522656680018841</v>
      </c>
      <c r="R435" s="9">
        <f t="shared" si="67"/>
        <v>0</v>
      </c>
      <c r="S435" s="9">
        <f t="shared" si="68"/>
        <v>94.573217094938016</v>
      </c>
      <c r="T435" s="9">
        <f t="shared" si="69"/>
        <v>0</v>
      </c>
    </row>
    <row r="436" spans="8:20">
      <c r="H436" s="52">
        <v>432</v>
      </c>
      <c r="I436" s="9">
        <v>-0.93196495675720459</v>
      </c>
      <c r="J436" s="9">
        <f t="shared" ca="1" si="62"/>
        <v>-0.50306527673235057</v>
      </c>
      <c r="K436" s="9">
        <f t="shared" si="60"/>
        <v>-0.93196495675720459</v>
      </c>
      <c r="L436" s="9">
        <f t="shared" si="61"/>
        <v>71.259773036460629</v>
      </c>
      <c r="M436" s="9">
        <f t="shared" si="63"/>
        <v>93.724553352947794</v>
      </c>
      <c r="N436" s="9">
        <f t="shared" si="64"/>
        <v>0</v>
      </c>
      <c r="O436" s="9">
        <f t="shared" si="65"/>
        <v>0</v>
      </c>
      <c r="Q436" s="9">
        <f t="shared" si="66"/>
        <v>71.259773036460629</v>
      </c>
      <c r="R436" s="9">
        <f t="shared" si="67"/>
        <v>0</v>
      </c>
      <c r="S436" s="9">
        <f t="shared" si="68"/>
        <v>93.724553352947794</v>
      </c>
      <c r="T436" s="9">
        <f t="shared" si="69"/>
        <v>0</v>
      </c>
    </row>
    <row r="437" spans="8:20">
      <c r="H437" s="52">
        <v>433</v>
      </c>
      <c r="I437" s="9">
        <v>2.247568099834393</v>
      </c>
      <c r="J437" s="9">
        <f t="shared" ca="1" si="62"/>
        <v>1.1022569055829059</v>
      </c>
      <c r="K437" s="9">
        <f t="shared" si="60"/>
        <v>2.247568099834393</v>
      </c>
      <c r="L437" s="9">
        <f t="shared" si="61"/>
        <v>207.0114107094974</v>
      </c>
      <c r="M437" s="9">
        <f t="shared" si="63"/>
        <v>127.46768374432433</v>
      </c>
      <c r="N437" s="9">
        <f t="shared" si="64"/>
        <v>-12.484751574392746</v>
      </c>
      <c r="O437" s="9">
        <f t="shared" si="65"/>
        <v>-10.127656305062047</v>
      </c>
      <c r="Q437" s="9">
        <f t="shared" si="66"/>
        <v>207.0114107094974</v>
      </c>
      <c r="R437" s="9">
        <f t="shared" si="67"/>
        <v>-12.484751574392746</v>
      </c>
      <c r="S437" s="9">
        <f t="shared" si="68"/>
        <v>127.46768374432433</v>
      </c>
      <c r="T437" s="9">
        <f t="shared" si="69"/>
        <v>-10.127656305062047</v>
      </c>
    </row>
    <row r="438" spans="8:20">
      <c r="H438" s="52">
        <v>434</v>
      </c>
      <c r="I438" s="9">
        <v>2.1777266798370549</v>
      </c>
      <c r="J438" s="9">
        <f t="shared" ca="1" si="62"/>
        <v>-0.92167370225139489</v>
      </c>
      <c r="K438" s="9">
        <f t="shared" si="60"/>
        <v>2.1777266798370549</v>
      </c>
      <c r="L438" s="9">
        <f t="shared" si="61"/>
        <v>202.21844427525667</v>
      </c>
      <c r="M438" s="9">
        <f t="shared" si="63"/>
        <v>126.60959383661897</v>
      </c>
      <c r="N438" s="9">
        <f t="shared" si="64"/>
        <v>-12.484751574392746</v>
      </c>
      <c r="O438" s="9">
        <f t="shared" si="65"/>
        <v>-10.127656305062047</v>
      </c>
      <c r="Q438" s="9">
        <f t="shared" si="66"/>
        <v>202.21844427525667</v>
      </c>
      <c r="R438" s="9">
        <f t="shared" si="67"/>
        <v>-12.484751574392746</v>
      </c>
      <c r="S438" s="9">
        <f t="shared" si="68"/>
        <v>126.60959383661897</v>
      </c>
      <c r="T438" s="9">
        <f t="shared" si="69"/>
        <v>-10.127656305062047</v>
      </c>
    </row>
    <row r="439" spans="8:20">
      <c r="H439" s="52">
        <v>435</v>
      </c>
      <c r="I439" s="9">
        <v>0.50783148832194958</v>
      </c>
      <c r="J439" s="9">
        <f t="shared" ca="1" si="62"/>
        <v>-7.3133066962546012E-2</v>
      </c>
      <c r="K439" s="9">
        <f t="shared" si="60"/>
        <v>0.50783148832194958</v>
      </c>
      <c r="L439" s="9">
        <f t="shared" si="61"/>
        <v>115.49782829949197</v>
      </c>
      <c r="M439" s="9">
        <f t="shared" si="63"/>
        <v>107.72777620720376</v>
      </c>
      <c r="N439" s="9">
        <f t="shared" si="64"/>
        <v>-12.484751574392746</v>
      </c>
      <c r="O439" s="9">
        <f t="shared" si="65"/>
        <v>-7.7277762072037746</v>
      </c>
      <c r="Q439" s="9">
        <f t="shared" si="66"/>
        <v>115.49782829949197</v>
      </c>
      <c r="R439" s="9">
        <f t="shared" si="67"/>
        <v>-12.484751574392746</v>
      </c>
      <c r="S439" s="9">
        <f t="shared" si="68"/>
        <v>107.72777620720376</v>
      </c>
      <c r="T439" s="9">
        <f t="shared" si="69"/>
        <v>-7.7277762072037746</v>
      </c>
    </row>
    <row r="440" spans="8:20">
      <c r="H440" s="52">
        <v>436</v>
      </c>
      <c r="I440" s="9">
        <v>-1.5784916455294278</v>
      </c>
      <c r="J440" s="9">
        <f t="shared" ca="1" si="62"/>
        <v>-1.4522291314137716</v>
      </c>
      <c r="K440" s="9">
        <f t="shared" si="60"/>
        <v>-1.5784916455294278</v>
      </c>
      <c r="L440" s="9">
        <f t="shared" si="61"/>
        <v>57.367705574379471</v>
      </c>
      <c r="M440" s="9">
        <f t="shared" si="63"/>
        <v>88.043636508992364</v>
      </c>
      <c r="N440" s="9">
        <f t="shared" si="64"/>
        <v>0</v>
      </c>
      <c r="O440" s="9">
        <f t="shared" si="65"/>
        <v>0</v>
      </c>
      <c r="Q440" s="9">
        <f t="shared" si="66"/>
        <v>57.367705574379471</v>
      </c>
      <c r="R440" s="9">
        <f t="shared" si="67"/>
        <v>0</v>
      </c>
      <c r="S440" s="9">
        <f t="shared" si="68"/>
        <v>88.043636508992364</v>
      </c>
      <c r="T440" s="9">
        <f t="shared" si="69"/>
        <v>0</v>
      </c>
    </row>
    <row r="441" spans="8:20">
      <c r="H441" s="52">
        <v>437</v>
      </c>
      <c r="I441" s="9">
        <v>0.55147206794233106</v>
      </c>
      <c r="J441" s="9">
        <f t="shared" ca="1" si="62"/>
        <v>1.0991504290906184</v>
      </c>
      <c r="K441" s="9">
        <f t="shared" si="60"/>
        <v>0.55147206794233106</v>
      </c>
      <c r="L441" s="9">
        <f t="shared" si="61"/>
        <v>117.20085145003154</v>
      </c>
      <c r="M441" s="9">
        <f t="shared" si="63"/>
        <v>108.18341487759503</v>
      </c>
      <c r="N441" s="9">
        <f t="shared" si="64"/>
        <v>-12.484751574392746</v>
      </c>
      <c r="O441" s="9">
        <f t="shared" si="65"/>
        <v>-8.183414877595041</v>
      </c>
      <c r="Q441" s="9">
        <f t="shared" si="66"/>
        <v>117.20085145003154</v>
      </c>
      <c r="R441" s="9">
        <f t="shared" si="67"/>
        <v>-12.484751574392746</v>
      </c>
      <c r="S441" s="9">
        <f t="shared" si="68"/>
        <v>108.18341487759503</v>
      </c>
      <c r="T441" s="9">
        <f t="shared" si="69"/>
        <v>-8.183414877595041</v>
      </c>
    </row>
    <row r="442" spans="8:20">
      <c r="H442" s="52">
        <v>438</v>
      </c>
      <c r="I442" s="9">
        <v>-0.66344791502505807</v>
      </c>
      <c r="J442" s="9">
        <f t="shared" ca="1" si="62"/>
        <v>-1.2386037267753833</v>
      </c>
      <c r="K442" s="9">
        <f t="shared" si="60"/>
        <v>-0.66344791502505807</v>
      </c>
      <c r="L442" s="9">
        <f t="shared" si="61"/>
        <v>77.975512372814265</v>
      </c>
      <c r="M442" s="9">
        <f t="shared" si="63"/>
        <v>96.190377577207187</v>
      </c>
      <c r="N442" s="9">
        <f t="shared" si="64"/>
        <v>0</v>
      </c>
      <c r="O442" s="9">
        <f t="shared" si="65"/>
        <v>0</v>
      </c>
      <c r="Q442" s="9">
        <f t="shared" si="66"/>
        <v>77.975512372814265</v>
      </c>
      <c r="R442" s="9">
        <f t="shared" si="67"/>
        <v>0</v>
      </c>
      <c r="S442" s="9">
        <f t="shared" si="68"/>
        <v>96.190377577207187</v>
      </c>
      <c r="T442" s="9">
        <f t="shared" si="69"/>
        <v>0</v>
      </c>
    </row>
    <row r="443" spans="8:20">
      <c r="H443" s="52">
        <v>439</v>
      </c>
      <c r="I443" s="9">
        <v>0.28679864049203957</v>
      </c>
      <c r="J443" s="9">
        <f t="shared" ca="1" si="62"/>
        <v>0.82662486983118033</v>
      </c>
      <c r="K443" s="9">
        <f t="shared" si="60"/>
        <v>0.28679864049203957</v>
      </c>
      <c r="L443" s="9">
        <f t="shared" si="61"/>
        <v>107.24494931703086</v>
      </c>
      <c r="M443" s="9">
        <f t="shared" si="63"/>
        <v>105.44934234543503</v>
      </c>
      <c r="N443" s="9">
        <f t="shared" si="64"/>
        <v>-7.2449493170308585</v>
      </c>
      <c r="O443" s="9">
        <f t="shared" si="65"/>
        <v>-5.449342345435042</v>
      </c>
      <c r="Q443" s="9">
        <f t="shared" si="66"/>
        <v>107.24494931703086</v>
      </c>
      <c r="R443" s="9">
        <f t="shared" si="67"/>
        <v>-7.2449493170308585</v>
      </c>
      <c r="S443" s="9">
        <f t="shared" si="68"/>
        <v>105.44934234543503</v>
      </c>
      <c r="T443" s="9">
        <f t="shared" si="69"/>
        <v>-5.449342345435042</v>
      </c>
    </row>
    <row r="444" spans="8:20">
      <c r="H444" s="52">
        <v>440</v>
      </c>
      <c r="I444" s="9">
        <v>0.70630810344358186</v>
      </c>
      <c r="J444" s="9">
        <f t="shared" ca="1" si="62"/>
        <v>-0.44952349893001903</v>
      </c>
      <c r="K444" s="9">
        <f t="shared" si="60"/>
        <v>0.70630810344358186</v>
      </c>
      <c r="L444" s="9">
        <f t="shared" si="61"/>
        <v>123.44829956998321</v>
      </c>
      <c r="M444" s="9">
        <f t="shared" si="63"/>
        <v>109.81561742165752</v>
      </c>
      <c r="N444" s="9">
        <f t="shared" si="64"/>
        <v>-12.484751574392746</v>
      </c>
      <c r="O444" s="9">
        <f t="shared" si="65"/>
        <v>-9.8156174216575351</v>
      </c>
      <c r="Q444" s="9">
        <f t="shared" si="66"/>
        <v>123.44829956998321</v>
      </c>
      <c r="R444" s="9">
        <f t="shared" si="67"/>
        <v>-12.484751574392746</v>
      </c>
      <c r="S444" s="9">
        <f t="shared" si="68"/>
        <v>109.81561742165752</v>
      </c>
      <c r="T444" s="9">
        <f t="shared" si="69"/>
        <v>-9.8156174216575351</v>
      </c>
    </row>
    <row r="445" spans="8:20">
      <c r="H445" s="52">
        <v>441</v>
      </c>
      <c r="I445" s="9">
        <v>0.81748275862933728</v>
      </c>
      <c r="J445" s="9">
        <f t="shared" ca="1" si="62"/>
        <v>1.801756588134124</v>
      </c>
      <c r="K445" s="9">
        <f t="shared" si="60"/>
        <v>0.81748275862933728</v>
      </c>
      <c r="L445" s="9">
        <f t="shared" si="61"/>
        <v>128.13845375159744</v>
      </c>
      <c r="M445" s="9">
        <f t="shared" si="63"/>
        <v>111.0027311353045</v>
      </c>
      <c r="N445" s="9">
        <f t="shared" si="64"/>
        <v>-12.484751574392746</v>
      </c>
      <c r="O445" s="9">
        <f t="shared" si="65"/>
        <v>-10.127656305062047</v>
      </c>
      <c r="Q445" s="9">
        <f t="shared" si="66"/>
        <v>128.13845375159744</v>
      </c>
      <c r="R445" s="9">
        <f t="shared" si="67"/>
        <v>-12.484751574392746</v>
      </c>
      <c r="S445" s="9">
        <f t="shared" si="68"/>
        <v>111.0027311353045</v>
      </c>
      <c r="T445" s="9">
        <f t="shared" si="69"/>
        <v>-10.127656305062047</v>
      </c>
    </row>
    <row r="446" spans="8:20">
      <c r="H446" s="52">
        <v>442</v>
      </c>
      <c r="I446" s="9">
        <v>-0.43965443201125454</v>
      </c>
      <c r="J446" s="9">
        <f t="shared" ca="1" si="62"/>
        <v>-1.4596963065732702</v>
      </c>
      <c r="K446" s="9">
        <f t="shared" si="60"/>
        <v>-0.43965443201125454</v>
      </c>
      <c r="L446" s="9">
        <f t="shared" si="61"/>
        <v>84.053797195895939</v>
      </c>
      <c r="M446" s="9">
        <f t="shared" si="63"/>
        <v>98.294994123930834</v>
      </c>
      <c r="N446" s="9">
        <f t="shared" si="64"/>
        <v>0</v>
      </c>
      <c r="O446" s="9">
        <f t="shared" si="65"/>
        <v>0</v>
      </c>
      <c r="Q446" s="9">
        <f t="shared" si="66"/>
        <v>84.053797195895939</v>
      </c>
      <c r="R446" s="9">
        <f t="shared" si="67"/>
        <v>0</v>
      </c>
      <c r="S446" s="9">
        <f t="shared" si="68"/>
        <v>98.294994123930834</v>
      </c>
      <c r="T446" s="9">
        <f t="shared" si="69"/>
        <v>0</v>
      </c>
    </row>
    <row r="447" spans="8:20">
      <c r="H447" s="52">
        <v>443</v>
      </c>
      <c r="I447" s="9">
        <v>-2.0506536631390482</v>
      </c>
      <c r="J447" s="9">
        <f t="shared" ca="1" si="62"/>
        <v>0.58452509087680915</v>
      </c>
      <c r="K447" s="9">
        <f t="shared" si="60"/>
        <v>-2.0506536631390482</v>
      </c>
      <c r="L447" s="9">
        <f t="shared" si="61"/>
        <v>48.965425176685464</v>
      </c>
      <c r="M447" s="9">
        <f t="shared" si="63"/>
        <v>84.113601368534205</v>
      </c>
      <c r="N447" s="9">
        <f t="shared" si="64"/>
        <v>0</v>
      </c>
      <c r="O447" s="9">
        <f t="shared" si="65"/>
        <v>0</v>
      </c>
      <c r="Q447" s="9">
        <f t="shared" si="66"/>
        <v>48.965425176685464</v>
      </c>
      <c r="R447" s="9">
        <f t="shared" si="67"/>
        <v>0</v>
      </c>
      <c r="S447" s="9">
        <f t="shared" si="68"/>
        <v>84.113601368534205</v>
      </c>
      <c r="T447" s="9">
        <f t="shared" si="69"/>
        <v>0</v>
      </c>
    </row>
    <row r="448" spans="8:20">
      <c r="H448" s="52">
        <v>444</v>
      </c>
      <c r="I448" s="9">
        <v>0.14996712370374479</v>
      </c>
      <c r="J448" s="9">
        <f t="shared" ca="1" si="62"/>
        <v>-0.23833036666891003</v>
      </c>
      <c r="K448" s="9">
        <f t="shared" si="60"/>
        <v>0.14996712370374479</v>
      </c>
      <c r="L448" s="9">
        <f t="shared" si="61"/>
        <v>102.43423988753226</v>
      </c>
      <c r="M448" s="9">
        <f t="shared" si="63"/>
        <v>104.06308091369137</v>
      </c>
      <c r="N448" s="9">
        <f t="shared" si="64"/>
        <v>-2.4342398875322573</v>
      </c>
      <c r="O448" s="9">
        <f t="shared" si="65"/>
        <v>-4.0630809136913797</v>
      </c>
      <c r="Q448" s="9">
        <f t="shared" si="66"/>
        <v>102.43423988753226</v>
      </c>
      <c r="R448" s="9">
        <f t="shared" si="67"/>
        <v>-2.4342398875322573</v>
      </c>
      <c r="S448" s="9">
        <f t="shared" si="68"/>
        <v>104.06308091369137</v>
      </c>
      <c r="T448" s="9">
        <f t="shared" si="69"/>
        <v>-4.0630809136913797</v>
      </c>
    </row>
    <row r="449" spans="8:20">
      <c r="H449" s="52">
        <v>445</v>
      </c>
      <c r="I449" s="9">
        <v>-1.0019189894490372</v>
      </c>
      <c r="J449" s="9">
        <f t="shared" ca="1" si="62"/>
        <v>0.60724401083486834</v>
      </c>
      <c r="K449" s="9">
        <f t="shared" si="60"/>
        <v>-1.0019189894490372</v>
      </c>
      <c r="L449" s="9">
        <f t="shared" si="61"/>
        <v>69.607255554965093</v>
      </c>
      <c r="M449" s="9">
        <f t="shared" si="63"/>
        <v>93.092602343400031</v>
      </c>
      <c r="N449" s="9">
        <f t="shared" si="64"/>
        <v>0</v>
      </c>
      <c r="O449" s="9">
        <f t="shared" si="65"/>
        <v>0</v>
      </c>
      <c r="Q449" s="9">
        <f t="shared" si="66"/>
        <v>69.607255554965093</v>
      </c>
      <c r="R449" s="9">
        <f t="shared" si="67"/>
        <v>0</v>
      </c>
      <c r="S449" s="9">
        <f t="shared" si="68"/>
        <v>93.092602343400031</v>
      </c>
      <c r="T449" s="9">
        <f t="shared" si="69"/>
        <v>0</v>
      </c>
    </row>
    <row r="450" spans="8:20">
      <c r="H450" s="52">
        <v>446</v>
      </c>
      <c r="I450" s="9">
        <v>0.17046805308178403</v>
      </c>
      <c r="J450" s="9">
        <f t="shared" ca="1" si="62"/>
        <v>1.4024901893994581</v>
      </c>
      <c r="K450" s="9">
        <f t="shared" si="60"/>
        <v>0.17046805308178403</v>
      </c>
      <c r="L450" s="9">
        <f t="shared" si="61"/>
        <v>103.14102366121942</v>
      </c>
      <c r="M450" s="9">
        <f t="shared" si="63"/>
        <v>104.26961245830978</v>
      </c>
      <c r="N450" s="9">
        <f t="shared" si="64"/>
        <v>-3.1410236612194211</v>
      </c>
      <c r="O450" s="9">
        <f t="shared" si="65"/>
        <v>-4.2696124583097941</v>
      </c>
      <c r="Q450" s="9">
        <f t="shared" si="66"/>
        <v>103.14102366121942</v>
      </c>
      <c r="R450" s="9">
        <f t="shared" si="67"/>
        <v>-3.1410236612194211</v>
      </c>
      <c r="S450" s="9">
        <f t="shared" si="68"/>
        <v>104.26961245830978</v>
      </c>
      <c r="T450" s="9">
        <f t="shared" si="69"/>
        <v>-4.2696124583097941</v>
      </c>
    </row>
    <row r="451" spans="8:20">
      <c r="H451" s="52">
        <v>447</v>
      </c>
      <c r="I451" s="9">
        <v>0.41802742731141723</v>
      </c>
      <c r="J451" s="9">
        <f t="shared" ca="1" si="62"/>
        <v>-0.6414886732819266</v>
      </c>
      <c r="K451" s="9">
        <f t="shared" si="60"/>
        <v>0.41802742731141723</v>
      </c>
      <c r="L451" s="9">
        <f t="shared" si="61"/>
        <v>112.07078662942531</v>
      </c>
      <c r="M451" s="9">
        <f t="shared" si="63"/>
        <v>106.79618664388444</v>
      </c>
      <c r="N451" s="9">
        <f t="shared" si="64"/>
        <v>-12.070786629425314</v>
      </c>
      <c r="O451" s="9">
        <f t="shared" si="65"/>
        <v>-6.7961866438844538</v>
      </c>
      <c r="Q451" s="9">
        <f t="shared" si="66"/>
        <v>112.07078662942531</v>
      </c>
      <c r="R451" s="9">
        <f t="shared" si="67"/>
        <v>-12.070786629425314</v>
      </c>
      <c r="S451" s="9">
        <f t="shared" si="68"/>
        <v>106.79618664388444</v>
      </c>
      <c r="T451" s="9">
        <f t="shared" si="69"/>
        <v>-6.7961866438844538</v>
      </c>
    </row>
    <row r="452" spans="8:20">
      <c r="H452" s="52">
        <v>448</v>
      </c>
      <c r="I452" s="9">
        <v>-0.62470092598226656</v>
      </c>
      <c r="J452" s="9">
        <f t="shared" ca="1" si="62"/>
        <v>-0.71803045996699488</v>
      </c>
      <c r="K452" s="9">
        <f t="shared" si="60"/>
        <v>-0.62470092598226656</v>
      </c>
      <c r="L452" s="9">
        <f t="shared" si="61"/>
        <v>78.995500660277514</v>
      </c>
      <c r="M452" s="9">
        <f t="shared" si="63"/>
        <v>96.551512195430846</v>
      </c>
      <c r="N452" s="9">
        <f t="shared" si="64"/>
        <v>0</v>
      </c>
      <c r="O452" s="9">
        <f t="shared" si="65"/>
        <v>0</v>
      </c>
      <c r="Q452" s="9">
        <f t="shared" si="66"/>
        <v>78.995500660277514</v>
      </c>
      <c r="R452" s="9">
        <f t="shared" si="67"/>
        <v>0</v>
      </c>
      <c r="S452" s="9">
        <f t="shared" si="68"/>
        <v>96.551512195430846</v>
      </c>
      <c r="T452" s="9">
        <f t="shared" si="69"/>
        <v>0</v>
      </c>
    </row>
    <row r="453" spans="8:20">
      <c r="H453" s="52">
        <v>449</v>
      </c>
      <c r="I453" s="9">
        <v>8.2021975499247987E-2</v>
      </c>
      <c r="J453" s="9">
        <f t="shared" ca="1" si="62"/>
        <v>0.29509990147460335</v>
      </c>
      <c r="K453" s="9">
        <f t="shared" ref="K453:K516" si="70">IF($B$7=0,I453,J453)</f>
        <v>8.2021975499247987E-2</v>
      </c>
      <c r="L453" s="9">
        <f t="shared" ref="L453:L516" si="71">$E$7*EXP(($B$5-0.5*$E$9^2)*$B$6+$E$9*SQRT($B$6)*K453)</f>
        <v>100.12622704762109</v>
      </c>
      <c r="M453" s="9">
        <f t="shared" si="63"/>
        <v>103.38150450726745</v>
      </c>
      <c r="N453" s="9">
        <f t="shared" si="64"/>
        <v>-0.12622704762108583</v>
      </c>
      <c r="O453" s="9">
        <f t="shared" si="65"/>
        <v>-3.381504507267465</v>
      </c>
      <c r="Q453" s="9">
        <f t="shared" si="66"/>
        <v>100.12622704762109</v>
      </c>
      <c r="R453" s="9">
        <f t="shared" si="67"/>
        <v>-0.12622704762108583</v>
      </c>
      <c r="S453" s="9">
        <f t="shared" si="68"/>
        <v>103.38150450726745</v>
      </c>
      <c r="T453" s="9">
        <f t="shared" si="69"/>
        <v>-3.381504507267465</v>
      </c>
    </row>
    <row r="454" spans="8:20">
      <c r="H454" s="52">
        <v>450</v>
      </c>
      <c r="I454" s="9">
        <v>0.62487474709459645</v>
      </c>
      <c r="J454" s="9">
        <f t="shared" ref="J454:J517" ca="1" si="72">NORMSINV(RAND())</f>
        <v>0.36474082464823437</v>
      </c>
      <c r="K454" s="9">
        <f t="shared" si="70"/>
        <v>0.62487474709459645</v>
      </c>
      <c r="L454" s="9">
        <f t="shared" si="71"/>
        <v>120.12213461590591</v>
      </c>
      <c r="M454" s="9">
        <f t="shared" ref="M454:M517" si="73">$E$8*EXP(($B$5-0.5*$E$10^2)*$B$6+$E$10*SQRT($B$6)*K454)</f>
        <v>108.95414191044055</v>
      </c>
      <c r="N454" s="9">
        <f t="shared" ref="N454:N517" si="74">IF(L454&gt;$E$12,-$E$12+$E$11,IF(L454&lt;$E$11,0,-L454+$E$11))</f>
        <v>-12.484751574392746</v>
      </c>
      <c r="O454" s="9">
        <f t="shared" ref="O454:O517" si="75">IF(M454&gt;$E$14,-$E$14+$E$13,IF(M454&lt;$E$13,0,-M454+$E$13))</f>
        <v>-8.9541419104405691</v>
      </c>
      <c r="Q454" s="9">
        <f t="shared" ref="Q454:Q517" si="76">L454</f>
        <v>120.12213461590591</v>
      </c>
      <c r="R454" s="9">
        <f t="shared" ref="R454:R517" si="77">N454</f>
        <v>-12.484751574392746</v>
      </c>
      <c r="S454" s="9">
        <f t="shared" ref="S454:S517" si="78">M454</f>
        <v>108.95414191044055</v>
      </c>
      <c r="T454" s="9">
        <f t="shared" ref="T454:T517" si="79">O454</f>
        <v>-8.9541419104405691</v>
      </c>
    </row>
    <row r="455" spans="8:20">
      <c r="H455" s="52">
        <v>451</v>
      </c>
      <c r="I455" s="9">
        <v>-2.8513349600299755E-2</v>
      </c>
      <c r="J455" s="9">
        <f t="shared" ca="1" si="72"/>
        <v>0.11361707813447161</v>
      </c>
      <c r="K455" s="9">
        <f t="shared" si="70"/>
        <v>-2.8513349600299755E-2</v>
      </c>
      <c r="L455" s="9">
        <f t="shared" si="71"/>
        <v>96.482070128645773</v>
      </c>
      <c r="M455" s="9">
        <f t="shared" si="73"/>
        <v>102.28221973972994</v>
      </c>
      <c r="N455" s="9">
        <f t="shared" si="74"/>
        <v>0</v>
      </c>
      <c r="O455" s="9">
        <f t="shared" si="75"/>
        <v>-2.2822197397299533</v>
      </c>
      <c r="Q455" s="9">
        <f t="shared" si="76"/>
        <v>96.482070128645773</v>
      </c>
      <c r="R455" s="9">
        <f t="shared" si="77"/>
        <v>0</v>
      </c>
      <c r="S455" s="9">
        <f t="shared" si="78"/>
        <v>102.28221973972994</v>
      </c>
      <c r="T455" s="9">
        <f t="shared" si="79"/>
        <v>-2.2822197397299533</v>
      </c>
    </row>
    <row r="456" spans="8:20">
      <c r="H456" s="52">
        <v>452</v>
      </c>
      <c r="I456" s="9">
        <v>0.62343186104005299</v>
      </c>
      <c r="J456" s="9">
        <f t="shared" ca="1" si="72"/>
        <v>-1.3073134862447053</v>
      </c>
      <c r="K456" s="9">
        <f t="shared" si="70"/>
        <v>0.62343186104005299</v>
      </c>
      <c r="L456" s="9">
        <f t="shared" si="71"/>
        <v>120.06401484902196</v>
      </c>
      <c r="M456" s="9">
        <f t="shared" si="73"/>
        <v>108.93893884965716</v>
      </c>
      <c r="N456" s="9">
        <f t="shared" si="74"/>
        <v>-12.484751574392746</v>
      </c>
      <c r="O456" s="9">
        <f t="shared" si="75"/>
        <v>-8.9389388496571769</v>
      </c>
      <c r="Q456" s="9">
        <f t="shared" si="76"/>
        <v>120.06401484902196</v>
      </c>
      <c r="R456" s="9">
        <f t="shared" si="77"/>
        <v>-12.484751574392746</v>
      </c>
      <c r="S456" s="9">
        <f t="shared" si="78"/>
        <v>108.93893884965716</v>
      </c>
      <c r="T456" s="9">
        <f t="shared" si="79"/>
        <v>-8.9389388496571769</v>
      </c>
    </row>
    <row r="457" spans="8:20">
      <c r="H457" s="52">
        <v>453</v>
      </c>
      <c r="I457" s="9">
        <v>-0.23700610929703297</v>
      </c>
      <c r="J457" s="9">
        <f t="shared" ca="1" si="72"/>
        <v>-1.3179478963647668</v>
      </c>
      <c r="K457" s="9">
        <f t="shared" si="70"/>
        <v>-0.23700610929703297</v>
      </c>
      <c r="L457" s="9">
        <f t="shared" si="71"/>
        <v>89.96556414436624</v>
      </c>
      <c r="M457" s="9">
        <f t="shared" si="73"/>
        <v>100.24045604432082</v>
      </c>
      <c r="N457" s="9">
        <f t="shared" si="74"/>
        <v>0</v>
      </c>
      <c r="O457" s="9">
        <f t="shared" si="75"/>
        <v>-0.24045604432083678</v>
      </c>
      <c r="Q457" s="9">
        <f t="shared" si="76"/>
        <v>89.96556414436624</v>
      </c>
      <c r="R457" s="9">
        <f t="shared" si="77"/>
        <v>0</v>
      </c>
      <c r="S457" s="9">
        <f t="shared" si="78"/>
        <v>100.24045604432082</v>
      </c>
      <c r="T457" s="9">
        <f t="shared" si="79"/>
        <v>-0.24045604432083678</v>
      </c>
    </row>
    <row r="458" spans="8:20">
      <c r="H458" s="52">
        <v>454</v>
      </c>
      <c r="I458" s="9">
        <v>-1.0341268572741409</v>
      </c>
      <c r="J458" s="9">
        <f t="shared" ca="1" si="72"/>
        <v>-2.4850678927493163E-2</v>
      </c>
      <c r="K458" s="9">
        <f t="shared" si="70"/>
        <v>-1.0341268572741409</v>
      </c>
      <c r="L458" s="9">
        <f t="shared" si="71"/>
        <v>68.859350145512835</v>
      </c>
      <c r="M458" s="9">
        <f t="shared" si="73"/>
        <v>92.803077072007923</v>
      </c>
      <c r="N458" s="9">
        <f t="shared" si="74"/>
        <v>0</v>
      </c>
      <c r="O458" s="9">
        <f t="shared" si="75"/>
        <v>0</v>
      </c>
      <c r="Q458" s="9">
        <f t="shared" si="76"/>
        <v>68.859350145512835</v>
      </c>
      <c r="R458" s="9">
        <f t="shared" si="77"/>
        <v>0</v>
      </c>
      <c r="S458" s="9">
        <f t="shared" si="78"/>
        <v>92.803077072007923</v>
      </c>
      <c r="T458" s="9">
        <f t="shared" si="79"/>
        <v>0</v>
      </c>
    </row>
    <row r="459" spans="8:20">
      <c r="H459" s="52">
        <v>455</v>
      </c>
      <c r="I459" s="9">
        <v>-0.31357094267877134</v>
      </c>
      <c r="J459" s="9">
        <f t="shared" ca="1" si="72"/>
        <v>-0.43648992087560995</v>
      </c>
      <c r="K459" s="9">
        <f t="shared" si="70"/>
        <v>-0.31357094267877134</v>
      </c>
      <c r="L459" s="9">
        <f t="shared" si="71"/>
        <v>87.684618117925169</v>
      </c>
      <c r="M459" s="9">
        <f t="shared" si="73"/>
        <v>99.500934240707451</v>
      </c>
      <c r="N459" s="9">
        <f t="shared" si="74"/>
        <v>0</v>
      </c>
      <c r="O459" s="9">
        <f t="shared" si="75"/>
        <v>0</v>
      </c>
      <c r="Q459" s="9">
        <f t="shared" si="76"/>
        <v>87.684618117925169</v>
      </c>
      <c r="R459" s="9">
        <f t="shared" si="77"/>
        <v>0</v>
      </c>
      <c r="S459" s="9">
        <f t="shared" si="78"/>
        <v>99.500934240707451</v>
      </c>
      <c r="T459" s="9">
        <f t="shared" si="79"/>
        <v>0</v>
      </c>
    </row>
    <row r="460" spans="8:20">
      <c r="H460" s="52">
        <v>456</v>
      </c>
      <c r="I460" s="9">
        <v>1.4297035571676187</v>
      </c>
      <c r="J460" s="9">
        <f t="shared" ca="1" si="72"/>
        <v>-0.95520887749452821</v>
      </c>
      <c r="K460" s="9">
        <f t="shared" si="70"/>
        <v>1.4297035571676187</v>
      </c>
      <c r="L460" s="9">
        <f t="shared" si="71"/>
        <v>157.34727700308858</v>
      </c>
      <c r="M460" s="9">
        <f t="shared" si="73"/>
        <v>117.7736557782432</v>
      </c>
      <c r="N460" s="9">
        <f t="shared" si="74"/>
        <v>-12.484751574392746</v>
      </c>
      <c r="O460" s="9">
        <f t="shared" si="75"/>
        <v>-10.127656305062047</v>
      </c>
      <c r="Q460" s="9">
        <f t="shared" si="76"/>
        <v>157.34727700308858</v>
      </c>
      <c r="R460" s="9">
        <f t="shared" si="77"/>
        <v>-12.484751574392746</v>
      </c>
      <c r="S460" s="9">
        <f t="shared" si="78"/>
        <v>117.7736557782432</v>
      </c>
      <c r="T460" s="9">
        <f t="shared" si="79"/>
        <v>-10.127656305062047</v>
      </c>
    </row>
    <row r="461" spans="8:20">
      <c r="H461" s="52">
        <v>457</v>
      </c>
      <c r="I461" s="9">
        <v>0.10177769445287332</v>
      </c>
      <c r="J461" s="9">
        <f t="shared" ca="1" si="72"/>
        <v>0.4505718332612686</v>
      </c>
      <c r="K461" s="9">
        <f t="shared" si="70"/>
        <v>0.10177769445287332</v>
      </c>
      <c r="L461" s="9">
        <f t="shared" si="71"/>
        <v>100.79188975252227</v>
      </c>
      <c r="M461" s="9">
        <f t="shared" si="73"/>
        <v>103.57921794892818</v>
      </c>
      <c r="N461" s="9">
        <f t="shared" si="74"/>
        <v>-0.79188975252226612</v>
      </c>
      <c r="O461" s="9">
        <f t="shared" si="75"/>
        <v>-3.5792179489281892</v>
      </c>
      <c r="Q461" s="9">
        <f t="shared" si="76"/>
        <v>100.79188975252227</v>
      </c>
      <c r="R461" s="9">
        <f t="shared" si="77"/>
        <v>-0.79188975252226612</v>
      </c>
      <c r="S461" s="9">
        <f t="shared" si="78"/>
        <v>103.57921794892818</v>
      </c>
      <c r="T461" s="9">
        <f t="shared" si="79"/>
        <v>-3.5792179489281892</v>
      </c>
    </row>
    <row r="462" spans="8:20">
      <c r="H462" s="52">
        <v>458</v>
      </c>
      <c r="I462" s="9">
        <v>0.5359247495955668</v>
      </c>
      <c r="J462" s="9">
        <f t="shared" ca="1" si="72"/>
        <v>-0.89950566076451233</v>
      </c>
      <c r="K462" s="9">
        <f t="shared" si="70"/>
        <v>0.5359247495955668</v>
      </c>
      <c r="L462" s="9">
        <f t="shared" si="71"/>
        <v>116.59127488221192</v>
      </c>
      <c r="M462" s="9">
        <f t="shared" si="73"/>
        <v>108.02086926109669</v>
      </c>
      <c r="N462" s="9">
        <f t="shared" si="74"/>
        <v>-12.484751574392746</v>
      </c>
      <c r="O462" s="9">
        <f t="shared" si="75"/>
        <v>-8.0208692610967063</v>
      </c>
      <c r="Q462" s="9">
        <f t="shared" si="76"/>
        <v>116.59127488221192</v>
      </c>
      <c r="R462" s="9">
        <f t="shared" si="77"/>
        <v>-12.484751574392746</v>
      </c>
      <c r="S462" s="9">
        <f t="shared" si="78"/>
        <v>108.02086926109669</v>
      </c>
      <c r="T462" s="9">
        <f t="shared" si="79"/>
        <v>-8.0208692610967063</v>
      </c>
    </row>
    <row r="463" spans="8:20">
      <c r="H463" s="52">
        <v>459</v>
      </c>
      <c r="I463" s="9">
        <v>0.60583508291259935</v>
      </c>
      <c r="J463" s="9">
        <f t="shared" ca="1" si="72"/>
        <v>0.21644358600253633</v>
      </c>
      <c r="K463" s="9">
        <f t="shared" si="70"/>
        <v>0.60583508291259935</v>
      </c>
      <c r="L463" s="9">
        <f t="shared" si="71"/>
        <v>119.35747136396211</v>
      </c>
      <c r="M463" s="9">
        <f t="shared" si="73"/>
        <v>108.753699881049</v>
      </c>
      <c r="N463" s="9">
        <f t="shared" si="74"/>
        <v>-12.484751574392746</v>
      </c>
      <c r="O463" s="9">
        <f t="shared" si="75"/>
        <v>-8.7536998810490161</v>
      </c>
      <c r="Q463" s="9">
        <f t="shared" si="76"/>
        <v>119.35747136396211</v>
      </c>
      <c r="R463" s="9">
        <f t="shared" si="77"/>
        <v>-12.484751574392746</v>
      </c>
      <c r="S463" s="9">
        <f t="shared" si="78"/>
        <v>108.753699881049</v>
      </c>
      <c r="T463" s="9">
        <f t="shared" si="79"/>
        <v>-8.7536998810490161</v>
      </c>
    </row>
    <row r="464" spans="8:20">
      <c r="H464" s="52">
        <v>460</v>
      </c>
      <c r="I464" s="9">
        <v>1.2834340633008858</v>
      </c>
      <c r="J464" s="9">
        <f t="shared" ca="1" si="72"/>
        <v>-0.2910608135309064</v>
      </c>
      <c r="K464" s="9">
        <f t="shared" si="70"/>
        <v>1.2834340633008858</v>
      </c>
      <c r="L464" s="9">
        <f t="shared" si="71"/>
        <v>149.81411738678727</v>
      </c>
      <c r="M464" s="9">
        <f t="shared" si="73"/>
        <v>116.11933667847717</v>
      </c>
      <c r="N464" s="9">
        <f t="shared" si="74"/>
        <v>-12.484751574392746</v>
      </c>
      <c r="O464" s="9">
        <f t="shared" si="75"/>
        <v>-10.127656305062047</v>
      </c>
      <c r="Q464" s="9">
        <f t="shared" si="76"/>
        <v>149.81411738678727</v>
      </c>
      <c r="R464" s="9">
        <f t="shared" si="77"/>
        <v>-12.484751574392746</v>
      </c>
      <c r="S464" s="9">
        <f t="shared" si="78"/>
        <v>116.11933667847717</v>
      </c>
      <c r="T464" s="9">
        <f t="shared" si="79"/>
        <v>-10.127656305062047</v>
      </c>
    </row>
    <row r="465" spans="8:20">
      <c r="H465" s="52">
        <v>461</v>
      </c>
      <c r="I465" s="9">
        <v>0.12353215916648159</v>
      </c>
      <c r="J465" s="9">
        <f t="shared" ca="1" si="72"/>
        <v>-1.4915805308224213</v>
      </c>
      <c r="K465" s="9">
        <f t="shared" si="70"/>
        <v>0.12353215916648159</v>
      </c>
      <c r="L465" s="9">
        <f t="shared" si="71"/>
        <v>101.53002045101867</v>
      </c>
      <c r="M465" s="9">
        <f t="shared" si="73"/>
        <v>103.79737212331153</v>
      </c>
      <c r="N465" s="9">
        <f t="shared" si="74"/>
        <v>-1.5300204510186717</v>
      </c>
      <c r="O465" s="9">
        <f t="shared" si="75"/>
        <v>-3.7973721233115469</v>
      </c>
      <c r="Q465" s="9">
        <f t="shared" si="76"/>
        <v>101.53002045101867</v>
      </c>
      <c r="R465" s="9">
        <f t="shared" si="77"/>
        <v>-1.5300204510186717</v>
      </c>
      <c r="S465" s="9">
        <f t="shared" si="78"/>
        <v>103.79737212331153</v>
      </c>
      <c r="T465" s="9">
        <f t="shared" si="79"/>
        <v>-3.7973721233115469</v>
      </c>
    </row>
    <row r="466" spans="8:20">
      <c r="H466" s="52">
        <v>462</v>
      </c>
      <c r="I466" s="9">
        <v>-0.42684215811220949</v>
      </c>
      <c r="J466" s="9">
        <f t="shared" ca="1" si="72"/>
        <v>2.215514441846294</v>
      </c>
      <c r="K466" s="9">
        <f t="shared" si="70"/>
        <v>-0.42684215811220949</v>
      </c>
      <c r="L466" s="9">
        <f t="shared" si="71"/>
        <v>84.415782479421466</v>
      </c>
      <c r="M466" s="9">
        <f t="shared" si="73"/>
        <v>98.416868461060147</v>
      </c>
      <c r="N466" s="9">
        <f t="shared" si="74"/>
        <v>0</v>
      </c>
      <c r="O466" s="9">
        <f t="shared" si="75"/>
        <v>0</v>
      </c>
      <c r="Q466" s="9">
        <f t="shared" si="76"/>
        <v>84.415782479421466</v>
      </c>
      <c r="R466" s="9">
        <f t="shared" si="77"/>
        <v>0</v>
      </c>
      <c r="S466" s="9">
        <f t="shared" si="78"/>
        <v>98.416868461060147</v>
      </c>
      <c r="T466" s="9">
        <f t="shared" si="79"/>
        <v>0</v>
      </c>
    </row>
    <row r="467" spans="8:20">
      <c r="H467" s="52">
        <v>463</v>
      </c>
      <c r="I467" s="9">
        <v>-0.65118360944170395</v>
      </c>
      <c r="J467" s="9">
        <f t="shared" ca="1" si="72"/>
        <v>-1.0328762287528568</v>
      </c>
      <c r="K467" s="9">
        <f t="shared" si="70"/>
        <v>-0.65118360944170395</v>
      </c>
      <c r="L467" s="9">
        <f t="shared" si="71"/>
        <v>78.296929211013747</v>
      </c>
      <c r="M467" s="9">
        <f t="shared" si="73"/>
        <v>96.304538569101538</v>
      </c>
      <c r="N467" s="9">
        <f t="shared" si="74"/>
        <v>0</v>
      </c>
      <c r="O467" s="9">
        <f t="shared" si="75"/>
        <v>0</v>
      </c>
      <c r="Q467" s="9">
        <f t="shared" si="76"/>
        <v>78.296929211013747</v>
      </c>
      <c r="R467" s="9">
        <f t="shared" si="77"/>
        <v>0</v>
      </c>
      <c r="S467" s="9">
        <f t="shared" si="78"/>
        <v>96.304538569101538</v>
      </c>
      <c r="T467" s="9">
        <f t="shared" si="79"/>
        <v>0</v>
      </c>
    </row>
    <row r="468" spans="8:20">
      <c r="H468" s="52">
        <v>464</v>
      </c>
      <c r="I468" s="9">
        <v>-1.715138619174351</v>
      </c>
      <c r="J468" s="9">
        <f t="shared" ca="1" si="72"/>
        <v>0.36295323677407892</v>
      </c>
      <c r="K468" s="9">
        <f t="shared" si="70"/>
        <v>-1.715138619174351</v>
      </c>
      <c r="L468" s="9">
        <f t="shared" si="71"/>
        <v>54.797741970309332</v>
      </c>
      <c r="M468" s="9">
        <f t="shared" si="73"/>
        <v>86.88774524683221</v>
      </c>
      <c r="N468" s="9">
        <f t="shared" si="74"/>
        <v>0</v>
      </c>
      <c r="O468" s="9">
        <f t="shared" si="75"/>
        <v>0</v>
      </c>
      <c r="Q468" s="9">
        <f t="shared" si="76"/>
        <v>54.797741970309332</v>
      </c>
      <c r="R468" s="9">
        <f t="shared" si="77"/>
        <v>0</v>
      </c>
      <c r="S468" s="9">
        <f t="shared" si="78"/>
        <v>86.88774524683221</v>
      </c>
      <c r="T468" s="9">
        <f t="shared" si="79"/>
        <v>0</v>
      </c>
    </row>
    <row r="469" spans="8:20">
      <c r="H469" s="52">
        <v>465</v>
      </c>
      <c r="I469" s="9">
        <v>-1.3138708550917062</v>
      </c>
      <c r="J469" s="9">
        <f t="shared" ca="1" si="72"/>
        <v>0.71554438950055932</v>
      </c>
      <c r="K469" s="9">
        <f t="shared" si="70"/>
        <v>-1.3138708550917062</v>
      </c>
      <c r="L469" s="9">
        <f t="shared" si="71"/>
        <v>62.692231936923591</v>
      </c>
      <c r="M469" s="9">
        <f t="shared" si="73"/>
        <v>90.32595705125604</v>
      </c>
      <c r="N469" s="9">
        <f t="shared" si="74"/>
        <v>0</v>
      </c>
      <c r="O469" s="9">
        <f t="shared" si="75"/>
        <v>0</v>
      </c>
      <c r="Q469" s="9">
        <f t="shared" si="76"/>
        <v>62.692231936923591</v>
      </c>
      <c r="R469" s="9">
        <f t="shared" si="77"/>
        <v>0</v>
      </c>
      <c r="S469" s="9">
        <f t="shared" si="78"/>
        <v>90.32595705125604</v>
      </c>
      <c r="T469" s="9">
        <f t="shared" si="79"/>
        <v>0</v>
      </c>
    </row>
    <row r="470" spans="8:20">
      <c r="H470" s="52">
        <v>466</v>
      </c>
      <c r="I470" s="9">
        <v>-0.11724232292393633</v>
      </c>
      <c r="J470" s="9">
        <f t="shared" ca="1" si="72"/>
        <v>-0.95509885355695634</v>
      </c>
      <c r="K470" s="9">
        <f t="shared" si="70"/>
        <v>-0.11724232292393633</v>
      </c>
      <c r="L470" s="9">
        <f t="shared" si="71"/>
        <v>93.653026980867537</v>
      </c>
      <c r="M470" s="9">
        <f t="shared" si="73"/>
        <v>101.40826470298271</v>
      </c>
      <c r="N470" s="9">
        <f t="shared" si="74"/>
        <v>0</v>
      </c>
      <c r="O470" s="9">
        <f t="shared" si="75"/>
        <v>-1.40826470298272</v>
      </c>
      <c r="Q470" s="9">
        <f t="shared" si="76"/>
        <v>93.653026980867537</v>
      </c>
      <c r="R470" s="9">
        <f t="shared" si="77"/>
        <v>0</v>
      </c>
      <c r="S470" s="9">
        <f t="shared" si="78"/>
        <v>101.40826470298271</v>
      </c>
      <c r="T470" s="9">
        <f t="shared" si="79"/>
        <v>-1.40826470298272</v>
      </c>
    </row>
    <row r="471" spans="8:20">
      <c r="H471" s="52">
        <v>467</v>
      </c>
      <c r="I471" s="9">
        <v>1.1965939538833259</v>
      </c>
      <c r="J471" s="9">
        <f t="shared" ca="1" si="72"/>
        <v>0.71734239716289594</v>
      </c>
      <c r="K471" s="9">
        <f t="shared" si="70"/>
        <v>1.1965939538833259</v>
      </c>
      <c r="L471" s="9">
        <f t="shared" si="71"/>
        <v>145.51343371294089</v>
      </c>
      <c r="M471" s="9">
        <f t="shared" si="73"/>
        <v>115.14818288958502</v>
      </c>
      <c r="N471" s="9">
        <f t="shared" si="74"/>
        <v>-12.484751574392746</v>
      </c>
      <c r="O471" s="9">
        <f t="shared" si="75"/>
        <v>-10.127656305062047</v>
      </c>
      <c r="Q471" s="9">
        <f t="shared" si="76"/>
        <v>145.51343371294089</v>
      </c>
      <c r="R471" s="9">
        <f t="shared" si="77"/>
        <v>-12.484751574392746</v>
      </c>
      <c r="S471" s="9">
        <f t="shared" si="78"/>
        <v>115.14818288958502</v>
      </c>
      <c r="T471" s="9">
        <f t="shared" si="79"/>
        <v>-10.127656305062047</v>
      </c>
    </row>
    <row r="472" spans="8:20">
      <c r="H472" s="52">
        <v>468</v>
      </c>
      <c r="I472" s="9">
        <v>-1.863212483990327</v>
      </c>
      <c r="J472" s="9">
        <f t="shared" ca="1" si="72"/>
        <v>-0.34086283558239877</v>
      </c>
      <c r="K472" s="9">
        <f t="shared" si="70"/>
        <v>-1.863212483990327</v>
      </c>
      <c r="L472" s="9">
        <f t="shared" si="71"/>
        <v>52.142678437648371</v>
      </c>
      <c r="M472" s="9">
        <f t="shared" si="73"/>
        <v>85.652319907559033</v>
      </c>
      <c r="N472" s="9">
        <f t="shared" si="74"/>
        <v>0</v>
      </c>
      <c r="O472" s="9">
        <f t="shared" si="75"/>
        <v>0</v>
      </c>
      <c r="Q472" s="9">
        <f t="shared" si="76"/>
        <v>52.142678437648371</v>
      </c>
      <c r="R472" s="9">
        <f t="shared" si="77"/>
        <v>0</v>
      </c>
      <c r="S472" s="9">
        <f t="shared" si="78"/>
        <v>85.652319907559033</v>
      </c>
      <c r="T472" s="9">
        <f t="shared" si="79"/>
        <v>0</v>
      </c>
    </row>
    <row r="473" spans="8:20">
      <c r="H473" s="52">
        <v>469</v>
      </c>
      <c r="I473" s="9">
        <v>0.31447769276407117</v>
      </c>
      <c r="J473" s="9">
        <f t="shared" ca="1" si="72"/>
        <v>-6.1302179799934846E-2</v>
      </c>
      <c r="K473" s="9">
        <f t="shared" si="70"/>
        <v>0.31447769276407117</v>
      </c>
      <c r="L473" s="9">
        <f t="shared" si="71"/>
        <v>108.245224385193</v>
      </c>
      <c r="M473" s="9">
        <f t="shared" si="73"/>
        <v>105.73200085300202</v>
      </c>
      <c r="N473" s="9">
        <f t="shared" si="74"/>
        <v>-8.2452243851929978</v>
      </c>
      <c r="O473" s="9">
        <f t="shared" si="75"/>
        <v>-5.7320008530020345</v>
      </c>
      <c r="Q473" s="9">
        <f t="shared" si="76"/>
        <v>108.245224385193</v>
      </c>
      <c r="R473" s="9">
        <f t="shared" si="77"/>
        <v>-8.2452243851929978</v>
      </c>
      <c r="S473" s="9">
        <f t="shared" si="78"/>
        <v>105.73200085300202</v>
      </c>
      <c r="T473" s="9">
        <f t="shared" si="79"/>
        <v>-5.7320008530020345</v>
      </c>
    </row>
    <row r="474" spans="8:20">
      <c r="H474" s="52">
        <v>470</v>
      </c>
      <c r="I474" s="9">
        <v>-0.10589044154751176</v>
      </c>
      <c r="J474" s="9">
        <f t="shared" ca="1" si="72"/>
        <v>0.41965386970089097</v>
      </c>
      <c r="K474" s="9">
        <f t="shared" si="70"/>
        <v>-0.10589044154751176</v>
      </c>
      <c r="L474" s="9">
        <f t="shared" si="71"/>
        <v>94.010292077134949</v>
      </c>
      <c r="M474" s="9">
        <f t="shared" si="73"/>
        <v>101.51965956782009</v>
      </c>
      <c r="N474" s="9">
        <f t="shared" si="74"/>
        <v>0</v>
      </c>
      <c r="O474" s="9">
        <f t="shared" si="75"/>
        <v>-1.5196595678200993</v>
      </c>
      <c r="Q474" s="9">
        <f t="shared" si="76"/>
        <v>94.010292077134949</v>
      </c>
      <c r="R474" s="9">
        <f t="shared" si="77"/>
        <v>0</v>
      </c>
      <c r="S474" s="9">
        <f t="shared" si="78"/>
        <v>101.51965956782009</v>
      </c>
      <c r="T474" s="9">
        <f t="shared" si="79"/>
        <v>-1.5196595678200993</v>
      </c>
    </row>
    <row r="475" spans="8:20">
      <c r="H475" s="52">
        <v>471</v>
      </c>
      <c r="I475" s="9">
        <v>0.21892715581339911</v>
      </c>
      <c r="J475" s="9">
        <f t="shared" ca="1" si="72"/>
        <v>-1.643204533049855</v>
      </c>
      <c r="K475" s="9">
        <f t="shared" si="70"/>
        <v>0.21892715581339911</v>
      </c>
      <c r="L475" s="9">
        <f t="shared" si="71"/>
        <v>104.8311333060137</v>
      </c>
      <c r="M475" s="9">
        <f t="shared" si="73"/>
        <v>104.75943274435376</v>
      </c>
      <c r="N475" s="9">
        <f t="shared" si="74"/>
        <v>-4.8311333060136974</v>
      </c>
      <c r="O475" s="9">
        <f t="shared" si="75"/>
        <v>-4.7594327443537736</v>
      </c>
      <c r="Q475" s="9">
        <f t="shared" si="76"/>
        <v>104.8311333060137</v>
      </c>
      <c r="R475" s="9">
        <f t="shared" si="77"/>
        <v>-4.8311333060136974</v>
      </c>
      <c r="S475" s="9">
        <f t="shared" si="78"/>
        <v>104.75943274435376</v>
      </c>
      <c r="T475" s="9">
        <f t="shared" si="79"/>
        <v>-4.7594327443537736</v>
      </c>
    </row>
    <row r="476" spans="8:20">
      <c r="H476" s="52">
        <v>472</v>
      </c>
      <c r="I476" s="9">
        <v>-0.42782451045498532</v>
      </c>
      <c r="J476" s="9">
        <f t="shared" ca="1" si="72"/>
        <v>-0.49365382722802004</v>
      </c>
      <c r="K476" s="9">
        <f t="shared" si="70"/>
        <v>-0.42782451045498532</v>
      </c>
      <c r="L476" s="9">
        <f t="shared" si="71"/>
        <v>84.387972974207358</v>
      </c>
      <c r="M476" s="9">
        <f t="shared" si="73"/>
        <v>98.40751867335544</v>
      </c>
      <c r="N476" s="9">
        <f t="shared" si="74"/>
        <v>0</v>
      </c>
      <c r="O476" s="9">
        <f t="shared" si="75"/>
        <v>0</v>
      </c>
      <c r="Q476" s="9">
        <f t="shared" si="76"/>
        <v>84.387972974207358</v>
      </c>
      <c r="R476" s="9">
        <f t="shared" si="77"/>
        <v>0</v>
      </c>
      <c r="S476" s="9">
        <f t="shared" si="78"/>
        <v>98.40751867335544</v>
      </c>
      <c r="T476" s="9">
        <f t="shared" si="79"/>
        <v>0</v>
      </c>
    </row>
    <row r="477" spans="8:20">
      <c r="H477" s="52">
        <v>473</v>
      </c>
      <c r="I477" s="9">
        <v>-0.37707746917510293</v>
      </c>
      <c r="J477" s="9">
        <f t="shared" ca="1" si="72"/>
        <v>0.44175604459202267</v>
      </c>
      <c r="K477" s="9">
        <f t="shared" si="70"/>
        <v>-0.37707746917510293</v>
      </c>
      <c r="L477" s="9">
        <f t="shared" si="71"/>
        <v>85.836632929769735</v>
      </c>
      <c r="M477" s="9">
        <f t="shared" si="73"/>
        <v>98.891680711907455</v>
      </c>
      <c r="N477" s="9">
        <f t="shared" si="74"/>
        <v>0</v>
      </c>
      <c r="O477" s="9">
        <f t="shared" si="75"/>
        <v>0</v>
      </c>
      <c r="Q477" s="9">
        <f t="shared" si="76"/>
        <v>85.836632929769735</v>
      </c>
      <c r="R477" s="9">
        <f t="shared" si="77"/>
        <v>0</v>
      </c>
      <c r="S477" s="9">
        <f t="shared" si="78"/>
        <v>98.891680711907455</v>
      </c>
      <c r="T477" s="9">
        <f t="shared" si="79"/>
        <v>0</v>
      </c>
    </row>
    <row r="478" spans="8:20">
      <c r="H478" s="52">
        <v>474</v>
      </c>
      <c r="I478" s="9">
        <v>-0.22292293627691334</v>
      </c>
      <c r="J478" s="9">
        <f t="shared" ca="1" si="72"/>
        <v>0.69440569970196231</v>
      </c>
      <c r="K478" s="9">
        <f t="shared" si="70"/>
        <v>-0.22292293627691334</v>
      </c>
      <c r="L478" s="9">
        <f t="shared" si="71"/>
        <v>90.391531990538112</v>
      </c>
      <c r="M478" s="9">
        <f t="shared" si="73"/>
        <v>100.37707938355669</v>
      </c>
      <c r="N478" s="9">
        <f t="shared" si="74"/>
        <v>0</v>
      </c>
      <c r="O478" s="9">
        <f t="shared" si="75"/>
        <v>-0.37707938355670478</v>
      </c>
      <c r="Q478" s="9">
        <f t="shared" si="76"/>
        <v>90.391531990538112</v>
      </c>
      <c r="R478" s="9">
        <f t="shared" si="77"/>
        <v>0</v>
      </c>
      <c r="S478" s="9">
        <f t="shared" si="78"/>
        <v>100.37707938355669</v>
      </c>
      <c r="T478" s="9">
        <f t="shared" si="79"/>
        <v>-0.37707938355670478</v>
      </c>
    </row>
    <row r="479" spans="8:20">
      <c r="H479" s="52">
        <v>475</v>
      </c>
      <c r="I479" s="9">
        <v>-0.54017413252074442</v>
      </c>
      <c r="J479" s="9">
        <f t="shared" ca="1" si="72"/>
        <v>0.1605867803262904</v>
      </c>
      <c r="K479" s="9">
        <f t="shared" si="70"/>
        <v>-0.54017413252074442</v>
      </c>
      <c r="L479" s="9">
        <f t="shared" si="71"/>
        <v>81.267151118537242</v>
      </c>
      <c r="M479" s="9">
        <f t="shared" si="73"/>
        <v>97.344041597890111</v>
      </c>
      <c r="N479" s="9">
        <f t="shared" si="74"/>
        <v>0</v>
      </c>
      <c r="O479" s="9">
        <f t="shared" si="75"/>
        <v>0</v>
      </c>
      <c r="Q479" s="9">
        <f t="shared" si="76"/>
        <v>81.267151118537242</v>
      </c>
      <c r="R479" s="9">
        <f t="shared" si="77"/>
        <v>0</v>
      </c>
      <c r="S479" s="9">
        <f t="shared" si="78"/>
        <v>97.344041597890111</v>
      </c>
      <c r="T479" s="9">
        <f t="shared" si="79"/>
        <v>0</v>
      </c>
    </row>
    <row r="480" spans="8:20">
      <c r="H480" s="52">
        <v>476</v>
      </c>
      <c r="I480" s="9">
        <v>-0.56897262294047934</v>
      </c>
      <c r="J480" s="9">
        <f t="shared" ca="1" si="72"/>
        <v>-1.1462969865863575</v>
      </c>
      <c r="K480" s="9">
        <f t="shared" si="70"/>
        <v>-0.56897262294047934</v>
      </c>
      <c r="L480" s="9">
        <f t="shared" si="71"/>
        <v>80.485950032029109</v>
      </c>
      <c r="M480" s="9">
        <f t="shared" si="73"/>
        <v>97.073296879601287</v>
      </c>
      <c r="N480" s="9">
        <f t="shared" si="74"/>
        <v>0</v>
      </c>
      <c r="O480" s="9">
        <f t="shared" si="75"/>
        <v>0</v>
      </c>
      <c r="Q480" s="9">
        <f t="shared" si="76"/>
        <v>80.485950032029109</v>
      </c>
      <c r="R480" s="9">
        <f t="shared" si="77"/>
        <v>0</v>
      </c>
      <c r="S480" s="9">
        <f t="shared" si="78"/>
        <v>97.073296879601287</v>
      </c>
      <c r="T480" s="9">
        <f t="shared" si="79"/>
        <v>0</v>
      </c>
    </row>
    <row r="481" spans="8:20">
      <c r="H481" s="52">
        <v>477</v>
      </c>
      <c r="I481" s="9">
        <v>0.10871633455369123</v>
      </c>
      <c r="J481" s="9">
        <f t="shared" ca="1" si="72"/>
        <v>1.9250551838737795</v>
      </c>
      <c r="K481" s="9">
        <f t="shared" si="70"/>
        <v>0.10871633455369123</v>
      </c>
      <c r="L481" s="9">
        <f t="shared" si="71"/>
        <v>101.02673365122354</v>
      </c>
      <c r="M481" s="9">
        <f t="shared" si="73"/>
        <v>103.64874891583123</v>
      </c>
      <c r="N481" s="9">
        <f t="shared" si="74"/>
        <v>-1.0267336512235374</v>
      </c>
      <c r="O481" s="9">
        <f t="shared" si="75"/>
        <v>-3.6487489158312485</v>
      </c>
      <c r="Q481" s="9">
        <f t="shared" si="76"/>
        <v>101.02673365122354</v>
      </c>
      <c r="R481" s="9">
        <f t="shared" si="77"/>
        <v>-1.0267336512235374</v>
      </c>
      <c r="S481" s="9">
        <f t="shared" si="78"/>
        <v>103.64874891583123</v>
      </c>
      <c r="T481" s="9">
        <f t="shared" si="79"/>
        <v>-3.6487489158312485</v>
      </c>
    </row>
    <row r="482" spans="8:20">
      <c r="H482" s="52">
        <v>478</v>
      </c>
      <c r="I482" s="9">
        <v>1.3951577683367185</v>
      </c>
      <c r="J482" s="9">
        <f t="shared" ca="1" si="72"/>
        <v>-0.4767156765261078</v>
      </c>
      <c r="K482" s="9">
        <f t="shared" si="70"/>
        <v>1.3951577683367185</v>
      </c>
      <c r="L482" s="9">
        <f t="shared" si="71"/>
        <v>155.53462442257128</v>
      </c>
      <c r="M482" s="9">
        <f t="shared" si="73"/>
        <v>117.38082678949137</v>
      </c>
      <c r="N482" s="9">
        <f t="shared" si="74"/>
        <v>-12.484751574392746</v>
      </c>
      <c r="O482" s="9">
        <f t="shared" si="75"/>
        <v>-10.127656305062047</v>
      </c>
      <c r="Q482" s="9">
        <f t="shared" si="76"/>
        <v>155.53462442257128</v>
      </c>
      <c r="R482" s="9">
        <f t="shared" si="77"/>
        <v>-12.484751574392746</v>
      </c>
      <c r="S482" s="9">
        <f t="shared" si="78"/>
        <v>117.38082678949137</v>
      </c>
      <c r="T482" s="9">
        <f t="shared" si="79"/>
        <v>-10.127656305062047</v>
      </c>
    </row>
    <row r="483" spans="8:20">
      <c r="H483" s="52">
        <v>479</v>
      </c>
      <c r="I483" s="9">
        <v>-0.64994535740811843</v>
      </c>
      <c r="J483" s="9">
        <f t="shared" ca="1" si="72"/>
        <v>0.17993774472143864</v>
      </c>
      <c r="K483" s="9">
        <f t="shared" si="70"/>
        <v>-0.64994535740811843</v>
      </c>
      <c r="L483" s="9">
        <f t="shared" si="71"/>
        <v>78.329454251070118</v>
      </c>
      <c r="M483" s="9">
        <f t="shared" si="73"/>
        <v>96.316072234879357</v>
      </c>
      <c r="N483" s="9">
        <f t="shared" si="74"/>
        <v>0</v>
      </c>
      <c r="O483" s="9">
        <f t="shared" si="75"/>
        <v>0</v>
      </c>
      <c r="Q483" s="9">
        <f t="shared" si="76"/>
        <v>78.329454251070118</v>
      </c>
      <c r="R483" s="9">
        <f t="shared" si="77"/>
        <v>0</v>
      </c>
      <c r="S483" s="9">
        <f t="shared" si="78"/>
        <v>96.316072234879357</v>
      </c>
      <c r="T483" s="9">
        <f t="shared" si="79"/>
        <v>0</v>
      </c>
    </row>
    <row r="484" spans="8:20">
      <c r="H484" s="52">
        <v>480</v>
      </c>
      <c r="I484" s="9">
        <v>-0.96758855860780324</v>
      </c>
      <c r="J484" s="9">
        <f t="shared" ca="1" si="72"/>
        <v>-0.35777711575894872</v>
      </c>
      <c r="K484" s="9">
        <f t="shared" si="70"/>
        <v>-0.96758855860780324</v>
      </c>
      <c r="L484" s="9">
        <f t="shared" si="71"/>
        <v>70.413395468034039</v>
      </c>
      <c r="M484" s="9">
        <f t="shared" si="73"/>
        <v>93.402202484720135</v>
      </c>
      <c r="N484" s="9">
        <f t="shared" si="74"/>
        <v>0</v>
      </c>
      <c r="O484" s="9">
        <f t="shared" si="75"/>
        <v>0</v>
      </c>
      <c r="Q484" s="9">
        <f t="shared" si="76"/>
        <v>70.413395468034039</v>
      </c>
      <c r="R484" s="9">
        <f t="shared" si="77"/>
        <v>0</v>
      </c>
      <c r="S484" s="9">
        <f t="shared" si="78"/>
        <v>93.402202484720135</v>
      </c>
      <c r="T484" s="9">
        <f t="shared" si="79"/>
        <v>0</v>
      </c>
    </row>
    <row r="485" spans="8:20">
      <c r="H485" s="52">
        <v>481</v>
      </c>
      <c r="I485" s="9">
        <v>0.20537026751408702</v>
      </c>
      <c r="J485" s="9">
        <f t="shared" ca="1" si="72"/>
        <v>-0.19384974837530722</v>
      </c>
      <c r="K485" s="9">
        <f t="shared" si="70"/>
        <v>0.20537026751408702</v>
      </c>
      <c r="L485" s="9">
        <f t="shared" si="71"/>
        <v>104.35553844203938</v>
      </c>
      <c r="M485" s="9">
        <f t="shared" si="73"/>
        <v>104.62216957204403</v>
      </c>
      <c r="N485" s="9">
        <f t="shared" si="74"/>
        <v>-4.355538442039375</v>
      </c>
      <c r="O485" s="9">
        <f t="shared" si="75"/>
        <v>-4.6221695720440437</v>
      </c>
      <c r="Q485" s="9">
        <f t="shared" si="76"/>
        <v>104.35553844203938</v>
      </c>
      <c r="R485" s="9">
        <f t="shared" si="77"/>
        <v>-4.355538442039375</v>
      </c>
      <c r="S485" s="9">
        <f t="shared" si="78"/>
        <v>104.62216957204403</v>
      </c>
      <c r="T485" s="9">
        <f t="shared" si="79"/>
        <v>-4.6221695720440437</v>
      </c>
    </row>
    <row r="486" spans="8:20">
      <c r="H486" s="52">
        <v>482</v>
      </c>
      <c r="I486" s="9">
        <v>-0.30169228397974041</v>
      </c>
      <c r="J486" s="9">
        <f t="shared" ca="1" si="72"/>
        <v>-0.22042942526766557</v>
      </c>
      <c r="K486" s="9">
        <f t="shared" si="70"/>
        <v>-0.30169228397974041</v>
      </c>
      <c r="L486" s="9">
        <f t="shared" si="71"/>
        <v>88.034668162033881</v>
      </c>
      <c r="M486" s="9">
        <f t="shared" si="73"/>
        <v>99.615308844632381</v>
      </c>
      <c r="N486" s="9">
        <f t="shared" si="74"/>
        <v>0</v>
      </c>
      <c r="O486" s="9">
        <f t="shared" si="75"/>
        <v>0</v>
      </c>
      <c r="Q486" s="9">
        <f t="shared" si="76"/>
        <v>88.034668162033881</v>
      </c>
      <c r="R486" s="9">
        <f t="shared" si="77"/>
        <v>0</v>
      </c>
      <c r="S486" s="9">
        <f t="shared" si="78"/>
        <v>99.615308844632381</v>
      </c>
      <c r="T486" s="9">
        <f t="shared" si="79"/>
        <v>0</v>
      </c>
    </row>
    <row r="487" spans="8:20">
      <c r="H487" s="52">
        <v>483</v>
      </c>
      <c r="I487" s="9">
        <v>-0.13449073681194354</v>
      </c>
      <c r="J487" s="9">
        <f t="shared" ca="1" si="72"/>
        <v>-0.52252345931699218</v>
      </c>
      <c r="K487" s="9">
        <f t="shared" si="70"/>
        <v>-0.13449073681194354</v>
      </c>
      <c r="L487" s="9">
        <f t="shared" si="71"/>
        <v>93.112783907118242</v>
      </c>
      <c r="M487" s="9">
        <f t="shared" si="73"/>
        <v>101.23924167199985</v>
      </c>
      <c r="N487" s="9">
        <f t="shared" si="74"/>
        <v>0</v>
      </c>
      <c r="O487" s="9">
        <f t="shared" si="75"/>
        <v>-1.2392416719998636</v>
      </c>
      <c r="Q487" s="9">
        <f t="shared" si="76"/>
        <v>93.112783907118242</v>
      </c>
      <c r="R487" s="9">
        <f t="shared" si="77"/>
        <v>0</v>
      </c>
      <c r="S487" s="9">
        <f t="shared" si="78"/>
        <v>101.23924167199985</v>
      </c>
      <c r="T487" s="9">
        <f t="shared" si="79"/>
        <v>-1.2392416719998636</v>
      </c>
    </row>
    <row r="488" spans="8:20">
      <c r="H488" s="52">
        <v>484</v>
      </c>
      <c r="I488" s="9">
        <v>-1.3479081402889774</v>
      </c>
      <c r="J488" s="9">
        <f t="shared" ca="1" si="72"/>
        <v>0.22331374198990675</v>
      </c>
      <c r="K488" s="9">
        <f t="shared" si="70"/>
        <v>-1.3479081402889774</v>
      </c>
      <c r="L488" s="9">
        <f t="shared" si="71"/>
        <v>61.980582945482368</v>
      </c>
      <c r="M488" s="9">
        <f t="shared" si="73"/>
        <v>90.029106118714225</v>
      </c>
      <c r="N488" s="9">
        <f t="shared" si="74"/>
        <v>0</v>
      </c>
      <c r="O488" s="9">
        <f t="shared" si="75"/>
        <v>0</v>
      </c>
      <c r="Q488" s="9">
        <f t="shared" si="76"/>
        <v>61.980582945482368</v>
      </c>
      <c r="R488" s="9">
        <f t="shared" si="77"/>
        <v>0</v>
      </c>
      <c r="S488" s="9">
        <f t="shared" si="78"/>
        <v>90.029106118714225</v>
      </c>
      <c r="T488" s="9">
        <f t="shared" si="79"/>
        <v>0</v>
      </c>
    </row>
    <row r="489" spans="8:20">
      <c r="H489" s="52">
        <v>485</v>
      </c>
      <c r="I489" s="9">
        <v>2.3946237622576785</v>
      </c>
      <c r="J489" s="9">
        <f t="shared" ca="1" si="72"/>
        <v>0.88415111704099691</v>
      </c>
      <c r="K489" s="9">
        <f t="shared" si="70"/>
        <v>2.3946237622576785</v>
      </c>
      <c r="L489" s="9">
        <f t="shared" si="71"/>
        <v>217.47798200557787</v>
      </c>
      <c r="M489" s="9">
        <f t="shared" si="73"/>
        <v>129.29350969011162</v>
      </c>
      <c r="N489" s="9">
        <f t="shared" si="74"/>
        <v>-12.484751574392746</v>
      </c>
      <c r="O489" s="9">
        <f t="shared" si="75"/>
        <v>-10.127656305062047</v>
      </c>
      <c r="Q489" s="9">
        <f t="shared" si="76"/>
        <v>217.47798200557787</v>
      </c>
      <c r="R489" s="9">
        <f t="shared" si="77"/>
        <v>-12.484751574392746</v>
      </c>
      <c r="S489" s="9">
        <f t="shared" si="78"/>
        <v>129.29350969011162</v>
      </c>
      <c r="T489" s="9">
        <f t="shared" si="79"/>
        <v>-10.127656305062047</v>
      </c>
    </row>
    <row r="490" spans="8:20">
      <c r="H490" s="52">
        <v>486</v>
      </c>
      <c r="I490" s="9">
        <v>-0.41933926635757574</v>
      </c>
      <c r="J490" s="9">
        <f t="shared" ca="1" si="72"/>
        <v>5.2762596606872247E-3</v>
      </c>
      <c r="K490" s="9">
        <f t="shared" si="70"/>
        <v>-0.41933926635757574</v>
      </c>
      <c r="L490" s="9">
        <f t="shared" si="71"/>
        <v>84.628485068366771</v>
      </c>
      <c r="M490" s="9">
        <f t="shared" si="73"/>
        <v>98.488308445866394</v>
      </c>
      <c r="N490" s="9">
        <f t="shared" si="74"/>
        <v>0</v>
      </c>
      <c r="O490" s="9">
        <f t="shared" si="75"/>
        <v>0</v>
      </c>
      <c r="Q490" s="9">
        <f t="shared" si="76"/>
        <v>84.628485068366771</v>
      </c>
      <c r="R490" s="9">
        <f t="shared" si="77"/>
        <v>0</v>
      </c>
      <c r="S490" s="9">
        <f t="shared" si="78"/>
        <v>98.488308445866394</v>
      </c>
      <c r="T490" s="9">
        <f t="shared" si="79"/>
        <v>0</v>
      </c>
    </row>
    <row r="491" spans="8:20">
      <c r="H491" s="52">
        <v>487</v>
      </c>
      <c r="I491" s="9">
        <v>0.39211610106566219</v>
      </c>
      <c r="J491" s="9">
        <f t="shared" ca="1" si="72"/>
        <v>1.5707156042020478</v>
      </c>
      <c r="K491" s="9">
        <f t="shared" si="70"/>
        <v>0.39211610106566219</v>
      </c>
      <c r="L491" s="9">
        <f t="shared" si="71"/>
        <v>111.10101359933631</v>
      </c>
      <c r="M491" s="9">
        <f t="shared" si="73"/>
        <v>106.52889407121556</v>
      </c>
      <c r="N491" s="9">
        <f t="shared" si="74"/>
        <v>-11.101013599336312</v>
      </c>
      <c r="O491" s="9">
        <f t="shared" si="75"/>
        <v>-6.528894071215575</v>
      </c>
      <c r="Q491" s="9">
        <f t="shared" si="76"/>
        <v>111.10101359933631</v>
      </c>
      <c r="R491" s="9">
        <f t="shared" si="77"/>
        <v>-11.101013599336312</v>
      </c>
      <c r="S491" s="9">
        <f t="shared" si="78"/>
        <v>106.52889407121556</v>
      </c>
      <c r="T491" s="9">
        <f t="shared" si="79"/>
        <v>-6.528894071215575</v>
      </c>
    </row>
    <row r="492" spans="8:20">
      <c r="H492" s="52">
        <v>488</v>
      </c>
      <c r="I492" s="9">
        <v>-1.8876875531663593</v>
      </c>
      <c r="J492" s="9">
        <f t="shared" ca="1" si="72"/>
        <v>0.40344633623238246</v>
      </c>
      <c r="K492" s="9">
        <f t="shared" si="70"/>
        <v>-1.8876875531663593</v>
      </c>
      <c r="L492" s="9">
        <f t="shared" si="71"/>
        <v>51.716383904948458</v>
      </c>
      <c r="M492" s="9">
        <f t="shared" si="73"/>
        <v>85.449815391982881</v>
      </c>
      <c r="N492" s="9">
        <f t="shared" si="74"/>
        <v>0</v>
      </c>
      <c r="O492" s="9">
        <f t="shared" si="75"/>
        <v>0</v>
      </c>
      <c r="Q492" s="9">
        <f t="shared" si="76"/>
        <v>51.716383904948458</v>
      </c>
      <c r="R492" s="9">
        <f t="shared" si="77"/>
        <v>0</v>
      </c>
      <c r="S492" s="9">
        <f t="shared" si="78"/>
        <v>85.449815391982881</v>
      </c>
      <c r="T492" s="9">
        <f t="shared" si="79"/>
        <v>0</v>
      </c>
    </row>
    <row r="493" spans="8:20">
      <c r="H493" s="52">
        <v>489</v>
      </c>
      <c r="I493" s="9">
        <v>0.37511517669549038</v>
      </c>
      <c r="J493" s="9">
        <f t="shared" ca="1" si="72"/>
        <v>0.39568427999057748</v>
      </c>
      <c r="K493" s="9">
        <f t="shared" si="70"/>
        <v>0.37511517669549038</v>
      </c>
      <c r="L493" s="9">
        <f t="shared" si="71"/>
        <v>110.46929045464131</v>
      </c>
      <c r="M493" s="9">
        <f t="shared" si="73"/>
        <v>106.35388179258685</v>
      </c>
      <c r="N493" s="9">
        <f t="shared" si="74"/>
        <v>-10.46929045464131</v>
      </c>
      <c r="O493" s="9">
        <f t="shared" si="75"/>
        <v>-6.3538817925868614</v>
      </c>
      <c r="Q493" s="9">
        <f t="shared" si="76"/>
        <v>110.46929045464131</v>
      </c>
      <c r="R493" s="9">
        <f t="shared" si="77"/>
        <v>-10.46929045464131</v>
      </c>
      <c r="S493" s="9">
        <f t="shared" si="78"/>
        <v>106.35388179258685</v>
      </c>
      <c r="T493" s="9">
        <f t="shared" si="79"/>
        <v>-6.3538817925868614</v>
      </c>
    </row>
    <row r="494" spans="8:20">
      <c r="H494" s="52">
        <v>490</v>
      </c>
      <c r="I494" s="9">
        <v>-2.4513991989456669</v>
      </c>
      <c r="J494" s="9">
        <f t="shared" ca="1" si="72"/>
        <v>7.2211755907129943E-2</v>
      </c>
      <c r="K494" s="9">
        <f t="shared" si="70"/>
        <v>-2.4513991989456669</v>
      </c>
      <c r="L494" s="9">
        <f t="shared" si="71"/>
        <v>42.806974328407705</v>
      </c>
      <c r="M494" s="9">
        <f t="shared" si="73"/>
        <v>80.915946402025909</v>
      </c>
      <c r="N494" s="9">
        <f t="shared" si="74"/>
        <v>0</v>
      </c>
      <c r="O494" s="9">
        <f t="shared" si="75"/>
        <v>0</v>
      </c>
      <c r="Q494" s="9">
        <f t="shared" si="76"/>
        <v>42.806974328407705</v>
      </c>
      <c r="R494" s="9">
        <f t="shared" si="77"/>
        <v>0</v>
      </c>
      <c r="S494" s="9">
        <f t="shared" si="78"/>
        <v>80.915946402025909</v>
      </c>
      <c r="T494" s="9">
        <f t="shared" si="79"/>
        <v>0</v>
      </c>
    </row>
    <row r="495" spans="8:20">
      <c r="H495" s="52">
        <v>491</v>
      </c>
      <c r="I495" s="9">
        <v>-0.96006326464238201</v>
      </c>
      <c r="J495" s="9">
        <f t="shared" ca="1" si="72"/>
        <v>-0.27822065190681261</v>
      </c>
      <c r="K495" s="9">
        <f t="shared" si="70"/>
        <v>-0.96006326464238201</v>
      </c>
      <c r="L495" s="9">
        <f t="shared" si="71"/>
        <v>70.591346632421676</v>
      </c>
      <c r="M495" s="9">
        <f t="shared" si="73"/>
        <v>93.470204876527291</v>
      </c>
      <c r="N495" s="9">
        <f t="shared" si="74"/>
        <v>0</v>
      </c>
      <c r="O495" s="9">
        <f t="shared" si="75"/>
        <v>0</v>
      </c>
      <c r="Q495" s="9">
        <f t="shared" si="76"/>
        <v>70.591346632421676</v>
      </c>
      <c r="R495" s="9">
        <f t="shared" si="77"/>
        <v>0</v>
      </c>
      <c r="S495" s="9">
        <f t="shared" si="78"/>
        <v>93.470204876527291</v>
      </c>
      <c r="T495" s="9">
        <f t="shared" si="79"/>
        <v>0</v>
      </c>
    </row>
    <row r="496" spans="8:20">
      <c r="H496" s="52">
        <v>492</v>
      </c>
      <c r="I496" s="9">
        <v>-1.4413220405281901</v>
      </c>
      <c r="J496" s="9">
        <f t="shared" ca="1" si="72"/>
        <v>0.29527775214089641</v>
      </c>
      <c r="K496" s="9">
        <f t="shared" si="70"/>
        <v>-1.4413220405281901</v>
      </c>
      <c r="L496" s="9">
        <f t="shared" si="71"/>
        <v>60.068726923269068</v>
      </c>
      <c r="M496" s="9">
        <f t="shared" si="73"/>
        <v>89.219414416958159</v>
      </c>
      <c r="N496" s="9">
        <f t="shared" si="74"/>
        <v>0</v>
      </c>
      <c r="O496" s="9">
        <f t="shared" si="75"/>
        <v>0</v>
      </c>
      <c r="Q496" s="9">
        <f t="shared" si="76"/>
        <v>60.068726923269068</v>
      </c>
      <c r="R496" s="9">
        <f t="shared" si="77"/>
        <v>0</v>
      </c>
      <c r="S496" s="9">
        <f t="shared" si="78"/>
        <v>89.219414416958159</v>
      </c>
      <c r="T496" s="9">
        <f t="shared" si="79"/>
        <v>0</v>
      </c>
    </row>
    <row r="497" spans="8:20">
      <c r="H497" s="52">
        <v>493</v>
      </c>
      <c r="I497" s="9">
        <v>6.2594498957275632E-2</v>
      </c>
      <c r="J497" s="9">
        <f t="shared" ca="1" si="72"/>
        <v>1.6976972858114963</v>
      </c>
      <c r="K497" s="9">
        <f t="shared" si="70"/>
        <v>6.2594498957275632E-2</v>
      </c>
      <c r="L497" s="9">
        <f t="shared" si="71"/>
        <v>99.475911819743672</v>
      </c>
      <c r="M497" s="9">
        <f t="shared" si="73"/>
        <v>103.18744413425618</v>
      </c>
      <c r="N497" s="9">
        <f t="shared" si="74"/>
        <v>0</v>
      </c>
      <c r="O497" s="9">
        <f t="shared" si="75"/>
        <v>-3.1874441342561965</v>
      </c>
      <c r="Q497" s="9">
        <f t="shared" si="76"/>
        <v>99.475911819743672</v>
      </c>
      <c r="R497" s="9">
        <f t="shared" si="77"/>
        <v>0</v>
      </c>
      <c r="S497" s="9">
        <f t="shared" si="78"/>
        <v>103.18744413425618</v>
      </c>
      <c r="T497" s="9">
        <f t="shared" si="79"/>
        <v>-3.1874441342561965</v>
      </c>
    </row>
    <row r="498" spans="8:20">
      <c r="H498" s="52">
        <v>494</v>
      </c>
      <c r="I498" s="9">
        <v>-0.75443528174685992</v>
      </c>
      <c r="J498" s="9">
        <f t="shared" ca="1" si="72"/>
        <v>0.19579796968667321</v>
      </c>
      <c r="K498" s="9">
        <f t="shared" si="70"/>
        <v>-0.75443528174685992</v>
      </c>
      <c r="L498" s="9">
        <f t="shared" si="71"/>
        <v>75.631806135616003</v>
      </c>
      <c r="M498" s="9">
        <f t="shared" si="73"/>
        <v>95.34764680076691</v>
      </c>
      <c r="N498" s="9">
        <f t="shared" si="74"/>
        <v>0</v>
      </c>
      <c r="O498" s="9">
        <f t="shared" si="75"/>
        <v>0</v>
      </c>
      <c r="Q498" s="9">
        <f t="shared" si="76"/>
        <v>75.631806135616003</v>
      </c>
      <c r="R498" s="9">
        <f t="shared" si="77"/>
        <v>0</v>
      </c>
      <c r="S498" s="9">
        <f t="shared" si="78"/>
        <v>95.34764680076691</v>
      </c>
      <c r="T498" s="9">
        <f t="shared" si="79"/>
        <v>0</v>
      </c>
    </row>
    <row r="499" spans="8:20">
      <c r="H499" s="52">
        <v>495</v>
      </c>
      <c r="I499" s="9">
        <v>-1.5405855408463578</v>
      </c>
      <c r="J499" s="9">
        <f t="shared" ca="1" si="72"/>
        <v>-0.20745536867332884</v>
      </c>
      <c r="K499" s="9">
        <f t="shared" si="70"/>
        <v>-1.5405855408463578</v>
      </c>
      <c r="L499" s="9">
        <f t="shared" si="71"/>
        <v>58.101736319005838</v>
      </c>
      <c r="M499" s="9">
        <f t="shared" si="73"/>
        <v>88.366998516037611</v>
      </c>
      <c r="N499" s="9">
        <f t="shared" si="74"/>
        <v>0</v>
      </c>
      <c r="O499" s="9">
        <f t="shared" si="75"/>
        <v>0</v>
      </c>
      <c r="Q499" s="9">
        <f t="shared" si="76"/>
        <v>58.101736319005838</v>
      </c>
      <c r="R499" s="9">
        <f t="shared" si="77"/>
        <v>0</v>
      </c>
      <c r="S499" s="9">
        <f t="shared" si="78"/>
        <v>88.366998516037611</v>
      </c>
      <c r="T499" s="9">
        <f t="shared" si="79"/>
        <v>0</v>
      </c>
    </row>
    <row r="500" spans="8:20">
      <c r="H500" s="52">
        <v>496</v>
      </c>
      <c r="I500" s="9">
        <v>-2.6288433458194878E-2</v>
      </c>
      <c r="J500" s="9">
        <f t="shared" ca="1" si="72"/>
        <v>0.71985090961344633</v>
      </c>
      <c r="K500" s="9">
        <f t="shared" si="70"/>
        <v>-2.6288433458194878E-2</v>
      </c>
      <c r="L500" s="9">
        <f t="shared" si="71"/>
        <v>96.554097271795598</v>
      </c>
      <c r="M500" s="9">
        <f t="shared" si="73"/>
        <v>102.30423105887071</v>
      </c>
      <c r="N500" s="9">
        <f t="shared" si="74"/>
        <v>0</v>
      </c>
      <c r="O500" s="9">
        <f t="shared" si="75"/>
        <v>-2.3042310588707267</v>
      </c>
      <c r="Q500" s="9">
        <f t="shared" si="76"/>
        <v>96.554097271795598</v>
      </c>
      <c r="R500" s="9">
        <f t="shared" si="77"/>
        <v>0</v>
      </c>
      <c r="S500" s="9">
        <f t="shared" si="78"/>
        <v>102.30423105887071</v>
      </c>
      <c r="T500" s="9">
        <f t="shared" si="79"/>
        <v>-2.3042310588707267</v>
      </c>
    </row>
    <row r="501" spans="8:20">
      <c r="H501" s="52">
        <v>497</v>
      </c>
      <c r="I501" s="9">
        <v>1.2968533114631238</v>
      </c>
      <c r="J501" s="9">
        <f t="shared" ca="1" si="72"/>
        <v>-0.96804357331408797</v>
      </c>
      <c r="K501" s="9">
        <f t="shared" si="70"/>
        <v>1.2968533114631238</v>
      </c>
      <c r="L501" s="9">
        <f t="shared" si="71"/>
        <v>150.48993970088043</v>
      </c>
      <c r="M501" s="9">
        <f t="shared" si="73"/>
        <v>116.27013625835366</v>
      </c>
      <c r="N501" s="9">
        <f t="shared" si="74"/>
        <v>-12.484751574392746</v>
      </c>
      <c r="O501" s="9">
        <f t="shared" si="75"/>
        <v>-10.127656305062047</v>
      </c>
      <c r="Q501" s="9">
        <f t="shared" si="76"/>
        <v>150.48993970088043</v>
      </c>
      <c r="R501" s="9">
        <f t="shared" si="77"/>
        <v>-12.484751574392746</v>
      </c>
      <c r="S501" s="9">
        <f t="shared" si="78"/>
        <v>116.27013625835366</v>
      </c>
      <c r="T501" s="9">
        <f t="shared" si="79"/>
        <v>-10.127656305062047</v>
      </c>
    </row>
    <row r="502" spans="8:20">
      <c r="H502" s="52">
        <v>498</v>
      </c>
      <c r="I502" s="9">
        <v>-0.8023162409932556</v>
      </c>
      <c r="J502" s="9">
        <f t="shared" ca="1" si="72"/>
        <v>0.33002829077492823</v>
      </c>
      <c r="K502" s="9">
        <f t="shared" si="70"/>
        <v>-0.8023162409932556</v>
      </c>
      <c r="L502" s="9">
        <f t="shared" si="71"/>
        <v>74.426885230117307</v>
      </c>
      <c r="M502" s="9">
        <f t="shared" si="73"/>
        <v>94.907139394465901</v>
      </c>
      <c r="N502" s="9">
        <f t="shared" si="74"/>
        <v>0</v>
      </c>
      <c r="O502" s="9">
        <f t="shared" si="75"/>
        <v>0</v>
      </c>
      <c r="Q502" s="9">
        <f t="shared" si="76"/>
        <v>74.426885230117307</v>
      </c>
      <c r="R502" s="9">
        <f t="shared" si="77"/>
        <v>0</v>
      </c>
      <c r="S502" s="9">
        <f t="shared" si="78"/>
        <v>94.907139394465901</v>
      </c>
      <c r="T502" s="9">
        <f t="shared" si="79"/>
        <v>0</v>
      </c>
    </row>
    <row r="503" spans="8:20">
      <c r="H503" s="52">
        <v>499</v>
      </c>
      <c r="I503" s="9">
        <v>0.16782508879320487</v>
      </c>
      <c r="J503" s="9">
        <f t="shared" ca="1" si="72"/>
        <v>-0.10488131888566984</v>
      </c>
      <c r="K503" s="9">
        <f t="shared" si="70"/>
        <v>0.16782508879320487</v>
      </c>
      <c r="L503" s="9">
        <f t="shared" si="71"/>
        <v>103.0496325151225</v>
      </c>
      <c r="M503" s="9">
        <f t="shared" si="73"/>
        <v>104.24296356957116</v>
      </c>
      <c r="N503" s="9">
        <f t="shared" si="74"/>
        <v>-3.0496325151224966</v>
      </c>
      <c r="O503" s="9">
        <f t="shared" si="75"/>
        <v>-4.2429635695711738</v>
      </c>
      <c r="Q503" s="9">
        <f t="shared" si="76"/>
        <v>103.0496325151225</v>
      </c>
      <c r="R503" s="9">
        <f t="shared" si="77"/>
        <v>-3.0496325151224966</v>
      </c>
      <c r="S503" s="9">
        <f t="shared" si="78"/>
        <v>104.24296356957116</v>
      </c>
      <c r="T503" s="9">
        <f t="shared" si="79"/>
        <v>-4.2429635695711738</v>
      </c>
    </row>
    <row r="504" spans="8:20">
      <c r="H504" s="52">
        <v>500</v>
      </c>
      <c r="I504" s="9">
        <v>0.54272715163842244</v>
      </c>
      <c r="J504" s="9">
        <f t="shared" ca="1" si="72"/>
        <v>-1.8912336683399158</v>
      </c>
      <c r="K504" s="9">
        <f t="shared" si="70"/>
        <v>0.54272715163842244</v>
      </c>
      <c r="L504" s="9">
        <f t="shared" si="71"/>
        <v>116.85759118514601</v>
      </c>
      <c r="M504" s="9">
        <f t="shared" si="73"/>
        <v>108.09195760259961</v>
      </c>
      <c r="N504" s="9">
        <f t="shared" si="74"/>
        <v>-12.484751574392746</v>
      </c>
      <c r="O504" s="9">
        <f t="shared" si="75"/>
        <v>-8.0919576025996207</v>
      </c>
      <c r="Q504" s="9">
        <f t="shared" si="76"/>
        <v>116.85759118514601</v>
      </c>
      <c r="R504" s="9">
        <f t="shared" si="77"/>
        <v>-12.484751574392746</v>
      </c>
      <c r="S504" s="9">
        <f t="shared" si="78"/>
        <v>108.09195760259961</v>
      </c>
      <c r="T504" s="9">
        <f t="shared" si="79"/>
        <v>-8.0919576025996207</v>
      </c>
    </row>
    <row r="505" spans="8:20">
      <c r="H505" s="52">
        <v>501</v>
      </c>
      <c r="I505" s="9">
        <v>-0.44204538516626035</v>
      </c>
      <c r="J505" s="9">
        <f t="shared" ca="1" si="72"/>
        <v>-0.30430454160685844</v>
      </c>
      <c r="K505" s="9">
        <f t="shared" si="70"/>
        <v>-0.44204538516626035</v>
      </c>
      <c r="L505" s="9">
        <f t="shared" si="71"/>
        <v>83.986417639344253</v>
      </c>
      <c r="M505" s="9">
        <f t="shared" si="73"/>
        <v>98.272267349067434</v>
      </c>
      <c r="N505" s="9">
        <f t="shared" si="74"/>
        <v>0</v>
      </c>
      <c r="O505" s="9">
        <f t="shared" si="75"/>
        <v>0</v>
      </c>
      <c r="Q505" s="9">
        <f t="shared" si="76"/>
        <v>83.986417639344253</v>
      </c>
      <c r="R505" s="9">
        <f t="shared" si="77"/>
        <v>0</v>
      </c>
      <c r="S505" s="9">
        <f t="shared" si="78"/>
        <v>98.272267349067434</v>
      </c>
      <c r="T505" s="9">
        <f t="shared" si="79"/>
        <v>0</v>
      </c>
    </row>
    <row r="506" spans="8:20">
      <c r="H506" s="52">
        <v>502</v>
      </c>
      <c r="I506" s="9">
        <v>0.48574059353619808</v>
      </c>
      <c r="J506" s="9">
        <f t="shared" ca="1" si="72"/>
        <v>-0.80488155983599763</v>
      </c>
      <c r="K506" s="9">
        <f t="shared" si="70"/>
        <v>0.48574059353619808</v>
      </c>
      <c r="L506" s="9">
        <f t="shared" si="71"/>
        <v>114.64521315035503</v>
      </c>
      <c r="M506" s="9">
        <f t="shared" si="73"/>
        <v>107.49786364208994</v>
      </c>
      <c r="N506" s="9">
        <f t="shared" si="74"/>
        <v>-12.484751574392746</v>
      </c>
      <c r="O506" s="9">
        <f t="shared" si="75"/>
        <v>-7.4978636420899534</v>
      </c>
      <c r="Q506" s="9">
        <f t="shared" si="76"/>
        <v>114.64521315035503</v>
      </c>
      <c r="R506" s="9">
        <f t="shared" si="77"/>
        <v>-12.484751574392746</v>
      </c>
      <c r="S506" s="9">
        <f t="shared" si="78"/>
        <v>107.49786364208994</v>
      </c>
      <c r="T506" s="9">
        <f t="shared" si="79"/>
        <v>-7.4978636420899534</v>
      </c>
    </row>
    <row r="507" spans="8:20">
      <c r="H507" s="52">
        <v>503</v>
      </c>
      <c r="I507" s="9">
        <v>1.2993191214197495</v>
      </c>
      <c r="J507" s="9">
        <f t="shared" ca="1" si="72"/>
        <v>-0.44968714158447864</v>
      </c>
      <c r="K507" s="9">
        <f t="shared" si="70"/>
        <v>1.2993191214197495</v>
      </c>
      <c r="L507" s="9">
        <f t="shared" si="71"/>
        <v>150.61445437800847</v>
      </c>
      <c r="M507" s="9">
        <f t="shared" si="73"/>
        <v>116.29786723222757</v>
      </c>
      <c r="N507" s="9">
        <f t="shared" si="74"/>
        <v>-12.484751574392746</v>
      </c>
      <c r="O507" s="9">
        <f t="shared" si="75"/>
        <v>-10.127656305062047</v>
      </c>
      <c r="Q507" s="9">
        <f t="shared" si="76"/>
        <v>150.61445437800847</v>
      </c>
      <c r="R507" s="9">
        <f t="shared" si="77"/>
        <v>-12.484751574392746</v>
      </c>
      <c r="S507" s="9">
        <f t="shared" si="78"/>
        <v>116.29786723222757</v>
      </c>
      <c r="T507" s="9">
        <f t="shared" si="79"/>
        <v>-10.127656305062047</v>
      </c>
    </row>
    <row r="508" spans="8:20">
      <c r="H508" s="52">
        <v>504</v>
      </c>
      <c r="I508" s="9">
        <v>-0.96632334394043506</v>
      </c>
      <c r="J508" s="9">
        <f t="shared" ca="1" si="72"/>
        <v>-3.2208024344367193E-3</v>
      </c>
      <c r="K508" s="9">
        <f t="shared" si="70"/>
        <v>-0.96632334394043506</v>
      </c>
      <c r="L508" s="9">
        <f t="shared" si="71"/>
        <v>70.443282688687901</v>
      </c>
      <c r="M508" s="9">
        <f t="shared" si="73"/>
        <v>93.413632148605245</v>
      </c>
      <c r="N508" s="9">
        <f t="shared" si="74"/>
        <v>0</v>
      </c>
      <c r="O508" s="9">
        <f t="shared" si="75"/>
        <v>0</v>
      </c>
      <c r="Q508" s="9">
        <f t="shared" si="76"/>
        <v>70.443282688687901</v>
      </c>
      <c r="R508" s="9">
        <f t="shared" si="77"/>
        <v>0</v>
      </c>
      <c r="S508" s="9">
        <f t="shared" si="78"/>
        <v>93.413632148605245</v>
      </c>
      <c r="T508" s="9">
        <f t="shared" si="79"/>
        <v>0</v>
      </c>
    </row>
    <row r="509" spans="8:20">
      <c r="H509" s="52">
        <v>505</v>
      </c>
      <c r="I509" s="9">
        <v>-0.94257186242419155</v>
      </c>
      <c r="J509" s="9">
        <f t="shared" ca="1" si="72"/>
        <v>-0.29877604325900825</v>
      </c>
      <c r="K509" s="9">
        <f t="shared" si="70"/>
        <v>-0.94257186242419155</v>
      </c>
      <c r="L509" s="9">
        <f t="shared" si="71"/>
        <v>71.006706506826163</v>
      </c>
      <c r="M509" s="9">
        <f t="shared" si="73"/>
        <v>93.628457443281803</v>
      </c>
      <c r="N509" s="9">
        <f t="shared" si="74"/>
        <v>0</v>
      </c>
      <c r="O509" s="9">
        <f t="shared" si="75"/>
        <v>0</v>
      </c>
      <c r="Q509" s="9">
        <f t="shared" si="76"/>
        <v>71.006706506826163</v>
      </c>
      <c r="R509" s="9">
        <f t="shared" si="77"/>
        <v>0</v>
      </c>
      <c r="S509" s="9">
        <f t="shared" si="78"/>
        <v>93.628457443281803</v>
      </c>
      <c r="T509" s="9">
        <f t="shared" si="79"/>
        <v>0</v>
      </c>
    </row>
    <row r="510" spans="8:20">
      <c r="H510" s="52">
        <v>506</v>
      </c>
      <c r="I510" s="9">
        <v>1.097684608344353</v>
      </c>
      <c r="J510" s="9">
        <f t="shared" ca="1" si="72"/>
        <v>0.91297462788562245</v>
      </c>
      <c r="K510" s="9">
        <f t="shared" si="70"/>
        <v>1.097684608344353</v>
      </c>
      <c r="L510" s="9">
        <f t="shared" si="71"/>
        <v>140.76521909658121</v>
      </c>
      <c r="M510" s="9">
        <f t="shared" si="73"/>
        <v>114.05194595265264</v>
      </c>
      <c r="N510" s="9">
        <f t="shared" si="74"/>
        <v>-12.484751574392746</v>
      </c>
      <c r="O510" s="9">
        <f t="shared" si="75"/>
        <v>-10.127656305062047</v>
      </c>
      <c r="Q510" s="9">
        <f t="shared" si="76"/>
        <v>140.76521909658121</v>
      </c>
      <c r="R510" s="9">
        <f t="shared" si="77"/>
        <v>-12.484751574392746</v>
      </c>
      <c r="S510" s="9">
        <f t="shared" si="78"/>
        <v>114.05194595265264</v>
      </c>
      <c r="T510" s="9">
        <f t="shared" si="79"/>
        <v>-10.127656305062047</v>
      </c>
    </row>
    <row r="511" spans="8:20">
      <c r="H511" s="52">
        <v>507</v>
      </c>
      <c r="I511" s="9">
        <v>0.58562853627289524</v>
      </c>
      <c r="J511" s="9">
        <f t="shared" ca="1" si="72"/>
        <v>-0.33153612631979651</v>
      </c>
      <c r="K511" s="9">
        <f t="shared" si="70"/>
        <v>0.58562853627289524</v>
      </c>
      <c r="L511" s="9">
        <f t="shared" si="71"/>
        <v>118.55126781249037</v>
      </c>
      <c r="M511" s="9">
        <f t="shared" si="73"/>
        <v>108.54137670454546</v>
      </c>
      <c r="N511" s="9">
        <f t="shared" si="74"/>
        <v>-12.484751574392746</v>
      </c>
      <c r="O511" s="9">
        <f t="shared" si="75"/>
        <v>-8.5413767045454705</v>
      </c>
      <c r="Q511" s="9">
        <f t="shared" si="76"/>
        <v>118.55126781249037</v>
      </c>
      <c r="R511" s="9">
        <f t="shared" si="77"/>
        <v>-12.484751574392746</v>
      </c>
      <c r="S511" s="9">
        <f t="shared" si="78"/>
        <v>108.54137670454546</v>
      </c>
      <c r="T511" s="9">
        <f t="shared" si="79"/>
        <v>-8.5413767045454705</v>
      </c>
    </row>
    <row r="512" spans="8:20">
      <c r="H512" s="52">
        <v>508</v>
      </c>
      <c r="I512" s="9">
        <v>1.8639115598267166E-2</v>
      </c>
      <c r="J512" s="9">
        <f t="shared" ca="1" si="72"/>
        <v>0.3972626496007135</v>
      </c>
      <c r="K512" s="9">
        <f t="shared" si="70"/>
        <v>1.8639115598267166E-2</v>
      </c>
      <c r="L512" s="9">
        <f t="shared" si="71"/>
        <v>98.02009610296723</v>
      </c>
      <c r="M512" s="9">
        <f t="shared" si="73"/>
        <v>102.74971878215891</v>
      </c>
      <c r="N512" s="9">
        <f t="shared" si="74"/>
        <v>0</v>
      </c>
      <c r="O512" s="9">
        <f t="shared" si="75"/>
        <v>-2.7497187821589222</v>
      </c>
      <c r="Q512" s="9">
        <f t="shared" si="76"/>
        <v>98.02009610296723</v>
      </c>
      <c r="R512" s="9">
        <f t="shared" si="77"/>
        <v>0</v>
      </c>
      <c r="S512" s="9">
        <f t="shared" si="78"/>
        <v>102.74971878215891</v>
      </c>
      <c r="T512" s="9">
        <f t="shared" si="79"/>
        <v>-2.7497187821589222</v>
      </c>
    </row>
    <row r="513" spans="8:20">
      <c r="H513" s="52">
        <v>509</v>
      </c>
      <c r="I513" s="9">
        <v>-0.60313912774928935</v>
      </c>
      <c r="J513" s="9">
        <f t="shared" ca="1" si="72"/>
        <v>-0.90245212078592107</v>
      </c>
      <c r="K513" s="9">
        <f t="shared" si="70"/>
        <v>-0.60313912774928935</v>
      </c>
      <c r="L513" s="9">
        <f t="shared" si="71"/>
        <v>79.568867487226569</v>
      </c>
      <c r="M513" s="9">
        <f t="shared" si="73"/>
        <v>96.753062059072022</v>
      </c>
      <c r="N513" s="9">
        <f t="shared" si="74"/>
        <v>0</v>
      </c>
      <c r="O513" s="9">
        <f t="shared" si="75"/>
        <v>0</v>
      </c>
      <c r="Q513" s="9">
        <f t="shared" si="76"/>
        <v>79.568867487226569</v>
      </c>
      <c r="R513" s="9">
        <f t="shared" si="77"/>
        <v>0</v>
      </c>
      <c r="S513" s="9">
        <f t="shared" si="78"/>
        <v>96.753062059072022</v>
      </c>
      <c r="T513" s="9">
        <f t="shared" si="79"/>
        <v>0</v>
      </c>
    </row>
    <row r="514" spans="8:20">
      <c r="H514" s="52">
        <v>510</v>
      </c>
      <c r="I514" s="9">
        <v>-0.61195466963933109</v>
      </c>
      <c r="J514" s="9">
        <f t="shared" ca="1" si="72"/>
        <v>1.1576508979024958</v>
      </c>
      <c r="K514" s="9">
        <f t="shared" si="70"/>
        <v>-0.61195466963933109</v>
      </c>
      <c r="L514" s="9">
        <f t="shared" si="71"/>
        <v>79.333945233776859</v>
      </c>
      <c r="M514" s="9">
        <f t="shared" si="73"/>
        <v>96.670607596964629</v>
      </c>
      <c r="N514" s="9">
        <f t="shared" si="74"/>
        <v>0</v>
      </c>
      <c r="O514" s="9">
        <f t="shared" si="75"/>
        <v>0</v>
      </c>
      <c r="Q514" s="9">
        <f t="shared" si="76"/>
        <v>79.333945233776859</v>
      </c>
      <c r="R514" s="9">
        <f t="shared" si="77"/>
        <v>0</v>
      </c>
      <c r="S514" s="9">
        <f t="shared" si="78"/>
        <v>96.670607596964629</v>
      </c>
      <c r="T514" s="9">
        <f t="shared" si="79"/>
        <v>0</v>
      </c>
    </row>
    <row r="515" spans="8:20">
      <c r="H515" s="52">
        <v>511</v>
      </c>
      <c r="I515" s="9">
        <v>-1.3495351896883527</v>
      </c>
      <c r="J515" s="9">
        <f t="shared" ca="1" si="72"/>
        <v>6.0769675250095842E-2</v>
      </c>
      <c r="K515" s="9">
        <f t="shared" si="70"/>
        <v>-1.3495351896883527</v>
      </c>
      <c r="L515" s="9">
        <f t="shared" si="71"/>
        <v>61.946767760308063</v>
      </c>
      <c r="M515" s="9">
        <f t="shared" si="73"/>
        <v>90.014940515894963</v>
      </c>
      <c r="N515" s="9">
        <f t="shared" si="74"/>
        <v>0</v>
      </c>
      <c r="O515" s="9">
        <f t="shared" si="75"/>
        <v>0</v>
      </c>
      <c r="Q515" s="9">
        <f t="shared" si="76"/>
        <v>61.946767760308063</v>
      </c>
      <c r="R515" s="9">
        <f t="shared" si="77"/>
        <v>0</v>
      </c>
      <c r="S515" s="9">
        <f t="shared" si="78"/>
        <v>90.014940515894963</v>
      </c>
      <c r="T515" s="9">
        <f t="shared" si="79"/>
        <v>0</v>
      </c>
    </row>
    <row r="516" spans="8:20">
      <c r="H516" s="52">
        <v>512</v>
      </c>
      <c r="I516" s="9">
        <v>-0.35344096307812778</v>
      </c>
      <c r="J516" s="9">
        <f t="shared" ca="1" si="72"/>
        <v>-0.7763488873739316</v>
      </c>
      <c r="K516" s="9">
        <f t="shared" si="70"/>
        <v>-0.35344096307812778</v>
      </c>
      <c r="L516" s="9">
        <f t="shared" si="71"/>
        <v>86.519840202498472</v>
      </c>
      <c r="M516" s="9">
        <f t="shared" si="73"/>
        <v>99.118001827899661</v>
      </c>
      <c r="N516" s="9">
        <f t="shared" si="74"/>
        <v>0</v>
      </c>
      <c r="O516" s="9">
        <f t="shared" si="75"/>
        <v>0</v>
      </c>
      <c r="Q516" s="9">
        <f t="shared" si="76"/>
        <v>86.519840202498472</v>
      </c>
      <c r="R516" s="9">
        <f t="shared" si="77"/>
        <v>0</v>
      </c>
      <c r="S516" s="9">
        <f t="shared" si="78"/>
        <v>99.118001827899661</v>
      </c>
      <c r="T516" s="9">
        <f t="shared" si="79"/>
        <v>0</v>
      </c>
    </row>
    <row r="517" spans="8:20">
      <c r="H517" s="52">
        <v>513</v>
      </c>
      <c r="I517" s="9">
        <v>-0.15472134028618939</v>
      </c>
      <c r="J517" s="9">
        <f t="shared" ca="1" si="72"/>
        <v>0.16298937247102774</v>
      </c>
      <c r="K517" s="9">
        <f t="shared" ref="K517:K580" si="80">IF($B$7=0,I517,J517)</f>
        <v>-0.15472134028618939</v>
      </c>
      <c r="L517" s="9">
        <f t="shared" ref="L517:L580" si="81">$E$7*EXP(($B$5-0.5*$E$9^2)*$B$6+$E$9*SQRT($B$6)*K517)</f>
        <v>92.483104632583334</v>
      </c>
      <c r="M517" s="9">
        <f t="shared" si="73"/>
        <v>101.04135411788674</v>
      </c>
      <c r="N517" s="9">
        <f t="shared" si="74"/>
        <v>0</v>
      </c>
      <c r="O517" s="9">
        <f t="shared" si="75"/>
        <v>-1.0413541178867547</v>
      </c>
      <c r="Q517" s="9">
        <f t="shared" si="76"/>
        <v>92.483104632583334</v>
      </c>
      <c r="R517" s="9">
        <f t="shared" si="77"/>
        <v>0</v>
      </c>
      <c r="S517" s="9">
        <f t="shared" si="78"/>
        <v>101.04135411788674</v>
      </c>
      <c r="T517" s="9">
        <f t="shared" si="79"/>
        <v>-1.0413541178867547</v>
      </c>
    </row>
    <row r="518" spans="8:20">
      <c r="H518" s="52">
        <v>514</v>
      </c>
      <c r="I518" s="9">
        <v>-1.9415429851885664</v>
      </c>
      <c r="J518" s="9">
        <f t="shared" ref="J518:J581" ca="1" si="82">NORMSINV(RAND())</f>
        <v>0.29939312617876129</v>
      </c>
      <c r="K518" s="9">
        <f t="shared" si="80"/>
        <v>-1.9415429851885664</v>
      </c>
      <c r="L518" s="9">
        <f t="shared" si="81"/>
        <v>50.790588568727003</v>
      </c>
      <c r="M518" s="9">
        <f t="shared" ref="M518:M581" si="83">$E$8*EXP(($B$5-0.5*$E$10^2)*$B$6+$E$10*SQRT($B$6)*K518)</f>
        <v>85.00590463506596</v>
      </c>
      <c r="N518" s="9">
        <f t="shared" ref="N518:N581" si="84">IF(L518&gt;$E$12,-$E$12+$E$11,IF(L518&lt;$E$11,0,-L518+$E$11))</f>
        <v>0</v>
      </c>
      <c r="O518" s="9">
        <f t="shared" ref="O518:O581" si="85">IF(M518&gt;$E$14,-$E$14+$E$13,IF(M518&lt;$E$13,0,-M518+$E$13))</f>
        <v>0</v>
      </c>
      <c r="Q518" s="9">
        <f t="shared" ref="Q518:Q581" si="86">L518</f>
        <v>50.790588568727003</v>
      </c>
      <c r="R518" s="9">
        <f t="shared" ref="R518:R581" si="87">N518</f>
        <v>0</v>
      </c>
      <c r="S518" s="9">
        <f t="shared" ref="S518:S581" si="88">M518</f>
        <v>85.00590463506596</v>
      </c>
      <c r="T518" s="9">
        <f t="shared" ref="T518:T581" si="89">O518</f>
        <v>0</v>
      </c>
    </row>
    <row r="519" spans="8:20">
      <c r="H519" s="52">
        <v>515</v>
      </c>
      <c r="I519" s="9">
        <v>-0.28258357734487716</v>
      </c>
      <c r="J519" s="9">
        <f t="shared" ca="1" si="82"/>
        <v>1.9787354056238267</v>
      </c>
      <c r="K519" s="9">
        <f t="shared" si="80"/>
        <v>-0.28258357734487716</v>
      </c>
      <c r="L519" s="9">
        <f t="shared" si="81"/>
        <v>88.600713716944753</v>
      </c>
      <c r="M519" s="9">
        <f t="shared" si="83"/>
        <v>99.799574457225276</v>
      </c>
      <c r="N519" s="9">
        <f t="shared" si="84"/>
        <v>0</v>
      </c>
      <c r="O519" s="9">
        <f t="shared" si="85"/>
        <v>0</v>
      </c>
      <c r="Q519" s="9">
        <f t="shared" si="86"/>
        <v>88.600713716944753</v>
      </c>
      <c r="R519" s="9">
        <f t="shared" si="87"/>
        <v>0</v>
      </c>
      <c r="S519" s="9">
        <f t="shared" si="88"/>
        <v>99.799574457225276</v>
      </c>
      <c r="T519" s="9">
        <f t="shared" si="89"/>
        <v>0</v>
      </c>
    </row>
    <row r="520" spans="8:20">
      <c r="H520" s="52">
        <v>516</v>
      </c>
      <c r="I520" s="9">
        <v>-1.8243909585120819</v>
      </c>
      <c r="J520" s="9">
        <f t="shared" ca="1" si="82"/>
        <v>-0.77364434842521712</v>
      </c>
      <c r="K520" s="9">
        <f t="shared" si="80"/>
        <v>-1.8243909585120819</v>
      </c>
      <c r="L520" s="9">
        <f t="shared" si="81"/>
        <v>52.826071178042199</v>
      </c>
      <c r="M520" s="9">
        <f t="shared" si="83"/>
        <v>85.974510478079495</v>
      </c>
      <c r="N520" s="9">
        <f t="shared" si="84"/>
        <v>0</v>
      </c>
      <c r="O520" s="9">
        <f t="shared" si="85"/>
        <v>0</v>
      </c>
      <c r="Q520" s="9">
        <f t="shared" si="86"/>
        <v>52.826071178042199</v>
      </c>
      <c r="R520" s="9">
        <f t="shared" si="87"/>
        <v>0</v>
      </c>
      <c r="S520" s="9">
        <f t="shared" si="88"/>
        <v>85.974510478079495</v>
      </c>
      <c r="T520" s="9">
        <f t="shared" si="89"/>
        <v>0</v>
      </c>
    </row>
    <row r="521" spans="8:20">
      <c r="H521" s="52">
        <v>517</v>
      </c>
      <c r="I521" s="9">
        <v>-1.1948669695161092</v>
      </c>
      <c r="J521" s="9">
        <f t="shared" ca="1" si="82"/>
        <v>1.2061054179746027</v>
      </c>
      <c r="K521" s="9">
        <f t="shared" si="80"/>
        <v>-1.1948669695161092</v>
      </c>
      <c r="L521" s="9">
        <f t="shared" si="81"/>
        <v>65.245197664539063</v>
      </c>
      <c r="M521" s="9">
        <f t="shared" si="83"/>
        <v>91.371545708798507</v>
      </c>
      <c r="N521" s="9">
        <f t="shared" si="84"/>
        <v>0</v>
      </c>
      <c r="O521" s="9">
        <f t="shared" si="85"/>
        <v>0</v>
      </c>
      <c r="Q521" s="9">
        <f t="shared" si="86"/>
        <v>65.245197664539063</v>
      </c>
      <c r="R521" s="9">
        <f t="shared" si="87"/>
        <v>0</v>
      </c>
      <c r="S521" s="9">
        <f t="shared" si="88"/>
        <v>91.371545708798507</v>
      </c>
      <c r="T521" s="9">
        <f t="shared" si="89"/>
        <v>0</v>
      </c>
    </row>
    <row r="522" spans="8:20">
      <c r="H522" s="52">
        <v>518</v>
      </c>
      <c r="I522" s="9">
        <v>-0.97842230245534612</v>
      </c>
      <c r="J522" s="9">
        <f t="shared" ca="1" si="82"/>
        <v>-1.2169149501889156</v>
      </c>
      <c r="K522" s="9">
        <f t="shared" si="80"/>
        <v>-0.97842230245534612</v>
      </c>
      <c r="L522" s="9">
        <f t="shared" si="81"/>
        <v>70.157996635818506</v>
      </c>
      <c r="M522" s="9">
        <f t="shared" si="83"/>
        <v>93.304390125627137</v>
      </c>
      <c r="N522" s="9">
        <f t="shared" si="84"/>
        <v>0</v>
      </c>
      <c r="O522" s="9">
        <f t="shared" si="85"/>
        <v>0</v>
      </c>
      <c r="Q522" s="9">
        <f t="shared" si="86"/>
        <v>70.157996635818506</v>
      </c>
      <c r="R522" s="9">
        <f t="shared" si="87"/>
        <v>0</v>
      </c>
      <c r="S522" s="9">
        <f t="shared" si="88"/>
        <v>93.304390125627137</v>
      </c>
      <c r="T522" s="9">
        <f t="shared" si="89"/>
        <v>0</v>
      </c>
    </row>
    <row r="523" spans="8:20">
      <c r="H523" s="52">
        <v>519</v>
      </c>
      <c r="I523" s="9">
        <v>0.76988288863711196</v>
      </c>
      <c r="J523" s="9">
        <f t="shared" ca="1" si="82"/>
        <v>0.76751070356067541</v>
      </c>
      <c r="K523" s="9">
        <f t="shared" si="80"/>
        <v>0.76988288863711196</v>
      </c>
      <c r="L523" s="9">
        <f t="shared" si="81"/>
        <v>126.10891714614327</v>
      </c>
      <c r="M523" s="9">
        <f t="shared" si="83"/>
        <v>110.49290074138156</v>
      </c>
      <c r="N523" s="9">
        <f t="shared" si="84"/>
        <v>-12.484751574392746</v>
      </c>
      <c r="O523" s="9">
        <f t="shared" si="85"/>
        <v>-10.127656305062047</v>
      </c>
      <c r="Q523" s="9">
        <f t="shared" si="86"/>
        <v>126.10891714614327</v>
      </c>
      <c r="R523" s="9">
        <f t="shared" si="87"/>
        <v>-12.484751574392746</v>
      </c>
      <c r="S523" s="9">
        <f t="shared" si="88"/>
        <v>110.49290074138156</v>
      </c>
      <c r="T523" s="9">
        <f t="shared" si="89"/>
        <v>-10.127656305062047</v>
      </c>
    </row>
    <row r="524" spans="8:20">
      <c r="H524" s="52">
        <v>520</v>
      </c>
      <c r="I524" s="9">
        <v>1.109545601144492</v>
      </c>
      <c r="J524" s="9">
        <f t="shared" ca="1" si="82"/>
        <v>7.3041379775290724E-2</v>
      </c>
      <c r="K524" s="9">
        <f t="shared" si="80"/>
        <v>1.109545601144492</v>
      </c>
      <c r="L524" s="9">
        <f t="shared" si="81"/>
        <v>141.32633739684456</v>
      </c>
      <c r="M524" s="9">
        <f t="shared" si="83"/>
        <v>114.18285160860682</v>
      </c>
      <c r="N524" s="9">
        <f t="shared" si="84"/>
        <v>-12.484751574392746</v>
      </c>
      <c r="O524" s="9">
        <f t="shared" si="85"/>
        <v>-10.127656305062047</v>
      </c>
      <c r="Q524" s="9">
        <f t="shared" si="86"/>
        <v>141.32633739684456</v>
      </c>
      <c r="R524" s="9">
        <f t="shared" si="87"/>
        <v>-12.484751574392746</v>
      </c>
      <c r="S524" s="9">
        <f t="shared" si="88"/>
        <v>114.18285160860682</v>
      </c>
      <c r="T524" s="9">
        <f t="shared" si="89"/>
        <v>-10.127656305062047</v>
      </c>
    </row>
    <row r="525" spans="8:20">
      <c r="H525" s="52">
        <v>521</v>
      </c>
      <c r="I525" s="9">
        <v>0.76179121883858836</v>
      </c>
      <c r="J525" s="9">
        <f t="shared" ca="1" si="82"/>
        <v>0.31650786034074624</v>
      </c>
      <c r="K525" s="9">
        <f t="shared" si="80"/>
        <v>0.76179121883858836</v>
      </c>
      <c r="L525" s="9">
        <f t="shared" si="81"/>
        <v>125.76711985753502</v>
      </c>
      <c r="M525" s="9">
        <f t="shared" si="83"/>
        <v>110.40646603561433</v>
      </c>
      <c r="N525" s="9">
        <f t="shared" si="84"/>
        <v>-12.484751574392746</v>
      </c>
      <c r="O525" s="9">
        <f t="shared" si="85"/>
        <v>-10.127656305062047</v>
      </c>
      <c r="Q525" s="9">
        <f t="shared" si="86"/>
        <v>125.76711985753502</v>
      </c>
      <c r="R525" s="9">
        <f t="shared" si="87"/>
        <v>-12.484751574392746</v>
      </c>
      <c r="S525" s="9">
        <f t="shared" si="88"/>
        <v>110.40646603561433</v>
      </c>
      <c r="T525" s="9">
        <f t="shared" si="89"/>
        <v>-10.127656305062047</v>
      </c>
    </row>
    <row r="526" spans="8:20">
      <c r="H526" s="52">
        <v>522</v>
      </c>
      <c r="I526" s="9">
        <v>-2.1410038021878819</v>
      </c>
      <c r="J526" s="9">
        <f t="shared" ca="1" si="82"/>
        <v>-1.0492752994756622</v>
      </c>
      <c r="K526" s="9">
        <f t="shared" si="80"/>
        <v>-2.1410038021878819</v>
      </c>
      <c r="L526" s="9">
        <f t="shared" si="81"/>
        <v>47.503825717774944</v>
      </c>
      <c r="M526" s="9">
        <f t="shared" si="83"/>
        <v>83.381814613114429</v>
      </c>
      <c r="N526" s="9">
        <f t="shared" si="84"/>
        <v>0</v>
      </c>
      <c r="O526" s="9">
        <f t="shared" si="85"/>
        <v>0</v>
      </c>
      <c r="Q526" s="9">
        <f t="shared" si="86"/>
        <v>47.503825717774944</v>
      </c>
      <c r="R526" s="9">
        <f t="shared" si="87"/>
        <v>0</v>
      </c>
      <c r="S526" s="9">
        <f t="shared" si="88"/>
        <v>83.381814613114429</v>
      </c>
      <c r="T526" s="9">
        <f t="shared" si="89"/>
        <v>0</v>
      </c>
    </row>
    <row r="527" spans="8:20">
      <c r="H527" s="52">
        <v>523</v>
      </c>
      <c r="I527" s="9">
        <v>-0.46779584918589939</v>
      </c>
      <c r="J527" s="9">
        <f t="shared" ca="1" si="82"/>
        <v>-0.20743422888058941</v>
      </c>
      <c r="K527" s="9">
        <f t="shared" si="80"/>
        <v>-0.46779584918589939</v>
      </c>
      <c r="L527" s="9">
        <f t="shared" si="81"/>
        <v>83.264157154667004</v>
      </c>
      <c r="M527" s="9">
        <f t="shared" si="83"/>
        <v>98.027833742699002</v>
      </c>
      <c r="N527" s="9">
        <f t="shared" si="84"/>
        <v>0</v>
      </c>
      <c r="O527" s="9">
        <f t="shared" si="85"/>
        <v>0</v>
      </c>
      <c r="Q527" s="9">
        <f t="shared" si="86"/>
        <v>83.264157154667004</v>
      </c>
      <c r="R527" s="9">
        <f t="shared" si="87"/>
        <v>0</v>
      </c>
      <c r="S527" s="9">
        <f t="shared" si="88"/>
        <v>98.027833742699002</v>
      </c>
      <c r="T527" s="9">
        <f t="shared" si="89"/>
        <v>0</v>
      </c>
    </row>
    <row r="528" spans="8:20">
      <c r="H528" s="52">
        <v>524</v>
      </c>
      <c r="I528" s="9">
        <v>1.5139182266296951</v>
      </c>
      <c r="J528" s="9">
        <f t="shared" ca="1" si="82"/>
        <v>1.7940624093936198E-2</v>
      </c>
      <c r="K528" s="9">
        <f t="shared" si="80"/>
        <v>1.5139182266296951</v>
      </c>
      <c r="L528" s="9">
        <f t="shared" si="81"/>
        <v>161.85512119096214</v>
      </c>
      <c r="M528" s="9">
        <f t="shared" si="83"/>
        <v>118.73679983610108</v>
      </c>
      <c r="N528" s="9">
        <f t="shared" si="84"/>
        <v>-12.484751574392746</v>
      </c>
      <c r="O528" s="9">
        <f t="shared" si="85"/>
        <v>-10.127656305062047</v>
      </c>
      <c r="Q528" s="9">
        <f t="shared" si="86"/>
        <v>161.85512119096214</v>
      </c>
      <c r="R528" s="9">
        <f t="shared" si="87"/>
        <v>-12.484751574392746</v>
      </c>
      <c r="S528" s="9">
        <f t="shared" si="88"/>
        <v>118.73679983610108</v>
      </c>
      <c r="T528" s="9">
        <f t="shared" si="89"/>
        <v>-10.127656305062047</v>
      </c>
    </row>
    <row r="529" spans="8:20">
      <c r="H529" s="52">
        <v>525</v>
      </c>
      <c r="I529" s="9">
        <v>0.37156961169220526</v>
      </c>
      <c r="J529" s="9">
        <f t="shared" ca="1" si="82"/>
        <v>-1.5007713719161679</v>
      </c>
      <c r="K529" s="9">
        <f t="shared" si="80"/>
        <v>0.37156961169220526</v>
      </c>
      <c r="L529" s="9">
        <f t="shared" si="81"/>
        <v>110.33799711964922</v>
      </c>
      <c r="M529" s="9">
        <f t="shared" si="83"/>
        <v>106.3174190029082</v>
      </c>
      <c r="N529" s="9">
        <f t="shared" si="84"/>
        <v>-10.337997119649216</v>
      </c>
      <c r="O529" s="9">
        <f t="shared" si="85"/>
        <v>-6.3174190029082098</v>
      </c>
      <c r="Q529" s="9">
        <f t="shared" si="86"/>
        <v>110.33799711964922</v>
      </c>
      <c r="R529" s="9">
        <f t="shared" si="87"/>
        <v>-10.337997119649216</v>
      </c>
      <c r="S529" s="9">
        <f t="shared" si="88"/>
        <v>106.3174190029082</v>
      </c>
      <c r="T529" s="9">
        <f t="shared" si="89"/>
        <v>-6.3174190029082098</v>
      </c>
    </row>
    <row r="530" spans="8:20">
      <c r="H530" s="52">
        <v>526</v>
      </c>
      <c r="I530" s="9">
        <v>1.1011514496986994</v>
      </c>
      <c r="J530" s="9">
        <f t="shared" ca="1" si="82"/>
        <v>-0.58545302833151125</v>
      </c>
      <c r="K530" s="9">
        <f t="shared" si="80"/>
        <v>1.1011514496986994</v>
      </c>
      <c r="L530" s="9">
        <f t="shared" si="81"/>
        <v>140.92899715790642</v>
      </c>
      <c r="M530" s="9">
        <f t="shared" si="83"/>
        <v>114.09019274606752</v>
      </c>
      <c r="N530" s="9">
        <f t="shared" si="84"/>
        <v>-12.484751574392746</v>
      </c>
      <c r="O530" s="9">
        <f t="shared" si="85"/>
        <v>-10.127656305062047</v>
      </c>
      <c r="Q530" s="9">
        <f t="shared" si="86"/>
        <v>140.92899715790642</v>
      </c>
      <c r="R530" s="9">
        <f t="shared" si="87"/>
        <v>-12.484751574392746</v>
      </c>
      <c r="S530" s="9">
        <f t="shared" si="88"/>
        <v>114.09019274606752</v>
      </c>
      <c r="T530" s="9">
        <f t="shared" si="89"/>
        <v>-10.127656305062047</v>
      </c>
    </row>
    <row r="531" spans="8:20">
      <c r="H531" s="52">
        <v>527</v>
      </c>
      <c r="I531" s="9">
        <v>-0.43051657850265401</v>
      </c>
      <c r="J531" s="9">
        <f t="shared" ca="1" si="82"/>
        <v>-0.64318075886348614</v>
      </c>
      <c r="K531" s="9">
        <f t="shared" si="80"/>
        <v>-0.43051657850265401</v>
      </c>
      <c r="L531" s="9">
        <f t="shared" si="81"/>
        <v>84.311809910781903</v>
      </c>
      <c r="M531" s="9">
        <f t="shared" si="83"/>
        <v>98.381900784760418</v>
      </c>
      <c r="N531" s="9">
        <f t="shared" si="84"/>
        <v>0</v>
      </c>
      <c r="O531" s="9">
        <f t="shared" si="85"/>
        <v>0</v>
      </c>
      <c r="Q531" s="9">
        <f t="shared" si="86"/>
        <v>84.311809910781903</v>
      </c>
      <c r="R531" s="9">
        <f t="shared" si="87"/>
        <v>0</v>
      </c>
      <c r="S531" s="9">
        <f t="shared" si="88"/>
        <v>98.381900784760418</v>
      </c>
      <c r="T531" s="9">
        <f t="shared" si="89"/>
        <v>0</v>
      </c>
    </row>
    <row r="532" spans="8:20">
      <c r="H532" s="52">
        <v>528</v>
      </c>
      <c r="I532" s="9">
        <v>-2.4066797287585069</v>
      </c>
      <c r="J532" s="9">
        <f t="shared" ca="1" si="82"/>
        <v>-1.033310342164167</v>
      </c>
      <c r="K532" s="9">
        <f t="shared" si="80"/>
        <v>-2.4066797287585069</v>
      </c>
      <c r="L532" s="9">
        <f t="shared" si="81"/>
        <v>43.453887774517419</v>
      </c>
      <c r="M532" s="9">
        <f t="shared" si="83"/>
        <v>81.266662590297088</v>
      </c>
      <c r="N532" s="9">
        <f t="shared" si="84"/>
        <v>0</v>
      </c>
      <c r="O532" s="9">
        <f t="shared" si="85"/>
        <v>0</v>
      </c>
      <c r="Q532" s="9">
        <f t="shared" si="86"/>
        <v>43.453887774517419</v>
      </c>
      <c r="R532" s="9">
        <f t="shared" si="87"/>
        <v>0</v>
      </c>
      <c r="S532" s="9">
        <f t="shared" si="88"/>
        <v>81.266662590297088</v>
      </c>
      <c r="T532" s="9">
        <f t="shared" si="89"/>
        <v>0</v>
      </c>
    </row>
    <row r="533" spans="8:20">
      <c r="H533" s="52">
        <v>529</v>
      </c>
      <c r="I533" s="9">
        <v>1.1451560347216188</v>
      </c>
      <c r="J533" s="9">
        <f t="shared" ca="1" si="82"/>
        <v>1.0036209275531851</v>
      </c>
      <c r="K533" s="9">
        <f t="shared" si="80"/>
        <v>1.1451560347216188</v>
      </c>
      <c r="L533" s="9">
        <f t="shared" si="81"/>
        <v>143.02446543830399</v>
      </c>
      <c r="M533" s="9">
        <f t="shared" si="83"/>
        <v>114.57677499838033</v>
      </c>
      <c r="N533" s="9">
        <f t="shared" si="84"/>
        <v>-12.484751574392746</v>
      </c>
      <c r="O533" s="9">
        <f t="shared" si="85"/>
        <v>-10.127656305062047</v>
      </c>
      <c r="Q533" s="9">
        <f t="shared" si="86"/>
        <v>143.02446543830399</v>
      </c>
      <c r="R533" s="9">
        <f t="shared" si="87"/>
        <v>-12.484751574392746</v>
      </c>
      <c r="S533" s="9">
        <f t="shared" si="88"/>
        <v>114.57677499838033</v>
      </c>
      <c r="T533" s="9">
        <f t="shared" si="89"/>
        <v>-10.127656305062047</v>
      </c>
    </row>
    <row r="534" spans="8:20">
      <c r="H534" s="52">
        <v>530</v>
      </c>
      <c r="I534" s="9">
        <v>1.6119971672989708</v>
      </c>
      <c r="J534" s="9">
        <f t="shared" ca="1" si="82"/>
        <v>-0.55702092754489552</v>
      </c>
      <c r="K534" s="9">
        <f t="shared" si="80"/>
        <v>1.6119971672989708</v>
      </c>
      <c r="L534" s="9">
        <f t="shared" si="81"/>
        <v>167.26813393521485</v>
      </c>
      <c r="M534" s="9">
        <f t="shared" si="83"/>
        <v>119.86843919135693</v>
      </c>
      <c r="N534" s="9">
        <f t="shared" si="84"/>
        <v>-12.484751574392746</v>
      </c>
      <c r="O534" s="9">
        <f t="shared" si="85"/>
        <v>-10.127656305062047</v>
      </c>
      <c r="Q534" s="9">
        <f t="shared" si="86"/>
        <v>167.26813393521485</v>
      </c>
      <c r="R534" s="9">
        <f t="shared" si="87"/>
        <v>-12.484751574392746</v>
      </c>
      <c r="S534" s="9">
        <f t="shared" si="88"/>
        <v>119.86843919135693</v>
      </c>
      <c r="T534" s="9">
        <f t="shared" si="89"/>
        <v>-10.127656305062047</v>
      </c>
    </row>
    <row r="535" spans="8:20">
      <c r="H535" s="52">
        <v>531</v>
      </c>
      <c r="I535" s="9">
        <v>-0.90783726584466162</v>
      </c>
      <c r="J535" s="9">
        <f t="shared" ca="1" si="82"/>
        <v>-0.12998523914494012</v>
      </c>
      <c r="K535" s="9">
        <f t="shared" si="80"/>
        <v>-0.90783726584466162</v>
      </c>
      <c r="L535" s="9">
        <f t="shared" si="81"/>
        <v>71.838791676083986</v>
      </c>
      <c r="M535" s="9">
        <f t="shared" si="83"/>
        <v>93.94351169557639</v>
      </c>
      <c r="N535" s="9">
        <f t="shared" si="84"/>
        <v>0</v>
      </c>
      <c r="O535" s="9">
        <f t="shared" si="85"/>
        <v>0</v>
      </c>
      <c r="Q535" s="9">
        <f t="shared" si="86"/>
        <v>71.838791676083986</v>
      </c>
      <c r="R535" s="9">
        <f t="shared" si="87"/>
        <v>0</v>
      </c>
      <c r="S535" s="9">
        <f t="shared" si="88"/>
        <v>93.94351169557639</v>
      </c>
      <c r="T535" s="9">
        <f t="shared" si="89"/>
        <v>0</v>
      </c>
    </row>
    <row r="536" spans="8:20">
      <c r="H536" s="52">
        <v>532</v>
      </c>
      <c r="I536" s="9">
        <v>0.18103915720237851</v>
      </c>
      <c r="J536" s="9">
        <f t="shared" ca="1" si="82"/>
        <v>-1.9303359001717408</v>
      </c>
      <c r="K536" s="9">
        <f t="shared" si="80"/>
        <v>0.18103915720237851</v>
      </c>
      <c r="L536" s="9">
        <f t="shared" si="81"/>
        <v>103.50737333787814</v>
      </c>
      <c r="M536" s="9">
        <f t="shared" si="83"/>
        <v>104.37626855491452</v>
      </c>
      <c r="N536" s="9">
        <f t="shared" si="84"/>
        <v>-3.5073733378781355</v>
      </c>
      <c r="O536" s="9">
        <f t="shared" si="85"/>
        <v>-4.3762685549145317</v>
      </c>
      <c r="Q536" s="9">
        <f t="shared" si="86"/>
        <v>103.50737333787814</v>
      </c>
      <c r="R536" s="9">
        <f t="shared" si="87"/>
        <v>-3.5073733378781355</v>
      </c>
      <c r="S536" s="9">
        <f t="shared" si="88"/>
        <v>104.37626855491452</v>
      </c>
      <c r="T536" s="9">
        <f t="shared" si="89"/>
        <v>-4.3762685549145317</v>
      </c>
    </row>
    <row r="537" spans="8:20">
      <c r="H537" s="52">
        <v>533</v>
      </c>
      <c r="I537" s="9">
        <v>7.4765254995991612E-2</v>
      </c>
      <c r="J537" s="9">
        <f t="shared" ca="1" si="82"/>
        <v>0.11705739805021105</v>
      </c>
      <c r="K537" s="9">
        <f t="shared" si="80"/>
        <v>7.4765254995991612E-2</v>
      </c>
      <c r="L537" s="9">
        <f t="shared" si="81"/>
        <v>99.882819691997156</v>
      </c>
      <c r="M537" s="9">
        <f t="shared" si="83"/>
        <v>103.30897471929164</v>
      </c>
      <c r="N537" s="9">
        <f t="shared" si="84"/>
        <v>0</v>
      </c>
      <c r="O537" s="9">
        <f t="shared" si="85"/>
        <v>-3.3089747192916548</v>
      </c>
      <c r="Q537" s="9">
        <f t="shared" si="86"/>
        <v>99.882819691997156</v>
      </c>
      <c r="R537" s="9">
        <f t="shared" si="87"/>
        <v>0</v>
      </c>
      <c r="S537" s="9">
        <f t="shared" si="88"/>
        <v>103.30897471929164</v>
      </c>
      <c r="T537" s="9">
        <f t="shared" si="89"/>
        <v>-3.3089747192916548</v>
      </c>
    </row>
    <row r="538" spans="8:20">
      <c r="H538" s="52">
        <v>534</v>
      </c>
      <c r="I538" s="9">
        <v>0.22554915447718532</v>
      </c>
      <c r="J538" s="9">
        <f t="shared" ca="1" si="82"/>
        <v>0.52118541570998467</v>
      </c>
      <c r="K538" s="9">
        <f t="shared" si="80"/>
        <v>0.22554915447718532</v>
      </c>
      <c r="L538" s="9">
        <f t="shared" si="81"/>
        <v>105.0642297407619</v>
      </c>
      <c r="M538" s="9">
        <f t="shared" si="83"/>
        <v>104.82654577576206</v>
      </c>
      <c r="N538" s="9">
        <f t="shared" si="84"/>
        <v>-5.0642297407619026</v>
      </c>
      <c r="O538" s="9">
        <f t="shared" si="85"/>
        <v>-4.8265457757620709</v>
      </c>
      <c r="Q538" s="9">
        <f t="shared" si="86"/>
        <v>105.0642297407619</v>
      </c>
      <c r="R538" s="9">
        <f t="shared" si="87"/>
        <v>-5.0642297407619026</v>
      </c>
      <c r="S538" s="9">
        <f t="shared" si="88"/>
        <v>104.82654577576206</v>
      </c>
      <c r="T538" s="9">
        <f t="shared" si="89"/>
        <v>-4.8265457757620709</v>
      </c>
    </row>
    <row r="539" spans="8:20">
      <c r="H539" s="52">
        <v>535</v>
      </c>
      <c r="I539" s="9">
        <v>0.77390619291089946</v>
      </c>
      <c r="J539" s="9">
        <f t="shared" ca="1" si="82"/>
        <v>-0.49575504106756724</v>
      </c>
      <c r="K539" s="9">
        <f t="shared" si="80"/>
        <v>0.77390619291089946</v>
      </c>
      <c r="L539" s="9">
        <f t="shared" si="81"/>
        <v>126.27920968071362</v>
      </c>
      <c r="M539" s="9">
        <f t="shared" si="83"/>
        <v>110.53590260750009</v>
      </c>
      <c r="N539" s="9">
        <f t="shared" si="84"/>
        <v>-12.484751574392746</v>
      </c>
      <c r="O539" s="9">
        <f t="shared" si="85"/>
        <v>-10.127656305062047</v>
      </c>
      <c r="Q539" s="9">
        <f t="shared" si="86"/>
        <v>126.27920968071362</v>
      </c>
      <c r="R539" s="9">
        <f t="shared" si="87"/>
        <v>-12.484751574392746</v>
      </c>
      <c r="S539" s="9">
        <f t="shared" si="88"/>
        <v>110.53590260750009</v>
      </c>
      <c r="T539" s="9">
        <f t="shared" si="89"/>
        <v>-10.127656305062047</v>
      </c>
    </row>
    <row r="540" spans="8:20">
      <c r="H540" s="52">
        <v>536</v>
      </c>
      <c r="I540" s="9">
        <v>0.19036633838482631</v>
      </c>
      <c r="J540" s="9">
        <f t="shared" ca="1" si="82"/>
        <v>1.0631388777293134</v>
      </c>
      <c r="K540" s="9">
        <f t="shared" si="80"/>
        <v>0.19036633838482631</v>
      </c>
      <c r="L540" s="9">
        <f t="shared" si="81"/>
        <v>103.831694342484</v>
      </c>
      <c r="M540" s="9">
        <f t="shared" si="83"/>
        <v>104.4704648079387</v>
      </c>
      <c r="N540" s="9">
        <f t="shared" si="84"/>
        <v>-3.8316943424839991</v>
      </c>
      <c r="O540" s="9">
        <f t="shared" si="85"/>
        <v>-4.4704648079387113</v>
      </c>
      <c r="Q540" s="9">
        <f t="shared" si="86"/>
        <v>103.831694342484</v>
      </c>
      <c r="R540" s="9">
        <f t="shared" si="87"/>
        <v>-3.8316943424839991</v>
      </c>
      <c r="S540" s="9">
        <f t="shared" si="88"/>
        <v>104.4704648079387</v>
      </c>
      <c r="T540" s="9">
        <f t="shared" si="89"/>
        <v>-4.4704648079387113</v>
      </c>
    </row>
    <row r="541" spans="8:20">
      <c r="H541" s="52">
        <v>537</v>
      </c>
      <c r="I541" s="9">
        <v>1.5585968977626917E-2</v>
      </c>
      <c r="J541" s="9">
        <f t="shared" ca="1" si="82"/>
        <v>0.59070516970495923</v>
      </c>
      <c r="K541" s="9">
        <f t="shared" si="80"/>
        <v>1.5585968977626917E-2</v>
      </c>
      <c r="L541" s="9">
        <f t="shared" si="81"/>
        <v>97.919769916146265</v>
      </c>
      <c r="M541" s="9">
        <f t="shared" si="83"/>
        <v>102.7193833813056</v>
      </c>
      <c r="N541" s="9">
        <f t="shared" si="84"/>
        <v>0</v>
      </c>
      <c r="O541" s="9">
        <f t="shared" si="85"/>
        <v>-2.7193833813056187</v>
      </c>
      <c r="Q541" s="9">
        <f t="shared" si="86"/>
        <v>97.919769916146265</v>
      </c>
      <c r="R541" s="9">
        <f t="shared" si="87"/>
        <v>0</v>
      </c>
      <c r="S541" s="9">
        <f t="shared" si="88"/>
        <v>102.7193833813056</v>
      </c>
      <c r="T541" s="9">
        <f t="shared" si="89"/>
        <v>-2.7193833813056187</v>
      </c>
    </row>
    <row r="542" spans="8:20">
      <c r="H542" s="52">
        <v>538</v>
      </c>
      <c r="I542" s="9">
        <v>-0.39811452096510641</v>
      </c>
      <c r="J542" s="9">
        <f t="shared" ca="1" si="82"/>
        <v>0.16081677625497112</v>
      </c>
      <c r="K542" s="9">
        <f t="shared" si="80"/>
        <v>-0.39811452096510641</v>
      </c>
      <c r="L542" s="9">
        <f t="shared" si="81"/>
        <v>85.233101167297093</v>
      </c>
      <c r="M542" s="9">
        <f t="shared" si="83"/>
        <v>98.690684226773456</v>
      </c>
      <c r="N542" s="9">
        <f t="shared" si="84"/>
        <v>0</v>
      </c>
      <c r="O542" s="9">
        <f t="shared" si="85"/>
        <v>0</v>
      </c>
      <c r="Q542" s="9">
        <f t="shared" si="86"/>
        <v>85.233101167297093</v>
      </c>
      <c r="R542" s="9">
        <f t="shared" si="87"/>
        <v>0</v>
      </c>
      <c r="S542" s="9">
        <f t="shared" si="88"/>
        <v>98.690684226773456</v>
      </c>
      <c r="T542" s="9">
        <f t="shared" si="89"/>
        <v>0</v>
      </c>
    </row>
    <row r="543" spans="8:20">
      <c r="H543" s="52">
        <v>539</v>
      </c>
      <c r="I543" s="9">
        <v>1.0786165437765829</v>
      </c>
      <c r="J543" s="9">
        <f t="shared" ca="1" si="82"/>
        <v>0.3399254334861444</v>
      </c>
      <c r="K543" s="9">
        <f t="shared" si="80"/>
        <v>1.0786165437765829</v>
      </c>
      <c r="L543" s="9">
        <f t="shared" si="81"/>
        <v>139.86781550701727</v>
      </c>
      <c r="M543" s="9">
        <f t="shared" si="83"/>
        <v>113.84181284682745</v>
      </c>
      <c r="N543" s="9">
        <f t="shared" si="84"/>
        <v>-12.484751574392746</v>
      </c>
      <c r="O543" s="9">
        <f t="shared" si="85"/>
        <v>-10.127656305062047</v>
      </c>
      <c r="Q543" s="9">
        <f t="shared" si="86"/>
        <v>139.86781550701727</v>
      </c>
      <c r="R543" s="9">
        <f t="shared" si="87"/>
        <v>-12.484751574392746</v>
      </c>
      <c r="S543" s="9">
        <f t="shared" si="88"/>
        <v>113.84181284682745</v>
      </c>
      <c r="T543" s="9">
        <f t="shared" si="89"/>
        <v>-10.127656305062047</v>
      </c>
    </row>
    <row r="544" spans="8:20">
      <c r="H544" s="52">
        <v>540</v>
      </c>
      <c r="I544" s="9">
        <v>-0.76356228888488853</v>
      </c>
      <c r="J544" s="9">
        <f t="shared" ca="1" si="82"/>
        <v>-0.28637676595384692</v>
      </c>
      <c r="K544" s="9">
        <f t="shared" si="80"/>
        <v>-0.76356228888488853</v>
      </c>
      <c r="L544" s="9">
        <f t="shared" si="81"/>
        <v>75.400630448986817</v>
      </c>
      <c r="M544" s="9">
        <f t="shared" si="83"/>
        <v>95.263520409421801</v>
      </c>
      <c r="N544" s="9">
        <f t="shared" si="84"/>
        <v>0</v>
      </c>
      <c r="O544" s="9">
        <f t="shared" si="85"/>
        <v>0</v>
      </c>
      <c r="Q544" s="9">
        <f t="shared" si="86"/>
        <v>75.400630448986817</v>
      </c>
      <c r="R544" s="9">
        <f t="shared" si="87"/>
        <v>0</v>
      </c>
      <c r="S544" s="9">
        <f t="shared" si="88"/>
        <v>95.263520409421801</v>
      </c>
      <c r="T544" s="9">
        <f t="shared" si="89"/>
        <v>0</v>
      </c>
    </row>
    <row r="545" spans="8:20">
      <c r="H545" s="52">
        <v>541</v>
      </c>
      <c r="I545" s="9">
        <v>1.078342202463842</v>
      </c>
      <c r="J545" s="9">
        <f t="shared" ca="1" si="82"/>
        <v>-0.35180484017932689</v>
      </c>
      <c r="K545" s="9">
        <f t="shared" si="80"/>
        <v>1.078342202463842</v>
      </c>
      <c r="L545" s="9">
        <f t="shared" si="81"/>
        <v>139.8549459708268</v>
      </c>
      <c r="M545" s="9">
        <f t="shared" si="83"/>
        <v>113.83879238878797</v>
      </c>
      <c r="N545" s="9">
        <f t="shared" si="84"/>
        <v>-12.484751574392746</v>
      </c>
      <c r="O545" s="9">
        <f t="shared" si="85"/>
        <v>-10.127656305062047</v>
      </c>
      <c r="Q545" s="9">
        <f t="shared" si="86"/>
        <v>139.8549459708268</v>
      </c>
      <c r="R545" s="9">
        <f t="shared" si="87"/>
        <v>-12.484751574392746</v>
      </c>
      <c r="S545" s="9">
        <f t="shared" si="88"/>
        <v>113.83879238878797</v>
      </c>
      <c r="T545" s="9">
        <f t="shared" si="89"/>
        <v>-10.127656305062047</v>
      </c>
    </row>
    <row r="546" spans="8:20">
      <c r="H546" s="52">
        <v>542</v>
      </c>
      <c r="I546" s="9">
        <v>-5.8750845356505807E-2</v>
      </c>
      <c r="J546" s="9">
        <f t="shared" ca="1" si="82"/>
        <v>2.0096019814448249</v>
      </c>
      <c r="K546" s="9">
        <f t="shared" si="80"/>
        <v>-5.8750845356505807E-2</v>
      </c>
      <c r="L546" s="9">
        <f t="shared" si="81"/>
        <v>95.508503050723476</v>
      </c>
      <c r="M546" s="9">
        <f t="shared" si="83"/>
        <v>101.98354626457581</v>
      </c>
      <c r="N546" s="9">
        <f t="shared" si="84"/>
        <v>0</v>
      </c>
      <c r="O546" s="9">
        <f t="shared" si="85"/>
        <v>-1.9835462645758213</v>
      </c>
      <c r="Q546" s="9">
        <f t="shared" si="86"/>
        <v>95.508503050723476</v>
      </c>
      <c r="R546" s="9">
        <f t="shared" si="87"/>
        <v>0</v>
      </c>
      <c r="S546" s="9">
        <f t="shared" si="88"/>
        <v>101.98354626457581</v>
      </c>
      <c r="T546" s="9">
        <f t="shared" si="89"/>
        <v>-1.9835462645758213</v>
      </c>
    </row>
    <row r="547" spans="8:20">
      <c r="H547" s="52">
        <v>543</v>
      </c>
      <c r="I547" s="9">
        <v>-1.1011901564862874</v>
      </c>
      <c r="J547" s="9">
        <f t="shared" ca="1" si="82"/>
        <v>1.2038824619161357</v>
      </c>
      <c r="K547" s="9">
        <f t="shared" si="80"/>
        <v>-1.1011901564862874</v>
      </c>
      <c r="L547" s="9">
        <f t="shared" si="81"/>
        <v>67.327746324214047</v>
      </c>
      <c r="M547" s="9">
        <f t="shared" si="83"/>
        <v>92.203113047844738</v>
      </c>
      <c r="N547" s="9">
        <f t="shared" si="84"/>
        <v>0</v>
      </c>
      <c r="O547" s="9">
        <f t="shared" si="85"/>
        <v>0</v>
      </c>
      <c r="Q547" s="9">
        <f t="shared" si="86"/>
        <v>67.327746324214047</v>
      </c>
      <c r="R547" s="9">
        <f t="shared" si="87"/>
        <v>0</v>
      </c>
      <c r="S547" s="9">
        <f t="shared" si="88"/>
        <v>92.203113047844738</v>
      </c>
      <c r="T547" s="9">
        <f t="shared" si="89"/>
        <v>0</v>
      </c>
    </row>
    <row r="548" spans="8:20">
      <c r="H548" s="52">
        <v>544</v>
      </c>
      <c r="I548" s="9">
        <v>1.7707858706605726</v>
      </c>
      <c r="J548" s="9">
        <f t="shared" ca="1" si="82"/>
        <v>-0.24797716448194926</v>
      </c>
      <c r="K548" s="9">
        <f t="shared" si="80"/>
        <v>1.7707858706605726</v>
      </c>
      <c r="L548" s="9">
        <f t="shared" si="81"/>
        <v>176.41817558756546</v>
      </c>
      <c r="M548" s="9">
        <f t="shared" si="83"/>
        <v>121.72346088982171</v>
      </c>
      <c r="N548" s="9">
        <f t="shared" si="84"/>
        <v>-12.484751574392746</v>
      </c>
      <c r="O548" s="9">
        <f t="shared" si="85"/>
        <v>-10.127656305062047</v>
      </c>
      <c r="Q548" s="9">
        <f t="shared" si="86"/>
        <v>176.41817558756546</v>
      </c>
      <c r="R548" s="9">
        <f t="shared" si="87"/>
        <v>-12.484751574392746</v>
      </c>
      <c r="S548" s="9">
        <f t="shared" si="88"/>
        <v>121.72346088982171</v>
      </c>
      <c r="T548" s="9">
        <f t="shared" si="89"/>
        <v>-10.127656305062047</v>
      </c>
    </row>
    <row r="549" spans="8:20">
      <c r="H549" s="52">
        <v>545</v>
      </c>
      <c r="I549" s="9">
        <v>-0.98854674486724881</v>
      </c>
      <c r="J549" s="9">
        <f t="shared" ca="1" si="82"/>
        <v>8.4738824829455217E-2</v>
      </c>
      <c r="K549" s="9">
        <f t="shared" si="80"/>
        <v>-0.98854674486724881</v>
      </c>
      <c r="L549" s="9">
        <f t="shared" si="81"/>
        <v>69.920156589447245</v>
      </c>
      <c r="M549" s="9">
        <f t="shared" si="83"/>
        <v>93.21307428113947</v>
      </c>
      <c r="N549" s="9">
        <f t="shared" si="84"/>
        <v>0</v>
      </c>
      <c r="O549" s="9">
        <f t="shared" si="85"/>
        <v>0</v>
      </c>
      <c r="Q549" s="9">
        <f t="shared" si="86"/>
        <v>69.920156589447245</v>
      </c>
      <c r="R549" s="9">
        <f t="shared" si="87"/>
        <v>0</v>
      </c>
      <c r="S549" s="9">
        <f t="shared" si="88"/>
        <v>93.21307428113947</v>
      </c>
      <c r="T549" s="9">
        <f t="shared" si="89"/>
        <v>0</v>
      </c>
    </row>
    <row r="550" spans="8:20">
      <c r="H550" s="52">
        <v>546</v>
      </c>
      <c r="I550" s="9">
        <v>8.3734020782947033E-2</v>
      </c>
      <c r="J550" s="9">
        <f t="shared" ca="1" si="82"/>
        <v>0.3861116832943825</v>
      </c>
      <c r="K550" s="9">
        <f t="shared" si="80"/>
        <v>8.3734020782947033E-2</v>
      </c>
      <c r="L550" s="9">
        <f t="shared" si="81"/>
        <v>100.18373947135737</v>
      </c>
      <c r="M550" s="9">
        <f t="shared" si="83"/>
        <v>103.39862355503666</v>
      </c>
      <c r="N550" s="9">
        <f t="shared" si="84"/>
        <v>-0.18373947135737012</v>
      </c>
      <c r="O550" s="9">
        <f t="shared" si="85"/>
        <v>-3.3986235550366786</v>
      </c>
      <c r="Q550" s="9">
        <f t="shared" si="86"/>
        <v>100.18373947135737</v>
      </c>
      <c r="R550" s="9">
        <f t="shared" si="87"/>
        <v>-0.18373947135737012</v>
      </c>
      <c r="S550" s="9">
        <f t="shared" si="88"/>
        <v>103.39862355503666</v>
      </c>
      <c r="T550" s="9">
        <f t="shared" si="89"/>
        <v>-3.3986235550366786</v>
      </c>
    </row>
    <row r="551" spans="8:20">
      <c r="H551" s="52">
        <v>547</v>
      </c>
      <c r="I551" s="9">
        <v>0.29526069234043467</v>
      </c>
      <c r="J551" s="9">
        <f t="shared" ca="1" si="82"/>
        <v>1.4193321552847922</v>
      </c>
      <c r="K551" s="9">
        <f t="shared" si="80"/>
        <v>0.29526069234043467</v>
      </c>
      <c r="L551" s="9">
        <f t="shared" si="81"/>
        <v>107.54976890008369</v>
      </c>
      <c r="M551" s="9">
        <f t="shared" si="83"/>
        <v>105.53567653847432</v>
      </c>
      <c r="N551" s="9">
        <f t="shared" si="84"/>
        <v>-7.5497689000836914</v>
      </c>
      <c r="O551" s="9">
        <f t="shared" si="85"/>
        <v>-5.5356765384743341</v>
      </c>
      <c r="Q551" s="9">
        <f t="shared" si="86"/>
        <v>107.54976890008369</v>
      </c>
      <c r="R551" s="9">
        <f t="shared" si="87"/>
        <v>-7.5497689000836914</v>
      </c>
      <c r="S551" s="9">
        <f t="shared" si="88"/>
        <v>105.53567653847432</v>
      </c>
      <c r="T551" s="9">
        <f t="shared" si="89"/>
        <v>-5.5356765384743341</v>
      </c>
    </row>
    <row r="552" spans="8:20">
      <c r="H552" s="52">
        <v>548</v>
      </c>
      <c r="I552" s="9">
        <v>-0.92406164481023711</v>
      </c>
      <c r="J552" s="9">
        <f t="shared" ca="1" si="82"/>
        <v>0.51087775216356324</v>
      </c>
      <c r="K552" s="9">
        <f t="shared" si="80"/>
        <v>-0.92406164481023711</v>
      </c>
      <c r="L552" s="9">
        <f t="shared" si="81"/>
        <v>71.448921657688174</v>
      </c>
      <c r="M552" s="9">
        <f t="shared" si="83"/>
        <v>93.796219498024271</v>
      </c>
      <c r="N552" s="9">
        <f t="shared" si="84"/>
        <v>0</v>
      </c>
      <c r="O552" s="9">
        <f t="shared" si="85"/>
        <v>0</v>
      </c>
      <c r="Q552" s="9">
        <f t="shared" si="86"/>
        <v>71.448921657688174</v>
      </c>
      <c r="R552" s="9">
        <f t="shared" si="87"/>
        <v>0</v>
      </c>
      <c r="S552" s="9">
        <f t="shared" si="88"/>
        <v>93.796219498024271</v>
      </c>
      <c r="T552" s="9">
        <f t="shared" si="89"/>
        <v>0</v>
      </c>
    </row>
    <row r="553" spans="8:20">
      <c r="H553" s="52">
        <v>549</v>
      </c>
      <c r="I553" s="9">
        <v>-6.7133421759813204E-3</v>
      </c>
      <c r="J553" s="9">
        <f t="shared" ca="1" si="82"/>
        <v>2.9989218188623358E-2</v>
      </c>
      <c r="K553" s="9">
        <f t="shared" si="80"/>
        <v>-6.7133421759813204E-3</v>
      </c>
      <c r="L553" s="9">
        <f t="shared" si="81"/>
        <v>97.190123270198399</v>
      </c>
      <c r="M553" s="9">
        <f t="shared" si="83"/>
        <v>102.49809369124435</v>
      </c>
      <c r="N553" s="9">
        <f t="shared" si="84"/>
        <v>0</v>
      </c>
      <c r="O553" s="9">
        <f t="shared" si="85"/>
        <v>-2.4980936912443639</v>
      </c>
      <c r="Q553" s="9">
        <f t="shared" si="86"/>
        <v>97.190123270198399</v>
      </c>
      <c r="R553" s="9">
        <f t="shared" si="87"/>
        <v>0</v>
      </c>
      <c r="S553" s="9">
        <f t="shared" si="88"/>
        <v>102.49809369124435</v>
      </c>
      <c r="T553" s="9">
        <f t="shared" si="89"/>
        <v>-2.4980936912443639</v>
      </c>
    </row>
    <row r="554" spans="8:20">
      <c r="H554" s="52">
        <v>550</v>
      </c>
      <c r="I554" s="9">
        <v>-1.1488133542136476</v>
      </c>
      <c r="J554" s="9">
        <f t="shared" ca="1" si="82"/>
        <v>0.36046011902186231</v>
      </c>
      <c r="K554" s="9">
        <f t="shared" si="80"/>
        <v>-1.1488133542136476</v>
      </c>
      <c r="L554" s="9">
        <f t="shared" si="81"/>
        <v>66.260849113883538</v>
      </c>
      <c r="M554" s="9">
        <f t="shared" si="83"/>
        <v>91.779421363871009</v>
      </c>
      <c r="N554" s="9">
        <f t="shared" si="84"/>
        <v>0</v>
      </c>
      <c r="O554" s="9">
        <f t="shared" si="85"/>
        <v>0</v>
      </c>
      <c r="Q554" s="9">
        <f t="shared" si="86"/>
        <v>66.260849113883538</v>
      </c>
      <c r="R554" s="9">
        <f t="shared" si="87"/>
        <v>0</v>
      </c>
      <c r="S554" s="9">
        <f t="shared" si="88"/>
        <v>91.779421363871009</v>
      </c>
      <c r="T554" s="9">
        <f t="shared" si="89"/>
        <v>0</v>
      </c>
    </row>
    <row r="555" spans="8:20">
      <c r="H555" s="52">
        <v>551</v>
      </c>
      <c r="I555" s="9">
        <v>-0.79679229492175385</v>
      </c>
      <c r="J555" s="9">
        <f t="shared" ca="1" si="82"/>
        <v>-0.39495615669613038</v>
      </c>
      <c r="K555" s="9">
        <f t="shared" si="80"/>
        <v>-0.79679229492175385</v>
      </c>
      <c r="L555" s="9">
        <f t="shared" si="81"/>
        <v>74.564909523948614</v>
      </c>
      <c r="M555" s="9">
        <f t="shared" si="83"/>
        <v>94.957855965136744</v>
      </c>
      <c r="N555" s="9">
        <f t="shared" si="84"/>
        <v>0</v>
      </c>
      <c r="O555" s="9">
        <f t="shared" si="85"/>
        <v>0</v>
      </c>
      <c r="Q555" s="9">
        <f t="shared" si="86"/>
        <v>74.564909523948614</v>
      </c>
      <c r="R555" s="9">
        <f t="shared" si="87"/>
        <v>0</v>
      </c>
      <c r="S555" s="9">
        <f t="shared" si="88"/>
        <v>94.957855965136744</v>
      </c>
      <c r="T555" s="9">
        <f t="shared" si="89"/>
        <v>0</v>
      </c>
    </row>
    <row r="556" spans="8:20">
      <c r="H556" s="52">
        <v>552</v>
      </c>
      <c r="I556" s="9">
        <v>-0.60203019793042889</v>
      </c>
      <c r="J556" s="9">
        <f t="shared" ca="1" si="82"/>
        <v>0.14987058262139286</v>
      </c>
      <c r="K556" s="9">
        <f t="shared" si="80"/>
        <v>-0.60203019793042889</v>
      </c>
      <c r="L556" s="9">
        <f t="shared" si="81"/>
        <v>79.598468180290155</v>
      </c>
      <c r="M556" s="9">
        <f t="shared" si="83"/>
        <v>96.76343919778293</v>
      </c>
      <c r="N556" s="9">
        <f t="shared" si="84"/>
        <v>0</v>
      </c>
      <c r="O556" s="9">
        <f t="shared" si="85"/>
        <v>0</v>
      </c>
      <c r="Q556" s="9">
        <f t="shared" si="86"/>
        <v>79.598468180290155</v>
      </c>
      <c r="R556" s="9">
        <f t="shared" si="87"/>
        <v>0</v>
      </c>
      <c r="S556" s="9">
        <f t="shared" si="88"/>
        <v>96.76343919778293</v>
      </c>
      <c r="T556" s="9">
        <f t="shared" si="89"/>
        <v>0</v>
      </c>
    </row>
    <row r="557" spans="8:20">
      <c r="H557" s="52">
        <v>553</v>
      </c>
      <c r="I557" s="9">
        <v>-4.2839443600929575E-2</v>
      </c>
      <c r="J557" s="9">
        <f t="shared" ca="1" si="82"/>
        <v>-0.47729007022101777</v>
      </c>
      <c r="K557" s="9">
        <f t="shared" si="80"/>
        <v>-4.2839443600929575E-2</v>
      </c>
      <c r="L557" s="9">
        <f t="shared" si="81"/>
        <v>96.01957699751577</v>
      </c>
      <c r="M557" s="9">
        <f t="shared" si="83"/>
        <v>102.14060362787997</v>
      </c>
      <c r="N557" s="9">
        <f t="shared" si="84"/>
        <v>0</v>
      </c>
      <c r="O557" s="9">
        <f t="shared" si="85"/>
        <v>-2.1406036278799832</v>
      </c>
      <c r="Q557" s="9">
        <f t="shared" si="86"/>
        <v>96.01957699751577</v>
      </c>
      <c r="R557" s="9">
        <f t="shared" si="87"/>
        <v>0</v>
      </c>
      <c r="S557" s="9">
        <f t="shared" si="88"/>
        <v>102.14060362787997</v>
      </c>
      <c r="T557" s="9">
        <f t="shared" si="89"/>
        <v>-2.1406036278799832</v>
      </c>
    </row>
    <row r="558" spans="8:20">
      <c r="H558" s="52">
        <v>554</v>
      </c>
      <c r="I558" s="9">
        <v>-0.12565792281091517</v>
      </c>
      <c r="J558" s="9">
        <f t="shared" ca="1" si="82"/>
        <v>0.31291008925828495</v>
      </c>
      <c r="K558" s="9">
        <f t="shared" si="80"/>
        <v>-0.12565792281091517</v>
      </c>
      <c r="L558" s="9">
        <f t="shared" si="81"/>
        <v>93.389048830950458</v>
      </c>
      <c r="M558" s="9">
        <f t="shared" si="83"/>
        <v>101.32576217441763</v>
      </c>
      <c r="N558" s="9">
        <f t="shared" si="84"/>
        <v>0</v>
      </c>
      <c r="O558" s="9">
        <f t="shared" si="85"/>
        <v>-1.3257621744176475</v>
      </c>
      <c r="Q558" s="9">
        <f t="shared" si="86"/>
        <v>93.389048830950458</v>
      </c>
      <c r="R558" s="9">
        <f t="shared" si="87"/>
        <v>0</v>
      </c>
      <c r="S558" s="9">
        <f t="shared" si="88"/>
        <v>101.32576217441763</v>
      </c>
      <c r="T558" s="9">
        <f t="shared" si="89"/>
        <v>-1.3257621744176475</v>
      </c>
    </row>
    <row r="559" spans="8:20">
      <c r="H559" s="52">
        <v>555</v>
      </c>
      <c r="I559" s="9">
        <v>-0.62976831012885359</v>
      </c>
      <c r="J559" s="9">
        <f t="shared" ca="1" si="82"/>
        <v>-0.31740793880692103</v>
      </c>
      <c r="K559" s="9">
        <f t="shared" si="80"/>
        <v>-0.62976831012885359</v>
      </c>
      <c r="L559" s="9">
        <f t="shared" si="81"/>
        <v>78.861350549443998</v>
      </c>
      <c r="M559" s="9">
        <f t="shared" si="83"/>
        <v>96.504205561675192</v>
      </c>
      <c r="N559" s="9">
        <f t="shared" si="84"/>
        <v>0</v>
      </c>
      <c r="O559" s="9">
        <f t="shared" si="85"/>
        <v>0</v>
      </c>
      <c r="Q559" s="9">
        <f t="shared" si="86"/>
        <v>78.861350549443998</v>
      </c>
      <c r="R559" s="9">
        <f t="shared" si="87"/>
        <v>0</v>
      </c>
      <c r="S559" s="9">
        <f t="shared" si="88"/>
        <v>96.504205561675192</v>
      </c>
      <c r="T559" s="9">
        <f t="shared" si="89"/>
        <v>0</v>
      </c>
    </row>
    <row r="560" spans="8:20">
      <c r="H560" s="52">
        <v>556</v>
      </c>
      <c r="I560" s="9">
        <v>-2.8969037511631659</v>
      </c>
      <c r="J560" s="9">
        <f t="shared" ca="1" si="82"/>
        <v>1.2473673138556869</v>
      </c>
      <c r="K560" s="9">
        <f t="shared" si="80"/>
        <v>-2.8969037511631659</v>
      </c>
      <c r="L560" s="9">
        <f t="shared" si="81"/>
        <v>36.865460891405469</v>
      </c>
      <c r="M560" s="9">
        <f t="shared" si="83"/>
        <v>77.503629395213423</v>
      </c>
      <c r="N560" s="9">
        <f t="shared" si="84"/>
        <v>0</v>
      </c>
      <c r="O560" s="9">
        <f t="shared" si="85"/>
        <v>0</v>
      </c>
      <c r="Q560" s="9">
        <f t="shared" si="86"/>
        <v>36.865460891405469</v>
      </c>
      <c r="R560" s="9">
        <f t="shared" si="87"/>
        <v>0</v>
      </c>
      <c r="S560" s="9">
        <f t="shared" si="88"/>
        <v>77.503629395213423</v>
      </c>
      <c r="T560" s="9">
        <f t="shared" si="89"/>
        <v>0</v>
      </c>
    </row>
    <row r="561" spans="8:20">
      <c r="H561" s="52">
        <v>557</v>
      </c>
      <c r="I561" s="9">
        <v>0.35505480935217798</v>
      </c>
      <c r="J561" s="9">
        <f t="shared" ca="1" si="82"/>
        <v>0.25311509328633819</v>
      </c>
      <c r="K561" s="9">
        <f t="shared" si="80"/>
        <v>0.35505480935217798</v>
      </c>
      <c r="L561" s="9">
        <f t="shared" si="81"/>
        <v>109.72850221247764</v>
      </c>
      <c r="M561" s="9">
        <f t="shared" si="83"/>
        <v>106.14774450337084</v>
      </c>
      <c r="N561" s="9">
        <f t="shared" si="84"/>
        <v>-9.7285022124776361</v>
      </c>
      <c r="O561" s="9">
        <f t="shared" si="85"/>
        <v>-6.1477445033708591</v>
      </c>
      <c r="Q561" s="9">
        <f t="shared" si="86"/>
        <v>109.72850221247764</v>
      </c>
      <c r="R561" s="9">
        <f t="shared" si="87"/>
        <v>-9.7285022124776361</v>
      </c>
      <c r="S561" s="9">
        <f t="shared" si="88"/>
        <v>106.14774450337084</v>
      </c>
      <c r="T561" s="9">
        <f t="shared" si="89"/>
        <v>-6.1477445033708591</v>
      </c>
    </row>
    <row r="562" spans="8:20">
      <c r="H562" s="52">
        <v>558</v>
      </c>
      <c r="I562" s="9">
        <v>1.2257948348163121</v>
      </c>
      <c r="J562" s="9">
        <f t="shared" ca="1" si="82"/>
        <v>2.4412869408850146</v>
      </c>
      <c r="K562" s="9">
        <f t="shared" si="80"/>
        <v>1.2257948348163121</v>
      </c>
      <c r="L562" s="9">
        <f t="shared" si="81"/>
        <v>146.94562635436009</v>
      </c>
      <c r="M562" s="9">
        <f t="shared" si="83"/>
        <v>115.47383356790347</v>
      </c>
      <c r="N562" s="9">
        <f t="shared" si="84"/>
        <v>-12.484751574392746</v>
      </c>
      <c r="O562" s="9">
        <f t="shared" si="85"/>
        <v>-10.127656305062047</v>
      </c>
      <c r="Q562" s="9">
        <f t="shared" si="86"/>
        <v>146.94562635436009</v>
      </c>
      <c r="R562" s="9">
        <f t="shared" si="87"/>
        <v>-12.484751574392746</v>
      </c>
      <c r="S562" s="9">
        <f t="shared" si="88"/>
        <v>115.47383356790347</v>
      </c>
      <c r="T562" s="9">
        <f t="shared" si="89"/>
        <v>-10.127656305062047</v>
      </c>
    </row>
    <row r="563" spans="8:20">
      <c r="H563" s="52">
        <v>559</v>
      </c>
      <c r="I563" s="9">
        <v>-0.68023850053396373</v>
      </c>
      <c r="J563" s="9">
        <f t="shared" ca="1" si="82"/>
        <v>0.63236928559869043</v>
      </c>
      <c r="K563" s="9">
        <f t="shared" si="80"/>
        <v>-0.68023850053396373</v>
      </c>
      <c r="L563" s="9">
        <f t="shared" si="81"/>
        <v>77.537611697232549</v>
      </c>
      <c r="M563" s="9">
        <f t="shared" si="83"/>
        <v>96.034303616418512</v>
      </c>
      <c r="N563" s="9">
        <f t="shared" si="84"/>
        <v>0</v>
      </c>
      <c r="O563" s="9">
        <f t="shared" si="85"/>
        <v>0</v>
      </c>
      <c r="Q563" s="9">
        <f t="shared" si="86"/>
        <v>77.537611697232549</v>
      </c>
      <c r="R563" s="9">
        <f t="shared" si="87"/>
        <v>0</v>
      </c>
      <c r="S563" s="9">
        <f t="shared" si="88"/>
        <v>96.034303616418512</v>
      </c>
      <c r="T563" s="9">
        <f t="shared" si="89"/>
        <v>0</v>
      </c>
    </row>
    <row r="564" spans="8:20">
      <c r="H564" s="52">
        <v>560</v>
      </c>
      <c r="I564" s="9">
        <v>-1.1146150062629132</v>
      </c>
      <c r="J564" s="9">
        <f t="shared" ca="1" si="82"/>
        <v>-0.50708940845376549</v>
      </c>
      <c r="K564" s="9">
        <f t="shared" si="80"/>
        <v>-1.1146150062629132</v>
      </c>
      <c r="L564" s="9">
        <f t="shared" si="81"/>
        <v>67.025264015607362</v>
      </c>
      <c r="M564" s="9">
        <f t="shared" si="83"/>
        <v>92.083477933996136</v>
      </c>
      <c r="N564" s="9">
        <f t="shared" si="84"/>
        <v>0</v>
      </c>
      <c r="O564" s="9">
        <f t="shared" si="85"/>
        <v>0</v>
      </c>
      <c r="Q564" s="9">
        <f t="shared" si="86"/>
        <v>67.025264015607362</v>
      </c>
      <c r="R564" s="9">
        <f t="shared" si="87"/>
        <v>0</v>
      </c>
      <c r="S564" s="9">
        <f t="shared" si="88"/>
        <v>92.083477933996136</v>
      </c>
      <c r="T564" s="9">
        <f t="shared" si="89"/>
        <v>0</v>
      </c>
    </row>
    <row r="565" spans="8:20">
      <c r="H565" s="52">
        <v>561</v>
      </c>
      <c r="I565" s="9">
        <v>-1.901708412254753</v>
      </c>
      <c r="J565" s="9">
        <f t="shared" ca="1" si="82"/>
        <v>0.49267185816613646</v>
      </c>
      <c r="K565" s="9">
        <f t="shared" si="80"/>
        <v>-1.901708412254753</v>
      </c>
      <c r="L565" s="9">
        <f t="shared" si="81"/>
        <v>51.473747553792556</v>
      </c>
      <c r="M565" s="9">
        <f t="shared" si="83"/>
        <v>85.334023836627111</v>
      </c>
      <c r="N565" s="9">
        <f t="shared" si="84"/>
        <v>0</v>
      </c>
      <c r="O565" s="9">
        <f t="shared" si="85"/>
        <v>0</v>
      </c>
      <c r="Q565" s="9">
        <f t="shared" si="86"/>
        <v>51.473747553792556</v>
      </c>
      <c r="R565" s="9">
        <f t="shared" si="87"/>
        <v>0</v>
      </c>
      <c r="S565" s="9">
        <f t="shared" si="88"/>
        <v>85.334023836627111</v>
      </c>
      <c r="T565" s="9">
        <f t="shared" si="89"/>
        <v>0</v>
      </c>
    </row>
    <row r="566" spans="8:20">
      <c r="H566" s="52">
        <v>562</v>
      </c>
      <c r="I566" s="9">
        <v>1.2075872642679348</v>
      </c>
      <c r="J566" s="9">
        <f t="shared" ca="1" si="82"/>
        <v>1.037290109632321</v>
      </c>
      <c r="K566" s="9">
        <f t="shared" si="80"/>
        <v>1.2075872642679348</v>
      </c>
      <c r="L566" s="9">
        <f t="shared" si="81"/>
        <v>146.05096824935529</v>
      </c>
      <c r="M566" s="9">
        <f t="shared" si="83"/>
        <v>115.27067328107999</v>
      </c>
      <c r="N566" s="9">
        <f t="shared" si="84"/>
        <v>-12.484751574392746</v>
      </c>
      <c r="O566" s="9">
        <f t="shared" si="85"/>
        <v>-10.127656305062047</v>
      </c>
      <c r="Q566" s="9">
        <f t="shared" si="86"/>
        <v>146.05096824935529</v>
      </c>
      <c r="R566" s="9">
        <f t="shared" si="87"/>
        <v>-12.484751574392746</v>
      </c>
      <c r="S566" s="9">
        <f t="shared" si="88"/>
        <v>115.27067328107999</v>
      </c>
      <c r="T566" s="9">
        <f t="shared" si="89"/>
        <v>-10.127656305062047</v>
      </c>
    </row>
    <row r="567" spans="8:20">
      <c r="H567" s="52">
        <v>563</v>
      </c>
      <c r="I567" s="9">
        <v>-1.5953734611411953E-2</v>
      </c>
      <c r="J567" s="9">
        <f t="shared" ca="1" si="82"/>
        <v>1.9659993301565566</v>
      </c>
      <c r="K567" s="9">
        <f t="shared" si="80"/>
        <v>-1.5953734611411953E-2</v>
      </c>
      <c r="L567" s="9">
        <f t="shared" si="81"/>
        <v>96.889367762536267</v>
      </c>
      <c r="M567" s="9">
        <f t="shared" si="83"/>
        <v>102.40653539257086</v>
      </c>
      <c r="N567" s="9">
        <f t="shared" si="84"/>
        <v>0</v>
      </c>
      <c r="O567" s="9">
        <f t="shared" si="85"/>
        <v>-2.4065353925708735</v>
      </c>
      <c r="Q567" s="9">
        <f t="shared" si="86"/>
        <v>96.889367762536267</v>
      </c>
      <c r="R567" s="9">
        <f t="shared" si="87"/>
        <v>0</v>
      </c>
      <c r="S567" s="9">
        <f t="shared" si="88"/>
        <v>102.40653539257086</v>
      </c>
      <c r="T567" s="9">
        <f t="shared" si="89"/>
        <v>-2.4065353925708735</v>
      </c>
    </row>
    <row r="568" spans="8:20">
      <c r="H568" s="52">
        <v>564</v>
      </c>
      <c r="I568" s="9">
        <v>0.16384803065400791</v>
      </c>
      <c r="J568" s="9">
        <f t="shared" ca="1" si="82"/>
        <v>-1.3508144914619236</v>
      </c>
      <c r="K568" s="9">
        <f t="shared" si="80"/>
        <v>0.16384803065400791</v>
      </c>
      <c r="L568" s="9">
        <f t="shared" si="81"/>
        <v>102.91226228355322</v>
      </c>
      <c r="M568" s="9">
        <f t="shared" si="83"/>
        <v>104.20287590804554</v>
      </c>
      <c r="N568" s="9">
        <f t="shared" si="84"/>
        <v>-2.9122622835532184</v>
      </c>
      <c r="O568" s="9">
        <f t="shared" si="85"/>
        <v>-4.2028759080455558</v>
      </c>
      <c r="Q568" s="9">
        <f t="shared" si="86"/>
        <v>102.91226228355322</v>
      </c>
      <c r="R568" s="9">
        <f t="shared" si="87"/>
        <v>-2.9122622835532184</v>
      </c>
      <c r="S568" s="9">
        <f t="shared" si="88"/>
        <v>104.20287590804554</v>
      </c>
      <c r="T568" s="9">
        <f t="shared" si="89"/>
        <v>-4.2028759080455558</v>
      </c>
    </row>
    <row r="569" spans="8:20">
      <c r="H569" s="52">
        <v>565</v>
      </c>
      <c r="I569" s="9">
        <v>0.97164771813202122</v>
      </c>
      <c r="J569" s="9">
        <f t="shared" ca="1" si="82"/>
        <v>0.21619746635215828</v>
      </c>
      <c r="K569" s="9">
        <f t="shared" si="80"/>
        <v>0.97164771813202122</v>
      </c>
      <c r="L569" s="9">
        <f t="shared" si="81"/>
        <v>134.93856006078377</v>
      </c>
      <c r="M569" s="9">
        <f t="shared" si="83"/>
        <v>112.67015698757901</v>
      </c>
      <c r="N569" s="9">
        <f t="shared" si="84"/>
        <v>-12.484751574392746</v>
      </c>
      <c r="O569" s="9">
        <f t="shared" si="85"/>
        <v>-10.127656305062047</v>
      </c>
      <c r="Q569" s="9">
        <f t="shared" si="86"/>
        <v>134.93856006078377</v>
      </c>
      <c r="R569" s="9">
        <f t="shared" si="87"/>
        <v>-12.484751574392746</v>
      </c>
      <c r="S569" s="9">
        <f t="shared" si="88"/>
        <v>112.67015698757901</v>
      </c>
      <c r="T569" s="9">
        <f t="shared" si="89"/>
        <v>-10.127656305062047</v>
      </c>
    </row>
    <row r="570" spans="8:20">
      <c r="H570" s="52">
        <v>566</v>
      </c>
      <c r="I570" s="9">
        <v>0.73467518264101894</v>
      </c>
      <c r="J570" s="9">
        <f t="shared" ca="1" si="82"/>
        <v>0.9738713178387034</v>
      </c>
      <c r="K570" s="9">
        <f t="shared" si="80"/>
        <v>0.73467518264101894</v>
      </c>
      <c r="L570" s="9">
        <f t="shared" si="81"/>
        <v>124.6284606900913</v>
      </c>
      <c r="M570" s="9">
        <f t="shared" si="83"/>
        <v>110.11730689356781</v>
      </c>
      <c r="N570" s="9">
        <f t="shared" si="84"/>
        <v>-12.484751574392746</v>
      </c>
      <c r="O570" s="9">
        <f t="shared" si="85"/>
        <v>-10.117306893567829</v>
      </c>
      <c r="Q570" s="9">
        <f t="shared" si="86"/>
        <v>124.6284606900913</v>
      </c>
      <c r="R570" s="9">
        <f t="shared" si="87"/>
        <v>-12.484751574392746</v>
      </c>
      <c r="S570" s="9">
        <f t="shared" si="88"/>
        <v>110.11730689356781</v>
      </c>
      <c r="T570" s="9">
        <f t="shared" si="89"/>
        <v>-10.117306893567829</v>
      </c>
    </row>
    <row r="571" spans="8:20">
      <c r="H571" s="52">
        <v>567</v>
      </c>
      <c r="I571" s="9">
        <v>-0.28852961525312226</v>
      </c>
      <c r="J571" s="9">
        <f t="shared" ca="1" si="82"/>
        <v>0.99098020101575957</v>
      </c>
      <c r="K571" s="9">
        <f t="shared" si="80"/>
        <v>-0.28852961525312226</v>
      </c>
      <c r="L571" s="9">
        <f t="shared" si="81"/>
        <v>88.424188899833425</v>
      </c>
      <c r="M571" s="9">
        <f t="shared" si="83"/>
        <v>99.74220020354673</v>
      </c>
      <c r="N571" s="9">
        <f t="shared" si="84"/>
        <v>0</v>
      </c>
      <c r="O571" s="9">
        <f t="shared" si="85"/>
        <v>0</v>
      </c>
      <c r="Q571" s="9">
        <f t="shared" si="86"/>
        <v>88.424188899833425</v>
      </c>
      <c r="R571" s="9">
        <f t="shared" si="87"/>
        <v>0</v>
      </c>
      <c r="S571" s="9">
        <f t="shared" si="88"/>
        <v>99.74220020354673</v>
      </c>
      <c r="T571" s="9">
        <f t="shared" si="89"/>
        <v>0</v>
      </c>
    </row>
    <row r="572" spans="8:20">
      <c r="H572" s="52">
        <v>568</v>
      </c>
      <c r="I572" s="9">
        <v>0.51379685236023076</v>
      </c>
      <c r="J572" s="9">
        <f t="shared" ca="1" si="82"/>
        <v>-1.2313503089628561</v>
      </c>
      <c r="K572" s="9">
        <f t="shared" si="80"/>
        <v>0.51379685236023076</v>
      </c>
      <c r="L572" s="9">
        <f t="shared" si="81"/>
        <v>115.72915149863661</v>
      </c>
      <c r="M572" s="9">
        <f t="shared" si="83"/>
        <v>107.78994543659769</v>
      </c>
      <c r="N572" s="9">
        <f t="shared" si="84"/>
        <v>-12.484751574392746</v>
      </c>
      <c r="O572" s="9">
        <f t="shared" si="85"/>
        <v>-7.789945436597705</v>
      </c>
      <c r="Q572" s="9">
        <f t="shared" si="86"/>
        <v>115.72915149863661</v>
      </c>
      <c r="R572" s="9">
        <f t="shared" si="87"/>
        <v>-12.484751574392746</v>
      </c>
      <c r="S572" s="9">
        <f t="shared" si="88"/>
        <v>107.78994543659769</v>
      </c>
      <c r="T572" s="9">
        <f t="shared" si="89"/>
        <v>-7.789945436597705</v>
      </c>
    </row>
    <row r="573" spans="8:20">
      <c r="H573" s="52">
        <v>569</v>
      </c>
      <c r="I573" s="9">
        <v>-0.17332866850667544</v>
      </c>
      <c r="J573" s="9">
        <f t="shared" ca="1" si="82"/>
        <v>-0.6882220443605882</v>
      </c>
      <c r="K573" s="9">
        <f t="shared" si="80"/>
        <v>-0.17332866850667544</v>
      </c>
      <c r="L573" s="9">
        <f t="shared" si="81"/>
        <v>91.907710050616743</v>
      </c>
      <c r="M573" s="9">
        <f t="shared" si="83"/>
        <v>100.85968629347165</v>
      </c>
      <c r="N573" s="9">
        <f t="shared" si="84"/>
        <v>0</v>
      </c>
      <c r="O573" s="9">
        <f t="shared" si="85"/>
        <v>-0.85968629347166825</v>
      </c>
      <c r="Q573" s="9">
        <f t="shared" si="86"/>
        <v>91.907710050616743</v>
      </c>
      <c r="R573" s="9">
        <f t="shared" si="87"/>
        <v>0</v>
      </c>
      <c r="S573" s="9">
        <f t="shared" si="88"/>
        <v>100.85968629347165</v>
      </c>
      <c r="T573" s="9">
        <f t="shared" si="89"/>
        <v>-0.85968629347166825</v>
      </c>
    </row>
    <row r="574" spans="8:20">
      <c r="H574" s="52">
        <v>570</v>
      </c>
      <c r="I574" s="9">
        <v>-1.3084439744417458</v>
      </c>
      <c r="J574" s="9">
        <f t="shared" ca="1" si="82"/>
        <v>-0.23674238071939654</v>
      </c>
      <c r="K574" s="9">
        <f t="shared" si="80"/>
        <v>-1.3084439744417458</v>
      </c>
      <c r="L574" s="9">
        <f t="shared" si="81"/>
        <v>62.806449578952773</v>
      </c>
      <c r="M574" s="9">
        <f t="shared" si="83"/>
        <v>90.373377140843246</v>
      </c>
      <c r="N574" s="9">
        <f t="shared" si="84"/>
        <v>0</v>
      </c>
      <c r="O574" s="9">
        <f t="shared" si="85"/>
        <v>0</v>
      </c>
      <c r="Q574" s="9">
        <f t="shared" si="86"/>
        <v>62.806449578952773</v>
      </c>
      <c r="R574" s="9">
        <f t="shared" si="87"/>
        <v>0</v>
      </c>
      <c r="S574" s="9">
        <f t="shared" si="88"/>
        <v>90.373377140843246</v>
      </c>
      <c r="T574" s="9">
        <f t="shared" si="89"/>
        <v>0</v>
      </c>
    </row>
    <row r="575" spans="8:20">
      <c r="H575" s="52">
        <v>571</v>
      </c>
      <c r="I575" s="9">
        <v>-0.73273537454673898</v>
      </c>
      <c r="J575" s="9">
        <f t="shared" ca="1" si="82"/>
        <v>0.36552626408378225</v>
      </c>
      <c r="K575" s="9">
        <f t="shared" si="80"/>
        <v>-0.73273537454673898</v>
      </c>
      <c r="L575" s="9">
        <f t="shared" si="81"/>
        <v>76.1842875187277</v>
      </c>
      <c r="M575" s="9">
        <f t="shared" si="83"/>
        <v>95.547959834259032</v>
      </c>
      <c r="N575" s="9">
        <f t="shared" si="84"/>
        <v>0</v>
      </c>
      <c r="O575" s="9">
        <f t="shared" si="85"/>
        <v>0</v>
      </c>
      <c r="Q575" s="9">
        <f t="shared" si="86"/>
        <v>76.1842875187277</v>
      </c>
      <c r="R575" s="9">
        <f t="shared" si="87"/>
        <v>0</v>
      </c>
      <c r="S575" s="9">
        <f t="shared" si="88"/>
        <v>95.547959834259032</v>
      </c>
      <c r="T575" s="9">
        <f t="shared" si="89"/>
        <v>0</v>
      </c>
    </row>
    <row r="576" spans="8:20">
      <c r="H576" s="52">
        <v>572</v>
      </c>
      <c r="I576" s="9">
        <v>-1.521712136514531</v>
      </c>
      <c r="J576" s="9">
        <f t="shared" ca="1" si="82"/>
        <v>2.3990235006001259</v>
      </c>
      <c r="K576" s="9">
        <f t="shared" si="80"/>
        <v>-1.521712136514531</v>
      </c>
      <c r="L576" s="9">
        <f t="shared" si="81"/>
        <v>58.470704197331166</v>
      </c>
      <c r="M576" s="9">
        <f t="shared" si="83"/>
        <v>88.528442669256194</v>
      </c>
      <c r="N576" s="9">
        <f t="shared" si="84"/>
        <v>0</v>
      </c>
      <c r="O576" s="9">
        <f t="shared" si="85"/>
        <v>0</v>
      </c>
      <c r="Q576" s="9">
        <f t="shared" si="86"/>
        <v>58.470704197331166</v>
      </c>
      <c r="R576" s="9">
        <f t="shared" si="87"/>
        <v>0</v>
      </c>
      <c r="S576" s="9">
        <f t="shared" si="88"/>
        <v>88.528442669256194</v>
      </c>
      <c r="T576" s="9">
        <f t="shared" si="89"/>
        <v>0</v>
      </c>
    </row>
    <row r="577" spans="8:20">
      <c r="H577" s="52">
        <v>573</v>
      </c>
      <c r="I577" s="9">
        <v>0.40274686942368088</v>
      </c>
      <c r="J577" s="9">
        <f t="shared" ca="1" si="82"/>
        <v>-1.8777943543312751E-2</v>
      </c>
      <c r="K577" s="9">
        <f t="shared" si="80"/>
        <v>0.40274686942368088</v>
      </c>
      <c r="L577" s="9">
        <f t="shared" si="81"/>
        <v>111.49786786156757</v>
      </c>
      <c r="M577" s="9">
        <f t="shared" si="83"/>
        <v>106.63847649503396</v>
      </c>
      <c r="N577" s="9">
        <f t="shared" si="84"/>
        <v>-11.49786786156757</v>
      </c>
      <c r="O577" s="9">
        <f t="shared" si="85"/>
        <v>-6.6384764950339701</v>
      </c>
      <c r="Q577" s="9">
        <f t="shared" si="86"/>
        <v>111.49786786156757</v>
      </c>
      <c r="R577" s="9">
        <f t="shared" si="87"/>
        <v>-11.49786786156757</v>
      </c>
      <c r="S577" s="9">
        <f t="shared" si="88"/>
        <v>106.63847649503396</v>
      </c>
      <c r="T577" s="9">
        <f t="shared" si="89"/>
        <v>-6.6384764950339701</v>
      </c>
    </row>
    <row r="578" spans="8:20">
      <c r="H578" s="52">
        <v>574</v>
      </c>
      <c r="I578" s="9">
        <v>3.9055646086814333E-2</v>
      </c>
      <c r="J578" s="9">
        <f t="shared" ca="1" si="82"/>
        <v>1.7536765043833746</v>
      </c>
      <c r="K578" s="9">
        <f t="shared" si="80"/>
        <v>3.9055646086814333E-2</v>
      </c>
      <c r="L578" s="9">
        <f t="shared" si="81"/>
        <v>98.693628954490393</v>
      </c>
      <c r="M578" s="9">
        <f t="shared" si="83"/>
        <v>102.95280337397394</v>
      </c>
      <c r="N578" s="9">
        <f t="shared" si="84"/>
        <v>0</v>
      </c>
      <c r="O578" s="9">
        <f t="shared" si="85"/>
        <v>-2.9528033739739499</v>
      </c>
      <c r="Q578" s="9">
        <f t="shared" si="86"/>
        <v>98.693628954490393</v>
      </c>
      <c r="R578" s="9">
        <f t="shared" si="87"/>
        <v>0</v>
      </c>
      <c r="S578" s="9">
        <f t="shared" si="88"/>
        <v>102.95280337397394</v>
      </c>
      <c r="T578" s="9">
        <f t="shared" si="89"/>
        <v>-2.9528033739739499</v>
      </c>
    </row>
    <row r="579" spans="8:20">
      <c r="H579" s="52">
        <v>575</v>
      </c>
      <c r="I579" s="9">
        <v>0.19899049524999851</v>
      </c>
      <c r="J579" s="9">
        <f t="shared" ca="1" si="82"/>
        <v>-1.4152522510944392</v>
      </c>
      <c r="K579" s="9">
        <f t="shared" si="80"/>
        <v>0.19899049524999851</v>
      </c>
      <c r="L579" s="9">
        <f t="shared" si="81"/>
        <v>104.13247419004831</v>
      </c>
      <c r="M579" s="9">
        <f t="shared" si="83"/>
        <v>104.55763677691701</v>
      </c>
      <c r="N579" s="9">
        <f t="shared" si="84"/>
        <v>-4.1324741900483133</v>
      </c>
      <c r="O579" s="9">
        <f t="shared" si="85"/>
        <v>-4.5576367769170218</v>
      </c>
      <c r="Q579" s="9">
        <f t="shared" si="86"/>
        <v>104.13247419004831</v>
      </c>
      <c r="R579" s="9">
        <f t="shared" si="87"/>
        <v>-4.1324741900483133</v>
      </c>
      <c r="S579" s="9">
        <f t="shared" si="88"/>
        <v>104.55763677691701</v>
      </c>
      <c r="T579" s="9">
        <f t="shared" si="89"/>
        <v>-4.5576367769170218</v>
      </c>
    </row>
    <row r="580" spans="8:20">
      <c r="H580" s="52">
        <v>576</v>
      </c>
      <c r="I580" s="9">
        <v>-1.4166607220821812E-2</v>
      </c>
      <c r="J580" s="9">
        <f t="shared" ca="1" si="82"/>
        <v>1.562830629552953</v>
      </c>
      <c r="K580" s="9">
        <f t="shared" si="80"/>
        <v>-1.4166607220821812E-2</v>
      </c>
      <c r="L580" s="9">
        <f t="shared" si="81"/>
        <v>96.947462350186839</v>
      </c>
      <c r="M580" s="9">
        <f t="shared" si="83"/>
        <v>102.4242367376854</v>
      </c>
      <c r="N580" s="9">
        <f t="shared" si="84"/>
        <v>0</v>
      </c>
      <c r="O580" s="9">
        <f t="shared" si="85"/>
        <v>-2.424236737685419</v>
      </c>
      <c r="Q580" s="9">
        <f t="shared" si="86"/>
        <v>96.947462350186839</v>
      </c>
      <c r="R580" s="9">
        <f t="shared" si="87"/>
        <v>0</v>
      </c>
      <c r="S580" s="9">
        <f t="shared" si="88"/>
        <v>102.4242367376854</v>
      </c>
      <c r="T580" s="9">
        <f t="shared" si="89"/>
        <v>-2.424236737685419</v>
      </c>
    </row>
    <row r="581" spans="8:20">
      <c r="H581" s="52">
        <v>577</v>
      </c>
      <c r="I581" s="9">
        <v>1.8581332567338003</v>
      </c>
      <c r="J581" s="9">
        <f t="shared" ca="1" si="82"/>
        <v>1.1705375422975708</v>
      </c>
      <c r="K581" s="9">
        <f t="shared" ref="K581:K644" si="90">IF($B$7=0,I581,J581)</f>
        <v>1.8581332567338003</v>
      </c>
      <c r="L581" s="9">
        <f t="shared" ref="L581:L644" si="91">$E$7*EXP(($B$5-0.5*$E$9^2)*$B$6+$E$9*SQRT($B$6)*K581)</f>
        <v>181.66316257638013</v>
      </c>
      <c r="M581" s="9">
        <f t="shared" si="83"/>
        <v>122.75609253776523</v>
      </c>
      <c r="N581" s="9">
        <f t="shared" si="84"/>
        <v>-12.484751574392746</v>
      </c>
      <c r="O581" s="9">
        <f t="shared" si="85"/>
        <v>-10.127656305062047</v>
      </c>
      <c r="Q581" s="9">
        <f t="shared" si="86"/>
        <v>181.66316257638013</v>
      </c>
      <c r="R581" s="9">
        <f t="shared" si="87"/>
        <v>-12.484751574392746</v>
      </c>
      <c r="S581" s="9">
        <f t="shared" si="88"/>
        <v>122.75609253776523</v>
      </c>
      <c r="T581" s="9">
        <f t="shared" si="89"/>
        <v>-10.127656305062047</v>
      </c>
    </row>
    <row r="582" spans="8:20">
      <c r="H582" s="52">
        <v>578</v>
      </c>
      <c r="I582" s="9">
        <v>0.60427171155058623</v>
      </c>
      <c r="J582" s="9">
        <f t="shared" ref="J582:J645" ca="1" si="92">NORMSINV(RAND())</f>
        <v>0.87477966242592708</v>
      </c>
      <c r="K582" s="9">
        <f t="shared" si="90"/>
        <v>0.60427171155058623</v>
      </c>
      <c r="L582" s="9">
        <f t="shared" si="91"/>
        <v>119.29490055444771</v>
      </c>
      <c r="M582" s="9">
        <f t="shared" ref="M582:M645" si="93">$E$8*EXP(($B$5-0.5*$E$10^2)*$B$6+$E$10*SQRT($B$6)*K582)</f>
        <v>108.73725771938147</v>
      </c>
      <c r="N582" s="9">
        <f t="shared" ref="N582:N645" si="94">IF(L582&gt;$E$12,-$E$12+$E$11,IF(L582&lt;$E$11,0,-L582+$E$11))</f>
        <v>-12.484751574392746</v>
      </c>
      <c r="O582" s="9">
        <f t="shared" ref="O582:O645" si="95">IF(M582&gt;$E$14,-$E$14+$E$13,IF(M582&lt;$E$13,0,-M582+$E$13))</f>
        <v>-8.7372577193814891</v>
      </c>
      <c r="Q582" s="9">
        <f t="shared" ref="Q582:Q645" si="96">L582</f>
        <v>119.29490055444771</v>
      </c>
      <c r="R582" s="9">
        <f t="shared" ref="R582:R645" si="97">N582</f>
        <v>-12.484751574392746</v>
      </c>
      <c r="S582" s="9">
        <f t="shared" ref="S582:S645" si="98">M582</f>
        <v>108.73725771938147</v>
      </c>
      <c r="T582" s="9">
        <f t="shared" ref="T582:T645" si="99">O582</f>
        <v>-8.7372577193814891</v>
      </c>
    </row>
    <row r="583" spans="8:20">
      <c r="H583" s="52">
        <v>579</v>
      </c>
      <c r="I583" s="9">
        <v>1.1847276121856902</v>
      </c>
      <c r="J583" s="9">
        <f t="shared" ca="1" si="92"/>
        <v>-0.58106719959559383</v>
      </c>
      <c r="K583" s="9">
        <f t="shared" si="90"/>
        <v>1.1847276121856902</v>
      </c>
      <c r="L583" s="9">
        <f t="shared" si="91"/>
        <v>144.93543105394161</v>
      </c>
      <c r="M583" s="9">
        <f t="shared" si="93"/>
        <v>115.01611102459174</v>
      </c>
      <c r="N583" s="9">
        <f t="shared" si="94"/>
        <v>-12.484751574392746</v>
      </c>
      <c r="O583" s="9">
        <f t="shared" si="95"/>
        <v>-10.127656305062047</v>
      </c>
      <c r="Q583" s="9">
        <f t="shared" si="96"/>
        <v>144.93543105394161</v>
      </c>
      <c r="R583" s="9">
        <f t="shared" si="97"/>
        <v>-12.484751574392746</v>
      </c>
      <c r="S583" s="9">
        <f t="shared" si="98"/>
        <v>115.01611102459174</v>
      </c>
      <c r="T583" s="9">
        <f t="shared" si="99"/>
        <v>-10.127656305062047</v>
      </c>
    </row>
    <row r="584" spans="8:20">
      <c r="H584" s="52">
        <v>580</v>
      </c>
      <c r="I584" s="9">
        <v>-0.68819450182283814</v>
      </c>
      <c r="J584" s="9">
        <f t="shared" ca="1" si="92"/>
        <v>-2.1711270649741325E-3</v>
      </c>
      <c r="K584" s="9">
        <f t="shared" si="90"/>
        <v>-0.68819450182283814</v>
      </c>
      <c r="L584" s="9">
        <f t="shared" si="91"/>
        <v>77.330977686174265</v>
      </c>
      <c r="M584" s="9">
        <f t="shared" si="93"/>
        <v>95.960438443993496</v>
      </c>
      <c r="N584" s="9">
        <f t="shared" si="94"/>
        <v>0</v>
      </c>
      <c r="O584" s="9">
        <f t="shared" si="95"/>
        <v>0</v>
      </c>
      <c r="Q584" s="9">
        <f t="shared" si="96"/>
        <v>77.330977686174265</v>
      </c>
      <c r="R584" s="9">
        <f t="shared" si="97"/>
        <v>0</v>
      </c>
      <c r="S584" s="9">
        <f t="shared" si="98"/>
        <v>95.960438443993496</v>
      </c>
      <c r="T584" s="9">
        <f t="shared" si="99"/>
        <v>0</v>
      </c>
    </row>
    <row r="585" spans="8:20">
      <c r="H585" s="52">
        <v>581</v>
      </c>
      <c r="I585" s="9">
        <v>-1.0127746820100383</v>
      </c>
      <c r="J585" s="9">
        <f t="shared" ca="1" si="92"/>
        <v>-0.39065523131307855</v>
      </c>
      <c r="K585" s="9">
        <f t="shared" si="90"/>
        <v>-1.0127746820100383</v>
      </c>
      <c r="L585" s="9">
        <f t="shared" si="91"/>
        <v>69.354270127485478</v>
      </c>
      <c r="M585" s="9">
        <f t="shared" si="93"/>
        <v>92.994916799540476</v>
      </c>
      <c r="N585" s="9">
        <f t="shared" si="94"/>
        <v>0</v>
      </c>
      <c r="O585" s="9">
        <f t="shared" si="95"/>
        <v>0</v>
      </c>
      <c r="Q585" s="9">
        <f t="shared" si="96"/>
        <v>69.354270127485478</v>
      </c>
      <c r="R585" s="9">
        <f t="shared" si="97"/>
        <v>0</v>
      </c>
      <c r="S585" s="9">
        <f t="shared" si="98"/>
        <v>92.994916799540476</v>
      </c>
      <c r="T585" s="9">
        <f t="shared" si="99"/>
        <v>0</v>
      </c>
    </row>
    <row r="586" spans="8:20">
      <c r="H586" s="52">
        <v>582</v>
      </c>
      <c r="I586" s="9">
        <v>1.3287890219925254</v>
      </c>
      <c r="J586" s="9">
        <f t="shared" ca="1" si="92"/>
        <v>0.67375930158558073</v>
      </c>
      <c r="K586" s="9">
        <f t="shared" si="90"/>
        <v>1.3287890219925254</v>
      </c>
      <c r="L586" s="9">
        <f t="shared" si="91"/>
        <v>152.11057753380396</v>
      </c>
      <c r="M586" s="9">
        <f t="shared" si="93"/>
        <v>116.6298037380851</v>
      </c>
      <c r="N586" s="9">
        <f t="shared" si="94"/>
        <v>-12.484751574392746</v>
      </c>
      <c r="O586" s="9">
        <f t="shared" si="95"/>
        <v>-10.127656305062047</v>
      </c>
      <c r="Q586" s="9">
        <f t="shared" si="96"/>
        <v>152.11057753380396</v>
      </c>
      <c r="R586" s="9">
        <f t="shared" si="97"/>
        <v>-12.484751574392746</v>
      </c>
      <c r="S586" s="9">
        <f t="shared" si="98"/>
        <v>116.6298037380851</v>
      </c>
      <c r="T586" s="9">
        <f t="shared" si="99"/>
        <v>-10.127656305062047</v>
      </c>
    </row>
    <row r="587" spans="8:20">
      <c r="H587" s="52">
        <v>583</v>
      </c>
      <c r="I587" s="9">
        <v>0.41853587975221762</v>
      </c>
      <c r="J587" s="9">
        <f t="shared" ca="1" si="92"/>
        <v>1.0488057725154138</v>
      </c>
      <c r="K587" s="9">
        <f t="shared" si="90"/>
        <v>0.41853587975221762</v>
      </c>
      <c r="L587" s="9">
        <f t="shared" si="91"/>
        <v>112.08990072095813</v>
      </c>
      <c r="M587" s="9">
        <f t="shared" si="93"/>
        <v>106.80143837295206</v>
      </c>
      <c r="N587" s="9">
        <f t="shared" si="94"/>
        <v>-12.089900720958127</v>
      </c>
      <c r="O587" s="9">
        <f t="shared" si="95"/>
        <v>-6.8014383729520773</v>
      </c>
      <c r="Q587" s="9">
        <f t="shared" si="96"/>
        <v>112.08990072095813</v>
      </c>
      <c r="R587" s="9">
        <f t="shared" si="97"/>
        <v>-12.089900720958127</v>
      </c>
      <c r="S587" s="9">
        <f t="shared" si="98"/>
        <v>106.80143837295206</v>
      </c>
      <c r="T587" s="9">
        <f t="shared" si="99"/>
        <v>-6.8014383729520773</v>
      </c>
    </row>
    <row r="588" spans="8:20">
      <c r="H588" s="52">
        <v>584</v>
      </c>
      <c r="I588" s="9">
        <v>0.43643598503253417</v>
      </c>
      <c r="J588" s="9">
        <f t="shared" ca="1" si="92"/>
        <v>-0.40049726181420275</v>
      </c>
      <c r="K588" s="9">
        <f t="shared" si="90"/>
        <v>0.43643598503253417</v>
      </c>
      <c r="L588" s="9">
        <f t="shared" si="91"/>
        <v>112.76489534268006</v>
      </c>
      <c r="M588" s="9">
        <f t="shared" si="93"/>
        <v>106.9864905565704</v>
      </c>
      <c r="N588" s="9">
        <f t="shared" si="94"/>
        <v>-12.484751574392746</v>
      </c>
      <c r="O588" s="9">
        <f t="shared" si="95"/>
        <v>-6.9864905565704163</v>
      </c>
      <c r="Q588" s="9">
        <f t="shared" si="96"/>
        <v>112.76489534268006</v>
      </c>
      <c r="R588" s="9">
        <f t="shared" si="97"/>
        <v>-12.484751574392746</v>
      </c>
      <c r="S588" s="9">
        <f t="shared" si="98"/>
        <v>106.9864905565704</v>
      </c>
      <c r="T588" s="9">
        <f t="shared" si="99"/>
        <v>-6.9864905565704163</v>
      </c>
    </row>
    <row r="589" spans="8:20">
      <c r="H589" s="52">
        <v>585</v>
      </c>
      <c r="I589" s="9">
        <v>-0.50669444271763231</v>
      </c>
      <c r="J589" s="9">
        <f t="shared" ca="1" si="92"/>
        <v>1.236196938803896</v>
      </c>
      <c r="K589" s="9">
        <f t="shared" si="90"/>
        <v>-0.50669444271763231</v>
      </c>
      <c r="L589" s="9">
        <f t="shared" si="91"/>
        <v>82.184872903237931</v>
      </c>
      <c r="M589" s="9">
        <f t="shared" si="93"/>
        <v>97.65974528097928</v>
      </c>
      <c r="N589" s="9">
        <f t="shared" si="94"/>
        <v>0</v>
      </c>
      <c r="O589" s="9">
        <f t="shared" si="95"/>
        <v>0</v>
      </c>
      <c r="Q589" s="9">
        <f t="shared" si="96"/>
        <v>82.184872903237931</v>
      </c>
      <c r="R589" s="9">
        <f t="shared" si="97"/>
        <v>0</v>
      </c>
      <c r="S589" s="9">
        <f t="shared" si="98"/>
        <v>97.65974528097928</v>
      </c>
      <c r="T589" s="9">
        <f t="shared" si="99"/>
        <v>0</v>
      </c>
    </row>
    <row r="590" spans="8:20">
      <c r="H590" s="52">
        <v>586</v>
      </c>
      <c r="I590" s="9">
        <v>0.74795825373916314</v>
      </c>
      <c r="J590" s="9">
        <f t="shared" ca="1" si="92"/>
        <v>-0.48679319372275853</v>
      </c>
      <c r="K590" s="9">
        <f t="shared" si="90"/>
        <v>0.74795825373916314</v>
      </c>
      <c r="L590" s="9">
        <f t="shared" si="91"/>
        <v>125.18495074230611</v>
      </c>
      <c r="M590" s="9">
        <f t="shared" si="93"/>
        <v>110.25885974400143</v>
      </c>
      <c r="N590" s="9">
        <f t="shared" si="94"/>
        <v>-12.484751574392746</v>
      </c>
      <c r="O590" s="9">
        <f t="shared" si="95"/>
        <v>-10.127656305062047</v>
      </c>
      <c r="Q590" s="9">
        <f t="shared" si="96"/>
        <v>125.18495074230611</v>
      </c>
      <c r="R590" s="9">
        <f t="shared" si="97"/>
        <v>-12.484751574392746</v>
      </c>
      <c r="S590" s="9">
        <f t="shared" si="98"/>
        <v>110.25885974400143</v>
      </c>
      <c r="T590" s="9">
        <f t="shared" si="99"/>
        <v>-10.127656305062047</v>
      </c>
    </row>
    <row r="591" spans="8:20">
      <c r="H591" s="52">
        <v>587</v>
      </c>
      <c r="I591" s="9">
        <v>1.0901839307111738</v>
      </c>
      <c r="J591" s="9">
        <f t="shared" ca="1" si="92"/>
        <v>0.86605099458195955</v>
      </c>
      <c r="K591" s="9">
        <f t="shared" si="90"/>
        <v>1.0901839307111738</v>
      </c>
      <c r="L591" s="9">
        <f t="shared" si="91"/>
        <v>140.4115284695757</v>
      </c>
      <c r="M591" s="9">
        <f t="shared" si="93"/>
        <v>113.96924105264326</v>
      </c>
      <c r="N591" s="9">
        <f t="shared" si="94"/>
        <v>-12.484751574392746</v>
      </c>
      <c r="O591" s="9">
        <f t="shared" si="95"/>
        <v>-10.127656305062047</v>
      </c>
      <c r="Q591" s="9">
        <f t="shared" si="96"/>
        <v>140.4115284695757</v>
      </c>
      <c r="R591" s="9">
        <f t="shared" si="97"/>
        <v>-12.484751574392746</v>
      </c>
      <c r="S591" s="9">
        <f t="shared" si="98"/>
        <v>113.96924105264326</v>
      </c>
      <c r="T591" s="9">
        <f t="shared" si="99"/>
        <v>-10.127656305062047</v>
      </c>
    </row>
    <row r="592" spans="8:20">
      <c r="H592" s="52">
        <v>588</v>
      </c>
      <c r="I592" s="9">
        <v>-1.9501148962585113</v>
      </c>
      <c r="J592" s="9">
        <f t="shared" ca="1" si="92"/>
        <v>-1.5472691792824071</v>
      </c>
      <c r="K592" s="9">
        <f t="shared" si="90"/>
        <v>-1.9501148962585113</v>
      </c>
      <c r="L592" s="9">
        <f t="shared" si="91"/>
        <v>50.644770747140775</v>
      </c>
      <c r="M592" s="9">
        <f t="shared" si="93"/>
        <v>84.935462534681122</v>
      </c>
      <c r="N592" s="9">
        <f t="shared" si="94"/>
        <v>0</v>
      </c>
      <c r="O592" s="9">
        <f t="shared" si="95"/>
        <v>0</v>
      </c>
      <c r="Q592" s="9">
        <f t="shared" si="96"/>
        <v>50.644770747140775</v>
      </c>
      <c r="R592" s="9">
        <f t="shared" si="97"/>
        <v>0</v>
      </c>
      <c r="S592" s="9">
        <f t="shared" si="98"/>
        <v>84.935462534681122</v>
      </c>
      <c r="T592" s="9">
        <f t="shared" si="99"/>
        <v>0</v>
      </c>
    </row>
    <row r="593" spans="8:20">
      <c r="H593" s="52">
        <v>589</v>
      </c>
      <c r="I593" s="9">
        <v>-1.4853292407790339</v>
      </c>
      <c r="J593" s="9">
        <f t="shared" ca="1" si="92"/>
        <v>4.8196036239995958E-2</v>
      </c>
      <c r="K593" s="9">
        <f t="shared" si="90"/>
        <v>-1.4853292407790339</v>
      </c>
      <c r="L593" s="9">
        <f t="shared" si="91"/>
        <v>59.188601015203247</v>
      </c>
      <c r="M593" s="9">
        <f t="shared" si="93"/>
        <v>88.840496803192949</v>
      </c>
      <c r="N593" s="9">
        <f t="shared" si="94"/>
        <v>0</v>
      </c>
      <c r="O593" s="9">
        <f t="shared" si="95"/>
        <v>0</v>
      </c>
      <c r="Q593" s="9">
        <f t="shared" si="96"/>
        <v>59.188601015203247</v>
      </c>
      <c r="R593" s="9">
        <f t="shared" si="97"/>
        <v>0</v>
      </c>
      <c r="S593" s="9">
        <f t="shared" si="98"/>
        <v>88.840496803192949</v>
      </c>
      <c r="T593" s="9">
        <f t="shared" si="99"/>
        <v>0</v>
      </c>
    </row>
    <row r="594" spans="8:20">
      <c r="H594" s="52">
        <v>590</v>
      </c>
      <c r="I594" s="9">
        <v>-0.46734153373866205</v>
      </c>
      <c r="J594" s="9">
        <f t="shared" ca="1" si="92"/>
        <v>-0.4365655239633966</v>
      </c>
      <c r="K594" s="9">
        <f t="shared" si="90"/>
        <v>-0.46734153373866205</v>
      </c>
      <c r="L594" s="9">
        <f t="shared" si="91"/>
        <v>83.276846013197058</v>
      </c>
      <c r="M594" s="9">
        <f t="shared" si="93"/>
        <v>98.032141011775252</v>
      </c>
      <c r="N594" s="9">
        <f t="shared" si="94"/>
        <v>0</v>
      </c>
      <c r="O594" s="9">
        <f t="shared" si="95"/>
        <v>0</v>
      </c>
      <c r="Q594" s="9">
        <f t="shared" si="96"/>
        <v>83.276846013197058</v>
      </c>
      <c r="R594" s="9">
        <f t="shared" si="97"/>
        <v>0</v>
      </c>
      <c r="S594" s="9">
        <f t="shared" si="98"/>
        <v>98.032141011775252</v>
      </c>
      <c r="T594" s="9">
        <f t="shared" si="99"/>
        <v>0</v>
      </c>
    </row>
    <row r="595" spans="8:20">
      <c r="H595" s="52">
        <v>591</v>
      </c>
      <c r="I595" s="9">
        <v>-0.93733304293592945</v>
      </c>
      <c r="J595" s="9">
        <f t="shared" ca="1" si="92"/>
        <v>-0.88808796837648107</v>
      </c>
      <c r="K595" s="9">
        <f t="shared" si="90"/>
        <v>-0.93733304293592945</v>
      </c>
      <c r="L595" s="9">
        <f t="shared" si="91"/>
        <v>71.131585184251819</v>
      </c>
      <c r="M595" s="9">
        <f t="shared" si="93"/>
        <v>93.675907515819361</v>
      </c>
      <c r="N595" s="9">
        <f t="shared" si="94"/>
        <v>0</v>
      </c>
      <c r="O595" s="9">
        <f t="shared" si="95"/>
        <v>0</v>
      </c>
      <c r="Q595" s="9">
        <f t="shared" si="96"/>
        <v>71.131585184251819</v>
      </c>
      <c r="R595" s="9">
        <f t="shared" si="97"/>
        <v>0</v>
      </c>
      <c r="S595" s="9">
        <f t="shared" si="98"/>
        <v>93.675907515819361</v>
      </c>
      <c r="T595" s="9">
        <f t="shared" si="99"/>
        <v>0</v>
      </c>
    </row>
    <row r="596" spans="8:20">
      <c r="H596" s="52">
        <v>592</v>
      </c>
      <c r="I596" s="9">
        <v>0.82449001919597897</v>
      </c>
      <c r="J596" s="9">
        <f t="shared" ca="1" si="92"/>
        <v>-0.60329422126494747</v>
      </c>
      <c r="K596" s="9">
        <f t="shared" si="90"/>
        <v>0.82449001919597897</v>
      </c>
      <c r="L596" s="9">
        <f t="shared" si="91"/>
        <v>128.43997094223081</v>
      </c>
      <c r="M596" s="9">
        <f t="shared" si="93"/>
        <v>111.07798254710164</v>
      </c>
      <c r="N596" s="9">
        <f t="shared" si="94"/>
        <v>-12.484751574392746</v>
      </c>
      <c r="O596" s="9">
        <f t="shared" si="95"/>
        <v>-10.127656305062047</v>
      </c>
      <c r="Q596" s="9">
        <f t="shared" si="96"/>
        <v>128.43997094223081</v>
      </c>
      <c r="R596" s="9">
        <f t="shared" si="97"/>
        <v>-12.484751574392746</v>
      </c>
      <c r="S596" s="9">
        <f t="shared" si="98"/>
        <v>111.07798254710164</v>
      </c>
      <c r="T596" s="9">
        <f t="shared" si="99"/>
        <v>-10.127656305062047</v>
      </c>
    </row>
    <row r="597" spans="8:20">
      <c r="H597" s="52">
        <v>593</v>
      </c>
      <c r="I597" s="9">
        <v>-3.1367244848605922</v>
      </c>
      <c r="J597" s="9">
        <f t="shared" ca="1" si="92"/>
        <v>-0.48458803162958364</v>
      </c>
      <c r="K597" s="9">
        <f t="shared" si="90"/>
        <v>-3.1367244848605922</v>
      </c>
      <c r="L597" s="9">
        <f t="shared" si="91"/>
        <v>34.016211390360219</v>
      </c>
      <c r="M597" s="9">
        <f t="shared" si="93"/>
        <v>75.72671059966595</v>
      </c>
      <c r="N597" s="9">
        <f t="shared" si="94"/>
        <v>0</v>
      </c>
      <c r="O597" s="9">
        <f t="shared" si="95"/>
        <v>0</v>
      </c>
      <c r="Q597" s="9">
        <f t="shared" si="96"/>
        <v>34.016211390360219</v>
      </c>
      <c r="R597" s="9">
        <f t="shared" si="97"/>
        <v>0</v>
      </c>
      <c r="S597" s="9">
        <f t="shared" si="98"/>
        <v>75.72671059966595</v>
      </c>
      <c r="T597" s="9">
        <f t="shared" si="99"/>
        <v>0</v>
      </c>
    </row>
    <row r="598" spans="8:20">
      <c r="H598" s="52">
        <v>594</v>
      </c>
      <c r="I598" s="9">
        <v>0.90235131600388951</v>
      </c>
      <c r="J598" s="9">
        <f t="shared" ca="1" si="92"/>
        <v>0.85364279888243166</v>
      </c>
      <c r="K598" s="9">
        <f t="shared" si="90"/>
        <v>0.90235131600388951</v>
      </c>
      <c r="L598" s="9">
        <f t="shared" si="91"/>
        <v>131.83840554002347</v>
      </c>
      <c r="M598" s="9">
        <f t="shared" si="93"/>
        <v>111.91758047817518</v>
      </c>
      <c r="N598" s="9">
        <f t="shared" si="94"/>
        <v>-12.484751574392746</v>
      </c>
      <c r="O598" s="9">
        <f t="shared" si="95"/>
        <v>-10.127656305062047</v>
      </c>
      <c r="Q598" s="9">
        <f t="shared" si="96"/>
        <v>131.83840554002347</v>
      </c>
      <c r="R598" s="9">
        <f t="shared" si="97"/>
        <v>-12.484751574392746</v>
      </c>
      <c r="S598" s="9">
        <f t="shared" si="98"/>
        <v>111.91758047817518</v>
      </c>
      <c r="T598" s="9">
        <f t="shared" si="99"/>
        <v>-10.127656305062047</v>
      </c>
    </row>
    <row r="599" spans="8:20">
      <c r="H599" s="52">
        <v>595</v>
      </c>
      <c r="I599" s="9">
        <v>1.4801211444647189</v>
      </c>
      <c r="J599" s="9">
        <f t="shared" ca="1" si="92"/>
        <v>0.11126493604146241</v>
      </c>
      <c r="K599" s="9">
        <f t="shared" si="90"/>
        <v>1.4801211444647189</v>
      </c>
      <c r="L599" s="9">
        <f t="shared" si="91"/>
        <v>160.03072016700091</v>
      </c>
      <c r="M599" s="9">
        <f t="shared" si="93"/>
        <v>118.3493276605722</v>
      </c>
      <c r="N599" s="9">
        <f t="shared" si="94"/>
        <v>-12.484751574392746</v>
      </c>
      <c r="O599" s="9">
        <f t="shared" si="95"/>
        <v>-10.127656305062047</v>
      </c>
      <c r="Q599" s="9">
        <f t="shared" si="96"/>
        <v>160.03072016700091</v>
      </c>
      <c r="R599" s="9">
        <f t="shared" si="97"/>
        <v>-12.484751574392746</v>
      </c>
      <c r="S599" s="9">
        <f t="shared" si="98"/>
        <v>118.3493276605722</v>
      </c>
      <c r="T599" s="9">
        <f t="shared" si="99"/>
        <v>-10.127656305062047</v>
      </c>
    </row>
    <row r="600" spans="8:20">
      <c r="H600" s="52">
        <v>596</v>
      </c>
      <c r="I600" s="9">
        <v>0.62057606712042612</v>
      </c>
      <c r="J600" s="9">
        <f t="shared" ca="1" si="92"/>
        <v>0.62822895938709533</v>
      </c>
      <c r="K600" s="9">
        <f t="shared" si="90"/>
        <v>0.62057606712042612</v>
      </c>
      <c r="L600" s="9">
        <f t="shared" si="91"/>
        <v>119.94906573747667</v>
      </c>
      <c r="M600" s="9">
        <f t="shared" si="93"/>
        <v>108.90885484931574</v>
      </c>
      <c r="N600" s="9">
        <f t="shared" si="94"/>
        <v>-12.484751574392746</v>
      </c>
      <c r="O600" s="9">
        <f t="shared" si="95"/>
        <v>-8.9088548493157589</v>
      </c>
      <c r="Q600" s="9">
        <f t="shared" si="96"/>
        <v>119.94906573747667</v>
      </c>
      <c r="R600" s="9">
        <f t="shared" si="97"/>
        <v>-12.484751574392746</v>
      </c>
      <c r="S600" s="9">
        <f t="shared" si="98"/>
        <v>108.90885484931574</v>
      </c>
      <c r="T600" s="9">
        <f t="shared" si="99"/>
        <v>-8.9088548493157589</v>
      </c>
    </row>
    <row r="601" spans="8:20">
      <c r="H601" s="52">
        <v>597</v>
      </c>
      <c r="I601" s="9">
        <v>0.64902338734250908</v>
      </c>
      <c r="J601" s="9">
        <f t="shared" ca="1" si="92"/>
        <v>1.025523955462081</v>
      </c>
      <c r="K601" s="9">
        <f t="shared" si="90"/>
        <v>0.64902338734250908</v>
      </c>
      <c r="L601" s="9">
        <f t="shared" si="91"/>
        <v>121.09903346937575</v>
      </c>
      <c r="M601" s="9">
        <f t="shared" si="93"/>
        <v>109.2089007273845</v>
      </c>
      <c r="N601" s="9">
        <f t="shared" si="94"/>
        <v>-12.484751574392746</v>
      </c>
      <c r="O601" s="9">
        <f t="shared" si="95"/>
        <v>-9.2089007273845169</v>
      </c>
      <c r="Q601" s="9">
        <f t="shared" si="96"/>
        <v>121.09903346937575</v>
      </c>
      <c r="R601" s="9">
        <f t="shared" si="97"/>
        <v>-12.484751574392746</v>
      </c>
      <c r="S601" s="9">
        <f t="shared" si="98"/>
        <v>109.2089007273845</v>
      </c>
      <c r="T601" s="9">
        <f t="shared" si="99"/>
        <v>-9.2089007273845169</v>
      </c>
    </row>
    <row r="602" spans="8:20">
      <c r="H602" s="52">
        <v>598</v>
      </c>
      <c r="I602" s="9">
        <v>-1.1296581407564898</v>
      </c>
      <c r="J602" s="9">
        <f t="shared" ca="1" si="92"/>
        <v>-0.11446662571705978</v>
      </c>
      <c r="K602" s="9">
        <f t="shared" si="90"/>
        <v>-1.1296581407564898</v>
      </c>
      <c r="L602" s="9">
        <f t="shared" si="91"/>
        <v>66.687933548406804</v>
      </c>
      <c r="M602" s="9">
        <f t="shared" si="93"/>
        <v>91.949605942917174</v>
      </c>
      <c r="N602" s="9">
        <f t="shared" si="94"/>
        <v>0</v>
      </c>
      <c r="O602" s="9">
        <f t="shared" si="95"/>
        <v>0</v>
      </c>
      <c r="Q602" s="9">
        <f t="shared" si="96"/>
        <v>66.687933548406804</v>
      </c>
      <c r="R602" s="9">
        <f t="shared" si="97"/>
        <v>0</v>
      </c>
      <c r="S602" s="9">
        <f t="shared" si="98"/>
        <v>91.949605942917174</v>
      </c>
      <c r="T602" s="9">
        <f t="shared" si="99"/>
        <v>0</v>
      </c>
    </row>
    <row r="603" spans="8:20">
      <c r="H603" s="52">
        <v>599</v>
      </c>
      <c r="I603" s="9">
        <v>1.1179287597543066</v>
      </c>
      <c r="J603" s="9">
        <f t="shared" ca="1" si="92"/>
        <v>1.1241172700409856</v>
      </c>
      <c r="K603" s="9">
        <f t="shared" si="90"/>
        <v>1.1179287597543066</v>
      </c>
      <c r="L603" s="9">
        <f t="shared" si="91"/>
        <v>141.72427536003917</v>
      </c>
      <c r="M603" s="9">
        <f t="shared" si="93"/>
        <v>114.27546423222132</v>
      </c>
      <c r="N603" s="9">
        <f t="shared" si="94"/>
        <v>-12.484751574392746</v>
      </c>
      <c r="O603" s="9">
        <f t="shared" si="95"/>
        <v>-10.127656305062047</v>
      </c>
      <c r="Q603" s="9">
        <f t="shared" si="96"/>
        <v>141.72427536003917</v>
      </c>
      <c r="R603" s="9">
        <f t="shared" si="97"/>
        <v>-12.484751574392746</v>
      </c>
      <c r="S603" s="9">
        <f t="shared" si="98"/>
        <v>114.27546423222132</v>
      </c>
      <c r="T603" s="9">
        <f t="shared" si="99"/>
        <v>-10.127656305062047</v>
      </c>
    </row>
    <row r="604" spans="8:20">
      <c r="H604" s="52">
        <v>600</v>
      </c>
      <c r="I604" s="9">
        <v>1.3119767733014258</v>
      </c>
      <c r="J604" s="9">
        <f t="shared" ca="1" si="92"/>
        <v>-1.5613130595423355</v>
      </c>
      <c r="K604" s="9">
        <f t="shared" si="90"/>
        <v>1.3119767733014258</v>
      </c>
      <c r="L604" s="9">
        <f t="shared" si="91"/>
        <v>151.25524462496963</v>
      </c>
      <c r="M604" s="9">
        <f t="shared" si="93"/>
        <v>116.44032177427009</v>
      </c>
      <c r="N604" s="9">
        <f t="shared" si="94"/>
        <v>-12.484751574392746</v>
      </c>
      <c r="O604" s="9">
        <f t="shared" si="95"/>
        <v>-10.127656305062047</v>
      </c>
      <c r="Q604" s="9">
        <f t="shared" si="96"/>
        <v>151.25524462496963</v>
      </c>
      <c r="R604" s="9">
        <f t="shared" si="97"/>
        <v>-12.484751574392746</v>
      </c>
      <c r="S604" s="9">
        <f t="shared" si="98"/>
        <v>116.44032177427009</v>
      </c>
      <c r="T604" s="9">
        <f t="shared" si="99"/>
        <v>-10.127656305062047</v>
      </c>
    </row>
    <row r="605" spans="8:20">
      <c r="H605" s="52">
        <v>601</v>
      </c>
      <c r="I605" s="9">
        <v>-0.53294000832254884</v>
      </c>
      <c r="J605" s="9">
        <f t="shared" ca="1" si="92"/>
        <v>-1.2094508201113747</v>
      </c>
      <c r="K605" s="9">
        <f t="shared" si="90"/>
        <v>-0.53294000832254884</v>
      </c>
      <c r="L605" s="9">
        <f t="shared" si="91"/>
        <v>81.464575987131369</v>
      </c>
      <c r="M605" s="9">
        <f t="shared" si="93"/>
        <v>97.412170724235679</v>
      </c>
      <c r="N605" s="9">
        <f t="shared" si="94"/>
        <v>0</v>
      </c>
      <c r="O605" s="9">
        <f t="shared" si="95"/>
        <v>0</v>
      </c>
      <c r="Q605" s="9">
        <f t="shared" si="96"/>
        <v>81.464575987131369</v>
      </c>
      <c r="R605" s="9">
        <f t="shared" si="97"/>
        <v>0</v>
      </c>
      <c r="S605" s="9">
        <f t="shared" si="98"/>
        <v>97.412170724235679</v>
      </c>
      <c r="T605" s="9">
        <f t="shared" si="99"/>
        <v>0</v>
      </c>
    </row>
    <row r="606" spans="8:20">
      <c r="H606" s="52">
        <v>602</v>
      </c>
      <c r="I606" s="9">
        <v>0.19856863995853119</v>
      </c>
      <c r="J606" s="9">
        <f t="shared" ca="1" si="92"/>
        <v>-1.5127170477560847</v>
      </c>
      <c r="K606" s="9">
        <f t="shared" si="90"/>
        <v>0.19856863995853119</v>
      </c>
      <c r="L606" s="9">
        <f t="shared" si="91"/>
        <v>104.11774113417984</v>
      </c>
      <c r="M606" s="9">
        <f t="shared" si="93"/>
        <v>104.55337102147769</v>
      </c>
      <c r="N606" s="9">
        <f t="shared" si="94"/>
        <v>-4.1177411341798376</v>
      </c>
      <c r="O606" s="9">
        <f t="shared" si="95"/>
        <v>-4.5533710214777017</v>
      </c>
      <c r="Q606" s="9">
        <f t="shared" si="96"/>
        <v>104.11774113417984</v>
      </c>
      <c r="R606" s="9">
        <f t="shared" si="97"/>
        <v>-4.1177411341798376</v>
      </c>
      <c r="S606" s="9">
        <f t="shared" si="98"/>
        <v>104.55337102147769</v>
      </c>
      <c r="T606" s="9">
        <f t="shared" si="99"/>
        <v>-4.5533710214777017</v>
      </c>
    </row>
    <row r="607" spans="8:20">
      <c r="H607" s="52">
        <v>603</v>
      </c>
      <c r="I607" s="9">
        <v>0.14351642850546645</v>
      </c>
      <c r="J607" s="9">
        <f t="shared" ca="1" si="92"/>
        <v>-0.88084501250569447</v>
      </c>
      <c r="K607" s="9">
        <f t="shared" si="90"/>
        <v>0.14351642850546645</v>
      </c>
      <c r="L607" s="9">
        <f t="shared" si="91"/>
        <v>102.21285100717581</v>
      </c>
      <c r="M607" s="9">
        <f t="shared" si="93"/>
        <v>103.99817962952787</v>
      </c>
      <c r="N607" s="9">
        <f t="shared" si="94"/>
        <v>-2.2128510071758143</v>
      </c>
      <c r="O607" s="9">
        <f t="shared" si="95"/>
        <v>-3.9981796295278826</v>
      </c>
      <c r="Q607" s="9">
        <f t="shared" si="96"/>
        <v>102.21285100717581</v>
      </c>
      <c r="R607" s="9">
        <f t="shared" si="97"/>
        <v>-2.2128510071758143</v>
      </c>
      <c r="S607" s="9">
        <f t="shared" si="98"/>
        <v>103.99817962952787</v>
      </c>
      <c r="T607" s="9">
        <f t="shared" si="99"/>
        <v>-3.9981796295278826</v>
      </c>
    </row>
    <row r="608" spans="8:20">
      <c r="H608" s="52">
        <v>604</v>
      </c>
      <c r="I608" s="9">
        <v>7.4651095374810563E-3</v>
      </c>
      <c r="J608" s="9">
        <f t="shared" ca="1" si="92"/>
        <v>-0.55383375794230427</v>
      </c>
      <c r="K608" s="9">
        <f t="shared" si="90"/>
        <v>7.4651095374810563E-3</v>
      </c>
      <c r="L608" s="9">
        <f t="shared" si="91"/>
        <v>97.653418556773914</v>
      </c>
      <c r="M608" s="9">
        <f t="shared" si="93"/>
        <v>102.63873987259647</v>
      </c>
      <c r="N608" s="9">
        <f t="shared" si="94"/>
        <v>0</v>
      </c>
      <c r="O608" s="9">
        <f t="shared" si="95"/>
        <v>-2.6387398725964886</v>
      </c>
      <c r="Q608" s="9">
        <f t="shared" si="96"/>
        <v>97.653418556773914</v>
      </c>
      <c r="R608" s="9">
        <f t="shared" si="97"/>
        <v>0</v>
      </c>
      <c r="S608" s="9">
        <f t="shared" si="98"/>
        <v>102.63873987259647</v>
      </c>
      <c r="T608" s="9">
        <f t="shared" si="99"/>
        <v>-2.6387398725964886</v>
      </c>
    </row>
    <row r="609" spans="8:20">
      <c r="H609" s="52">
        <v>605</v>
      </c>
      <c r="I609" s="9">
        <v>0.44105478684442628</v>
      </c>
      <c r="J609" s="9">
        <f t="shared" ca="1" si="92"/>
        <v>-1.2116729185627362</v>
      </c>
      <c r="K609" s="9">
        <f t="shared" si="90"/>
        <v>0.44105478684442628</v>
      </c>
      <c r="L609" s="9">
        <f t="shared" si="91"/>
        <v>112.93972437965097</v>
      </c>
      <c r="M609" s="9">
        <f t="shared" si="93"/>
        <v>107.03429197955501</v>
      </c>
      <c r="N609" s="9">
        <f t="shared" si="94"/>
        <v>-12.484751574392746</v>
      </c>
      <c r="O609" s="9">
        <f t="shared" si="95"/>
        <v>-7.0342919795550216</v>
      </c>
      <c r="Q609" s="9">
        <f t="shared" si="96"/>
        <v>112.93972437965097</v>
      </c>
      <c r="R609" s="9">
        <f t="shared" si="97"/>
        <v>-12.484751574392746</v>
      </c>
      <c r="S609" s="9">
        <f t="shared" si="98"/>
        <v>107.03429197955501</v>
      </c>
      <c r="T609" s="9">
        <f t="shared" si="99"/>
        <v>-7.0342919795550216</v>
      </c>
    </row>
    <row r="610" spans="8:20">
      <c r="H610" s="52">
        <v>606</v>
      </c>
      <c r="I610" s="9">
        <v>5.6084207470114278E-2</v>
      </c>
      <c r="J610" s="9">
        <f t="shared" ca="1" si="92"/>
        <v>1.3467294896598803</v>
      </c>
      <c r="K610" s="9">
        <f t="shared" si="90"/>
        <v>5.6084207470114278E-2</v>
      </c>
      <c r="L610" s="9">
        <f t="shared" si="91"/>
        <v>99.25893259321613</v>
      </c>
      <c r="M610" s="9">
        <f t="shared" si="93"/>
        <v>103.12249458720103</v>
      </c>
      <c r="N610" s="9">
        <f t="shared" si="94"/>
        <v>0</v>
      </c>
      <c r="O610" s="9">
        <f t="shared" si="95"/>
        <v>-3.1224945872010466</v>
      </c>
      <c r="Q610" s="9">
        <f t="shared" si="96"/>
        <v>99.25893259321613</v>
      </c>
      <c r="R610" s="9">
        <f t="shared" si="97"/>
        <v>0</v>
      </c>
      <c r="S610" s="9">
        <f t="shared" si="98"/>
        <v>103.12249458720103</v>
      </c>
      <c r="T610" s="9">
        <f t="shared" si="99"/>
        <v>-3.1224945872010466</v>
      </c>
    </row>
    <row r="611" spans="8:20">
      <c r="H611" s="52">
        <v>607</v>
      </c>
      <c r="I611" s="9">
        <v>0.18984528988804983</v>
      </c>
      <c r="J611" s="9">
        <f t="shared" ca="1" si="92"/>
        <v>-2.1861814267202515</v>
      </c>
      <c r="K611" s="9">
        <f t="shared" si="90"/>
        <v>0.18984528988804983</v>
      </c>
      <c r="L611" s="9">
        <f t="shared" si="91"/>
        <v>103.81354988400192</v>
      </c>
      <c r="M611" s="9">
        <f t="shared" si="93"/>
        <v>104.46520043940413</v>
      </c>
      <c r="N611" s="9">
        <f t="shared" si="94"/>
        <v>-3.8135498840019153</v>
      </c>
      <c r="O611" s="9">
        <f t="shared" si="95"/>
        <v>-4.4652004394041427</v>
      </c>
      <c r="Q611" s="9">
        <f t="shared" si="96"/>
        <v>103.81354988400192</v>
      </c>
      <c r="R611" s="9">
        <f t="shared" si="97"/>
        <v>-3.8135498840019153</v>
      </c>
      <c r="S611" s="9">
        <f t="shared" si="98"/>
        <v>104.46520043940413</v>
      </c>
      <c r="T611" s="9">
        <f t="shared" si="99"/>
        <v>-4.4652004394041427</v>
      </c>
    </row>
    <row r="612" spans="8:20">
      <c r="H612" s="52">
        <v>608</v>
      </c>
      <c r="I612" s="9">
        <v>1.4007424443093399</v>
      </c>
      <c r="J612" s="9">
        <f t="shared" ca="1" si="92"/>
        <v>0.19742523614767732</v>
      </c>
      <c r="K612" s="9">
        <f t="shared" si="90"/>
        <v>1.4007424443093399</v>
      </c>
      <c r="L612" s="9">
        <f t="shared" si="91"/>
        <v>155.82623666269021</v>
      </c>
      <c r="M612" s="9">
        <f t="shared" si="93"/>
        <v>117.44424266406082</v>
      </c>
      <c r="N612" s="9">
        <f t="shared" si="94"/>
        <v>-12.484751574392746</v>
      </c>
      <c r="O612" s="9">
        <f t="shared" si="95"/>
        <v>-10.127656305062047</v>
      </c>
      <c r="Q612" s="9">
        <f t="shared" si="96"/>
        <v>155.82623666269021</v>
      </c>
      <c r="R612" s="9">
        <f t="shared" si="97"/>
        <v>-12.484751574392746</v>
      </c>
      <c r="S612" s="9">
        <f t="shared" si="98"/>
        <v>117.44424266406082</v>
      </c>
      <c r="T612" s="9">
        <f t="shared" si="99"/>
        <v>-10.127656305062047</v>
      </c>
    </row>
    <row r="613" spans="8:20">
      <c r="H613" s="52">
        <v>609</v>
      </c>
      <c r="I613" s="9">
        <v>0.40051669061381567</v>
      </c>
      <c r="J613" s="9">
        <f t="shared" ca="1" si="92"/>
        <v>-0.65202738277068506</v>
      </c>
      <c r="K613" s="9">
        <f t="shared" si="90"/>
        <v>0.40051669061381567</v>
      </c>
      <c r="L613" s="9">
        <f t="shared" si="91"/>
        <v>111.4144963454697</v>
      </c>
      <c r="M613" s="9">
        <f t="shared" si="93"/>
        <v>106.61547837509126</v>
      </c>
      <c r="N613" s="9">
        <f t="shared" si="94"/>
        <v>-11.414496345469701</v>
      </c>
      <c r="O613" s="9">
        <f t="shared" si="95"/>
        <v>-6.6154783750912713</v>
      </c>
      <c r="Q613" s="9">
        <f t="shared" si="96"/>
        <v>111.4144963454697</v>
      </c>
      <c r="R613" s="9">
        <f t="shared" si="97"/>
        <v>-11.414496345469701</v>
      </c>
      <c r="S613" s="9">
        <f t="shared" si="98"/>
        <v>106.61547837509126</v>
      </c>
      <c r="T613" s="9">
        <f t="shared" si="99"/>
        <v>-6.6154783750912713</v>
      </c>
    </row>
    <row r="614" spans="8:20">
      <c r="H614" s="52">
        <v>610</v>
      </c>
      <c r="I614" s="9">
        <v>-0.4040174401354486</v>
      </c>
      <c r="J614" s="9">
        <f t="shared" ca="1" si="92"/>
        <v>-1.8036567510697188</v>
      </c>
      <c r="K614" s="9">
        <f t="shared" si="90"/>
        <v>-0.4040174401354486</v>
      </c>
      <c r="L614" s="9">
        <f t="shared" si="91"/>
        <v>85.064516084962776</v>
      </c>
      <c r="M614" s="9">
        <f t="shared" si="93"/>
        <v>98.634358787426578</v>
      </c>
      <c r="N614" s="9">
        <f t="shared" si="94"/>
        <v>0</v>
      </c>
      <c r="O614" s="9">
        <f t="shared" si="95"/>
        <v>0</v>
      </c>
      <c r="Q614" s="9">
        <f t="shared" si="96"/>
        <v>85.064516084962776</v>
      </c>
      <c r="R614" s="9">
        <f t="shared" si="97"/>
        <v>0</v>
      </c>
      <c r="S614" s="9">
        <f t="shared" si="98"/>
        <v>98.634358787426578</v>
      </c>
      <c r="T614" s="9">
        <f t="shared" si="99"/>
        <v>0</v>
      </c>
    </row>
    <row r="615" spans="8:20">
      <c r="H615" s="52">
        <v>611</v>
      </c>
      <c r="I615" s="9">
        <v>1.4351361715510691</v>
      </c>
      <c r="J615" s="9">
        <f t="shared" ca="1" si="92"/>
        <v>-0.76605342412522326</v>
      </c>
      <c r="K615" s="9">
        <f t="shared" si="90"/>
        <v>1.4351361715510691</v>
      </c>
      <c r="L615" s="9">
        <f t="shared" si="91"/>
        <v>157.63424780834961</v>
      </c>
      <c r="M615" s="9">
        <f t="shared" si="93"/>
        <v>117.83555093731249</v>
      </c>
      <c r="N615" s="9">
        <f t="shared" si="94"/>
        <v>-12.484751574392746</v>
      </c>
      <c r="O615" s="9">
        <f t="shared" si="95"/>
        <v>-10.127656305062047</v>
      </c>
      <c r="Q615" s="9">
        <f t="shared" si="96"/>
        <v>157.63424780834961</v>
      </c>
      <c r="R615" s="9">
        <f t="shared" si="97"/>
        <v>-12.484751574392746</v>
      </c>
      <c r="S615" s="9">
        <f t="shared" si="98"/>
        <v>117.83555093731249</v>
      </c>
      <c r="T615" s="9">
        <f t="shared" si="99"/>
        <v>-10.127656305062047</v>
      </c>
    </row>
    <row r="616" spans="8:20">
      <c r="H616" s="52">
        <v>612</v>
      </c>
      <c r="I616" s="9">
        <v>-2.1123437919763166</v>
      </c>
      <c r="J616" s="9">
        <f t="shared" ca="1" si="92"/>
        <v>0.21176561904183622</v>
      </c>
      <c r="K616" s="9">
        <f t="shared" si="90"/>
        <v>-2.1123437919763166</v>
      </c>
      <c r="L616" s="9">
        <f t="shared" si="91"/>
        <v>47.962672685823001</v>
      </c>
      <c r="M616" s="9">
        <f t="shared" si="93"/>
        <v>83.613252930783261</v>
      </c>
      <c r="N616" s="9">
        <f t="shared" si="94"/>
        <v>0</v>
      </c>
      <c r="O616" s="9">
        <f t="shared" si="95"/>
        <v>0</v>
      </c>
      <c r="Q616" s="9">
        <f t="shared" si="96"/>
        <v>47.962672685823001</v>
      </c>
      <c r="R616" s="9">
        <f t="shared" si="97"/>
        <v>0</v>
      </c>
      <c r="S616" s="9">
        <f t="shared" si="98"/>
        <v>83.613252930783261</v>
      </c>
      <c r="T616" s="9">
        <f t="shared" si="99"/>
        <v>0</v>
      </c>
    </row>
    <row r="617" spans="8:20">
      <c r="H617" s="52">
        <v>613</v>
      </c>
      <c r="I617" s="9">
        <v>-0.9344873614751591</v>
      </c>
      <c r="J617" s="9">
        <f t="shared" ca="1" si="92"/>
        <v>-1.8452146290875502</v>
      </c>
      <c r="K617" s="9">
        <f t="shared" si="90"/>
        <v>-0.9344873614751591</v>
      </c>
      <c r="L617" s="9">
        <f t="shared" si="91"/>
        <v>71.199510226886147</v>
      </c>
      <c r="M617" s="9">
        <f t="shared" si="93"/>
        <v>93.701692063070666</v>
      </c>
      <c r="N617" s="9">
        <f t="shared" si="94"/>
        <v>0</v>
      </c>
      <c r="O617" s="9">
        <f t="shared" si="95"/>
        <v>0</v>
      </c>
      <c r="Q617" s="9">
        <f t="shared" si="96"/>
        <v>71.199510226886147</v>
      </c>
      <c r="R617" s="9">
        <f t="shared" si="97"/>
        <v>0</v>
      </c>
      <c r="S617" s="9">
        <f t="shared" si="98"/>
        <v>93.701692063070666</v>
      </c>
      <c r="T617" s="9">
        <f t="shared" si="99"/>
        <v>0</v>
      </c>
    </row>
    <row r="618" spans="8:20">
      <c r="H618" s="52">
        <v>614</v>
      </c>
      <c r="I618" s="9">
        <v>-1.8859636844824774</v>
      </c>
      <c r="J618" s="9">
        <f t="shared" ca="1" si="92"/>
        <v>0.43039715417406277</v>
      </c>
      <c r="K618" s="9">
        <f t="shared" si="90"/>
        <v>-1.8859636844824774</v>
      </c>
      <c r="L618" s="9">
        <f t="shared" si="91"/>
        <v>51.746294962160619</v>
      </c>
      <c r="M618" s="9">
        <f t="shared" si="93"/>
        <v>85.464062839485351</v>
      </c>
      <c r="N618" s="9">
        <f t="shared" si="94"/>
        <v>0</v>
      </c>
      <c r="O618" s="9">
        <f t="shared" si="95"/>
        <v>0</v>
      </c>
      <c r="Q618" s="9">
        <f t="shared" si="96"/>
        <v>51.746294962160619</v>
      </c>
      <c r="R618" s="9">
        <f t="shared" si="97"/>
        <v>0</v>
      </c>
      <c r="S618" s="9">
        <f t="shared" si="98"/>
        <v>85.464062839485351</v>
      </c>
      <c r="T618" s="9">
        <f t="shared" si="99"/>
        <v>0</v>
      </c>
    </row>
    <row r="619" spans="8:20">
      <c r="H619" s="52">
        <v>615</v>
      </c>
      <c r="I619" s="9">
        <v>-0.78493712747337463</v>
      </c>
      <c r="J619" s="9">
        <f t="shared" ca="1" si="92"/>
        <v>1.9396746373658822</v>
      </c>
      <c r="K619" s="9">
        <f t="shared" si="90"/>
        <v>-0.78493712747337463</v>
      </c>
      <c r="L619" s="9">
        <f t="shared" si="91"/>
        <v>74.861993886896016</v>
      </c>
      <c r="M619" s="9">
        <f t="shared" si="93"/>
        <v>95.066792395391673</v>
      </c>
      <c r="N619" s="9">
        <f t="shared" si="94"/>
        <v>0</v>
      </c>
      <c r="O619" s="9">
        <f t="shared" si="95"/>
        <v>0</v>
      </c>
      <c r="Q619" s="9">
        <f t="shared" si="96"/>
        <v>74.861993886896016</v>
      </c>
      <c r="R619" s="9">
        <f t="shared" si="97"/>
        <v>0</v>
      </c>
      <c r="S619" s="9">
        <f t="shared" si="98"/>
        <v>95.066792395391673</v>
      </c>
      <c r="T619" s="9">
        <f t="shared" si="99"/>
        <v>0</v>
      </c>
    </row>
    <row r="620" spans="8:20">
      <c r="H620" s="52">
        <v>616</v>
      </c>
      <c r="I620" s="9">
        <v>2.1034939810517641</v>
      </c>
      <c r="J620" s="9">
        <f t="shared" ca="1" si="92"/>
        <v>-8.5566324426671114E-2</v>
      </c>
      <c r="K620" s="9">
        <f t="shared" si="90"/>
        <v>2.1034939810517641</v>
      </c>
      <c r="L620" s="9">
        <f t="shared" si="91"/>
        <v>197.24571845081539</v>
      </c>
      <c r="M620" s="9">
        <f t="shared" si="93"/>
        <v>125.70388336171546</v>
      </c>
      <c r="N620" s="9">
        <f t="shared" si="94"/>
        <v>-12.484751574392746</v>
      </c>
      <c r="O620" s="9">
        <f t="shared" si="95"/>
        <v>-10.127656305062047</v>
      </c>
      <c r="Q620" s="9">
        <f t="shared" si="96"/>
        <v>197.24571845081539</v>
      </c>
      <c r="R620" s="9">
        <f t="shared" si="97"/>
        <v>-12.484751574392746</v>
      </c>
      <c r="S620" s="9">
        <f t="shared" si="98"/>
        <v>125.70388336171546</v>
      </c>
      <c r="T620" s="9">
        <f t="shared" si="99"/>
        <v>-10.127656305062047</v>
      </c>
    </row>
    <row r="621" spans="8:20">
      <c r="H621" s="52">
        <v>617</v>
      </c>
      <c r="I621" s="9">
        <v>2.4771402729196037</v>
      </c>
      <c r="J621" s="9">
        <f t="shared" ca="1" si="92"/>
        <v>0.95729159606882452</v>
      </c>
      <c r="K621" s="9">
        <f t="shared" si="90"/>
        <v>2.4771402729196037</v>
      </c>
      <c r="L621" s="9">
        <f t="shared" si="91"/>
        <v>223.5811286815491</v>
      </c>
      <c r="M621" s="9">
        <f t="shared" si="93"/>
        <v>130.32945591860306</v>
      </c>
      <c r="N621" s="9">
        <f t="shared" si="94"/>
        <v>-12.484751574392746</v>
      </c>
      <c r="O621" s="9">
        <f t="shared" si="95"/>
        <v>-10.127656305062047</v>
      </c>
      <c r="Q621" s="9">
        <f t="shared" si="96"/>
        <v>223.5811286815491</v>
      </c>
      <c r="R621" s="9">
        <f t="shared" si="97"/>
        <v>-12.484751574392746</v>
      </c>
      <c r="S621" s="9">
        <f t="shared" si="98"/>
        <v>130.32945591860306</v>
      </c>
      <c r="T621" s="9">
        <f t="shared" si="99"/>
        <v>-10.127656305062047</v>
      </c>
    </row>
    <row r="622" spans="8:20">
      <c r="H622" s="52">
        <v>618</v>
      </c>
      <c r="I622" s="9">
        <v>-0.15896388838007866</v>
      </c>
      <c r="J622" s="9">
        <f t="shared" ca="1" si="92"/>
        <v>-0.72299183109871445</v>
      </c>
      <c r="K622" s="9">
        <f t="shared" si="90"/>
        <v>-0.15896388838007866</v>
      </c>
      <c r="L622" s="9">
        <f t="shared" si="91"/>
        <v>92.351596053352026</v>
      </c>
      <c r="M622" s="9">
        <f t="shared" si="93"/>
        <v>100.9999043225743</v>
      </c>
      <c r="N622" s="9">
        <f t="shared" si="94"/>
        <v>0</v>
      </c>
      <c r="O622" s="9">
        <f t="shared" si="95"/>
        <v>-0.99990432257430939</v>
      </c>
      <c r="Q622" s="9">
        <f t="shared" si="96"/>
        <v>92.351596053352026</v>
      </c>
      <c r="R622" s="9">
        <f t="shared" si="97"/>
        <v>0</v>
      </c>
      <c r="S622" s="9">
        <f t="shared" si="98"/>
        <v>100.9999043225743</v>
      </c>
      <c r="T622" s="9">
        <f t="shared" si="99"/>
        <v>-0.99990432257430939</v>
      </c>
    </row>
    <row r="623" spans="8:20">
      <c r="H623" s="52">
        <v>619</v>
      </c>
      <c r="I623" s="9">
        <v>-0.42284963755017269</v>
      </c>
      <c r="J623" s="9">
        <f t="shared" ca="1" si="92"/>
        <v>0.85423933571461463</v>
      </c>
      <c r="K623" s="9">
        <f t="shared" si="90"/>
        <v>-0.42284963755017269</v>
      </c>
      <c r="L623" s="9">
        <f t="shared" si="91"/>
        <v>84.528901465473098</v>
      </c>
      <c r="M623" s="9">
        <f t="shared" si="93"/>
        <v>98.45487743151125</v>
      </c>
      <c r="N623" s="9">
        <f t="shared" si="94"/>
        <v>0</v>
      </c>
      <c r="O623" s="9">
        <f t="shared" si="95"/>
        <v>0</v>
      </c>
      <c r="Q623" s="9">
        <f t="shared" si="96"/>
        <v>84.528901465473098</v>
      </c>
      <c r="R623" s="9">
        <f t="shared" si="97"/>
        <v>0</v>
      </c>
      <c r="S623" s="9">
        <f t="shared" si="98"/>
        <v>98.45487743151125</v>
      </c>
      <c r="T623" s="9">
        <f t="shared" si="99"/>
        <v>0</v>
      </c>
    </row>
    <row r="624" spans="8:20">
      <c r="H624" s="52">
        <v>620</v>
      </c>
      <c r="I624" s="9">
        <v>-1.2777935668305938</v>
      </c>
      <c r="J624" s="9">
        <f t="shared" ca="1" si="92"/>
        <v>0.58369146822110662</v>
      </c>
      <c r="K624" s="9">
        <f t="shared" si="90"/>
        <v>-1.2777935668305938</v>
      </c>
      <c r="L624" s="9">
        <f t="shared" si="91"/>
        <v>63.455455477027556</v>
      </c>
      <c r="M624" s="9">
        <f t="shared" si="93"/>
        <v>90.641668179645222</v>
      </c>
      <c r="N624" s="9">
        <f t="shared" si="94"/>
        <v>0</v>
      </c>
      <c r="O624" s="9">
        <f t="shared" si="95"/>
        <v>0</v>
      </c>
      <c r="Q624" s="9">
        <f t="shared" si="96"/>
        <v>63.455455477027556</v>
      </c>
      <c r="R624" s="9">
        <f t="shared" si="97"/>
        <v>0</v>
      </c>
      <c r="S624" s="9">
        <f t="shared" si="98"/>
        <v>90.641668179645222</v>
      </c>
      <c r="T624" s="9">
        <f t="shared" si="99"/>
        <v>0</v>
      </c>
    </row>
    <row r="625" spans="8:20">
      <c r="H625" s="52">
        <v>621</v>
      </c>
      <c r="I625" s="9">
        <v>2.9114724134307809E-2</v>
      </c>
      <c r="J625" s="9">
        <f t="shared" ca="1" si="92"/>
        <v>-0.29585384143328131</v>
      </c>
      <c r="K625" s="9">
        <f t="shared" si="90"/>
        <v>2.9114724134307809E-2</v>
      </c>
      <c r="L625" s="9">
        <f t="shared" si="91"/>
        <v>98.365105917941165</v>
      </c>
      <c r="M625" s="9">
        <f t="shared" si="93"/>
        <v>102.85387026857789</v>
      </c>
      <c r="N625" s="9">
        <f t="shared" si="94"/>
        <v>0</v>
      </c>
      <c r="O625" s="9">
        <f t="shared" si="95"/>
        <v>-2.8538702685779072</v>
      </c>
      <c r="Q625" s="9">
        <f t="shared" si="96"/>
        <v>98.365105917941165</v>
      </c>
      <c r="R625" s="9">
        <f t="shared" si="97"/>
        <v>0</v>
      </c>
      <c r="S625" s="9">
        <f t="shared" si="98"/>
        <v>102.85387026857789</v>
      </c>
      <c r="T625" s="9">
        <f t="shared" si="99"/>
        <v>-2.8538702685779072</v>
      </c>
    </row>
    <row r="626" spans="8:20">
      <c r="H626" s="52">
        <v>622</v>
      </c>
      <c r="I626" s="9">
        <v>-1.1340310585403881</v>
      </c>
      <c r="J626" s="9">
        <f t="shared" ca="1" si="92"/>
        <v>-0.57516102694448978</v>
      </c>
      <c r="K626" s="9">
        <f t="shared" si="90"/>
        <v>-1.1340310585403881</v>
      </c>
      <c r="L626" s="9">
        <f t="shared" si="91"/>
        <v>66.590193175740481</v>
      </c>
      <c r="M626" s="9">
        <f t="shared" si="93"/>
        <v>91.910726959115735</v>
      </c>
      <c r="N626" s="9">
        <f t="shared" si="94"/>
        <v>0</v>
      </c>
      <c r="O626" s="9">
        <f t="shared" si="95"/>
        <v>0</v>
      </c>
      <c r="Q626" s="9">
        <f t="shared" si="96"/>
        <v>66.590193175740481</v>
      </c>
      <c r="R626" s="9">
        <f t="shared" si="97"/>
        <v>0</v>
      </c>
      <c r="S626" s="9">
        <f t="shared" si="98"/>
        <v>91.910726959115735</v>
      </c>
      <c r="T626" s="9">
        <f t="shared" si="99"/>
        <v>0</v>
      </c>
    </row>
    <row r="627" spans="8:20">
      <c r="H627" s="52">
        <v>623</v>
      </c>
      <c r="I627" s="9">
        <v>-0.35821849780816145</v>
      </c>
      <c r="J627" s="9">
        <f t="shared" ca="1" si="92"/>
        <v>0.57583700698603058</v>
      </c>
      <c r="K627" s="9">
        <f t="shared" si="90"/>
        <v>-0.35821849780816145</v>
      </c>
      <c r="L627" s="9">
        <f t="shared" si="91"/>
        <v>86.38130966548529</v>
      </c>
      <c r="M627" s="9">
        <f t="shared" si="93"/>
        <v>99.072214888444449</v>
      </c>
      <c r="N627" s="9">
        <f t="shared" si="94"/>
        <v>0</v>
      </c>
      <c r="O627" s="9">
        <f t="shared" si="95"/>
        <v>0</v>
      </c>
      <c r="Q627" s="9">
        <f t="shared" si="96"/>
        <v>86.38130966548529</v>
      </c>
      <c r="R627" s="9">
        <f t="shared" si="97"/>
        <v>0</v>
      </c>
      <c r="S627" s="9">
        <f t="shared" si="98"/>
        <v>99.072214888444449</v>
      </c>
      <c r="T627" s="9">
        <f t="shared" si="99"/>
        <v>0</v>
      </c>
    </row>
    <row r="628" spans="8:20">
      <c r="H628" s="52">
        <v>624</v>
      </c>
      <c r="I628" s="9">
        <v>-1.119869707169366</v>
      </c>
      <c r="J628" s="9">
        <f t="shared" ca="1" si="92"/>
        <v>0.13250285232848497</v>
      </c>
      <c r="K628" s="9">
        <f t="shared" si="90"/>
        <v>-1.119869707169366</v>
      </c>
      <c r="L628" s="9">
        <f t="shared" si="91"/>
        <v>66.907237999694999</v>
      </c>
      <c r="M628" s="9">
        <f t="shared" si="93"/>
        <v>92.036693118734078</v>
      </c>
      <c r="N628" s="9">
        <f t="shared" si="94"/>
        <v>0</v>
      </c>
      <c r="O628" s="9">
        <f t="shared" si="95"/>
        <v>0</v>
      </c>
      <c r="Q628" s="9">
        <f t="shared" si="96"/>
        <v>66.907237999694999</v>
      </c>
      <c r="R628" s="9">
        <f t="shared" si="97"/>
        <v>0</v>
      </c>
      <c r="S628" s="9">
        <f t="shared" si="98"/>
        <v>92.036693118734078</v>
      </c>
      <c r="T628" s="9">
        <f t="shared" si="99"/>
        <v>0</v>
      </c>
    </row>
    <row r="629" spans="8:20">
      <c r="H629" s="52">
        <v>625</v>
      </c>
      <c r="I629" s="9">
        <v>0.3288745584596755</v>
      </c>
      <c r="J629" s="9">
        <f t="shared" ca="1" si="92"/>
        <v>-0.22837701254427345</v>
      </c>
      <c r="K629" s="9">
        <f t="shared" si="90"/>
        <v>0.3288745584596755</v>
      </c>
      <c r="L629" s="9">
        <f t="shared" si="91"/>
        <v>108.76918610521578</v>
      </c>
      <c r="M629" s="9">
        <f t="shared" si="93"/>
        <v>105.87932106682408</v>
      </c>
      <c r="N629" s="9">
        <f t="shared" si="94"/>
        <v>-8.7691861052157805</v>
      </c>
      <c r="O629" s="9">
        <f t="shared" si="95"/>
        <v>-5.8793210668240903</v>
      </c>
      <c r="Q629" s="9">
        <f t="shared" si="96"/>
        <v>108.76918610521578</v>
      </c>
      <c r="R629" s="9">
        <f t="shared" si="97"/>
        <v>-8.7691861052157805</v>
      </c>
      <c r="S629" s="9">
        <f t="shared" si="98"/>
        <v>105.87932106682408</v>
      </c>
      <c r="T629" s="9">
        <f t="shared" si="99"/>
        <v>-5.8793210668240903</v>
      </c>
    </row>
    <row r="630" spans="8:20">
      <c r="H630" s="52">
        <v>626</v>
      </c>
      <c r="I630" s="9">
        <v>-0.64237303994825901</v>
      </c>
      <c r="J630" s="9">
        <f t="shared" ca="1" si="92"/>
        <v>0.43924461999387732</v>
      </c>
      <c r="K630" s="9">
        <f t="shared" si="90"/>
        <v>-0.64237303994825901</v>
      </c>
      <c r="L630" s="9">
        <f t="shared" si="91"/>
        <v>78.528649702362785</v>
      </c>
      <c r="M630" s="9">
        <f t="shared" si="93"/>
        <v>96.386634443431987</v>
      </c>
      <c r="N630" s="9">
        <f t="shared" si="94"/>
        <v>0</v>
      </c>
      <c r="O630" s="9">
        <f t="shared" si="95"/>
        <v>0</v>
      </c>
      <c r="Q630" s="9">
        <f t="shared" si="96"/>
        <v>78.528649702362785</v>
      </c>
      <c r="R630" s="9">
        <f t="shared" si="97"/>
        <v>0</v>
      </c>
      <c r="S630" s="9">
        <f t="shared" si="98"/>
        <v>96.386634443431987</v>
      </c>
      <c r="T630" s="9">
        <f t="shared" si="99"/>
        <v>0</v>
      </c>
    </row>
    <row r="631" spans="8:20">
      <c r="H631" s="52">
        <v>627</v>
      </c>
      <c r="I631" s="9">
        <v>-1.6116581391482492</v>
      </c>
      <c r="J631" s="9">
        <f t="shared" ca="1" si="92"/>
        <v>0.51430256675886732</v>
      </c>
      <c r="K631" s="9">
        <f t="shared" si="90"/>
        <v>-1.6116581391482492</v>
      </c>
      <c r="L631" s="9">
        <f t="shared" si="91"/>
        <v>56.733065434721333</v>
      </c>
      <c r="M631" s="9">
        <f t="shared" si="93"/>
        <v>87.76167700239877</v>
      </c>
      <c r="N631" s="9">
        <f t="shared" si="94"/>
        <v>0</v>
      </c>
      <c r="O631" s="9">
        <f t="shared" si="95"/>
        <v>0</v>
      </c>
      <c r="Q631" s="9">
        <f t="shared" si="96"/>
        <v>56.733065434721333</v>
      </c>
      <c r="R631" s="9">
        <f t="shared" si="97"/>
        <v>0</v>
      </c>
      <c r="S631" s="9">
        <f t="shared" si="98"/>
        <v>87.76167700239877</v>
      </c>
      <c r="T631" s="9">
        <f t="shared" si="99"/>
        <v>0</v>
      </c>
    </row>
    <row r="632" spans="8:20">
      <c r="H632" s="52">
        <v>628</v>
      </c>
      <c r="I632" s="9">
        <v>1.4535862670134576</v>
      </c>
      <c r="J632" s="9">
        <f t="shared" ca="1" si="92"/>
        <v>-1.0255487703072999</v>
      </c>
      <c r="K632" s="9">
        <f t="shared" si="90"/>
        <v>1.4535862670134576</v>
      </c>
      <c r="L632" s="9">
        <f t="shared" si="91"/>
        <v>158.61276292007099</v>
      </c>
      <c r="M632" s="9">
        <f t="shared" si="93"/>
        <v>118.04600050363625</v>
      </c>
      <c r="N632" s="9">
        <f t="shared" si="94"/>
        <v>-12.484751574392746</v>
      </c>
      <c r="O632" s="9">
        <f t="shared" si="95"/>
        <v>-10.127656305062047</v>
      </c>
      <c r="Q632" s="9">
        <f t="shared" si="96"/>
        <v>158.61276292007099</v>
      </c>
      <c r="R632" s="9">
        <f t="shared" si="97"/>
        <v>-12.484751574392746</v>
      </c>
      <c r="S632" s="9">
        <f t="shared" si="98"/>
        <v>118.04600050363625</v>
      </c>
      <c r="T632" s="9">
        <f t="shared" si="99"/>
        <v>-10.127656305062047</v>
      </c>
    </row>
    <row r="633" spans="8:20">
      <c r="H633" s="52">
        <v>629</v>
      </c>
      <c r="I633" s="9">
        <v>-0.69090771818973384</v>
      </c>
      <c r="J633" s="9">
        <f t="shared" ca="1" si="92"/>
        <v>-0.74116362919494228</v>
      </c>
      <c r="K633" s="9">
        <f t="shared" si="90"/>
        <v>-0.69090771818973384</v>
      </c>
      <c r="L633" s="9">
        <f t="shared" si="91"/>
        <v>77.260635768420741</v>
      </c>
      <c r="M633" s="9">
        <f t="shared" si="93"/>
        <v>95.935261371773066</v>
      </c>
      <c r="N633" s="9">
        <f t="shared" si="94"/>
        <v>0</v>
      </c>
      <c r="O633" s="9">
        <f t="shared" si="95"/>
        <v>0</v>
      </c>
      <c r="Q633" s="9">
        <f t="shared" si="96"/>
        <v>77.260635768420741</v>
      </c>
      <c r="R633" s="9">
        <f t="shared" si="97"/>
        <v>0</v>
      </c>
      <c r="S633" s="9">
        <f t="shared" si="98"/>
        <v>95.935261371773066</v>
      </c>
      <c r="T633" s="9">
        <f t="shared" si="99"/>
        <v>0</v>
      </c>
    </row>
    <row r="634" spans="8:20">
      <c r="H634" s="52">
        <v>630</v>
      </c>
      <c r="I634" s="9">
        <v>0.60582519727185513</v>
      </c>
      <c r="J634" s="9">
        <f t="shared" ca="1" si="92"/>
        <v>0.43042425637727594</v>
      </c>
      <c r="K634" s="9">
        <f t="shared" si="90"/>
        <v>0.60582519727185513</v>
      </c>
      <c r="L634" s="9">
        <f t="shared" si="91"/>
        <v>119.35707560789166</v>
      </c>
      <c r="M634" s="9">
        <f t="shared" si="93"/>
        <v>108.75359590478473</v>
      </c>
      <c r="N634" s="9">
        <f t="shared" si="94"/>
        <v>-12.484751574392746</v>
      </c>
      <c r="O634" s="9">
        <f t="shared" si="95"/>
        <v>-8.7535959047847456</v>
      </c>
      <c r="Q634" s="9">
        <f t="shared" si="96"/>
        <v>119.35707560789166</v>
      </c>
      <c r="R634" s="9">
        <f t="shared" si="97"/>
        <v>-12.484751574392746</v>
      </c>
      <c r="S634" s="9">
        <f t="shared" si="98"/>
        <v>108.75359590478473</v>
      </c>
      <c r="T634" s="9">
        <f t="shared" si="99"/>
        <v>-8.7535959047847456</v>
      </c>
    </row>
    <row r="635" spans="8:20">
      <c r="H635" s="52">
        <v>631</v>
      </c>
      <c r="I635" s="9">
        <v>-0.73333086709827322</v>
      </c>
      <c r="J635" s="9">
        <f t="shared" ca="1" si="92"/>
        <v>-0.55812754122282437</v>
      </c>
      <c r="K635" s="9">
        <f t="shared" si="90"/>
        <v>-0.73333086709827322</v>
      </c>
      <c r="L635" s="9">
        <f t="shared" si="91"/>
        <v>76.169072508618967</v>
      </c>
      <c r="M635" s="9">
        <f t="shared" si="93"/>
        <v>95.542457198083397</v>
      </c>
      <c r="N635" s="9">
        <f t="shared" si="94"/>
        <v>0</v>
      </c>
      <c r="O635" s="9">
        <f t="shared" si="95"/>
        <v>0</v>
      </c>
      <c r="Q635" s="9">
        <f t="shared" si="96"/>
        <v>76.169072508618967</v>
      </c>
      <c r="R635" s="9">
        <f t="shared" si="97"/>
        <v>0</v>
      </c>
      <c r="S635" s="9">
        <f t="shared" si="98"/>
        <v>95.542457198083397</v>
      </c>
      <c r="T635" s="9">
        <f t="shared" si="99"/>
        <v>0</v>
      </c>
    </row>
    <row r="636" spans="8:20">
      <c r="H636" s="52">
        <v>632</v>
      </c>
      <c r="I636" s="9">
        <v>0.91366596186536697</v>
      </c>
      <c r="J636" s="9">
        <f t="shared" ca="1" si="92"/>
        <v>1.0459096656455751</v>
      </c>
      <c r="K636" s="9">
        <f t="shared" si="90"/>
        <v>0.91366596186536697</v>
      </c>
      <c r="L636" s="9">
        <f t="shared" si="91"/>
        <v>132.33968639663388</v>
      </c>
      <c r="M636" s="9">
        <f t="shared" si="93"/>
        <v>112.04011613174099</v>
      </c>
      <c r="N636" s="9">
        <f t="shared" si="94"/>
        <v>-12.484751574392746</v>
      </c>
      <c r="O636" s="9">
        <f t="shared" si="95"/>
        <v>-10.127656305062047</v>
      </c>
      <c r="Q636" s="9">
        <f t="shared" si="96"/>
        <v>132.33968639663388</v>
      </c>
      <c r="R636" s="9">
        <f t="shared" si="97"/>
        <v>-12.484751574392746</v>
      </c>
      <c r="S636" s="9">
        <f t="shared" si="98"/>
        <v>112.04011613174099</v>
      </c>
      <c r="T636" s="9">
        <f t="shared" si="99"/>
        <v>-10.127656305062047</v>
      </c>
    </row>
    <row r="637" spans="8:20">
      <c r="H637" s="52">
        <v>633</v>
      </c>
      <c r="I637" s="9">
        <v>1.5907824204610017</v>
      </c>
      <c r="J637" s="9">
        <f t="shared" ca="1" si="92"/>
        <v>-0.33657917406778159</v>
      </c>
      <c r="K637" s="9">
        <f t="shared" si="90"/>
        <v>1.5907824204610017</v>
      </c>
      <c r="L637" s="9">
        <f t="shared" si="91"/>
        <v>166.0821447738891</v>
      </c>
      <c r="M637" s="9">
        <f t="shared" si="93"/>
        <v>119.62275183782856</v>
      </c>
      <c r="N637" s="9">
        <f t="shared" si="94"/>
        <v>-12.484751574392746</v>
      </c>
      <c r="O637" s="9">
        <f t="shared" si="95"/>
        <v>-10.127656305062047</v>
      </c>
      <c r="Q637" s="9">
        <f t="shared" si="96"/>
        <v>166.0821447738891</v>
      </c>
      <c r="R637" s="9">
        <f t="shared" si="97"/>
        <v>-12.484751574392746</v>
      </c>
      <c r="S637" s="9">
        <f t="shared" si="98"/>
        <v>119.62275183782856</v>
      </c>
      <c r="T637" s="9">
        <f t="shared" si="99"/>
        <v>-10.127656305062047</v>
      </c>
    </row>
    <row r="638" spans="8:20">
      <c r="H638" s="52">
        <v>634</v>
      </c>
      <c r="I638" s="9">
        <v>0.4480053983906761</v>
      </c>
      <c r="J638" s="9">
        <f t="shared" ca="1" si="92"/>
        <v>0.11955648566386867</v>
      </c>
      <c r="K638" s="9">
        <f t="shared" si="90"/>
        <v>0.4480053983906761</v>
      </c>
      <c r="L638" s="9">
        <f t="shared" si="91"/>
        <v>113.20332713485699</v>
      </c>
      <c r="M638" s="9">
        <f t="shared" si="93"/>
        <v>107.10626628603953</v>
      </c>
      <c r="N638" s="9">
        <f t="shared" si="94"/>
        <v>-12.484751574392746</v>
      </c>
      <c r="O638" s="9">
        <f t="shared" si="95"/>
        <v>-7.106266286039542</v>
      </c>
      <c r="Q638" s="9">
        <f t="shared" si="96"/>
        <v>113.20332713485699</v>
      </c>
      <c r="R638" s="9">
        <f t="shared" si="97"/>
        <v>-12.484751574392746</v>
      </c>
      <c r="S638" s="9">
        <f t="shared" si="98"/>
        <v>107.10626628603953</v>
      </c>
      <c r="T638" s="9">
        <f t="shared" si="99"/>
        <v>-7.106266286039542</v>
      </c>
    </row>
    <row r="639" spans="8:20">
      <c r="H639" s="52">
        <v>635</v>
      </c>
      <c r="I639" s="9">
        <v>0.50552175149892498</v>
      </c>
      <c r="J639" s="9">
        <f t="shared" ca="1" si="92"/>
        <v>0.76556000744600861</v>
      </c>
      <c r="K639" s="9">
        <f t="shared" si="90"/>
        <v>0.50552175149892498</v>
      </c>
      <c r="L639" s="9">
        <f t="shared" si="91"/>
        <v>115.40838620220204</v>
      </c>
      <c r="M639" s="9">
        <f t="shared" si="93"/>
        <v>107.70371445554683</v>
      </c>
      <c r="N639" s="9">
        <f t="shared" si="94"/>
        <v>-12.484751574392746</v>
      </c>
      <c r="O639" s="9">
        <f t="shared" si="95"/>
        <v>-7.7037144555468444</v>
      </c>
      <c r="Q639" s="9">
        <f t="shared" si="96"/>
        <v>115.40838620220204</v>
      </c>
      <c r="R639" s="9">
        <f t="shared" si="97"/>
        <v>-12.484751574392746</v>
      </c>
      <c r="S639" s="9">
        <f t="shared" si="98"/>
        <v>107.70371445554683</v>
      </c>
      <c r="T639" s="9">
        <f t="shared" si="99"/>
        <v>-7.7037144555468444</v>
      </c>
    </row>
    <row r="640" spans="8:20">
      <c r="H640" s="52">
        <v>636</v>
      </c>
      <c r="I640" s="9">
        <v>1.8463896734772116</v>
      </c>
      <c r="J640" s="9">
        <f t="shared" ca="1" si="92"/>
        <v>-1.4536688790498924</v>
      </c>
      <c r="K640" s="9">
        <f t="shared" si="90"/>
        <v>1.8463896734772116</v>
      </c>
      <c r="L640" s="9">
        <f t="shared" si="91"/>
        <v>180.94901768468097</v>
      </c>
      <c r="M640" s="9">
        <f t="shared" si="93"/>
        <v>122.61675034636852</v>
      </c>
      <c r="N640" s="9">
        <f t="shared" si="94"/>
        <v>-12.484751574392746</v>
      </c>
      <c r="O640" s="9">
        <f t="shared" si="95"/>
        <v>-10.127656305062047</v>
      </c>
      <c r="Q640" s="9">
        <f t="shared" si="96"/>
        <v>180.94901768468097</v>
      </c>
      <c r="R640" s="9">
        <f t="shared" si="97"/>
        <v>-12.484751574392746</v>
      </c>
      <c r="S640" s="9">
        <f t="shared" si="98"/>
        <v>122.61675034636852</v>
      </c>
      <c r="T640" s="9">
        <f t="shared" si="99"/>
        <v>-10.127656305062047</v>
      </c>
    </row>
    <row r="641" spans="8:20">
      <c r="H641" s="52">
        <v>637</v>
      </c>
      <c r="I641" s="9">
        <v>-2.2517790152002983</v>
      </c>
      <c r="J641" s="9">
        <f t="shared" ca="1" si="92"/>
        <v>-0.66156796499281234</v>
      </c>
      <c r="K641" s="9">
        <f t="shared" si="90"/>
        <v>-2.2517790152002983</v>
      </c>
      <c r="L641" s="9">
        <f t="shared" si="91"/>
        <v>45.771211226826203</v>
      </c>
      <c r="M641" s="9">
        <f t="shared" si="93"/>
        <v>82.493278310530826</v>
      </c>
      <c r="N641" s="9">
        <f t="shared" si="94"/>
        <v>0</v>
      </c>
      <c r="O641" s="9">
        <f t="shared" si="95"/>
        <v>0</v>
      </c>
      <c r="Q641" s="9">
        <f t="shared" si="96"/>
        <v>45.771211226826203</v>
      </c>
      <c r="R641" s="9">
        <f t="shared" si="97"/>
        <v>0</v>
      </c>
      <c r="S641" s="9">
        <f t="shared" si="98"/>
        <v>82.493278310530826</v>
      </c>
      <c r="T641" s="9">
        <f t="shared" si="99"/>
        <v>0</v>
      </c>
    </row>
    <row r="642" spans="8:20">
      <c r="H642" s="52">
        <v>638</v>
      </c>
      <c r="I642" s="9">
        <v>-0.18644011933437643</v>
      </c>
      <c r="J642" s="9">
        <f t="shared" ca="1" si="92"/>
        <v>-2.1444438214512163</v>
      </c>
      <c r="K642" s="9">
        <f t="shared" si="90"/>
        <v>-0.18644011933437643</v>
      </c>
      <c r="L642" s="9">
        <f t="shared" si="91"/>
        <v>91.504415854803128</v>
      </c>
      <c r="M642" s="9">
        <f t="shared" si="93"/>
        <v>100.73187224475429</v>
      </c>
      <c r="N642" s="9">
        <f t="shared" si="94"/>
        <v>0</v>
      </c>
      <c r="O642" s="9">
        <f t="shared" si="95"/>
        <v>-0.73187224475429957</v>
      </c>
      <c r="Q642" s="9">
        <f t="shared" si="96"/>
        <v>91.504415854803128</v>
      </c>
      <c r="R642" s="9">
        <f t="shared" si="97"/>
        <v>0</v>
      </c>
      <c r="S642" s="9">
        <f t="shared" si="98"/>
        <v>100.73187224475429</v>
      </c>
      <c r="T642" s="9">
        <f t="shared" si="99"/>
        <v>-0.73187224475429957</v>
      </c>
    </row>
    <row r="643" spans="8:20">
      <c r="H643" s="52">
        <v>639</v>
      </c>
      <c r="I643" s="9">
        <v>0.74378484717088467</v>
      </c>
      <c r="J643" s="9">
        <f t="shared" ca="1" si="92"/>
        <v>2.7510003747986445</v>
      </c>
      <c r="K643" s="9">
        <f t="shared" si="90"/>
        <v>0.74378484717088467</v>
      </c>
      <c r="L643" s="9">
        <f t="shared" si="91"/>
        <v>125.00984001019167</v>
      </c>
      <c r="M643" s="9">
        <f t="shared" si="93"/>
        <v>110.2143656772289</v>
      </c>
      <c r="N643" s="9">
        <f t="shared" si="94"/>
        <v>-12.484751574392746</v>
      </c>
      <c r="O643" s="9">
        <f t="shared" si="95"/>
        <v>-10.127656305062047</v>
      </c>
      <c r="Q643" s="9">
        <f t="shared" si="96"/>
        <v>125.00984001019167</v>
      </c>
      <c r="R643" s="9">
        <f t="shared" si="97"/>
        <v>-12.484751574392746</v>
      </c>
      <c r="S643" s="9">
        <f t="shared" si="98"/>
        <v>110.2143656772289</v>
      </c>
      <c r="T643" s="9">
        <f t="shared" si="99"/>
        <v>-10.127656305062047</v>
      </c>
    </row>
    <row r="644" spans="8:20">
      <c r="H644" s="52">
        <v>640</v>
      </c>
      <c r="I644" s="9">
        <v>-1.5562095060152676</v>
      </c>
      <c r="J644" s="9">
        <f t="shared" ca="1" si="92"/>
        <v>-0.87106236209409638</v>
      </c>
      <c r="K644" s="9">
        <f t="shared" si="90"/>
        <v>-1.5562095060152676</v>
      </c>
      <c r="L644" s="9">
        <f t="shared" si="91"/>
        <v>57.798055891653441</v>
      </c>
      <c r="M644" s="9">
        <f t="shared" si="93"/>
        <v>88.233573015278054</v>
      </c>
      <c r="N644" s="9">
        <f t="shared" si="94"/>
        <v>0</v>
      </c>
      <c r="O644" s="9">
        <f t="shared" si="95"/>
        <v>0</v>
      </c>
      <c r="Q644" s="9">
        <f t="shared" si="96"/>
        <v>57.798055891653441</v>
      </c>
      <c r="R644" s="9">
        <f t="shared" si="97"/>
        <v>0</v>
      </c>
      <c r="S644" s="9">
        <f t="shared" si="98"/>
        <v>88.233573015278054</v>
      </c>
      <c r="T644" s="9">
        <f t="shared" si="99"/>
        <v>0</v>
      </c>
    </row>
    <row r="645" spans="8:20">
      <c r="H645" s="52">
        <v>641</v>
      </c>
      <c r="I645" s="9">
        <v>0.64671475508801746</v>
      </c>
      <c r="J645" s="9">
        <f t="shared" ca="1" si="92"/>
        <v>0.68287035362576887</v>
      </c>
      <c r="K645" s="9">
        <f t="shared" ref="K645:K708" si="100">IF($B$7=0,I645,J645)</f>
        <v>0.64671475508801746</v>
      </c>
      <c r="L645" s="9">
        <f t="shared" ref="L645:L708" si="101">$E$7*EXP(($B$5-0.5*$E$9^2)*$B$6+$E$9*SQRT($B$6)*K645)</f>
        <v>121.00529860093783</v>
      </c>
      <c r="M645" s="9">
        <f t="shared" si="93"/>
        <v>109.18451981999389</v>
      </c>
      <c r="N645" s="9">
        <f t="shared" si="94"/>
        <v>-12.484751574392746</v>
      </c>
      <c r="O645" s="9">
        <f t="shared" si="95"/>
        <v>-9.1845198199939091</v>
      </c>
      <c r="Q645" s="9">
        <f t="shared" si="96"/>
        <v>121.00529860093783</v>
      </c>
      <c r="R645" s="9">
        <f t="shared" si="97"/>
        <v>-12.484751574392746</v>
      </c>
      <c r="S645" s="9">
        <f t="shared" si="98"/>
        <v>109.18451981999389</v>
      </c>
      <c r="T645" s="9">
        <f t="shared" si="99"/>
        <v>-9.1845198199939091</v>
      </c>
    </row>
    <row r="646" spans="8:20">
      <c r="H646" s="52">
        <v>642</v>
      </c>
      <c r="I646" s="9">
        <v>1.1241779999020767</v>
      </c>
      <c r="J646" s="9">
        <f t="shared" ref="J646:J709" ca="1" si="102">NORMSINV(RAND())</f>
        <v>0.54671718187888285</v>
      </c>
      <c r="K646" s="9">
        <f t="shared" si="100"/>
        <v>1.1241779999020767</v>
      </c>
      <c r="L646" s="9">
        <f t="shared" si="101"/>
        <v>142.02164769416251</v>
      </c>
      <c r="M646" s="9">
        <f t="shared" ref="M646:M709" si="103">$E$8*EXP(($B$5-0.5*$E$10^2)*$B$6+$E$10*SQRT($B$6)*K646)</f>
        <v>114.34455133939106</v>
      </c>
      <c r="N646" s="9">
        <f t="shared" ref="N646:N709" si="104">IF(L646&gt;$E$12,-$E$12+$E$11,IF(L646&lt;$E$11,0,-L646+$E$11))</f>
        <v>-12.484751574392746</v>
      </c>
      <c r="O646" s="9">
        <f t="shared" ref="O646:O709" si="105">IF(M646&gt;$E$14,-$E$14+$E$13,IF(M646&lt;$E$13,0,-M646+$E$13))</f>
        <v>-10.127656305062047</v>
      </c>
      <c r="Q646" s="9">
        <f t="shared" ref="Q646:Q709" si="106">L646</f>
        <v>142.02164769416251</v>
      </c>
      <c r="R646" s="9">
        <f t="shared" ref="R646:R709" si="107">N646</f>
        <v>-12.484751574392746</v>
      </c>
      <c r="S646" s="9">
        <f t="shared" ref="S646:S709" si="108">M646</f>
        <v>114.34455133939106</v>
      </c>
      <c r="T646" s="9">
        <f t="shared" ref="T646:T709" si="109">O646</f>
        <v>-10.127656305062047</v>
      </c>
    </row>
    <row r="647" spans="8:20">
      <c r="H647" s="52">
        <v>643</v>
      </c>
      <c r="I647" s="9">
        <v>0.98604667860674211</v>
      </c>
      <c r="J647" s="9">
        <f t="shared" ca="1" si="102"/>
        <v>-1.3537535986354892</v>
      </c>
      <c r="K647" s="9">
        <f t="shared" si="100"/>
        <v>0.98604667860674211</v>
      </c>
      <c r="L647" s="9">
        <f t="shared" si="101"/>
        <v>135.59182631522538</v>
      </c>
      <c r="M647" s="9">
        <f t="shared" si="103"/>
        <v>112.82716724277587</v>
      </c>
      <c r="N647" s="9">
        <f t="shared" si="104"/>
        <v>-12.484751574392746</v>
      </c>
      <c r="O647" s="9">
        <f t="shared" si="105"/>
        <v>-10.127656305062047</v>
      </c>
      <c r="Q647" s="9">
        <f t="shared" si="106"/>
        <v>135.59182631522538</v>
      </c>
      <c r="R647" s="9">
        <f t="shared" si="107"/>
        <v>-12.484751574392746</v>
      </c>
      <c r="S647" s="9">
        <f t="shared" si="108"/>
        <v>112.82716724277587</v>
      </c>
      <c r="T647" s="9">
        <f t="shared" si="109"/>
        <v>-10.127656305062047</v>
      </c>
    </row>
    <row r="648" spans="8:20">
      <c r="H648" s="52">
        <v>644</v>
      </c>
      <c r="I648" s="9">
        <v>-0.14721531645333794</v>
      </c>
      <c r="J648" s="9">
        <f t="shared" ca="1" si="102"/>
        <v>-0.55220177643711177</v>
      </c>
      <c r="K648" s="9">
        <f t="shared" si="100"/>
        <v>-0.14721531645333794</v>
      </c>
      <c r="L648" s="9">
        <f t="shared" si="101"/>
        <v>92.71623186739842</v>
      </c>
      <c r="M648" s="9">
        <f t="shared" si="103"/>
        <v>101.11472982394248</v>
      </c>
      <c r="N648" s="9">
        <f t="shared" si="104"/>
        <v>0</v>
      </c>
      <c r="O648" s="9">
        <f t="shared" si="105"/>
        <v>-1.114729823942497</v>
      </c>
      <c r="Q648" s="9">
        <f t="shared" si="106"/>
        <v>92.71623186739842</v>
      </c>
      <c r="R648" s="9">
        <f t="shared" si="107"/>
        <v>0</v>
      </c>
      <c r="S648" s="9">
        <f t="shared" si="108"/>
        <v>101.11472982394248</v>
      </c>
      <c r="T648" s="9">
        <f t="shared" si="109"/>
        <v>-1.114729823942497</v>
      </c>
    </row>
    <row r="649" spans="8:20">
      <c r="H649" s="52">
        <v>645</v>
      </c>
      <c r="I649" s="9">
        <v>0.60977554247773358</v>
      </c>
      <c r="J649" s="9">
        <f t="shared" ca="1" si="102"/>
        <v>0.81572590746454521</v>
      </c>
      <c r="K649" s="9">
        <f t="shared" si="100"/>
        <v>0.60977554247773358</v>
      </c>
      <c r="L649" s="9">
        <f t="shared" si="101"/>
        <v>119.51532601554607</v>
      </c>
      <c r="M649" s="9">
        <f t="shared" si="103"/>
        <v>108.79515319211401</v>
      </c>
      <c r="N649" s="9">
        <f t="shared" si="104"/>
        <v>-12.484751574392746</v>
      </c>
      <c r="O649" s="9">
        <f t="shared" si="105"/>
        <v>-8.7951531921140287</v>
      </c>
      <c r="Q649" s="9">
        <f t="shared" si="106"/>
        <v>119.51532601554607</v>
      </c>
      <c r="R649" s="9">
        <f t="shared" si="107"/>
        <v>-12.484751574392746</v>
      </c>
      <c r="S649" s="9">
        <f t="shared" si="108"/>
        <v>108.79515319211401</v>
      </c>
      <c r="T649" s="9">
        <f t="shared" si="109"/>
        <v>-8.7951531921140287</v>
      </c>
    </row>
    <row r="650" spans="8:20">
      <c r="H650" s="52">
        <v>646</v>
      </c>
      <c r="I650" s="9">
        <v>0.11355622565880441</v>
      </c>
      <c r="J650" s="9">
        <f t="shared" ca="1" si="102"/>
        <v>0.72286351108024693</v>
      </c>
      <c r="K650" s="9">
        <f t="shared" si="100"/>
        <v>0.11355622565880441</v>
      </c>
      <c r="L650" s="9">
        <f t="shared" si="101"/>
        <v>101.1908675651032</v>
      </c>
      <c r="M650" s="9">
        <f t="shared" si="103"/>
        <v>103.69727629692213</v>
      </c>
      <c r="N650" s="9">
        <f t="shared" si="104"/>
        <v>-1.1908675651032041</v>
      </c>
      <c r="O650" s="9">
        <f t="shared" si="105"/>
        <v>-3.6972762969221407</v>
      </c>
      <c r="Q650" s="9">
        <f t="shared" si="106"/>
        <v>101.1908675651032</v>
      </c>
      <c r="R650" s="9">
        <f t="shared" si="107"/>
        <v>-1.1908675651032041</v>
      </c>
      <c r="S650" s="9">
        <f t="shared" si="108"/>
        <v>103.69727629692213</v>
      </c>
      <c r="T650" s="9">
        <f t="shared" si="109"/>
        <v>-3.6972762969221407</v>
      </c>
    </row>
    <row r="651" spans="8:20">
      <c r="H651" s="52">
        <v>647</v>
      </c>
      <c r="I651" s="9">
        <v>0.96886160743301575</v>
      </c>
      <c r="J651" s="9">
        <f t="shared" ca="1" si="102"/>
        <v>-3.5440520615867555E-2</v>
      </c>
      <c r="K651" s="9">
        <f t="shared" si="100"/>
        <v>0.96886160743301575</v>
      </c>
      <c r="L651" s="9">
        <f t="shared" si="101"/>
        <v>134.81252092795597</v>
      </c>
      <c r="M651" s="9">
        <f t="shared" si="103"/>
        <v>112.63980170287121</v>
      </c>
      <c r="N651" s="9">
        <f t="shared" si="104"/>
        <v>-12.484751574392746</v>
      </c>
      <c r="O651" s="9">
        <f t="shared" si="105"/>
        <v>-10.127656305062047</v>
      </c>
      <c r="Q651" s="9">
        <f t="shared" si="106"/>
        <v>134.81252092795597</v>
      </c>
      <c r="R651" s="9">
        <f t="shared" si="107"/>
        <v>-12.484751574392746</v>
      </c>
      <c r="S651" s="9">
        <f t="shared" si="108"/>
        <v>112.63980170287121</v>
      </c>
      <c r="T651" s="9">
        <f t="shared" si="109"/>
        <v>-10.127656305062047</v>
      </c>
    </row>
    <row r="652" spans="8:20">
      <c r="H652" s="52">
        <v>648</v>
      </c>
      <c r="I652" s="9">
        <v>0.31397621101687129</v>
      </c>
      <c r="J652" s="9">
        <f t="shared" ca="1" si="102"/>
        <v>-1.3005545502450151</v>
      </c>
      <c r="K652" s="9">
        <f t="shared" si="100"/>
        <v>0.31397621101687129</v>
      </c>
      <c r="L652" s="9">
        <f t="shared" si="101"/>
        <v>108.22701894335862</v>
      </c>
      <c r="M652" s="9">
        <f t="shared" si="103"/>
        <v>105.72687298777393</v>
      </c>
      <c r="N652" s="9">
        <f t="shared" si="104"/>
        <v>-8.2270189433586154</v>
      </c>
      <c r="O652" s="9">
        <f t="shared" si="105"/>
        <v>-5.7268729877739446</v>
      </c>
      <c r="Q652" s="9">
        <f t="shared" si="106"/>
        <v>108.22701894335862</v>
      </c>
      <c r="R652" s="9">
        <f t="shared" si="107"/>
        <v>-8.2270189433586154</v>
      </c>
      <c r="S652" s="9">
        <f t="shared" si="108"/>
        <v>105.72687298777393</v>
      </c>
      <c r="T652" s="9">
        <f t="shared" si="109"/>
        <v>-5.7268729877739446</v>
      </c>
    </row>
    <row r="653" spans="8:20">
      <c r="H653" s="52">
        <v>649</v>
      </c>
      <c r="I653" s="9">
        <v>-0.56314088881002533</v>
      </c>
      <c r="J653" s="9">
        <f t="shared" ca="1" si="102"/>
        <v>0.45588952104060915</v>
      </c>
      <c r="K653" s="9">
        <f t="shared" si="100"/>
        <v>-0.56314088881002533</v>
      </c>
      <c r="L653" s="9">
        <f t="shared" si="101"/>
        <v>80.643535612156185</v>
      </c>
      <c r="M653" s="9">
        <f t="shared" si="103"/>
        <v>97.128062186632945</v>
      </c>
      <c r="N653" s="9">
        <f t="shared" si="104"/>
        <v>0</v>
      </c>
      <c r="O653" s="9">
        <f t="shared" si="105"/>
        <v>0</v>
      </c>
      <c r="Q653" s="9">
        <f t="shared" si="106"/>
        <v>80.643535612156185</v>
      </c>
      <c r="R653" s="9">
        <f t="shared" si="107"/>
        <v>0</v>
      </c>
      <c r="S653" s="9">
        <f t="shared" si="108"/>
        <v>97.128062186632945</v>
      </c>
      <c r="T653" s="9">
        <f t="shared" si="109"/>
        <v>0</v>
      </c>
    </row>
    <row r="654" spans="8:20">
      <c r="H654" s="52">
        <v>650</v>
      </c>
      <c r="I654" s="9">
        <v>-1.6426614363808201</v>
      </c>
      <c r="J654" s="9">
        <f t="shared" ca="1" si="102"/>
        <v>-6.5428510954389896E-2</v>
      </c>
      <c r="K654" s="9">
        <f t="shared" si="100"/>
        <v>-1.6426614363808201</v>
      </c>
      <c r="L654" s="9">
        <f t="shared" si="101"/>
        <v>56.146168420775098</v>
      </c>
      <c r="M654" s="9">
        <f t="shared" si="103"/>
        <v>87.498924166032509</v>
      </c>
      <c r="N654" s="9">
        <f t="shared" si="104"/>
        <v>0</v>
      </c>
      <c r="O654" s="9">
        <f t="shared" si="105"/>
        <v>0</v>
      </c>
      <c r="Q654" s="9">
        <f t="shared" si="106"/>
        <v>56.146168420775098</v>
      </c>
      <c r="R654" s="9">
        <f t="shared" si="107"/>
        <v>0</v>
      </c>
      <c r="S654" s="9">
        <f t="shared" si="108"/>
        <v>87.498924166032509</v>
      </c>
      <c r="T654" s="9">
        <f t="shared" si="109"/>
        <v>0</v>
      </c>
    </row>
    <row r="655" spans="8:20">
      <c r="H655" s="52">
        <v>651</v>
      </c>
      <c r="I655" s="9">
        <v>-2.3572660788675983</v>
      </c>
      <c r="J655" s="9">
        <f t="shared" ca="1" si="102"/>
        <v>1.0357864312920189</v>
      </c>
      <c r="K655" s="9">
        <f t="shared" si="100"/>
        <v>-2.3572660788675983</v>
      </c>
      <c r="L655" s="9">
        <f t="shared" si="101"/>
        <v>44.180082949699354</v>
      </c>
      <c r="M655" s="9">
        <f t="shared" si="103"/>
        <v>81.655961386295218</v>
      </c>
      <c r="N655" s="9">
        <f t="shared" si="104"/>
        <v>0</v>
      </c>
      <c r="O655" s="9">
        <f t="shared" si="105"/>
        <v>0</v>
      </c>
      <c r="Q655" s="9">
        <f t="shared" si="106"/>
        <v>44.180082949699354</v>
      </c>
      <c r="R655" s="9">
        <f t="shared" si="107"/>
        <v>0</v>
      </c>
      <c r="S655" s="9">
        <f t="shared" si="108"/>
        <v>81.655961386295218</v>
      </c>
      <c r="T655" s="9">
        <f t="shared" si="109"/>
        <v>0</v>
      </c>
    </row>
    <row r="656" spans="8:20">
      <c r="H656" s="52">
        <v>652</v>
      </c>
      <c r="I656" s="9">
        <v>0.19698202734837542</v>
      </c>
      <c r="J656" s="9">
        <f t="shared" ca="1" si="102"/>
        <v>0.22645279073397737</v>
      </c>
      <c r="K656" s="9">
        <f t="shared" si="100"/>
        <v>0.19698202734837542</v>
      </c>
      <c r="L656" s="9">
        <f t="shared" si="101"/>
        <v>104.0623482525519</v>
      </c>
      <c r="M656" s="9">
        <f t="shared" si="103"/>
        <v>104.53732892313025</v>
      </c>
      <c r="N656" s="9">
        <f t="shared" si="104"/>
        <v>-4.0623482525518995</v>
      </c>
      <c r="O656" s="9">
        <f t="shared" si="105"/>
        <v>-4.5373289231302607</v>
      </c>
      <c r="Q656" s="9">
        <f t="shared" si="106"/>
        <v>104.0623482525519</v>
      </c>
      <c r="R656" s="9">
        <f t="shared" si="107"/>
        <v>-4.0623482525518995</v>
      </c>
      <c r="S656" s="9">
        <f t="shared" si="108"/>
        <v>104.53732892313025</v>
      </c>
      <c r="T656" s="9">
        <f t="shared" si="109"/>
        <v>-4.5373289231302607</v>
      </c>
    </row>
    <row r="657" spans="8:20">
      <c r="H657" s="52">
        <v>653</v>
      </c>
      <c r="I657" s="9">
        <v>-0.17405270752658455</v>
      </c>
      <c r="J657" s="9">
        <f t="shared" ca="1" si="102"/>
        <v>-0.38355475549330126</v>
      </c>
      <c r="K657" s="9">
        <f t="shared" si="100"/>
        <v>-0.17405270752658455</v>
      </c>
      <c r="L657" s="9">
        <f t="shared" si="101"/>
        <v>91.885393089516128</v>
      </c>
      <c r="M657" s="9">
        <f t="shared" si="103"/>
        <v>100.85262393216142</v>
      </c>
      <c r="N657" s="9">
        <f t="shared" si="104"/>
        <v>0</v>
      </c>
      <c r="O657" s="9">
        <f t="shared" si="105"/>
        <v>-0.8526239321614355</v>
      </c>
      <c r="Q657" s="9">
        <f t="shared" si="106"/>
        <v>91.885393089516128</v>
      </c>
      <c r="R657" s="9">
        <f t="shared" si="107"/>
        <v>0</v>
      </c>
      <c r="S657" s="9">
        <f t="shared" si="108"/>
        <v>100.85262393216142</v>
      </c>
      <c r="T657" s="9">
        <f t="shared" si="109"/>
        <v>-0.8526239321614355</v>
      </c>
    </row>
    <row r="658" spans="8:20">
      <c r="H658" s="52">
        <v>654</v>
      </c>
      <c r="I658" s="9">
        <v>-1.1616938466525797</v>
      </c>
      <c r="J658" s="9">
        <f t="shared" ca="1" si="102"/>
        <v>-0.56664935681585638</v>
      </c>
      <c r="K658" s="9">
        <f t="shared" si="100"/>
        <v>-1.1616938466525797</v>
      </c>
      <c r="L658" s="9">
        <f t="shared" si="101"/>
        <v>65.975204822668701</v>
      </c>
      <c r="M658" s="9">
        <f t="shared" si="103"/>
        <v>91.665161721571678</v>
      </c>
      <c r="N658" s="9">
        <f t="shared" si="104"/>
        <v>0</v>
      </c>
      <c r="O658" s="9">
        <f t="shared" si="105"/>
        <v>0</v>
      </c>
      <c r="Q658" s="9">
        <f t="shared" si="106"/>
        <v>65.975204822668701</v>
      </c>
      <c r="R658" s="9">
        <f t="shared" si="107"/>
        <v>0</v>
      </c>
      <c r="S658" s="9">
        <f t="shared" si="108"/>
        <v>91.665161721571678</v>
      </c>
      <c r="T658" s="9">
        <f t="shared" si="109"/>
        <v>0</v>
      </c>
    </row>
    <row r="659" spans="8:20">
      <c r="H659" s="52">
        <v>655</v>
      </c>
      <c r="I659" s="9">
        <v>-0.93906963190840387</v>
      </c>
      <c r="J659" s="9">
        <f t="shared" ca="1" si="102"/>
        <v>1.7030366015218574</v>
      </c>
      <c r="K659" s="9">
        <f t="shared" si="100"/>
        <v>-0.93906963190840387</v>
      </c>
      <c r="L659" s="9">
        <f t="shared" si="101"/>
        <v>71.090165486712095</v>
      </c>
      <c r="M659" s="9">
        <f t="shared" si="103"/>
        <v>93.660175874667402</v>
      </c>
      <c r="N659" s="9">
        <f t="shared" si="104"/>
        <v>0</v>
      </c>
      <c r="O659" s="9">
        <f t="shared" si="105"/>
        <v>0</v>
      </c>
      <c r="Q659" s="9">
        <f t="shared" si="106"/>
        <v>71.090165486712095</v>
      </c>
      <c r="R659" s="9">
        <f t="shared" si="107"/>
        <v>0</v>
      </c>
      <c r="S659" s="9">
        <f t="shared" si="108"/>
        <v>93.660175874667402</v>
      </c>
      <c r="T659" s="9">
        <f t="shared" si="109"/>
        <v>0</v>
      </c>
    </row>
    <row r="660" spans="8:20">
      <c r="H660" s="52">
        <v>656</v>
      </c>
      <c r="I660" s="9">
        <v>-0.90872356321156655</v>
      </c>
      <c r="J660" s="9">
        <f t="shared" ca="1" si="102"/>
        <v>0.85125386903414546</v>
      </c>
      <c r="K660" s="9">
        <f t="shared" si="100"/>
        <v>-0.90872356321156655</v>
      </c>
      <c r="L660" s="9">
        <f t="shared" si="101"/>
        <v>71.817439221840033</v>
      </c>
      <c r="M660" s="9">
        <f t="shared" si="103"/>
        <v>93.935459520864043</v>
      </c>
      <c r="N660" s="9">
        <f t="shared" si="104"/>
        <v>0</v>
      </c>
      <c r="O660" s="9">
        <f t="shared" si="105"/>
        <v>0</v>
      </c>
      <c r="Q660" s="9">
        <f t="shared" si="106"/>
        <v>71.817439221840033</v>
      </c>
      <c r="R660" s="9">
        <f t="shared" si="107"/>
        <v>0</v>
      </c>
      <c r="S660" s="9">
        <f t="shared" si="108"/>
        <v>93.935459520864043</v>
      </c>
      <c r="T660" s="9">
        <f t="shared" si="109"/>
        <v>0</v>
      </c>
    </row>
    <row r="661" spans="8:20">
      <c r="H661" s="52">
        <v>657</v>
      </c>
      <c r="I661" s="9">
        <v>0.92771982916891149</v>
      </c>
      <c r="J661" s="9">
        <f t="shared" ca="1" si="102"/>
        <v>-1.147426570581334</v>
      </c>
      <c r="K661" s="9">
        <f t="shared" si="100"/>
        <v>0.92771982916891149</v>
      </c>
      <c r="L661" s="9">
        <f t="shared" si="101"/>
        <v>132.96497974546037</v>
      </c>
      <c r="M661" s="9">
        <f t="shared" si="103"/>
        <v>112.19250390759306</v>
      </c>
      <c r="N661" s="9">
        <f t="shared" si="104"/>
        <v>-12.484751574392746</v>
      </c>
      <c r="O661" s="9">
        <f t="shared" si="105"/>
        <v>-10.127656305062047</v>
      </c>
      <c r="Q661" s="9">
        <f t="shared" si="106"/>
        <v>132.96497974546037</v>
      </c>
      <c r="R661" s="9">
        <f t="shared" si="107"/>
        <v>-12.484751574392746</v>
      </c>
      <c r="S661" s="9">
        <f t="shared" si="108"/>
        <v>112.19250390759306</v>
      </c>
      <c r="T661" s="9">
        <f t="shared" si="109"/>
        <v>-10.127656305062047</v>
      </c>
    </row>
    <row r="662" spans="8:20">
      <c r="H662" s="52">
        <v>658</v>
      </c>
      <c r="I662" s="9">
        <v>2.0769423391005031</v>
      </c>
      <c r="J662" s="9">
        <f t="shared" ca="1" si="102"/>
        <v>0.37450828514687734</v>
      </c>
      <c r="K662" s="9">
        <f t="shared" si="100"/>
        <v>2.0769423391005031</v>
      </c>
      <c r="L662" s="9">
        <f t="shared" si="101"/>
        <v>195.49691726388377</v>
      </c>
      <c r="M662" s="9">
        <f t="shared" si="103"/>
        <v>125.38150332618248</v>
      </c>
      <c r="N662" s="9">
        <f t="shared" si="104"/>
        <v>-12.484751574392746</v>
      </c>
      <c r="O662" s="9">
        <f t="shared" si="105"/>
        <v>-10.127656305062047</v>
      </c>
      <c r="Q662" s="9">
        <f t="shared" si="106"/>
        <v>195.49691726388377</v>
      </c>
      <c r="R662" s="9">
        <f t="shared" si="107"/>
        <v>-12.484751574392746</v>
      </c>
      <c r="S662" s="9">
        <f t="shared" si="108"/>
        <v>125.38150332618248</v>
      </c>
      <c r="T662" s="9">
        <f t="shared" si="109"/>
        <v>-10.127656305062047</v>
      </c>
    </row>
    <row r="663" spans="8:20">
      <c r="H663" s="52">
        <v>659</v>
      </c>
      <c r="I663" s="9">
        <v>-0.17870205087848304</v>
      </c>
      <c r="J663" s="9">
        <f t="shared" ca="1" si="102"/>
        <v>0.41300790966780981</v>
      </c>
      <c r="K663" s="9">
        <f t="shared" si="100"/>
        <v>-0.17870205087848304</v>
      </c>
      <c r="L663" s="9">
        <f t="shared" si="101"/>
        <v>91.74221604683909</v>
      </c>
      <c r="M663" s="9">
        <f t="shared" si="103"/>
        <v>100.80728547497942</v>
      </c>
      <c r="N663" s="9">
        <f t="shared" si="104"/>
        <v>0</v>
      </c>
      <c r="O663" s="9">
        <f t="shared" si="105"/>
        <v>-0.80728547497943737</v>
      </c>
      <c r="Q663" s="9">
        <f t="shared" si="106"/>
        <v>91.74221604683909</v>
      </c>
      <c r="R663" s="9">
        <f t="shared" si="107"/>
        <v>0</v>
      </c>
      <c r="S663" s="9">
        <f t="shared" si="108"/>
        <v>100.80728547497942</v>
      </c>
      <c r="T663" s="9">
        <f t="shared" si="109"/>
        <v>-0.80728547497943737</v>
      </c>
    </row>
    <row r="664" spans="8:20">
      <c r="H664" s="52">
        <v>660</v>
      </c>
      <c r="I664" s="9">
        <v>0.26941603930270724</v>
      </c>
      <c r="J664" s="9">
        <f t="shared" ca="1" si="102"/>
        <v>0.49448606575219062</v>
      </c>
      <c r="K664" s="9">
        <f t="shared" si="100"/>
        <v>0.26941603930270724</v>
      </c>
      <c r="L664" s="9">
        <f t="shared" si="101"/>
        <v>106.6215015487023</v>
      </c>
      <c r="M664" s="9">
        <f t="shared" si="103"/>
        <v>105.27221761844488</v>
      </c>
      <c r="N664" s="9">
        <f t="shared" si="104"/>
        <v>-6.6215015487022981</v>
      </c>
      <c r="O664" s="9">
        <f t="shared" si="105"/>
        <v>-5.2722176184448983</v>
      </c>
      <c r="Q664" s="9">
        <f t="shared" si="106"/>
        <v>106.6215015487023</v>
      </c>
      <c r="R664" s="9">
        <f t="shared" si="107"/>
        <v>-6.6215015487022981</v>
      </c>
      <c r="S664" s="9">
        <f t="shared" si="108"/>
        <v>105.27221761844488</v>
      </c>
      <c r="T664" s="9">
        <f t="shared" si="109"/>
        <v>-5.2722176184448983</v>
      </c>
    </row>
    <row r="665" spans="8:20">
      <c r="H665" s="52">
        <v>661</v>
      </c>
      <c r="I665" s="9">
        <v>0.85677903050809912</v>
      </c>
      <c r="J665" s="9">
        <f t="shared" ca="1" si="102"/>
        <v>-0.10001645653280931</v>
      </c>
      <c r="K665" s="9">
        <f t="shared" si="100"/>
        <v>0.85677903050809912</v>
      </c>
      <c r="L665" s="9">
        <f t="shared" si="101"/>
        <v>129.83853591057914</v>
      </c>
      <c r="M665" s="9">
        <f t="shared" si="103"/>
        <v>111.42539594360844</v>
      </c>
      <c r="N665" s="9">
        <f t="shared" si="104"/>
        <v>-12.484751574392746</v>
      </c>
      <c r="O665" s="9">
        <f t="shared" si="105"/>
        <v>-10.127656305062047</v>
      </c>
      <c r="Q665" s="9">
        <f t="shared" si="106"/>
        <v>129.83853591057914</v>
      </c>
      <c r="R665" s="9">
        <f t="shared" si="107"/>
        <v>-12.484751574392746</v>
      </c>
      <c r="S665" s="9">
        <f t="shared" si="108"/>
        <v>111.42539594360844</v>
      </c>
      <c r="T665" s="9">
        <f t="shared" si="109"/>
        <v>-10.127656305062047</v>
      </c>
    </row>
    <row r="666" spans="8:20">
      <c r="H666" s="52">
        <v>662</v>
      </c>
      <c r="I666" s="9">
        <v>1.643140988423877</v>
      </c>
      <c r="J666" s="9">
        <f t="shared" ca="1" si="102"/>
        <v>-0.17016082514676908</v>
      </c>
      <c r="K666" s="9">
        <f t="shared" si="100"/>
        <v>1.643140988423877</v>
      </c>
      <c r="L666" s="9">
        <f t="shared" si="101"/>
        <v>169.02455748995689</v>
      </c>
      <c r="M666" s="9">
        <f t="shared" si="103"/>
        <v>120.23002927773939</v>
      </c>
      <c r="N666" s="9">
        <f t="shared" si="104"/>
        <v>-12.484751574392746</v>
      </c>
      <c r="O666" s="9">
        <f t="shared" si="105"/>
        <v>-10.127656305062047</v>
      </c>
      <c r="Q666" s="9">
        <f t="shared" si="106"/>
        <v>169.02455748995689</v>
      </c>
      <c r="R666" s="9">
        <f t="shared" si="107"/>
        <v>-12.484751574392746</v>
      </c>
      <c r="S666" s="9">
        <f t="shared" si="108"/>
        <v>120.23002927773939</v>
      </c>
      <c r="T666" s="9">
        <f t="shared" si="109"/>
        <v>-10.127656305062047</v>
      </c>
    </row>
    <row r="667" spans="8:20">
      <c r="H667" s="52">
        <v>663</v>
      </c>
      <c r="I667" s="9">
        <v>0.18817060557327286</v>
      </c>
      <c r="J667" s="9">
        <f t="shared" ca="1" si="102"/>
        <v>-0.52653540685110689</v>
      </c>
      <c r="K667" s="9">
        <f t="shared" si="100"/>
        <v>0.18817060557327286</v>
      </c>
      <c r="L667" s="9">
        <f t="shared" si="101"/>
        <v>103.75525386473473</v>
      </c>
      <c r="M667" s="9">
        <f t="shared" si="103"/>
        <v>104.44828220733527</v>
      </c>
      <c r="N667" s="9">
        <f t="shared" si="104"/>
        <v>-3.7552538647347262</v>
      </c>
      <c r="O667" s="9">
        <f t="shared" si="105"/>
        <v>-4.4482822073352821</v>
      </c>
      <c r="Q667" s="9">
        <f t="shared" si="106"/>
        <v>103.75525386473473</v>
      </c>
      <c r="R667" s="9">
        <f t="shared" si="107"/>
        <v>-3.7552538647347262</v>
      </c>
      <c r="S667" s="9">
        <f t="shared" si="108"/>
        <v>104.44828220733527</v>
      </c>
      <c r="T667" s="9">
        <f t="shared" si="109"/>
        <v>-4.4482822073352821</v>
      </c>
    </row>
    <row r="668" spans="8:20">
      <c r="H668" s="52">
        <v>664</v>
      </c>
      <c r="I668" s="9">
        <v>0.13183072484344507</v>
      </c>
      <c r="J668" s="9">
        <f t="shared" ca="1" si="102"/>
        <v>-0.17744265812928961</v>
      </c>
      <c r="K668" s="9">
        <f t="shared" si="100"/>
        <v>0.13183072484344507</v>
      </c>
      <c r="L668" s="9">
        <f t="shared" si="101"/>
        <v>101.81301360585448</v>
      </c>
      <c r="M668" s="9">
        <f t="shared" si="103"/>
        <v>103.8807113059233</v>
      </c>
      <c r="N668" s="9">
        <f t="shared" si="104"/>
        <v>-1.8130136058544792</v>
      </c>
      <c r="O668" s="9">
        <f t="shared" si="105"/>
        <v>-3.8807113059233131</v>
      </c>
      <c r="Q668" s="9">
        <f t="shared" si="106"/>
        <v>101.81301360585448</v>
      </c>
      <c r="R668" s="9">
        <f t="shared" si="107"/>
        <v>-1.8130136058544792</v>
      </c>
      <c r="S668" s="9">
        <f t="shared" si="108"/>
        <v>103.8807113059233</v>
      </c>
      <c r="T668" s="9">
        <f t="shared" si="109"/>
        <v>-3.8807113059233131</v>
      </c>
    </row>
    <row r="669" spans="8:20">
      <c r="H669" s="52">
        <v>665</v>
      </c>
      <c r="I669" s="9">
        <v>-0.12294775454768478</v>
      </c>
      <c r="J669" s="9">
        <f t="shared" ca="1" si="102"/>
        <v>-0.6859964410016004</v>
      </c>
      <c r="K669" s="9">
        <f t="shared" si="100"/>
        <v>-0.12294775454768478</v>
      </c>
      <c r="L669" s="9">
        <f t="shared" si="101"/>
        <v>93.473979292461991</v>
      </c>
      <c r="M669" s="9">
        <f t="shared" si="103"/>
        <v>101.35232404184912</v>
      </c>
      <c r="N669" s="9">
        <f t="shared" si="104"/>
        <v>0</v>
      </c>
      <c r="O669" s="9">
        <f t="shared" si="105"/>
        <v>-1.3523240418491298</v>
      </c>
      <c r="Q669" s="9">
        <f t="shared" si="106"/>
        <v>93.473979292461991</v>
      </c>
      <c r="R669" s="9">
        <f t="shared" si="107"/>
        <v>0</v>
      </c>
      <c r="S669" s="9">
        <f t="shared" si="108"/>
        <v>101.35232404184912</v>
      </c>
      <c r="T669" s="9">
        <f t="shared" si="109"/>
        <v>-1.3523240418491298</v>
      </c>
    </row>
    <row r="670" spans="8:20">
      <c r="H670" s="52">
        <v>666</v>
      </c>
      <c r="I670" s="9">
        <v>-0.84137666414424528</v>
      </c>
      <c r="J670" s="9">
        <f t="shared" ca="1" si="102"/>
        <v>-0.79840182440571361</v>
      </c>
      <c r="K670" s="9">
        <f t="shared" si="100"/>
        <v>-0.84137666414424528</v>
      </c>
      <c r="L670" s="9">
        <f t="shared" si="101"/>
        <v>73.458163865103685</v>
      </c>
      <c r="M670" s="9">
        <f t="shared" si="103"/>
        <v>94.549289139770238</v>
      </c>
      <c r="N670" s="9">
        <f t="shared" si="104"/>
        <v>0</v>
      </c>
      <c r="O670" s="9">
        <f t="shared" si="105"/>
        <v>0</v>
      </c>
      <c r="Q670" s="9">
        <f t="shared" si="106"/>
        <v>73.458163865103685</v>
      </c>
      <c r="R670" s="9">
        <f t="shared" si="107"/>
        <v>0</v>
      </c>
      <c r="S670" s="9">
        <f t="shared" si="108"/>
        <v>94.549289139770238</v>
      </c>
      <c r="T670" s="9">
        <f t="shared" si="109"/>
        <v>0</v>
      </c>
    </row>
    <row r="671" spans="8:20">
      <c r="H671" s="52">
        <v>667</v>
      </c>
      <c r="I671" s="9">
        <v>5.105028631153203E-2</v>
      </c>
      <c r="J671" s="9">
        <f t="shared" ca="1" si="102"/>
        <v>0.16549799250332978</v>
      </c>
      <c r="K671" s="9">
        <f t="shared" si="100"/>
        <v>5.105028631153203E-2</v>
      </c>
      <c r="L671" s="9">
        <f t="shared" si="101"/>
        <v>99.091483308030405</v>
      </c>
      <c r="M671" s="9">
        <f t="shared" si="103"/>
        <v>103.07230199107039</v>
      </c>
      <c r="N671" s="9">
        <f t="shared" si="104"/>
        <v>0</v>
      </c>
      <c r="O671" s="9">
        <f t="shared" si="105"/>
        <v>-3.0723019910704039</v>
      </c>
      <c r="Q671" s="9">
        <f t="shared" si="106"/>
        <v>99.091483308030405</v>
      </c>
      <c r="R671" s="9">
        <f t="shared" si="107"/>
        <v>0</v>
      </c>
      <c r="S671" s="9">
        <f t="shared" si="108"/>
        <v>103.07230199107039</v>
      </c>
      <c r="T671" s="9">
        <f t="shared" si="109"/>
        <v>-3.0723019910704039</v>
      </c>
    </row>
    <row r="672" spans="8:20">
      <c r="H672" s="52">
        <v>668</v>
      </c>
      <c r="I672" s="9">
        <v>-0.48840843691919494</v>
      </c>
      <c r="J672" s="9">
        <f t="shared" ca="1" si="102"/>
        <v>1.2843346526800097</v>
      </c>
      <c r="K672" s="9">
        <f t="shared" si="100"/>
        <v>-0.48840843691919494</v>
      </c>
      <c r="L672" s="9">
        <f t="shared" si="101"/>
        <v>82.690484607034065</v>
      </c>
      <c r="M672" s="9">
        <f t="shared" si="103"/>
        <v>97.832609088323252</v>
      </c>
      <c r="N672" s="9">
        <f t="shared" si="104"/>
        <v>0</v>
      </c>
      <c r="O672" s="9">
        <f t="shared" si="105"/>
        <v>0</v>
      </c>
      <c r="Q672" s="9">
        <f t="shared" si="106"/>
        <v>82.690484607034065</v>
      </c>
      <c r="R672" s="9">
        <f t="shared" si="107"/>
        <v>0</v>
      </c>
      <c r="S672" s="9">
        <f t="shared" si="108"/>
        <v>97.832609088323252</v>
      </c>
      <c r="T672" s="9">
        <f t="shared" si="109"/>
        <v>0</v>
      </c>
    </row>
    <row r="673" spans="8:20">
      <c r="H673" s="52">
        <v>669</v>
      </c>
      <c r="I673" s="9">
        <v>1.3142529851646649</v>
      </c>
      <c r="J673" s="9">
        <f t="shared" ca="1" si="102"/>
        <v>0.31844239569416893</v>
      </c>
      <c r="K673" s="9">
        <f t="shared" si="100"/>
        <v>1.3142529851646649</v>
      </c>
      <c r="L673" s="9">
        <f t="shared" si="101"/>
        <v>151.37076611733221</v>
      </c>
      <c r="M673" s="9">
        <f t="shared" si="103"/>
        <v>116.46595772545064</v>
      </c>
      <c r="N673" s="9">
        <f t="shared" si="104"/>
        <v>-12.484751574392746</v>
      </c>
      <c r="O673" s="9">
        <f t="shared" si="105"/>
        <v>-10.127656305062047</v>
      </c>
      <c r="Q673" s="9">
        <f t="shared" si="106"/>
        <v>151.37076611733221</v>
      </c>
      <c r="R673" s="9">
        <f t="shared" si="107"/>
        <v>-12.484751574392746</v>
      </c>
      <c r="S673" s="9">
        <f t="shared" si="108"/>
        <v>116.46595772545064</v>
      </c>
      <c r="T673" s="9">
        <f t="shared" si="109"/>
        <v>-10.127656305062047</v>
      </c>
    </row>
    <row r="674" spans="8:20">
      <c r="H674" s="52">
        <v>670</v>
      </c>
      <c r="I674" s="9">
        <v>0.24034386967520086</v>
      </c>
      <c r="J674" s="9">
        <f t="shared" ca="1" si="102"/>
        <v>0.44412502682627036</v>
      </c>
      <c r="K674" s="9">
        <f t="shared" si="100"/>
        <v>0.24034386967520086</v>
      </c>
      <c r="L674" s="9">
        <f t="shared" si="101"/>
        <v>105.58688262488162</v>
      </c>
      <c r="M674" s="9">
        <f t="shared" si="103"/>
        <v>104.97664352441366</v>
      </c>
      <c r="N674" s="9">
        <f t="shared" si="104"/>
        <v>-5.5868826248816248</v>
      </c>
      <c r="O674" s="9">
        <f t="shared" si="105"/>
        <v>-4.9766435244136744</v>
      </c>
      <c r="Q674" s="9">
        <f t="shared" si="106"/>
        <v>105.58688262488162</v>
      </c>
      <c r="R674" s="9">
        <f t="shared" si="107"/>
        <v>-5.5868826248816248</v>
      </c>
      <c r="S674" s="9">
        <f t="shared" si="108"/>
        <v>104.97664352441366</v>
      </c>
      <c r="T674" s="9">
        <f t="shared" si="109"/>
        <v>-4.9766435244136744</v>
      </c>
    </row>
    <row r="675" spans="8:20">
      <c r="H675" s="52">
        <v>671</v>
      </c>
      <c r="I675" s="9">
        <v>-0.75641158288985533</v>
      </c>
      <c r="J675" s="9">
        <f t="shared" ca="1" si="102"/>
        <v>-2.2574063403928477</v>
      </c>
      <c r="K675" s="9">
        <f t="shared" si="100"/>
        <v>-0.75641158288985533</v>
      </c>
      <c r="L675" s="9">
        <f t="shared" si="101"/>
        <v>75.581688850889066</v>
      </c>
      <c r="M675" s="9">
        <f t="shared" si="103"/>
        <v>95.329424334702566</v>
      </c>
      <c r="N675" s="9">
        <f t="shared" si="104"/>
        <v>0</v>
      </c>
      <c r="O675" s="9">
        <f t="shared" si="105"/>
        <v>0</v>
      </c>
      <c r="Q675" s="9">
        <f t="shared" si="106"/>
        <v>75.581688850889066</v>
      </c>
      <c r="R675" s="9">
        <f t="shared" si="107"/>
        <v>0</v>
      </c>
      <c r="S675" s="9">
        <f t="shared" si="108"/>
        <v>95.329424334702566</v>
      </c>
      <c r="T675" s="9">
        <f t="shared" si="109"/>
        <v>0</v>
      </c>
    </row>
    <row r="676" spans="8:20">
      <c r="H676" s="52">
        <v>672</v>
      </c>
      <c r="I676" s="9">
        <v>0.19088635024648942</v>
      </c>
      <c r="J676" s="9">
        <f t="shared" ca="1" si="102"/>
        <v>0.26267536122555712</v>
      </c>
      <c r="K676" s="9">
        <f t="shared" si="100"/>
        <v>0.19088635024648942</v>
      </c>
      <c r="L676" s="9">
        <f t="shared" si="101"/>
        <v>103.84980586406556</v>
      </c>
      <c r="M676" s="9">
        <f t="shared" si="103"/>
        <v>104.47571896741869</v>
      </c>
      <c r="N676" s="9">
        <f t="shared" si="104"/>
        <v>-3.8498058640655586</v>
      </c>
      <c r="O676" s="9">
        <f t="shared" si="105"/>
        <v>-4.4757189674187003</v>
      </c>
      <c r="Q676" s="9">
        <f t="shared" si="106"/>
        <v>103.84980586406556</v>
      </c>
      <c r="R676" s="9">
        <f t="shared" si="107"/>
        <v>-3.8498058640655586</v>
      </c>
      <c r="S676" s="9">
        <f t="shared" si="108"/>
        <v>104.47571896741869</v>
      </c>
      <c r="T676" s="9">
        <f t="shared" si="109"/>
        <v>-4.4757189674187003</v>
      </c>
    </row>
    <row r="677" spans="8:20">
      <c r="H677" s="52">
        <v>673</v>
      </c>
      <c r="I677" s="9">
        <v>0.16993022908690028</v>
      </c>
      <c r="J677" s="9">
        <f t="shared" ca="1" si="102"/>
        <v>-0.84907582901662826</v>
      </c>
      <c r="K677" s="9">
        <f t="shared" si="100"/>
        <v>0.16993022908690028</v>
      </c>
      <c r="L677" s="9">
        <f t="shared" si="101"/>
        <v>103.12241966198653</v>
      </c>
      <c r="M677" s="9">
        <f t="shared" si="103"/>
        <v>104.26418905137938</v>
      </c>
      <c r="N677" s="9">
        <f t="shared" si="104"/>
        <v>-3.1224196619865268</v>
      </c>
      <c r="O677" s="9">
        <f t="shared" si="105"/>
        <v>-4.2641890513793896</v>
      </c>
      <c r="Q677" s="9">
        <f t="shared" si="106"/>
        <v>103.12241966198653</v>
      </c>
      <c r="R677" s="9">
        <f t="shared" si="107"/>
        <v>-3.1224196619865268</v>
      </c>
      <c r="S677" s="9">
        <f t="shared" si="108"/>
        <v>104.26418905137938</v>
      </c>
      <c r="T677" s="9">
        <f t="shared" si="109"/>
        <v>-4.2641890513793896</v>
      </c>
    </row>
    <row r="678" spans="8:20">
      <c r="H678" s="52">
        <v>674</v>
      </c>
      <c r="I678" s="9">
        <v>1.7872509062464943</v>
      </c>
      <c r="J678" s="9">
        <f t="shared" ca="1" si="102"/>
        <v>0.23845631942037868</v>
      </c>
      <c r="K678" s="9">
        <f t="shared" si="100"/>
        <v>1.7872509062464943</v>
      </c>
      <c r="L678" s="9">
        <f t="shared" si="101"/>
        <v>177.39514197495069</v>
      </c>
      <c r="M678" s="9">
        <f t="shared" si="103"/>
        <v>121.91744597795986</v>
      </c>
      <c r="N678" s="9">
        <f t="shared" si="104"/>
        <v>-12.484751574392746</v>
      </c>
      <c r="O678" s="9">
        <f t="shared" si="105"/>
        <v>-10.127656305062047</v>
      </c>
      <c r="Q678" s="9">
        <f t="shared" si="106"/>
        <v>177.39514197495069</v>
      </c>
      <c r="R678" s="9">
        <f t="shared" si="107"/>
        <v>-12.484751574392746</v>
      </c>
      <c r="S678" s="9">
        <f t="shared" si="108"/>
        <v>121.91744597795986</v>
      </c>
      <c r="T678" s="9">
        <f t="shared" si="109"/>
        <v>-10.127656305062047</v>
      </c>
    </row>
    <row r="679" spans="8:20">
      <c r="H679" s="52">
        <v>675</v>
      </c>
      <c r="I679" s="9">
        <v>-0.41940416563009303</v>
      </c>
      <c r="J679" s="9">
        <f t="shared" ca="1" si="102"/>
        <v>-5.32384972672659E-2</v>
      </c>
      <c r="K679" s="9">
        <f t="shared" si="100"/>
        <v>-0.41940416563009303</v>
      </c>
      <c r="L679" s="9">
        <f t="shared" si="101"/>
        <v>84.626642916033475</v>
      </c>
      <c r="M679" s="9">
        <f t="shared" si="103"/>
        <v>98.487690274767218</v>
      </c>
      <c r="N679" s="9">
        <f t="shared" si="104"/>
        <v>0</v>
      </c>
      <c r="O679" s="9">
        <f t="shared" si="105"/>
        <v>0</v>
      </c>
      <c r="Q679" s="9">
        <f t="shared" si="106"/>
        <v>84.626642916033475</v>
      </c>
      <c r="R679" s="9">
        <f t="shared" si="107"/>
        <v>0</v>
      </c>
      <c r="S679" s="9">
        <f t="shared" si="108"/>
        <v>98.487690274767218</v>
      </c>
      <c r="T679" s="9">
        <f t="shared" si="109"/>
        <v>0</v>
      </c>
    </row>
    <row r="680" spans="8:20">
      <c r="H680" s="52">
        <v>676</v>
      </c>
      <c r="I680" s="9">
        <v>0.44319160112440514</v>
      </c>
      <c r="J680" s="9">
        <f t="shared" ca="1" si="102"/>
        <v>0.67219499798821092</v>
      </c>
      <c r="K680" s="9">
        <f t="shared" si="100"/>
        <v>0.44319160112440514</v>
      </c>
      <c r="L680" s="9">
        <f t="shared" si="101"/>
        <v>113.02069789850901</v>
      </c>
      <c r="M680" s="9">
        <f t="shared" si="103"/>
        <v>107.0564137635205</v>
      </c>
      <c r="N680" s="9">
        <f t="shared" si="104"/>
        <v>-12.484751574392746</v>
      </c>
      <c r="O680" s="9">
        <f t="shared" si="105"/>
        <v>-7.05641376352051</v>
      </c>
      <c r="Q680" s="9">
        <f t="shared" si="106"/>
        <v>113.02069789850901</v>
      </c>
      <c r="R680" s="9">
        <f t="shared" si="107"/>
        <v>-12.484751574392746</v>
      </c>
      <c r="S680" s="9">
        <f t="shared" si="108"/>
        <v>107.0564137635205</v>
      </c>
      <c r="T680" s="9">
        <f t="shared" si="109"/>
        <v>-7.05641376352051</v>
      </c>
    </row>
    <row r="681" spans="8:20">
      <c r="H681" s="52">
        <v>677</v>
      </c>
      <c r="I681" s="9">
        <v>-0.12929025528799984</v>
      </c>
      <c r="J681" s="9">
        <f t="shared" ca="1" si="102"/>
        <v>-2.0051862347579057</v>
      </c>
      <c r="K681" s="9">
        <f t="shared" si="100"/>
        <v>-0.12929025528799984</v>
      </c>
      <c r="L681" s="9">
        <f t="shared" si="101"/>
        <v>93.275340864908486</v>
      </c>
      <c r="M681" s="9">
        <f t="shared" si="103"/>
        <v>101.29017325960911</v>
      </c>
      <c r="N681" s="9">
        <f t="shared" si="104"/>
        <v>0</v>
      </c>
      <c r="O681" s="9">
        <f t="shared" si="105"/>
        <v>-1.2901732596091193</v>
      </c>
      <c r="Q681" s="9">
        <f t="shared" si="106"/>
        <v>93.275340864908486</v>
      </c>
      <c r="R681" s="9">
        <f t="shared" si="107"/>
        <v>0</v>
      </c>
      <c r="S681" s="9">
        <f t="shared" si="108"/>
        <v>101.29017325960911</v>
      </c>
      <c r="T681" s="9">
        <f t="shared" si="109"/>
        <v>-1.2901732596091193</v>
      </c>
    </row>
    <row r="682" spans="8:20">
      <c r="H682" s="52">
        <v>678</v>
      </c>
      <c r="I682" s="9">
        <v>0.48295284107931602</v>
      </c>
      <c r="J682" s="9">
        <f t="shared" ca="1" si="102"/>
        <v>0.69329911423828305</v>
      </c>
      <c r="K682" s="9">
        <f t="shared" si="100"/>
        <v>0.48295284107931602</v>
      </c>
      <c r="L682" s="9">
        <f t="shared" si="101"/>
        <v>114.53806591227121</v>
      </c>
      <c r="M682" s="9">
        <f t="shared" si="103"/>
        <v>107.46888479860446</v>
      </c>
      <c r="N682" s="9">
        <f t="shared" si="104"/>
        <v>-12.484751574392746</v>
      </c>
      <c r="O682" s="9">
        <f t="shared" si="105"/>
        <v>-7.4688847986044777</v>
      </c>
      <c r="Q682" s="9">
        <f t="shared" si="106"/>
        <v>114.53806591227121</v>
      </c>
      <c r="R682" s="9">
        <f t="shared" si="107"/>
        <v>-12.484751574392746</v>
      </c>
      <c r="S682" s="9">
        <f t="shared" si="108"/>
        <v>107.46888479860446</v>
      </c>
      <c r="T682" s="9">
        <f t="shared" si="109"/>
        <v>-7.4688847986044777</v>
      </c>
    </row>
    <row r="683" spans="8:20">
      <c r="H683" s="52">
        <v>679</v>
      </c>
      <c r="I683" s="9">
        <v>-0.39085901557617259</v>
      </c>
      <c r="J683" s="9">
        <f t="shared" ca="1" si="102"/>
        <v>0.58603767977433918</v>
      </c>
      <c r="K683" s="9">
        <f t="shared" si="100"/>
        <v>-0.39085901557617259</v>
      </c>
      <c r="L683" s="9">
        <f t="shared" si="101"/>
        <v>85.440773374496217</v>
      </c>
      <c r="M683" s="9">
        <f t="shared" si="103"/>
        <v>98.759960060888744</v>
      </c>
      <c r="N683" s="9">
        <f t="shared" si="104"/>
        <v>0</v>
      </c>
      <c r="O683" s="9">
        <f t="shared" si="105"/>
        <v>0</v>
      </c>
      <c r="Q683" s="9">
        <f t="shared" si="106"/>
        <v>85.440773374496217</v>
      </c>
      <c r="R683" s="9">
        <f t="shared" si="107"/>
        <v>0</v>
      </c>
      <c r="S683" s="9">
        <f t="shared" si="108"/>
        <v>98.759960060888744</v>
      </c>
      <c r="T683" s="9">
        <f t="shared" si="109"/>
        <v>0</v>
      </c>
    </row>
    <row r="684" spans="8:20">
      <c r="H684" s="52">
        <v>680</v>
      </c>
      <c r="I684" s="9">
        <v>-0.74584099178273588</v>
      </c>
      <c r="J684" s="9">
        <f t="shared" ca="1" si="102"/>
        <v>2.0360628859254756E-2</v>
      </c>
      <c r="K684" s="9">
        <f t="shared" si="100"/>
        <v>-0.74584099178273588</v>
      </c>
      <c r="L684" s="9">
        <f t="shared" si="101"/>
        <v>75.850136653210583</v>
      </c>
      <c r="M684" s="9">
        <f t="shared" si="103"/>
        <v>95.426930888858038</v>
      </c>
      <c r="N684" s="9">
        <f t="shared" si="104"/>
        <v>0</v>
      </c>
      <c r="O684" s="9">
        <f t="shared" si="105"/>
        <v>0</v>
      </c>
      <c r="Q684" s="9">
        <f t="shared" si="106"/>
        <v>75.850136653210583</v>
      </c>
      <c r="R684" s="9">
        <f t="shared" si="107"/>
        <v>0</v>
      </c>
      <c r="S684" s="9">
        <f t="shared" si="108"/>
        <v>95.426930888858038</v>
      </c>
      <c r="T684" s="9">
        <f t="shared" si="109"/>
        <v>0</v>
      </c>
    </row>
    <row r="685" spans="8:20">
      <c r="H685" s="52">
        <v>681</v>
      </c>
      <c r="I685" s="9">
        <v>0.50774492965682971</v>
      </c>
      <c r="J685" s="9">
        <f t="shared" ca="1" si="102"/>
        <v>-2.1065694324474422</v>
      </c>
      <c r="K685" s="9">
        <f t="shared" si="100"/>
        <v>0.50774492965682971</v>
      </c>
      <c r="L685" s="9">
        <f t="shared" si="101"/>
        <v>115.49447515756319</v>
      </c>
      <c r="M685" s="9">
        <f t="shared" si="103"/>
        <v>107.72687438280637</v>
      </c>
      <c r="N685" s="9">
        <f t="shared" si="104"/>
        <v>-12.484751574392746</v>
      </c>
      <c r="O685" s="9">
        <f t="shared" si="105"/>
        <v>-7.7268743828063862</v>
      </c>
      <c r="Q685" s="9">
        <f t="shared" si="106"/>
        <v>115.49447515756319</v>
      </c>
      <c r="R685" s="9">
        <f t="shared" si="107"/>
        <v>-12.484751574392746</v>
      </c>
      <c r="S685" s="9">
        <f t="shared" si="108"/>
        <v>107.72687438280637</v>
      </c>
      <c r="T685" s="9">
        <f t="shared" si="109"/>
        <v>-7.7268743828063862</v>
      </c>
    </row>
    <row r="686" spans="8:20">
      <c r="H686" s="52">
        <v>682</v>
      </c>
      <c r="I686" s="9">
        <v>-0.13998300421087234</v>
      </c>
      <c r="J686" s="9">
        <f t="shared" ca="1" si="102"/>
        <v>-1.1875343733900758</v>
      </c>
      <c r="K686" s="9">
        <f t="shared" si="100"/>
        <v>-0.13998300421087234</v>
      </c>
      <c r="L686" s="9">
        <f t="shared" si="101"/>
        <v>92.941413866398847</v>
      </c>
      <c r="M686" s="9">
        <f t="shared" si="103"/>
        <v>101.18548024699068</v>
      </c>
      <c r="N686" s="9">
        <f t="shared" si="104"/>
        <v>0</v>
      </c>
      <c r="O686" s="9">
        <f t="shared" si="105"/>
        <v>-1.1854802469906929</v>
      </c>
      <c r="Q686" s="9">
        <f t="shared" si="106"/>
        <v>92.941413866398847</v>
      </c>
      <c r="R686" s="9">
        <f t="shared" si="107"/>
        <v>0</v>
      </c>
      <c r="S686" s="9">
        <f t="shared" si="108"/>
        <v>101.18548024699068</v>
      </c>
      <c r="T686" s="9">
        <f t="shared" si="109"/>
        <v>-1.1854802469906929</v>
      </c>
    </row>
    <row r="687" spans="8:20">
      <c r="H687" s="52">
        <v>683</v>
      </c>
      <c r="I687" s="9">
        <v>-0.89566551480869872</v>
      </c>
      <c r="J687" s="9">
        <f t="shared" ca="1" si="102"/>
        <v>-0.52654181013172718</v>
      </c>
      <c r="K687" s="9">
        <f t="shared" si="100"/>
        <v>-0.89566551480869872</v>
      </c>
      <c r="L687" s="9">
        <f t="shared" si="101"/>
        <v>72.132673521459239</v>
      </c>
      <c r="M687" s="9">
        <f t="shared" si="103"/>
        <v>94.054164149061194</v>
      </c>
      <c r="N687" s="9">
        <f t="shared" si="104"/>
        <v>0</v>
      </c>
      <c r="O687" s="9">
        <f t="shared" si="105"/>
        <v>0</v>
      </c>
      <c r="Q687" s="9">
        <f t="shared" si="106"/>
        <v>72.132673521459239</v>
      </c>
      <c r="R687" s="9">
        <f t="shared" si="107"/>
        <v>0</v>
      </c>
      <c r="S687" s="9">
        <f t="shared" si="108"/>
        <v>94.054164149061194</v>
      </c>
      <c r="T687" s="9">
        <f t="shared" si="109"/>
        <v>0</v>
      </c>
    </row>
    <row r="688" spans="8:20">
      <c r="H688" s="52">
        <v>684</v>
      </c>
      <c r="I688" s="9">
        <v>-2.2268693954881091</v>
      </c>
      <c r="J688" s="9">
        <f t="shared" ca="1" si="102"/>
        <v>1.4137948610040536</v>
      </c>
      <c r="K688" s="9">
        <f t="shared" si="100"/>
        <v>-2.2268693954881091</v>
      </c>
      <c r="L688" s="9">
        <f t="shared" si="101"/>
        <v>46.155226838072338</v>
      </c>
      <c r="M688" s="9">
        <f t="shared" si="103"/>
        <v>82.692251446586567</v>
      </c>
      <c r="N688" s="9">
        <f t="shared" si="104"/>
        <v>0</v>
      </c>
      <c r="O688" s="9">
        <f t="shared" si="105"/>
        <v>0</v>
      </c>
      <c r="Q688" s="9">
        <f t="shared" si="106"/>
        <v>46.155226838072338</v>
      </c>
      <c r="R688" s="9">
        <f t="shared" si="107"/>
        <v>0</v>
      </c>
      <c r="S688" s="9">
        <f t="shared" si="108"/>
        <v>82.692251446586567</v>
      </c>
      <c r="T688" s="9">
        <f t="shared" si="109"/>
        <v>0</v>
      </c>
    </row>
    <row r="689" spans="8:20">
      <c r="H689" s="52">
        <v>685</v>
      </c>
      <c r="I689" s="9">
        <v>-1.7167222374374295E-2</v>
      </c>
      <c r="J689" s="9">
        <f t="shared" ca="1" si="102"/>
        <v>-1.7926009857571281</v>
      </c>
      <c r="K689" s="9">
        <f t="shared" si="100"/>
        <v>-1.7167222374374295E-2</v>
      </c>
      <c r="L689" s="9">
        <f t="shared" si="101"/>
        <v>96.84994046445847</v>
      </c>
      <c r="M689" s="9">
        <f t="shared" si="103"/>
        <v>102.39451764318191</v>
      </c>
      <c r="N689" s="9">
        <f t="shared" si="104"/>
        <v>0</v>
      </c>
      <c r="O689" s="9">
        <f t="shared" si="105"/>
        <v>-2.3945176431819277</v>
      </c>
      <c r="Q689" s="9">
        <f t="shared" si="106"/>
        <v>96.84994046445847</v>
      </c>
      <c r="R689" s="9">
        <f t="shared" si="107"/>
        <v>0</v>
      </c>
      <c r="S689" s="9">
        <f t="shared" si="108"/>
        <v>102.39451764318191</v>
      </c>
      <c r="T689" s="9">
        <f t="shared" si="109"/>
        <v>-2.3945176431819277</v>
      </c>
    </row>
    <row r="690" spans="8:20">
      <c r="H690" s="52">
        <v>686</v>
      </c>
      <c r="I690" s="9">
        <v>-0.51702215667910045</v>
      </c>
      <c r="J690" s="9">
        <f t="shared" ca="1" si="102"/>
        <v>-0.56609245889128312</v>
      </c>
      <c r="K690" s="9">
        <f t="shared" si="100"/>
        <v>-0.51702215667910045</v>
      </c>
      <c r="L690" s="9">
        <f t="shared" si="101"/>
        <v>81.900676890985778</v>
      </c>
      <c r="M690" s="9">
        <f t="shared" si="103"/>
        <v>97.562248906328463</v>
      </c>
      <c r="N690" s="9">
        <f t="shared" si="104"/>
        <v>0</v>
      </c>
      <c r="O690" s="9">
        <f t="shared" si="105"/>
        <v>0</v>
      </c>
      <c r="Q690" s="9">
        <f t="shared" si="106"/>
        <v>81.900676890985778</v>
      </c>
      <c r="R690" s="9">
        <f t="shared" si="107"/>
        <v>0</v>
      </c>
      <c r="S690" s="9">
        <f t="shared" si="108"/>
        <v>97.562248906328463</v>
      </c>
      <c r="T690" s="9">
        <f t="shared" si="109"/>
        <v>0</v>
      </c>
    </row>
    <row r="691" spans="8:20">
      <c r="H691" s="52">
        <v>687</v>
      </c>
      <c r="I691" s="9">
        <v>0.43517788331434054</v>
      </c>
      <c r="J691" s="9">
        <f t="shared" ca="1" si="102"/>
        <v>-1.0319449423628104</v>
      </c>
      <c r="K691" s="9">
        <f t="shared" si="100"/>
        <v>0.43517788331434054</v>
      </c>
      <c r="L691" s="9">
        <f t="shared" si="101"/>
        <v>112.71732109595318</v>
      </c>
      <c r="M691" s="9">
        <f t="shared" si="103"/>
        <v>106.9734737686523</v>
      </c>
      <c r="N691" s="9">
        <f t="shared" si="104"/>
        <v>-12.484751574392746</v>
      </c>
      <c r="O691" s="9">
        <f t="shared" si="105"/>
        <v>-6.9734737686523118</v>
      </c>
      <c r="Q691" s="9">
        <f t="shared" si="106"/>
        <v>112.71732109595318</v>
      </c>
      <c r="R691" s="9">
        <f t="shared" si="107"/>
        <v>-12.484751574392746</v>
      </c>
      <c r="S691" s="9">
        <f t="shared" si="108"/>
        <v>106.9734737686523</v>
      </c>
      <c r="T691" s="9">
        <f t="shared" si="109"/>
        <v>-6.9734737686523118</v>
      </c>
    </row>
    <row r="692" spans="8:20">
      <c r="H692" s="52">
        <v>688</v>
      </c>
      <c r="I692" s="9">
        <v>-1.4059343122588615</v>
      </c>
      <c r="J692" s="9">
        <f t="shared" ca="1" si="102"/>
        <v>-0.45618093884894428</v>
      </c>
      <c r="K692" s="9">
        <f t="shared" si="100"/>
        <v>-1.4059343122588615</v>
      </c>
      <c r="L692" s="9">
        <f t="shared" si="101"/>
        <v>60.7859511108691</v>
      </c>
      <c r="M692" s="9">
        <f t="shared" si="103"/>
        <v>89.525287312689287</v>
      </c>
      <c r="N692" s="9">
        <f t="shared" si="104"/>
        <v>0</v>
      </c>
      <c r="O692" s="9">
        <f t="shared" si="105"/>
        <v>0</v>
      </c>
      <c r="Q692" s="9">
        <f t="shared" si="106"/>
        <v>60.7859511108691</v>
      </c>
      <c r="R692" s="9">
        <f t="shared" si="107"/>
        <v>0</v>
      </c>
      <c r="S692" s="9">
        <f t="shared" si="108"/>
        <v>89.525287312689287</v>
      </c>
      <c r="T692" s="9">
        <f t="shared" si="109"/>
        <v>0</v>
      </c>
    </row>
    <row r="693" spans="8:20">
      <c r="H693" s="52">
        <v>689</v>
      </c>
      <c r="I693" s="9">
        <v>-0.47259462947290104</v>
      </c>
      <c r="J693" s="9">
        <f t="shared" ca="1" si="102"/>
        <v>-0.92323312324392082</v>
      </c>
      <c r="K693" s="9">
        <f t="shared" si="100"/>
        <v>-0.47259462947290104</v>
      </c>
      <c r="L693" s="9">
        <f t="shared" si="101"/>
        <v>83.130247044998782</v>
      </c>
      <c r="M693" s="9">
        <f t="shared" si="103"/>
        <v>97.982349072580632</v>
      </c>
      <c r="N693" s="9">
        <f t="shared" si="104"/>
        <v>0</v>
      </c>
      <c r="O693" s="9">
        <f t="shared" si="105"/>
        <v>0</v>
      </c>
      <c r="Q693" s="9">
        <f t="shared" si="106"/>
        <v>83.130247044998782</v>
      </c>
      <c r="R693" s="9">
        <f t="shared" si="107"/>
        <v>0</v>
      </c>
      <c r="S693" s="9">
        <f t="shared" si="108"/>
        <v>97.982349072580632</v>
      </c>
      <c r="T693" s="9">
        <f t="shared" si="109"/>
        <v>0</v>
      </c>
    </row>
    <row r="694" spans="8:20">
      <c r="H694" s="52">
        <v>690</v>
      </c>
      <c r="I694" s="9">
        <v>-1.3021594786167163</v>
      </c>
      <c r="J694" s="9">
        <f t="shared" ca="1" si="102"/>
        <v>1.7098262216994604</v>
      </c>
      <c r="K694" s="9">
        <f t="shared" si="100"/>
        <v>-1.3021594786167163</v>
      </c>
      <c r="L694" s="9">
        <f t="shared" si="101"/>
        <v>62.93897718613843</v>
      </c>
      <c r="M694" s="9">
        <f t="shared" si="103"/>
        <v>90.42832218084763</v>
      </c>
      <c r="N694" s="9">
        <f t="shared" si="104"/>
        <v>0</v>
      </c>
      <c r="O694" s="9">
        <f t="shared" si="105"/>
        <v>0</v>
      </c>
      <c r="Q694" s="9">
        <f t="shared" si="106"/>
        <v>62.93897718613843</v>
      </c>
      <c r="R694" s="9">
        <f t="shared" si="107"/>
        <v>0</v>
      </c>
      <c r="S694" s="9">
        <f t="shared" si="108"/>
        <v>90.42832218084763</v>
      </c>
      <c r="T694" s="9">
        <f t="shared" si="109"/>
        <v>0</v>
      </c>
    </row>
    <row r="695" spans="8:20">
      <c r="H695" s="52">
        <v>691</v>
      </c>
      <c r="I695" s="9">
        <v>0.47558165770599353</v>
      </c>
      <c r="J695" s="9">
        <f t="shared" ca="1" si="102"/>
        <v>0.12309227904987044</v>
      </c>
      <c r="K695" s="9">
        <f t="shared" si="100"/>
        <v>0.47558165770599353</v>
      </c>
      <c r="L695" s="9">
        <f t="shared" si="101"/>
        <v>114.25523675604143</v>
      </c>
      <c r="M695" s="9">
        <f t="shared" si="103"/>
        <v>107.39229856405836</v>
      </c>
      <c r="N695" s="9">
        <f t="shared" si="104"/>
        <v>-12.484751574392746</v>
      </c>
      <c r="O695" s="9">
        <f t="shared" si="105"/>
        <v>-7.3922985640583789</v>
      </c>
      <c r="Q695" s="9">
        <f t="shared" si="106"/>
        <v>114.25523675604143</v>
      </c>
      <c r="R695" s="9">
        <f t="shared" si="107"/>
        <v>-12.484751574392746</v>
      </c>
      <c r="S695" s="9">
        <f t="shared" si="108"/>
        <v>107.39229856405836</v>
      </c>
      <c r="T695" s="9">
        <f t="shared" si="109"/>
        <v>-7.3922985640583789</v>
      </c>
    </row>
    <row r="696" spans="8:20">
      <c r="H696" s="52">
        <v>692</v>
      </c>
      <c r="I696" s="9">
        <v>3.6568151994882954E-2</v>
      </c>
      <c r="J696" s="9">
        <f t="shared" ca="1" si="102"/>
        <v>-2.2831935105364271E-2</v>
      </c>
      <c r="K696" s="9">
        <f t="shared" si="100"/>
        <v>3.6568151994882954E-2</v>
      </c>
      <c r="L696" s="9">
        <f t="shared" si="101"/>
        <v>98.611320605732885</v>
      </c>
      <c r="M696" s="9">
        <f t="shared" si="103"/>
        <v>102.92803864674374</v>
      </c>
      <c r="N696" s="9">
        <f t="shared" si="104"/>
        <v>0</v>
      </c>
      <c r="O696" s="9">
        <f t="shared" si="105"/>
        <v>-2.928038646743758</v>
      </c>
      <c r="Q696" s="9">
        <f t="shared" si="106"/>
        <v>98.611320605732885</v>
      </c>
      <c r="R696" s="9">
        <f t="shared" si="107"/>
        <v>0</v>
      </c>
      <c r="S696" s="9">
        <f t="shared" si="108"/>
        <v>102.92803864674374</v>
      </c>
      <c r="T696" s="9">
        <f t="shared" si="109"/>
        <v>-2.928038646743758</v>
      </c>
    </row>
    <row r="697" spans="8:20">
      <c r="H697" s="52">
        <v>693</v>
      </c>
      <c r="I697" s="9">
        <v>0.29214871644834545</v>
      </c>
      <c r="J697" s="9">
        <f t="shared" ca="1" si="102"/>
        <v>-1.6024713227574365</v>
      </c>
      <c r="K697" s="9">
        <f t="shared" si="100"/>
        <v>0.29214871644834545</v>
      </c>
      <c r="L697" s="9">
        <f t="shared" si="101"/>
        <v>107.43756887793666</v>
      </c>
      <c r="M697" s="9">
        <f t="shared" si="103"/>
        <v>105.50391834995386</v>
      </c>
      <c r="N697" s="9">
        <f t="shared" si="104"/>
        <v>-7.4375688779366556</v>
      </c>
      <c r="O697" s="9">
        <f t="shared" si="105"/>
        <v>-5.503918349953878</v>
      </c>
      <c r="Q697" s="9">
        <f t="shared" si="106"/>
        <v>107.43756887793666</v>
      </c>
      <c r="R697" s="9">
        <f t="shared" si="107"/>
        <v>-7.4375688779366556</v>
      </c>
      <c r="S697" s="9">
        <f t="shared" si="108"/>
        <v>105.50391834995386</v>
      </c>
      <c r="T697" s="9">
        <f t="shared" si="109"/>
        <v>-5.503918349953878</v>
      </c>
    </row>
    <row r="698" spans="8:20">
      <c r="H698" s="52">
        <v>694</v>
      </c>
      <c r="I698" s="9">
        <v>-0.7537008307891202</v>
      </c>
      <c r="J698" s="9">
        <f t="shared" ca="1" si="102"/>
        <v>-0.29428680439748661</v>
      </c>
      <c r="K698" s="9">
        <f t="shared" si="100"/>
        <v>-0.7537008307891202</v>
      </c>
      <c r="L698" s="9">
        <f t="shared" si="101"/>
        <v>75.650439644235732</v>
      </c>
      <c r="M698" s="9">
        <f t="shared" si="103"/>
        <v>95.354419686642331</v>
      </c>
      <c r="N698" s="9">
        <f t="shared" si="104"/>
        <v>0</v>
      </c>
      <c r="O698" s="9">
        <f t="shared" si="105"/>
        <v>0</v>
      </c>
      <c r="Q698" s="9">
        <f t="shared" si="106"/>
        <v>75.650439644235732</v>
      </c>
      <c r="R698" s="9">
        <f t="shared" si="107"/>
        <v>0</v>
      </c>
      <c r="S698" s="9">
        <f t="shared" si="108"/>
        <v>95.354419686642331</v>
      </c>
      <c r="T698" s="9">
        <f t="shared" si="109"/>
        <v>0</v>
      </c>
    </row>
    <row r="699" spans="8:20">
      <c r="H699" s="52">
        <v>695</v>
      </c>
      <c r="I699" s="9">
        <v>-0.10033515317480279</v>
      </c>
      <c r="J699" s="9">
        <f t="shared" ca="1" si="102"/>
        <v>1.4084686024080419</v>
      </c>
      <c r="K699" s="9">
        <f t="shared" si="100"/>
        <v>-0.10033515317480279</v>
      </c>
      <c r="L699" s="9">
        <f t="shared" si="101"/>
        <v>94.185623821270283</v>
      </c>
      <c r="M699" s="9">
        <f t="shared" si="103"/>
        <v>101.57421763614389</v>
      </c>
      <c r="N699" s="9">
        <f t="shared" si="104"/>
        <v>0</v>
      </c>
      <c r="O699" s="9">
        <f t="shared" si="105"/>
        <v>-1.5742176361438993</v>
      </c>
      <c r="Q699" s="9">
        <f t="shared" si="106"/>
        <v>94.185623821270283</v>
      </c>
      <c r="R699" s="9">
        <f t="shared" si="107"/>
        <v>0</v>
      </c>
      <c r="S699" s="9">
        <f t="shared" si="108"/>
        <v>101.57421763614389</v>
      </c>
      <c r="T699" s="9">
        <f t="shared" si="109"/>
        <v>-1.5742176361438993</v>
      </c>
    </row>
    <row r="700" spans="8:20">
      <c r="H700" s="52">
        <v>696</v>
      </c>
      <c r="I700" s="9">
        <v>1.1272574370463266</v>
      </c>
      <c r="J700" s="9">
        <f t="shared" ca="1" si="102"/>
        <v>-5.4323260904157386E-2</v>
      </c>
      <c r="K700" s="9">
        <f t="shared" si="100"/>
        <v>1.1272574370463266</v>
      </c>
      <c r="L700" s="9">
        <f t="shared" si="101"/>
        <v>142.16841322401302</v>
      </c>
      <c r="M700" s="9">
        <f t="shared" si="103"/>
        <v>114.37861074342197</v>
      </c>
      <c r="N700" s="9">
        <f t="shared" si="104"/>
        <v>-12.484751574392746</v>
      </c>
      <c r="O700" s="9">
        <f t="shared" si="105"/>
        <v>-10.127656305062047</v>
      </c>
      <c r="Q700" s="9">
        <f t="shared" si="106"/>
        <v>142.16841322401302</v>
      </c>
      <c r="R700" s="9">
        <f t="shared" si="107"/>
        <v>-12.484751574392746</v>
      </c>
      <c r="S700" s="9">
        <f t="shared" si="108"/>
        <v>114.37861074342197</v>
      </c>
      <c r="T700" s="9">
        <f t="shared" si="109"/>
        <v>-10.127656305062047</v>
      </c>
    </row>
    <row r="701" spans="8:20">
      <c r="H701" s="52">
        <v>697</v>
      </c>
      <c r="I701" s="9">
        <v>0.1474590142830394</v>
      </c>
      <c r="J701" s="9">
        <f t="shared" ca="1" si="102"/>
        <v>2.2575164997814987</v>
      </c>
      <c r="K701" s="9">
        <f t="shared" si="100"/>
        <v>0.1474590142830394</v>
      </c>
      <c r="L701" s="9">
        <f t="shared" si="101"/>
        <v>102.34810425639868</v>
      </c>
      <c r="M701" s="9">
        <f t="shared" si="103"/>
        <v>104.037841687244</v>
      </c>
      <c r="N701" s="9">
        <f t="shared" si="104"/>
        <v>-2.3481042563986847</v>
      </c>
      <c r="O701" s="9">
        <f t="shared" si="105"/>
        <v>-4.0378416872440113</v>
      </c>
      <c r="Q701" s="9">
        <f t="shared" si="106"/>
        <v>102.34810425639868</v>
      </c>
      <c r="R701" s="9">
        <f t="shared" si="107"/>
        <v>-2.3481042563986847</v>
      </c>
      <c r="S701" s="9">
        <f t="shared" si="108"/>
        <v>104.037841687244</v>
      </c>
      <c r="T701" s="9">
        <f t="shared" si="109"/>
        <v>-4.0378416872440113</v>
      </c>
    </row>
    <row r="702" spans="8:20">
      <c r="H702" s="52">
        <v>698</v>
      </c>
      <c r="I702" s="9">
        <v>-2.0101558685623844</v>
      </c>
      <c r="J702" s="9">
        <f t="shared" ca="1" si="102"/>
        <v>-0.9764801463289603</v>
      </c>
      <c r="K702" s="9">
        <f t="shared" si="100"/>
        <v>-2.0101558685623844</v>
      </c>
      <c r="L702" s="9">
        <f t="shared" si="101"/>
        <v>49.635074893604184</v>
      </c>
      <c r="M702" s="9">
        <f t="shared" si="103"/>
        <v>84.443692552564443</v>
      </c>
      <c r="N702" s="9">
        <f t="shared" si="104"/>
        <v>0</v>
      </c>
      <c r="O702" s="9">
        <f t="shared" si="105"/>
        <v>0</v>
      </c>
      <c r="Q702" s="9">
        <f t="shared" si="106"/>
        <v>49.635074893604184</v>
      </c>
      <c r="R702" s="9">
        <f t="shared" si="107"/>
        <v>0</v>
      </c>
      <c r="S702" s="9">
        <f t="shared" si="108"/>
        <v>84.443692552564443</v>
      </c>
      <c r="T702" s="9">
        <f t="shared" si="109"/>
        <v>0</v>
      </c>
    </row>
    <row r="703" spans="8:20">
      <c r="H703" s="52">
        <v>699</v>
      </c>
      <c r="I703" s="9">
        <v>2.4407528356062835</v>
      </c>
      <c r="J703" s="9">
        <f t="shared" ca="1" si="102"/>
        <v>0.26128960587016486</v>
      </c>
      <c r="K703" s="9">
        <f t="shared" si="100"/>
        <v>2.4407528356062835</v>
      </c>
      <c r="L703" s="9">
        <f t="shared" si="101"/>
        <v>220.86898323721766</v>
      </c>
      <c r="M703" s="9">
        <f t="shared" si="103"/>
        <v>129.8716138900771</v>
      </c>
      <c r="N703" s="9">
        <f t="shared" si="104"/>
        <v>-12.484751574392746</v>
      </c>
      <c r="O703" s="9">
        <f t="shared" si="105"/>
        <v>-10.127656305062047</v>
      </c>
      <c r="Q703" s="9">
        <f t="shared" si="106"/>
        <v>220.86898323721766</v>
      </c>
      <c r="R703" s="9">
        <f t="shared" si="107"/>
        <v>-12.484751574392746</v>
      </c>
      <c r="S703" s="9">
        <f t="shared" si="108"/>
        <v>129.8716138900771</v>
      </c>
      <c r="T703" s="9">
        <f t="shared" si="109"/>
        <v>-10.127656305062047</v>
      </c>
    </row>
    <row r="704" spans="8:20">
      <c r="H704" s="52">
        <v>700</v>
      </c>
      <c r="I704" s="9">
        <v>1.1510797727051012</v>
      </c>
      <c r="J704" s="9">
        <f t="shared" ca="1" si="102"/>
        <v>-1.0847729948227822</v>
      </c>
      <c r="K704" s="9">
        <f t="shared" si="100"/>
        <v>1.1510797727051012</v>
      </c>
      <c r="L704" s="9">
        <f t="shared" si="101"/>
        <v>143.30891912116442</v>
      </c>
      <c r="M704" s="9">
        <f t="shared" si="103"/>
        <v>114.64243522811276</v>
      </c>
      <c r="N704" s="9">
        <f t="shared" si="104"/>
        <v>-12.484751574392746</v>
      </c>
      <c r="O704" s="9">
        <f t="shared" si="105"/>
        <v>-10.127656305062047</v>
      </c>
      <c r="Q704" s="9">
        <f t="shared" si="106"/>
        <v>143.30891912116442</v>
      </c>
      <c r="R704" s="9">
        <f t="shared" si="107"/>
        <v>-12.484751574392746</v>
      </c>
      <c r="S704" s="9">
        <f t="shared" si="108"/>
        <v>114.64243522811276</v>
      </c>
      <c r="T704" s="9">
        <f t="shared" si="109"/>
        <v>-10.127656305062047</v>
      </c>
    </row>
    <row r="705" spans="8:20">
      <c r="H705" s="52">
        <v>701</v>
      </c>
      <c r="I705" s="9">
        <v>1.1578716658742485</v>
      </c>
      <c r="J705" s="9">
        <f t="shared" ca="1" si="102"/>
        <v>-0.63551800514625445</v>
      </c>
      <c r="K705" s="9">
        <f t="shared" si="100"/>
        <v>1.1578716658742485</v>
      </c>
      <c r="L705" s="9">
        <f t="shared" si="101"/>
        <v>143.63575724323931</v>
      </c>
      <c r="M705" s="9">
        <f t="shared" si="103"/>
        <v>114.71776461733599</v>
      </c>
      <c r="N705" s="9">
        <f t="shared" si="104"/>
        <v>-12.484751574392746</v>
      </c>
      <c r="O705" s="9">
        <f t="shared" si="105"/>
        <v>-10.127656305062047</v>
      </c>
      <c r="Q705" s="9">
        <f t="shared" si="106"/>
        <v>143.63575724323931</v>
      </c>
      <c r="R705" s="9">
        <f t="shared" si="107"/>
        <v>-12.484751574392746</v>
      </c>
      <c r="S705" s="9">
        <f t="shared" si="108"/>
        <v>114.71776461733599</v>
      </c>
      <c r="T705" s="9">
        <f t="shared" si="109"/>
        <v>-10.127656305062047</v>
      </c>
    </row>
    <row r="706" spans="8:20">
      <c r="H706" s="52">
        <v>702</v>
      </c>
      <c r="I706" s="9">
        <v>0.64576214754580508</v>
      </c>
      <c r="J706" s="9">
        <f t="shared" ca="1" si="102"/>
        <v>0.79298198409342713</v>
      </c>
      <c r="K706" s="9">
        <f t="shared" si="100"/>
        <v>0.64576214754580508</v>
      </c>
      <c r="L706" s="9">
        <f t="shared" si="101"/>
        <v>120.96664206836178</v>
      </c>
      <c r="M706" s="9">
        <f t="shared" si="103"/>
        <v>109.17446114834407</v>
      </c>
      <c r="N706" s="9">
        <f t="shared" si="104"/>
        <v>-12.484751574392746</v>
      </c>
      <c r="O706" s="9">
        <f t="shared" si="105"/>
        <v>-9.1744611483440792</v>
      </c>
      <c r="Q706" s="9">
        <f t="shared" si="106"/>
        <v>120.96664206836178</v>
      </c>
      <c r="R706" s="9">
        <f t="shared" si="107"/>
        <v>-12.484751574392746</v>
      </c>
      <c r="S706" s="9">
        <f t="shared" si="108"/>
        <v>109.17446114834407</v>
      </c>
      <c r="T706" s="9">
        <f t="shared" si="109"/>
        <v>-9.1744611483440792</v>
      </c>
    </row>
    <row r="707" spans="8:20">
      <c r="H707" s="52">
        <v>703</v>
      </c>
      <c r="I707" s="9">
        <v>-0.91653370989719996</v>
      </c>
      <c r="J707" s="9">
        <f t="shared" ca="1" si="102"/>
        <v>1.4940885897025478</v>
      </c>
      <c r="K707" s="9">
        <f t="shared" si="100"/>
        <v>-0.91653370989719996</v>
      </c>
      <c r="L707" s="9">
        <f t="shared" si="101"/>
        <v>71.629553288754352</v>
      </c>
      <c r="M707" s="9">
        <f t="shared" si="103"/>
        <v>93.864532732139864</v>
      </c>
      <c r="N707" s="9">
        <f t="shared" si="104"/>
        <v>0</v>
      </c>
      <c r="O707" s="9">
        <f t="shared" si="105"/>
        <v>0</v>
      </c>
      <c r="Q707" s="9">
        <f t="shared" si="106"/>
        <v>71.629553288754352</v>
      </c>
      <c r="R707" s="9">
        <f t="shared" si="107"/>
        <v>0</v>
      </c>
      <c r="S707" s="9">
        <f t="shared" si="108"/>
        <v>93.864532732139864</v>
      </c>
      <c r="T707" s="9">
        <f t="shared" si="109"/>
        <v>0</v>
      </c>
    </row>
    <row r="708" spans="8:20">
      <c r="H708" s="52">
        <v>704</v>
      </c>
      <c r="I708" s="9">
        <v>-2.2699220072566202E-2</v>
      </c>
      <c r="J708" s="9">
        <f t="shared" ca="1" si="102"/>
        <v>0.38923693798375714</v>
      </c>
      <c r="K708" s="9">
        <f t="shared" si="100"/>
        <v>-2.2699220072566202E-2</v>
      </c>
      <c r="L708" s="9">
        <f t="shared" si="101"/>
        <v>96.670404122940809</v>
      </c>
      <c r="M708" s="9">
        <f t="shared" si="103"/>
        <v>102.33974949260484</v>
      </c>
      <c r="N708" s="9">
        <f t="shared" si="104"/>
        <v>0</v>
      </c>
      <c r="O708" s="9">
        <f t="shared" si="105"/>
        <v>-2.3397494926048523</v>
      </c>
      <c r="Q708" s="9">
        <f t="shared" si="106"/>
        <v>96.670404122940809</v>
      </c>
      <c r="R708" s="9">
        <f t="shared" si="107"/>
        <v>0</v>
      </c>
      <c r="S708" s="9">
        <f t="shared" si="108"/>
        <v>102.33974949260484</v>
      </c>
      <c r="T708" s="9">
        <f t="shared" si="109"/>
        <v>-2.3397494926048523</v>
      </c>
    </row>
    <row r="709" spans="8:20">
      <c r="H709" s="52">
        <v>705</v>
      </c>
      <c r="I709" s="9">
        <v>0.67937698338795338</v>
      </c>
      <c r="J709" s="9">
        <f t="shared" ca="1" si="102"/>
        <v>-7.1324488628610655E-2</v>
      </c>
      <c r="K709" s="9">
        <f t="shared" ref="K709:K772" si="110">IF($B$7=0,I709,J709)</f>
        <v>0.67937698338795338</v>
      </c>
      <c r="L709" s="9">
        <f t="shared" ref="L709:L772" si="111">$E$7*EXP(($B$5-0.5*$E$9^2)*$B$6+$E$9*SQRT($B$6)*K709)</f>
        <v>122.33822180855589</v>
      </c>
      <c r="M709" s="9">
        <f t="shared" si="103"/>
        <v>109.52996453383402</v>
      </c>
      <c r="N709" s="9">
        <f t="shared" si="104"/>
        <v>-12.484751574392746</v>
      </c>
      <c r="O709" s="9">
        <f t="shared" si="105"/>
        <v>-9.5299645338340326</v>
      </c>
      <c r="Q709" s="9">
        <f t="shared" si="106"/>
        <v>122.33822180855589</v>
      </c>
      <c r="R709" s="9">
        <f t="shared" si="107"/>
        <v>-12.484751574392746</v>
      </c>
      <c r="S709" s="9">
        <f t="shared" si="108"/>
        <v>109.52996453383402</v>
      </c>
      <c r="T709" s="9">
        <f t="shared" si="109"/>
        <v>-9.5299645338340326</v>
      </c>
    </row>
    <row r="710" spans="8:20">
      <c r="H710" s="52">
        <v>706</v>
      </c>
      <c r="I710" s="9">
        <v>1.7383574855276394</v>
      </c>
      <c r="J710" s="9">
        <f t="shared" ref="J710:J773" ca="1" si="112">NORMSINV(RAND())</f>
        <v>0.49729311818468275</v>
      </c>
      <c r="K710" s="9">
        <f t="shared" si="110"/>
        <v>1.7383574855276394</v>
      </c>
      <c r="L710" s="9">
        <f t="shared" si="111"/>
        <v>174.50971671609713</v>
      </c>
      <c r="M710" s="9">
        <f t="shared" ref="M710:M773" si="113">$E$8*EXP(($B$5-0.5*$E$10^2)*$B$6+$E$10*SQRT($B$6)*K710)</f>
        <v>121.34230352419083</v>
      </c>
      <c r="N710" s="9">
        <f t="shared" ref="N710:N773" si="114">IF(L710&gt;$E$12,-$E$12+$E$11,IF(L710&lt;$E$11,0,-L710+$E$11))</f>
        <v>-12.484751574392746</v>
      </c>
      <c r="O710" s="9">
        <f t="shared" ref="O710:O773" si="115">IF(M710&gt;$E$14,-$E$14+$E$13,IF(M710&lt;$E$13,0,-M710+$E$13))</f>
        <v>-10.127656305062047</v>
      </c>
      <c r="Q710" s="9">
        <f t="shared" ref="Q710:Q773" si="116">L710</f>
        <v>174.50971671609713</v>
      </c>
      <c r="R710" s="9">
        <f t="shared" ref="R710:R773" si="117">N710</f>
        <v>-12.484751574392746</v>
      </c>
      <c r="S710" s="9">
        <f t="shared" ref="S710:S773" si="118">M710</f>
        <v>121.34230352419083</v>
      </c>
      <c r="T710" s="9">
        <f t="shared" ref="T710:T773" si="119">O710</f>
        <v>-10.127656305062047</v>
      </c>
    </row>
    <row r="711" spans="8:20">
      <c r="H711" s="52">
        <v>707</v>
      </c>
      <c r="I711" s="9">
        <v>-0.14174280377091952</v>
      </c>
      <c r="J711" s="9">
        <f t="shared" ca="1" si="112"/>
        <v>0.26647913275576107</v>
      </c>
      <c r="K711" s="9">
        <f t="shared" si="110"/>
        <v>-0.14174280377091952</v>
      </c>
      <c r="L711" s="9">
        <f t="shared" si="111"/>
        <v>92.886571247369972</v>
      </c>
      <c r="M711" s="9">
        <f t="shared" si="113"/>
        <v>101.1682603718569</v>
      </c>
      <c r="N711" s="9">
        <f t="shared" si="114"/>
        <v>0</v>
      </c>
      <c r="O711" s="9">
        <f t="shared" si="115"/>
        <v>-1.1682603718569169</v>
      </c>
      <c r="Q711" s="9">
        <f t="shared" si="116"/>
        <v>92.886571247369972</v>
      </c>
      <c r="R711" s="9">
        <f t="shared" si="117"/>
        <v>0</v>
      </c>
      <c r="S711" s="9">
        <f t="shared" si="118"/>
        <v>101.1682603718569</v>
      </c>
      <c r="T711" s="9">
        <f t="shared" si="119"/>
        <v>-1.1682603718569169</v>
      </c>
    </row>
    <row r="712" spans="8:20">
      <c r="H712" s="52">
        <v>708</v>
      </c>
      <c r="I712" s="9">
        <v>0.67402162629009665</v>
      </c>
      <c r="J712" s="9">
        <f t="shared" ca="1" si="112"/>
        <v>0.822735882698169</v>
      </c>
      <c r="K712" s="9">
        <f t="shared" si="110"/>
        <v>0.67402162629009665</v>
      </c>
      <c r="L712" s="9">
        <f t="shared" si="111"/>
        <v>122.1186712822643</v>
      </c>
      <c r="M712" s="9">
        <f t="shared" si="113"/>
        <v>109.47324998624629</v>
      </c>
      <c r="N712" s="9">
        <f t="shared" si="114"/>
        <v>-12.484751574392746</v>
      </c>
      <c r="O712" s="9">
        <f t="shared" si="115"/>
        <v>-9.4732499862463015</v>
      </c>
      <c r="Q712" s="9">
        <f t="shared" si="116"/>
        <v>122.1186712822643</v>
      </c>
      <c r="R712" s="9">
        <f t="shared" si="117"/>
        <v>-12.484751574392746</v>
      </c>
      <c r="S712" s="9">
        <f t="shared" si="118"/>
        <v>109.47324998624629</v>
      </c>
      <c r="T712" s="9">
        <f t="shared" si="119"/>
        <v>-9.4732499862463015</v>
      </c>
    </row>
    <row r="713" spans="8:20">
      <c r="H713" s="52">
        <v>709</v>
      </c>
      <c r="I713" s="9">
        <v>1.256777046922706</v>
      </c>
      <c r="J713" s="9">
        <f t="shared" ca="1" si="112"/>
        <v>0.46634052721538544</v>
      </c>
      <c r="K713" s="9">
        <f t="shared" si="110"/>
        <v>1.256777046922706</v>
      </c>
      <c r="L713" s="9">
        <f t="shared" si="111"/>
        <v>148.48060182853217</v>
      </c>
      <c r="M713" s="9">
        <f t="shared" si="113"/>
        <v>115.82035681832895</v>
      </c>
      <c r="N713" s="9">
        <f t="shared" si="114"/>
        <v>-12.484751574392746</v>
      </c>
      <c r="O713" s="9">
        <f t="shared" si="115"/>
        <v>-10.127656305062047</v>
      </c>
      <c r="Q713" s="9">
        <f t="shared" si="116"/>
        <v>148.48060182853217</v>
      </c>
      <c r="R713" s="9">
        <f t="shared" si="117"/>
        <v>-12.484751574392746</v>
      </c>
      <c r="S713" s="9">
        <f t="shared" si="118"/>
        <v>115.82035681832895</v>
      </c>
      <c r="T713" s="9">
        <f t="shared" si="119"/>
        <v>-10.127656305062047</v>
      </c>
    </row>
    <row r="714" spans="8:20">
      <c r="H714" s="52">
        <v>710</v>
      </c>
      <c r="I714" s="9">
        <v>0.7858064298257742</v>
      </c>
      <c r="J714" s="9">
        <f t="shared" ca="1" si="112"/>
        <v>-0.28819142200410391</v>
      </c>
      <c r="K714" s="9">
        <f t="shared" si="110"/>
        <v>0.7858064298257742</v>
      </c>
      <c r="L714" s="9">
        <f t="shared" si="111"/>
        <v>126.78425267716324</v>
      </c>
      <c r="M714" s="9">
        <f t="shared" si="113"/>
        <v>110.66319265929252</v>
      </c>
      <c r="N714" s="9">
        <f t="shared" si="114"/>
        <v>-12.484751574392746</v>
      </c>
      <c r="O714" s="9">
        <f t="shared" si="115"/>
        <v>-10.127656305062047</v>
      </c>
      <c r="Q714" s="9">
        <f t="shared" si="116"/>
        <v>126.78425267716324</v>
      </c>
      <c r="R714" s="9">
        <f t="shared" si="117"/>
        <v>-12.484751574392746</v>
      </c>
      <c r="S714" s="9">
        <f t="shared" si="118"/>
        <v>110.66319265929252</v>
      </c>
      <c r="T714" s="9">
        <f t="shared" si="119"/>
        <v>-10.127656305062047</v>
      </c>
    </row>
    <row r="715" spans="8:20">
      <c r="H715" s="52">
        <v>711</v>
      </c>
      <c r="I715" s="9">
        <v>-1.598361123296911</v>
      </c>
      <c r="J715" s="9">
        <f t="shared" ca="1" si="112"/>
        <v>-1.0756848037507625</v>
      </c>
      <c r="K715" s="9">
        <f t="shared" si="110"/>
        <v>-1.598361123296911</v>
      </c>
      <c r="L715" s="9">
        <f t="shared" si="111"/>
        <v>56.986656022440151</v>
      </c>
      <c r="M715" s="9">
        <f t="shared" si="113"/>
        <v>87.874610800244568</v>
      </c>
      <c r="N715" s="9">
        <f t="shared" si="114"/>
        <v>0</v>
      </c>
      <c r="O715" s="9">
        <f t="shared" si="115"/>
        <v>0</v>
      </c>
      <c r="Q715" s="9">
        <f t="shared" si="116"/>
        <v>56.986656022440151</v>
      </c>
      <c r="R715" s="9">
        <f t="shared" si="117"/>
        <v>0</v>
      </c>
      <c r="S715" s="9">
        <f t="shared" si="118"/>
        <v>87.874610800244568</v>
      </c>
      <c r="T715" s="9">
        <f t="shared" si="119"/>
        <v>0</v>
      </c>
    </row>
    <row r="716" spans="8:20">
      <c r="H716" s="52">
        <v>712</v>
      </c>
      <c r="I716" s="9">
        <v>-0.72513054818150857</v>
      </c>
      <c r="J716" s="9">
        <f t="shared" ca="1" si="112"/>
        <v>-0.73518989432459836</v>
      </c>
      <c r="K716" s="9">
        <f t="shared" si="110"/>
        <v>-0.72513054818150857</v>
      </c>
      <c r="L716" s="9">
        <f t="shared" si="111"/>
        <v>76.378860523181501</v>
      </c>
      <c r="M716" s="9">
        <f t="shared" si="113"/>
        <v>95.618259942309365</v>
      </c>
      <c r="N716" s="9">
        <f t="shared" si="114"/>
        <v>0</v>
      </c>
      <c r="O716" s="9">
        <f t="shared" si="115"/>
        <v>0</v>
      </c>
      <c r="Q716" s="9">
        <f t="shared" si="116"/>
        <v>76.378860523181501</v>
      </c>
      <c r="R716" s="9">
        <f t="shared" si="117"/>
        <v>0</v>
      </c>
      <c r="S716" s="9">
        <f t="shared" si="118"/>
        <v>95.618259942309365</v>
      </c>
      <c r="T716" s="9">
        <f t="shared" si="119"/>
        <v>0</v>
      </c>
    </row>
    <row r="717" spans="8:20">
      <c r="H717" s="52">
        <v>713</v>
      </c>
      <c r="I717" s="9">
        <v>0.23062679242387654</v>
      </c>
      <c r="J717" s="9">
        <f t="shared" ca="1" si="112"/>
        <v>0.61172626193578994</v>
      </c>
      <c r="K717" s="9">
        <f t="shared" si="110"/>
        <v>0.23062679242387654</v>
      </c>
      <c r="L717" s="9">
        <f t="shared" si="111"/>
        <v>105.24331521278145</v>
      </c>
      <c r="M717" s="9">
        <f t="shared" si="113"/>
        <v>104.87803604928637</v>
      </c>
      <c r="N717" s="9">
        <f t="shared" si="114"/>
        <v>-5.2433152127814537</v>
      </c>
      <c r="O717" s="9">
        <f t="shared" si="115"/>
        <v>-4.8780360492863792</v>
      </c>
      <c r="Q717" s="9">
        <f t="shared" si="116"/>
        <v>105.24331521278145</v>
      </c>
      <c r="R717" s="9">
        <f t="shared" si="117"/>
        <v>-5.2433152127814537</v>
      </c>
      <c r="S717" s="9">
        <f t="shared" si="118"/>
        <v>104.87803604928637</v>
      </c>
      <c r="T717" s="9">
        <f t="shared" si="119"/>
        <v>-4.8780360492863792</v>
      </c>
    </row>
    <row r="718" spans="8:20">
      <c r="H718" s="52">
        <v>714</v>
      </c>
      <c r="I718" s="9">
        <v>-1.1047349398266715</v>
      </c>
      <c r="J718" s="9">
        <f t="shared" ca="1" si="112"/>
        <v>-2.1022063647929749E-2</v>
      </c>
      <c r="K718" s="9">
        <f t="shared" si="110"/>
        <v>-1.1047349398266715</v>
      </c>
      <c r="L718" s="9">
        <f t="shared" si="111"/>
        <v>67.247744572971996</v>
      </c>
      <c r="M718" s="9">
        <f t="shared" si="113"/>
        <v>92.171508732146847</v>
      </c>
      <c r="N718" s="9">
        <f t="shared" si="114"/>
        <v>0</v>
      </c>
      <c r="O718" s="9">
        <f t="shared" si="115"/>
        <v>0</v>
      </c>
      <c r="Q718" s="9">
        <f t="shared" si="116"/>
        <v>67.247744572971996</v>
      </c>
      <c r="R718" s="9">
        <f t="shared" si="117"/>
        <v>0</v>
      </c>
      <c r="S718" s="9">
        <f t="shared" si="118"/>
        <v>92.171508732146847</v>
      </c>
      <c r="T718" s="9">
        <f t="shared" si="119"/>
        <v>0</v>
      </c>
    </row>
    <row r="719" spans="8:20">
      <c r="H719" s="52">
        <v>715</v>
      </c>
      <c r="I719" s="9">
        <v>0.46531083361246961</v>
      </c>
      <c r="J719" s="9">
        <f t="shared" ca="1" si="112"/>
        <v>0.23683352149115572</v>
      </c>
      <c r="K719" s="9">
        <f t="shared" si="110"/>
        <v>0.46531083361246961</v>
      </c>
      <c r="L719" s="9">
        <f t="shared" si="111"/>
        <v>113.86231376837404</v>
      </c>
      <c r="M719" s="9">
        <f t="shared" si="113"/>
        <v>107.28567620129905</v>
      </c>
      <c r="N719" s="9">
        <f t="shared" si="114"/>
        <v>-12.484751574392746</v>
      </c>
      <c r="O719" s="9">
        <f t="shared" si="115"/>
        <v>-7.2856762012990686</v>
      </c>
      <c r="Q719" s="9">
        <f t="shared" si="116"/>
        <v>113.86231376837404</v>
      </c>
      <c r="R719" s="9">
        <f t="shared" si="117"/>
        <v>-12.484751574392746</v>
      </c>
      <c r="S719" s="9">
        <f t="shared" si="118"/>
        <v>107.28567620129905</v>
      </c>
      <c r="T719" s="9">
        <f t="shared" si="119"/>
        <v>-7.2856762012990686</v>
      </c>
    </row>
    <row r="720" spans="8:20">
      <c r="H720" s="52">
        <v>716</v>
      </c>
      <c r="I720" s="9">
        <v>-1.0509589459775464</v>
      </c>
      <c r="J720" s="9">
        <f t="shared" ca="1" si="112"/>
        <v>-1.4629468764864795</v>
      </c>
      <c r="K720" s="9">
        <f t="shared" si="110"/>
        <v>-1.0509589459775464</v>
      </c>
      <c r="L720" s="9">
        <f t="shared" si="111"/>
        <v>68.471691523001638</v>
      </c>
      <c r="M720" s="9">
        <f t="shared" si="113"/>
        <v>92.652127287364351</v>
      </c>
      <c r="N720" s="9">
        <f t="shared" si="114"/>
        <v>0</v>
      </c>
      <c r="O720" s="9">
        <f t="shared" si="115"/>
        <v>0</v>
      </c>
      <c r="Q720" s="9">
        <f t="shared" si="116"/>
        <v>68.471691523001638</v>
      </c>
      <c r="R720" s="9">
        <f t="shared" si="117"/>
        <v>0</v>
      </c>
      <c r="S720" s="9">
        <f t="shared" si="118"/>
        <v>92.652127287364351</v>
      </c>
      <c r="T720" s="9">
        <f t="shared" si="119"/>
        <v>0</v>
      </c>
    </row>
    <row r="721" spans="8:20">
      <c r="H721" s="52">
        <v>717</v>
      </c>
      <c r="I721" s="9">
        <v>2.0361069185028629</v>
      </c>
      <c r="J721" s="9">
        <f t="shared" ca="1" si="112"/>
        <v>-1.619863793340903</v>
      </c>
      <c r="K721" s="9">
        <f t="shared" si="110"/>
        <v>2.0361069185028629</v>
      </c>
      <c r="L721" s="9">
        <f t="shared" si="111"/>
        <v>192.83753941403629</v>
      </c>
      <c r="M721" s="9">
        <f t="shared" si="113"/>
        <v>124.88730786034273</v>
      </c>
      <c r="N721" s="9">
        <f t="shared" si="114"/>
        <v>-12.484751574392746</v>
      </c>
      <c r="O721" s="9">
        <f t="shared" si="115"/>
        <v>-10.127656305062047</v>
      </c>
      <c r="Q721" s="9">
        <f t="shared" si="116"/>
        <v>192.83753941403629</v>
      </c>
      <c r="R721" s="9">
        <f t="shared" si="117"/>
        <v>-12.484751574392746</v>
      </c>
      <c r="S721" s="9">
        <f t="shared" si="118"/>
        <v>124.88730786034273</v>
      </c>
      <c r="T721" s="9">
        <f t="shared" si="119"/>
        <v>-10.127656305062047</v>
      </c>
    </row>
    <row r="722" spans="8:20">
      <c r="H722" s="52">
        <v>718</v>
      </c>
      <c r="I722" s="9">
        <v>1.0637721281462451</v>
      </c>
      <c r="J722" s="9">
        <f t="shared" ca="1" si="112"/>
        <v>0.16516989110859925</v>
      </c>
      <c r="K722" s="9">
        <f t="shared" si="110"/>
        <v>1.0637721281462451</v>
      </c>
      <c r="L722" s="9">
        <f t="shared" si="111"/>
        <v>139.17315268704272</v>
      </c>
      <c r="M722" s="9">
        <f t="shared" si="113"/>
        <v>113.67849307994922</v>
      </c>
      <c r="N722" s="9">
        <f t="shared" si="114"/>
        <v>-12.484751574392746</v>
      </c>
      <c r="O722" s="9">
        <f t="shared" si="115"/>
        <v>-10.127656305062047</v>
      </c>
      <c r="Q722" s="9">
        <f t="shared" si="116"/>
        <v>139.17315268704272</v>
      </c>
      <c r="R722" s="9">
        <f t="shared" si="117"/>
        <v>-12.484751574392746</v>
      </c>
      <c r="S722" s="9">
        <f t="shared" si="118"/>
        <v>113.67849307994922</v>
      </c>
      <c r="T722" s="9">
        <f t="shared" si="119"/>
        <v>-10.127656305062047</v>
      </c>
    </row>
    <row r="723" spans="8:20">
      <c r="H723" s="52">
        <v>719</v>
      </c>
      <c r="I723" s="9">
        <v>-0.46725796960697791</v>
      </c>
      <c r="J723" s="9">
        <f t="shared" ca="1" si="112"/>
        <v>-9.0625679775379525E-2</v>
      </c>
      <c r="K723" s="9">
        <f t="shared" si="110"/>
        <v>-0.46725796960697791</v>
      </c>
      <c r="L723" s="9">
        <f t="shared" si="111"/>
        <v>83.279180138311901</v>
      </c>
      <c r="M723" s="9">
        <f t="shared" si="113"/>
        <v>98.032933286315853</v>
      </c>
      <c r="N723" s="9">
        <f t="shared" si="114"/>
        <v>0</v>
      </c>
      <c r="O723" s="9">
        <f t="shared" si="115"/>
        <v>0</v>
      </c>
      <c r="Q723" s="9">
        <f t="shared" si="116"/>
        <v>83.279180138311901</v>
      </c>
      <c r="R723" s="9">
        <f t="shared" si="117"/>
        <v>0</v>
      </c>
      <c r="S723" s="9">
        <f t="shared" si="118"/>
        <v>98.032933286315853</v>
      </c>
      <c r="T723" s="9">
        <f t="shared" si="119"/>
        <v>0</v>
      </c>
    </row>
    <row r="724" spans="8:20">
      <c r="H724" s="52">
        <v>720</v>
      </c>
      <c r="I724" s="9">
        <v>1.3536432141564316</v>
      </c>
      <c r="J724" s="9">
        <f t="shared" ca="1" si="112"/>
        <v>-0.83280869206241237</v>
      </c>
      <c r="K724" s="9">
        <f t="shared" si="110"/>
        <v>1.3536432141564316</v>
      </c>
      <c r="L724" s="9">
        <f t="shared" si="111"/>
        <v>153.38391759241247</v>
      </c>
      <c r="M724" s="9">
        <f t="shared" si="113"/>
        <v>116.91048719509578</v>
      </c>
      <c r="N724" s="9">
        <f t="shared" si="114"/>
        <v>-12.484751574392746</v>
      </c>
      <c r="O724" s="9">
        <f t="shared" si="115"/>
        <v>-10.127656305062047</v>
      </c>
      <c r="Q724" s="9">
        <f t="shared" si="116"/>
        <v>153.38391759241247</v>
      </c>
      <c r="R724" s="9">
        <f t="shared" si="117"/>
        <v>-12.484751574392746</v>
      </c>
      <c r="S724" s="9">
        <f t="shared" si="118"/>
        <v>116.91048719509578</v>
      </c>
      <c r="T724" s="9">
        <f t="shared" si="119"/>
        <v>-10.127656305062047</v>
      </c>
    </row>
    <row r="725" spans="8:20">
      <c r="H725" s="52">
        <v>721</v>
      </c>
      <c r="I725" s="9">
        <v>-1.2215213202358346</v>
      </c>
      <c r="J725" s="9">
        <f t="shared" ca="1" si="112"/>
        <v>-1.9765575892139626</v>
      </c>
      <c r="K725" s="9">
        <f t="shared" si="110"/>
        <v>-1.2215213202358346</v>
      </c>
      <c r="L725" s="9">
        <f t="shared" si="111"/>
        <v>64.664499222161353</v>
      </c>
      <c r="M725" s="9">
        <f t="shared" si="113"/>
        <v>91.136309059352669</v>
      </c>
      <c r="N725" s="9">
        <f t="shared" si="114"/>
        <v>0</v>
      </c>
      <c r="O725" s="9">
        <f t="shared" si="115"/>
        <v>0</v>
      </c>
      <c r="Q725" s="9">
        <f t="shared" si="116"/>
        <v>64.664499222161353</v>
      </c>
      <c r="R725" s="9">
        <f t="shared" si="117"/>
        <v>0</v>
      </c>
      <c r="S725" s="9">
        <f t="shared" si="118"/>
        <v>91.136309059352669</v>
      </c>
      <c r="T725" s="9">
        <f t="shared" si="119"/>
        <v>0</v>
      </c>
    </row>
    <row r="726" spans="8:20">
      <c r="H726" s="52">
        <v>722</v>
      </c>
      <c r="I726" s="9">
        <v>-1.3816661166687325</v>
      </c>
      <c r="J726" s="9">
        <f t="shared" ca="1" si="112"/>
        <v>1.9539401005269224</v>
      </c>
      <c r="K726" s="9">
        <f t="shared" si="110"/>
        <v>-1.3816661166687325</v>
      </c>
      <c r="L726" s="9">
        <f t="shared" si="111"/>
        <v>61.282753069449072</v>
      </c>
      <c r="M726" s="9">
        <f t="shared" si="113"/>
        <v>89.735654751142377</v>
      </c>
      <c r="N726" s="9">
        <f t="shared" si="114"/>
        <v>0</v>
      </c>
      <c r="O726" s="9">
        <f t="shared" si="115"/>
        <v>0</v>
      </c>
      <c r="Q726" s="9">
        <f t="shared" si="116"/>
        <v>61.282753069449072</v>
      </c>
      <c r="R726" s="9">
        <f t="shared" si="117"/>
        <v>0</v>
      </c>
      <c r="S726" s="9">
        <f t="shared" si="118"/>
        <v>89.735654751142377</v>
      </c>
      <c r="T726" s="9">
        <f t="shared" si="119"/>
        <v>0</v>
      </c>
    </row>
    <row r="727" spans="8:20">
      <c r="H727" s="52">
        <v>723</v>
      </c>
      <c r="I727" s="9">
        <v>0.28612289318720113</v>
      </c>
      <c r="J727" s="9">
        <f t="shared" ca="1" si="112"/>
        <v>-0.81482459904726312</v>
      </c>
      <c r="K727" s="9">
        <f t="shared" si="110"/>
        <v>0.28612289318720113</v>
      </c>
      <c r="L727" s="9">
        <f t="shared" si="111"/>
        <v>107.22064486539868</v>
      </c>
      <c r="M727" s="9">
        <f t="shared" si="113"/>
        <v>105.44245107077874</v>
      </c>
      <c r="N727" s="9">
        <f t="shared" si="114"/>
        <v>-7.2206448653986826</v>
      </c>
      <c r="O727" s="9">
        <f t="shared" si="115"/>
        <v>-5.442451070778759</v>
      </c>
      <c r="Q727" s="9">
        <f t="shared" si="116"/>
        <v>107.22064486539868</v>
      </c>
      <c r="R727" s="9">
        <f t="shared" si="117"/>
        <v>-7.2206448653986826</v>
      </c>
      <c r="S727" s="9">
        <f t="shared" si="118"/>
        <v>105.44245107077874</v>
      </c>
      <c r="T727" s="9">
        <f t="shared" si="119"/>
        <v>-5.442451070778759</v>
      </c>
    </row>
    <row r="728" spans="8:20">
      <c r="H728" s="52">
        <v>724</v>
      </c>
      <c r="I728" s="9">
        <v>-1.1371784436532872</v>
      </c>
      <c r="J728" s="9">
        <f t="shared" ca="1" si="112"/>
        <v>0.20841304960154208</v>
      </c>
      <c r="K728" s="9">
        <f t="shared" si="110"/>
        <v>-1.1371784436532872</v>
      </c>
      <c r="L728" s="9">
        <f t="shared" si="111"/>
        <v>66.519933713773455</v>
      </c>
      <c r="M728" s="9">
        <f t="shared" si="113"/>
        <v>91.882754184652384</v>
      </c>
      <c r="N728" s="9">
        <f t="shared" si="114"/>
        <v>0</v>
      </c>
      <c r="O728" s="9">
        <f t="shared" si="115"/>
        <v>0</v>
      </c>
      <c r="Q728" s="9">
        <f t="shared" si="116"/>
        <v>66.519933713773455</v>
      </c>
      <c r="R728" s="9">
        <f t="shared" si="117"/>
        <v>0</v>
      </c>
      <c r="S728" s="9">
        <f t="shared" si="118"/>
        <v>91.882754184652384</v>
      </c>
      <c r="T728" s="9">
        <f t="shared" si="119"/>
        <v>0</v>
      </c>
    </row>
    <row r="729" spans="8:20">
      <c r="H729" s="52">
        <v>725</v>
      </c>
      <c r="I729" s="9">
        <v>-1.31369508414101</v>
      </c>
      <c r="J729" s="9">
        <f t="shared" ca="1" si="112"/>
        <v>0.4713238307394676</v>
      </c>
      <c r="K729" s="9">
        <f t="shared" si="110"/>
        <v>-1.31369508414101</v>
      </c>
      <c r="L729" s="9">
        <f t="shared" si="111"/>
        <v>62.695928069217778</v>
      </c>
      <c r="M729" s="9">
        <f t="shared" si="113"/>
        <v>90.327492548063503</v>
      </c>
      <c r="N729" s="9">
        <f t="shared" si="114"/>
        <v>0</v>
      </c>
      <c r="O729" s="9">
        <f t="shared" si="115"/>
        <v>0</v>
      </c>
      <c r="Q729" s="9">
        <f t="shared" si="116"/>
        <v>62.695928069217778</v>
      </c>
      <c r="R729" s="9">
        <f t="shared" si="117"/>
        <v>0</v>
      </c>
      <c r="S729" s="9">
        <f t="shared" si="118"/>
        <v>90.327492548063503</v>
      </c>
      <c r="T729" s="9">
        <f t="shared" si="119"/>
        <v>0</v>
      </c>
    </row>
    <row r="730" spans="8:20">
      <c r="H730" s="52">
        <v>726</v>
      </c>
      <c r="I730" s="9">
        <v>8.1984876016069894E-2</v>
      </c>
      <c r="J730" s="9">
        <f t="shared" ca="1" si="112"/>
        <v>1.0135272467577754</v>
      </c>
      <c r="K730" s="9">
        <f t="shared" si="110"/>
        <v>8.1984876016069894E-2</v>
      </c>
      <c r="L730" s="9">
        <f t="shared" si="111"/>
        <v>100.12498113702041</v>
      </c>
      <c r="M730" s="9">
        <f t="shared" si="113"/>
        <v>103.38113357425929</v>
      </c>
      <c r="N730" s="9">
        <f t="shared" si="114"/>
        <v>-0.1249811370204128</v>
      </c>
      <c r="O730" s="9">
        <f t="shared" si="115"/>
        <v>-3.3811335742593087</v>
      </c>
      <c r="Q730" s="9">
        <f t="shared" si="116"/>
        <v>100.12498113702041</v>
      </c>
      <c r="R730" s="9">
        <f t="shared" si="117"/>
        <v>-0.1249811370204128</v>
      </c>
      <c r="S730" s="9">
        <f t="shared" si="118"/>
        <v>103.38113357425929</v>
      </c>
      <c r="T730" s="9">
        <f t="shared" si="119"/>
        <v>-3.3811335742593087</v>
      </c>
    </row>
    <row r="731" spans="8:20">
      <c r="H731" s="52">
        <v>727</v>
      </c>
      <c r="I731" s="9">
        <v>0.20998720110341523</v>
      </c>
      <c r="J731" s="9">
        <f t="shared" ca="1" si="112"/>
        <v>0.27173811817169413</v>
      </c>
      <c r="K731" s="9">
        <f t="shared" si="110"/>
        <v>0.20998720110341523</v>
      </c>
      <c r="L731" s="9">
        <f t="shared" si="111"/>
        <v>104.51726424326162</v>
      </c>
      <c r="M731" s="9">
        <f t="shared" si="113"/>
        <v>104.66889570777303</v>
      </c>
      <c r="N731" s="9">
        <f t="shared" si="114"/>
        <v>-4.5172642432616215</v>
      </c>
      <c r="O731" s="9">
        <f t="shared" si="115"/>
        <v>-4.6688957077730464</v>
      </c>
      <c r="Q731" s="9">
        <f t="shared" si="116"/>
        <v>104.51726424326162</v>
      </c>
      <c r="R731" s="9">
        <f t="shared" si="117"/>
        <v>-4.5172642432616215</v>
      </c>
      <c r="S731" s="9">
        <f t="shared" si="118"/>
        <v>104.66889570777303</v>
      </c>
      <c r="T731" s="9">
        <f t="shared" si="119"/>
        <v>-4.6688957077730464</v>
      </c>
    </row>
    <row r="732" spans="8:20">
      <c r="H732" s="52">
        <v>728</v>
      </c>
      <c r="I732" s="9">
        <v>0.20610865519980301</v>
      </c>
      <c r="J732" s="9">
        <f t="shared" ca="1" si="112"/>
        <v>0.19448841851830911</v>
      </c>
      <c r="K732" s="9">
        <f t="shared" si="110"/>
        <v>0.20610865519980301</v>
      </c>
      <c r="L732" s="9">
        <f t="shared" si="111"/>
        <v>104.38138648105758</v>
      </c>
      <c r="M732" s="9">
        <f t="shared" si="113"/>
        <v>104.62964109657914</v>
      </c>
      <c r="N732" s="9">
        <f t="shared" si="114"/>
        <v>-4.3813864810575751</v>
      </c>
      <c r="O732" s="9">
        <f t="shared" si="115"/>
        <v>-4.6296410965791495</v>
      </c>
      <c r="Q732" s="9">
        <f t="shared" si="116"/>
        <v>104.38138648105758</v>
      </c>
      <c r="R732" s="9">
        <f t="shared" si="117"/>
        <v>-4.3813864810575751</v>
      </c>
      <c r="S732" s="9">
        <f t="shared" si="118"/>
        <v>104.62964109657914</v>
      </c>
      <c r="T732" s="9">
        <f t="shared" si="119"/>
        <v>-4.6296410965791495</v>
      </c>
    </row>
    <row r="733" spans="8:20">
      <c r="H733" s="52">
        <v>729</v>
      </c>
      <c r="I733" s="9">
        <v>0.63940657942287304</v>
      </c>
      <c r="J733" s="9">
        <f t="shared" ca="1" si="112"/>
        <v>0.12946694852717525</v>
      </c>
      <c r="K733" s="9">
        <f t="shared" si="110"/>
        <v>0.63940657942287304</v>
      </c>
      <c r="L733" s="9">
        <f t="shared" si="111"/>
        <v>120.70905084454253</v>
      </c>
      <c r="M733" s="9">
        <f t="shared" si="113"/>
        <v>109.10737582433946</v>
      </c>
      <c r="N733" s="9">
        <f t="shared" si="114"/>
        <v>-12.484751574392746</v>
      </c>
      <c r="O733" s="9">
        <f t="shared" si="115"/>
        <v>-9.1073758243394707</v>
      </c>
      <c r="Q733" s="9">
        <f t="shared" si="116"/>
        <v>120.70905084454253</v>
      </c>
      <c r="R733" s="9">
        <f t="shared" si="117"/>
        <v>-12.484751574392746</v>
      </c>
      <c r="S733" s="9">
        <f t="shared" si="118"/>
        <v>109.10737582433946</v>
      </c>
      <c r="T733" s="9">
        <f t="shared" si="119"/>
        <v>-9.1073758243394707</v>
      </c>
    </row>
    <row r="734" spans="8:20">
      <c r="H734" s="52">
        <v>730</v>
      </c>
      <c r="I734" s="9">
        <v>-1.1203907692709412</v>
      </c>
      <c r="J734" s="9">
        <f t="shared" ca="1" si="112"/>
        <v>-0.10059985002294984</v>
      </c>
      <c r="K734" s="9">
        <f t="shared" si="110"/>
        <v>-1.1203907692709412</v>
      </c>
      <c r="L734" s="9">
        <f t="shared" si="111"/>
        <v>66.89554573843607</v>
      </c>
      <c r="M734" s="9">
        <f t="shared" si="113"/>
        <v>92.032055178980031</v>
      </c>
      <c r="N734" s="9">
        <f t="shared" si="114"/>
        <v>0</v>
      </c>
      <c r="O734" s="9">
        <f t="shared" si="115"/>
        <v>0</v>
      </c>
      <c r="Q734" s="9">
        <f t="shared" si="116"/>
        <v>66.89554573843607</v>
      </c>
      <c r="R734" s="9">
        <f t="shared" si="117"/>
        <v>0</v>
      </c>
      <c r="S734" s="9">
        <f t="shared" si="118"/>
        <v>92.032055178980031</v>
      </c>
      <c r="T734" s="9">
        <f t="shared" si="119"/>
        <v>0</v>
      </c>
    </row>
    <row r="735" spans="8:20">
      <c r="H735" s="52">
        <v>731</v>
      </c>
      <c r="I735" s="9">
        <v>0.46967944119022886</v>
      </c>
      <c r="J735" s="9">
        <f t="shared" ca="1" si="112"/>
        <v>-0.19164477884737402</v>
      </c>
      <c r="K735" s="9">
        <f t="shared" si="110"/>
        <v>0.46967944119022886</v>
      </c>
      <c r="L735" s="9">
        <f t="shared" si="111"/>
        <v>114.02927480371498</v>
      </c>
      <c r="M735" s="9">
        <f t="shared" si="113"/>
        <v>107.33101417213878</v>
      </c>
      <c r="N735" s="9">
        <f t="shared" si="114"/>
        <v>-12.484751574392746</v>
      </c>
      <c r="O735" s="9">
        <f t="shared" si="115"/>
        <v>-7.3310141721387936</v>
      </c>
      <c r="Q735" s="9">
        <f t="shared" si="116"/>
        <v>114.02927480371498</v>
      </c>
      <c r="R735" s="9">
        <f t="shared" si="117"/>
        <v>-12.484751574392746</v>
      </c>
      <c r="S735" s="9">
        <f t="shared" si="118"/>
        <v>107.33101417213878</v>
      </c>
      <c r="T735" s="9">
        <f t="shared" si="119"/>
        <v>-7.3310141721387936</v>
      </c>
    </row>
    <row r="736" spans="8:20">
      <c r="H736" s="52">
        <v>732</v>
      </c>
      <c r="I736" s="9">
        <v>-0.13051975623645479</v>
      </c>
      <c r="J736" s="9">
        <f t="shared" ca="1" si="112"/>
        <v>-0.33801412265960346</v>
      </c>
      <c r="K736" s="9">
        <f t="shared" si="110"/>
        <v>-0.13051975623645479</v>
      </c>
      <c r="L736" s="9">
        <f t="shared" si="111"/>
        <v>93.236883454254581</v>
      </c>
      <c r="M736" s="9">
        <f t="shared" si="113"/>
        <v>101.27812967093745</v>
      </c>
      <c r="N736" s="9">
        <f t="shared" si="114"/>
        <v>0</v>
      </c>
      <c r="O736" s="9">
        <f t="shared" si="115"/>
        <v>-1.2781296709374601</v>
      </c>
      <c r="Q736" s="9">
        <f t="shared" si="116"/>
        <v>93.236883454254581</v>
      </c>
      <c r="R736" s="9">
        <f t="shared" si="117"/>
        <v>0</v>
      </c>
      <c r="S736" s="9">
        <f t="shared" si="118"/>
        <v>101.27812967093745</v>
      </c>
      <c r="T736" s="9">
        <f t="shared" si="119"/>
        <v>-1.2781296709374601</v>
      </c>
    </row>
    <row r="737" spans="8:20">
      <c r="H737" s="52">
        <v>733</v>
      </c>
      <c r="I737" s="9">
        <v>1.0240411240831824</v>
      </c>
      <c r="J737" s="9">
        <f t="shared" ca="1" si="112"/>
        <v>-0.88626237805421149</v>
      </c>
      <c r="K737" s="9">
        <f t="shared" si="110"/>
        <v>1.0240411240831824</v>
      </c>
      <c r="L737" s="9">
        <f t="shared" si="111"/>
        <v>137.33081870294944</v>
      </c>
      <c r="M737" s="9">
        <f t="shared" si="113"/>
        <v>113.24252039733285</v>
      </c>
      <c r="N737" s="9">
        <f t="shared" si="114"/>
        <v>-12.484751574392746</v>
      </c>
      <c r="O737" s="9">
        <f t="shared" si="115"/>
        <v>-10.127656305062047</v>
      </c>
      <c r="Q737" s="9">
        <f t="shared" si="116"/>
        <v>137.33081870294944</v>
      </c>
      <c r="R737" s="9">
        <f t="shared" si="117"/>
        <v>-12.484751574392746</v>
      </c>
      <c r="S737" s="9">
        <f t="shared" si="118"/>
        <v>113.24252039733285</v>
      </c>
      <c r="T737" s="9">
        <f t="shared" si="119"/>
        <v>-10.127656305062047</v>
      </c>
    </row>
    <row r="738" spans="8:20">
      <c r="H738" s="52">
        <v>734</v>
      </c>
      <c r="I738" s="9">
        <v>-1.3036251750036807</v>
      </c>
      <c r="J738" s="9">
        <f t="shared" ca="1" si="112"/>
        <v>-0.3746282276223401</v>
      </c>
      <c r="K738" s="9">
        <f t="shared" si="110"/>
        <v>-1.3036251750036807</v>
      </c>
      <c r="L738" s="9">
        <f t="shared" si="111"/>
        <v>62.908043560626624</v>
      </c>
      <c r="M738" s="9">
        <f t="shared" si="113"/>
        <v>90.41550468272753</v>
      </c>
      <c r="N738" s="9">
        <f t="shared" si="114"/>
        <v>0</v>
      </c>
      <c r="O738" s="9">
        <f t="shared" si="115"/>
        <v>0</v>
      </c>
      <c r="Q738" s="9">
        <f t="shared" si="116"/>
        <v>62.908043560626624</v>
      </c>
      <c r="R738" s="9">
        <f t="shared" si="117"/>
        <v>0</v>
      </c>
      <c r="S738" s="9">
        <f t="shared" si="118"/>
        <v>90.41550468272753</v>
      </c>
      <c r="T738" s="9">
        <f t="shared" si="119"/>
        <v>0</v>
      </c>
    </row>
    <row r="739" spans="8:20">
      <c r="H739" s="52">
        <v>735</v>
      </c>
      <c r="I739" s="9">
        <v>-0.25080469385683768</v>
      </c>
      <c r="J739" s="9">
        <f t="shared" ca="1" si="112"/>
        <v>0.33526167501508214</v>
      </c>
      <c r="K739" s="9">
        <f t="shared" si="110"/>
        <v>-0.25080469385683768</v>
      </c>
      <c r="L739" s="9">
        <f t="shared" si="111"/>
        <v>89.550151114712335</v>
      </c>
      <c r="M739" s="9">
        <f t="shared" si="113"/>
        <v>100.1067739089105</v>
      </c>
      <c r="N739" s="9">
        <f t="shared" si="114"/>
        <v>0</v>
      </c>
      <c r="O739" s="9">
        <f t="shared" si="115"/>
        <v>-0.10677390891051175</v>
      </c>
      <c r="Q739" s="9">
        <f t="shared" si="116"/>
        <v>89.550151114712335</v>
      </c>
      <c r="R739" s="9">
        <f t="shared" si="117"/>
        <v>0</v>
      </c>
      <c r="S739" s="9">
        <f t="shared" si="118"/>
        <v>100.1067739089105</v>
      </c>
      <c r="T739" s="9">
        <f t="shared" si="119"/>
        <v>-0.10677390891051175</v>
      </c>
    </row>
    <row r="740" spans="8:20">
      <c r="H740" s="52">
        <v>736</v>
      </c>
      <c r="I740" s="9">
        <v>1.6779644501444917E-3</v>
      </c>
      <c r="J740" s="9">
        <f t="shared" ca="1" si="112"/>
        <v>0.13842110535933247</v>
      </c>
      <c r="K740" s="9">
        <f t="shared" si="110"/>
        <v>1.6779644501444917E-3</v>
      </c>
      <c r="L740" s="9">
        <f t="shared" si="111"/>
        <v>97.464051570804557</v>
      </c>
      <c r="M740" s="9">
        <f t="shared" si="113"/>
        <v>102.58130975511172</v>
      </c>
      <c r="N740" s="9">
        <f t="shared" si="114"/>
        <v>0</v>
      </c>
      <c r="O740" s="9">
        <f t="shared" si="115"/>
        <v>-2.5813097551117323</v>
      </c>
      <c r="Q740" s="9">
        <f t="shared" si="116"/>
        <v>97.464051570804557</v>
      </c>
      <c r="R740" s="9">
        <f t="shared" si="117"/>
        <v>0</v>
      </c>
      <c r="S740" s="9">
        <f t="shared" si="118"/>
        <v>102.58130975511172</v>
      </c>
      <c r="T740" s="9">
        <f t="shared" si="119"/>
        <v>-2.5813097551117323</v>
      </c>
    </row>
    <row r="741" spans="8:20">
      <c r="H741" s="52">
        <v>737</v>
      </c>
      <c r="I741" s="9">
        <v>-0.65254896766222603</v>
      </c>
      <c r="J741" s="9">
        <f t="shared" ca="1" si="112"/>
        <v>0.95004223198814497</v>
      </c>
      <c r="K741" s="9">
        <f t="shared" si="110"/>
        <v>-0.65254896766222603</v>
      </c>
      <c r="L741" s="9">
        <f t="shared" si="111"/>
        <v>78.261081141621133</v>
      </c>
      <c r="M741" s="9">
        <f t="shared" si="113"/>
        <v>96.291822577175196</v>
      </c>
      <c r="N741" s="9">
        <f t="shared" si="114"/>
        <v>0</v>
      </c>
      <c r="O741" s="9">
        <f t="shared" si="115"/>
        <v>0</v>
      </c>
      <c r="Q741" s="9">
        <f t="shared" si="116"/>
        <v>78.261081141621133</v>
      </c>
      <c r="R741" s="9">
        <f t="shared" si="117"/>
        <v>0</v>
      </c>
      <c r="S741" s="9">
        <f t="shared" si="118"/>
        <v>96.291822577175196</v>
      </c>
      <c r="T741" s="9">
        <f t="shared" si="119"/>
        <v>0</v>
      </c>
    </row>
    <row r="742" spans="8:20">
      <c r="H742" s="52">
        <v>738</v>
      </c>
      <c r="I742" s="9">
        <v>-0.97009413687493606</v>
      </c>
      <c r="J742" s="9">
        <f t="shared" ca="1" si="112"/>
        <v>1.0200477979653257</v>
      </c>
      <c r="K742" s="9">
        <f t="shared" si="110"/>
        <v>-0.97009413687493606</v>
      </c>
      <c r="L742" s="9">
        <f t="shared" si="111"/>
        <v>70.35424548059251</v>
      </c>
      <c r="M742" s="9">
        <f t="shared" si="113"/>
        <v>93.379571782765439</v>
      </c>
      <c r="N742" s="9">
        <f t="shared" si="114"/>
        <v>0</v>
      </c>
      <c r="O742" s="9">
        <f t="shared" si="115"/>
        <v>0</v>
      </c>
      <c r="Q742" s="9">
        <f t="shared" si="116"/>
        <v>70.35424548059251</v>
      </c>
      <c r="R742" s="9">
        <f t="shared" si="117"/>
        <v>0</v>
      </c>
      <c r="S742" s="9">
        <f t="shared" si="118"/>
        <v>93.379571782765439</v>
      </c>
      <c r="T742" s="9">
        <f t="shared" si="119"/>
        <v>0</v>
      </c>
    </row>
    <row r="743" spans="8:20">
      <c r="H743" s="52">
        <v>739</v>
      </c>
      <c r="I743" s="9">
        <v>1.2133029440136194</v>
      </c>
      <c r="J743" s="9">
        <f t="shared" ca="1" si="112"/>
        <v>-1.3116731817613663</v>
      </c>
      <c r="K743" s="9">
        <f t="shared" si="110"/>
        <v>1.2133029440136194</v>
      </c>
      <c r="L743" s="9">
        <f t="shared" si="111"/>
        <v>146.33122917755048</v>
      </c>
      <c r="M743" s="9">
        <f t="shared" si="113"/>
        <v>115.33441038264641</v>
      </c>
      <c r="N743" s="9">
        <f t="shared" si="114"/>
        <v>-12.484751574392746</v>
      </c>
      <c r="O743" s="9">
        <f t="shared" si="115"/>
        <v>-10.127656305062047</v>
      </c>
      <c r="Q743" s="9">
        <f t="shared" si="116"/>
        <v>146.33122917755048</v>
      </c>
      <c r="R743" s="9">
        <f t="shared" si="117"/>
        <v>-12.484751574392746</v>
      </c>
      <c r="S743" s="9">
        <f t="shared" si="118"/>
        <v>115.33441038264641</v>
      </c>
      <c r="T743" s="9">
        <f t="shared" si="119"/>
        <v>-10.127656305062047</v>
      </c>
    </row>
    <row r="744" spans="8:20">
      <c r="H744" s="52">
        <v>740</v>
      </c>
      <c r="I744" s="9">
        <v>-1.2124288571167283</v>
      </c>
      <c r="J744" s="9">
        <f t="shared" ca="1" si="112"/>
        <v>-0.91808179053025007</v>
      </c>
      <c r="K744" s="9">
        <f t="shared" si="110"/>
        <v>-1.2124288571167283</v>
      </c>
      <c r="L744" s="9">
        <f t="shared" si="111"/>
        <v>64.862006788829731</v>
      </c>
      <c r="M744" s="9">
        <f t="shared" si="113"/>
        <v>91.216486003917154</v>
      </c>
      <c r="N744" s="9">
        <f t="shared" si="114"/>
        <v>0</v>
      </c>
      <c r="O744" s="9">
        <f t="shared" si="115"/>
        <v>0</v>
      </c>
      <c r="Q744" s="9">
        <f t="shared" si="116"/>
        <v>64.862006788829731</v>
      </c>
      <c r="R744" s="9">
        <f t="shared" si="117"/>
        <v>0</v>
      </c>
      <c r="S744" s="9">
        <f t="shared" si="118"/>
        <v>91.216486003917154</v>
      </c>
      <c r="T744" s="9">
        <f t="shared" si="119"/>
        <v>0</v>
      </c>
    </row>
    <row r="745" spans="8:20">
      <c r="H745" s="52">
        <v>741</v>
      </c>
      <c r="I745" s="9">
        <v>0.72204856076071788</v>
      </c>
      <c r="J745" s="9">
        <f t="shared" ca="1" si="112"/>
        <v>1.4057291278757837</v>
      </c>
      <c r="K745" s="9">
        <f t="shared" si="110"/>
        <v>0.72204856076071788</v>
      </c>
      <c r="L745" s="9">
        <f t="shared" si="111"/>
        <v>124.10176596602614</v>
      </c>
      <c r="M745" s="9">
        <f t="shared" si="113"/>
        <v>109.98291806606819</v>
      </c>
      <c r="N745" s="9">
        <f t="shared" si="114"/>
        <v>-12.484751574392746</v>
      </c>
      <c r="O745" s="9">
        <f t="shared" si="115"/>
        <v>-9.9829180660682084</v>
      </c>
      <c r="Q745" s="9">
        <f t="shared" si="116"/>
        <v>124.10176596602614</v>
      </c>
      <c r="R745" s="9">
        <f t="shared" si="117"/>
        <v>-12.484751574392746</v>
      </c>
      <c r="S745" s="9">
        <f t="shared" si="118"/>
        <v>109.98291806606819</v>
      </c>
      <c r="T745" s="9">
        <f t="shared" si="119"/>
        <v>-9.9829180660682084</v>
      </c>
    </row>
    <row r="746" spans="8:20">
      <c r="H746" s="52">
        <v>742</v>
      </c>
      <c r="I746" s="9">
        <v>0.52504926100801608</v>
      </c>
      <c r="J746" s="9">
        <f t="shared" ca="1" si="112"/>
        <v>-0.84083775755735757</v>
      </c>
      <c r="K746" s="9">
        <f t="shared" si="110"/>
        <v>0.52504926100801608</v>
      </c>
      <c r="L746" s="9">
        <f t="shared" si="111"/>
        <v>116.16675616178863</v>
      </c>
      <c r="M746" s="9">
        <f t="shared" si="113"/>
        <v>107.90731233666341</v>
      </c>
      <c r="N746" s="9">
        <f t="shared" si="114"/>
        <v>-12.484751574392746</v>
      </c>
      <c r="O746" s="9">
        <f t="shared" si="115"/>
        <v>-7.9073123366634235</v>
      </c>
      <c r="Q746" s="9">
        <f t="shared" si="116"/>
        <v>116.16675616178863</v>
      </c>
      <c r="R746" s="9">
        <f t="shared" si="117"/>
        <v>-12.484751574392746</v>
      </c>
      <c r="S746" s="9">
        <f t="shared" si="118"/>
        <v>107.90731233666341</v>
      </c>
      <c r="T746" s="9">
        <f t="shared" si="119"/>
        <v>-7.9073123366634235</v>
      </c>
    </row>
    <row r="747" spans="8:20">
      <c r="H747" s="52">
        <v>743</v>
      </c>
      <c r="I747" s="9">
        <v>-1.0682180109959902</v>
      </c>
      <c r="J747" s="9">
        <f t="shared" ca="1" si="112"/>
        <v>0.46189288298688186</v>
      </c>
      <c r="K747" s="9">
        <f t="shared" si="110"/>
        <v>-1.0682180109959902</v>
      </c>
      <c r="L747" s="9">
        <f t="shared" si="111"/>
        <v>68.076465283116477</v>
      </c>
      <c r="M747" s="9">
        <f t="shared" si="113"/>
        <v>92.497603335754846</v>
      </c>
      <c r="N747" s="9">
        <f t="shared" si="114"/>
        <v>0</v>
      </c>
      <c r="O747" s="9">
        <f t="shared" si="115"/>
        <v>0</v>
      </c>
      <c r="Q747" s="9">
        <f t="shared" si="116"/>
        <v>68.076465283116477</v>
      </c>
      <c r="R747" s="9">
        <f t="shared" si="117"/>
        <v>0</v>
      </c>
      <c r="S747" s="9">
        <f t="shared" si="118"/>
        <v>92.497603335754846</v>
      </c>
      <c r="T747" s="9">
        <f t="shared" si="119"/>
        <v>0</v>
      </c>
    </row>
    <row r="748" spans="8:20">
      <c r="H748" s="52">
        <v>744</v>
      </c>
      <c r="I748" s="9">
        <v>0.50211947648734612</v>
      </c>
      <c r="J748" s="9">
        <f t="shared" ca="1" si="112"/>
        <v>-0.56491901700286506</v>
      </c>
      <c r="K748" s="9">
        <f t="shared" si="110"/>
        <v>0.50211947648734612</v>
      </c>
      <c r="L748" s="9">
        <f t="shared" si="111"/>
        <v>115.27676286999639</v>
      </c>
      <c r="M748" s="9">
        <f t="shared" si="113"/>
        <v>107.66828094347676</v>
      </c>
      <c r="N748" s="9">
        <f t="shared" si="114"/>
        <v>-12.484751574392746</v>
      </c>
      <c r="O748" s="9">
        <f t="shared" si="115"/>
        <v>-7.6682809434767734</v>
      </c>
      <c r="Q748" s="9">
        <f t="shared" si="116"/>
        <v>115.27676286999639</v>
      </c>
      <c r="R748" s="9">
        <f t="shared" si="117"/>
        <v>-12.484751574392746</v>
      </c>
      <c r="S748" s="9">
        <f t="shared" si="118"/>
        <v>107.66828094347676</v>
      </c>
      <c r="T748" s="9">
        <f t="shared" si="119"/>
        <v>-7.6682809434767734</v>
      </c>
    </row>
    <row r="749" spans="8:20">
      <c r="H749" s="52">
        <v>745</v>
      </c>
      <c r="I749" s="9">
        <v>-0.56488776745333202</v>
      </c>
      <c r="J749" s="9">
        <f t="shared" ca="1" si="112"/>
        <v>-1.3418834764208447</v>
      </c>
      <c r="K749" s="9">
        <f t="shared" si="110"/>
        <v>-0.56488776745333202</v>
      </c>
      <c r="L749" s="9">
        <f t="shared" si="111"/>
        <v>80.59629897813069</v>
      </c>
      <c r="M749" s="9">
        <f t="shared" si="113"/>
        <v>97.111654160966424</v>
      </c>
      <c r="N749" s="9">
        <f t="shared" si="114"/>
        <v>0</v>
      </c>
      <c r="O749" s="9">
        <f t="shared" si="115"/>
        <v>0</v>
      </c>
      <c r="Q749" s="9">
        <f t="shared" si="116"/>
        <v>80.59629897813069</v>
      </c>
      <c r="R749" s="9">
        <f t="shared" si="117"/>
        <v>0</v>
      </c>
      <c r="S749" s="9">
        <f t="shared" si="118"/>
        <v>97.111654160966424</v>
      </c>
      <c r="T749" s="9">
        <f t="shared" si="119"/>
        <v>0</v>
      </c>
    </row>
    <row r="750" spans="8:20">
      <c r="H750" s="52">
        <v>746</v>
      </c>
      <c r="I750" s="9">
        <v>-1.1293925379380043</v>
      </c>
      <c r="J750" s="9">
        <f t="shared" ca="1" si="112"/>
        <v>-0.9276693403842533</v>
      </c>
      <c r="K750" s="9">
        <f t="shared" si="110"/>
        <v>-1.1293925379380043</v>
      </c>
      <c r="L750" s="9">
        <f t="shared" si="111"/>
        <v>66.693874734506707</v>
      </c>
      <c r="M750" s="9">
        <f t="shared" si="113"/>
        <v>91.951967909138844</v>
      </c>
      <c r="N750" s="9">
        <f t="shared" si="114"/>
        <v>0</v>
      </c>
      <c r="O750" s="9">
        <f t="shared" si="115"/>
        <v>0</v>
      </c>
      <c r="Q750" s="9">
        <f t="shared" si="116"/>
        <v>66.693874734506707</v>
      </c>
      <c r="R750" s="9">
        <f t="shared" si="117"/>
        <v>0</v>
      </c>
      <c r="S750" s="9">
        <f t="shared" si="118"/>
        <v>91.951967909138844</v>
      </c>
      <c r="T750" s="9">
        <f t="shared" si="119"/>
        <v>0</v>
      </c>
    </row>
    <row r="751" spans="8:20">
      <c r="H751" s="52">
        <v>747</v>
      </c>
      <c r="I751" s="9">
        <v>0.54549356069023036</v>
      </c>
      <c r="J751" s="9">
        <f t="shared" ca="1" si="112"/>
        <v>1.0246183009389052</v>
      </c>
      <c r="K751" s="9">
        <f t="shared" si="110"/>
        <v>0.54549356069023036</v>
      </c>
      <c r="L751" s="9">
        <f t="shared" si="111"/>
        <v>116.96607094129141</v>
      </c>
      <c r="M751" s="9">
        <f t="shared" si="113"/>
        <v>108.12088127478589</v>
      </c>
      <c r="N751" s="9">
        <f t="shared" si="114"/>
        <v>-12.484751574392746</v>
      </c>
      <c r="O751" s="9">
        <f t="shared" si="115"/>
        <v>-8.1208812747859014</v>
      </c>
      <c r="Q751" s="9">
        <f t="shared" si="116"/>
        <v>116.96607094129141</v>
      </c>
      <c r="R751" s="9">
        <f t="shared" si="117"/>
        <v>-12.484751574392746</v>
      </c>
      <c r="S751" s="9">
        <f t="shared" si="118"/>
        <v>108.12088127478589</v>
      </c>
      <c r="T751" s="9">
        <f t="shared" si="119"/>
        <v>-8.1208812747859014</v>
      </c>
    </row>
    <row r="752" spans="8:20">
      <c r="H752" s="52">
        <v>748</v>
      </c>
      <c r="I752" s="9">
        <v>-0.38768631352191041</v>
      </c>
      <c r="J752" s="9">
        <f t="shared" ca="1" si="112"/>
        <v>1.2700412223343298</v>
      </c>
      <c r="K752" s="9">
        <f t="shared" si="110"/>
        <v>-0.38768631352191041</v>
      </c>
      <c r="L752" s="9">
        <f t="shared" si="111"/>
        <v>85.531743633342501</v>
      </c>
      <c r="M752" s="9">
        <f t="shared" si="113"/>
        <v>98.790268416896339</v>
      </c>
      <c r="N752" s="9">
        <f t="shared" si="114"/>
        <v>0</v>
      </c>
      <c r="O752" s="9">
        <f t="shared" si="115"/>
        <v>0</v>
      </c>
      <c r="Q752" s="9">
        <f t="shared" si="116"/>
        <v>85.531743633342501</v>
      </c>
      <c r="R752" s="9">
        <f t="shared" si="117"/>
        <v>0</v>
      </c>
      <c r="S752" s="9">
        <f t="shared" si="118"/>
        <v>98.790268416896339</v>
      </c>
      <c r="T752" s="9">
        <f t="shared" si="119"/>
        <v>0</v>
      </c>
    </row>
    <row r="753" spans="8:20">
      <c r="H753" s="52">
        <v>749</v>
      </c>
      <c r="I753" s="9">
        <v>-0.58869728677375577</v>
      </c>
      <c r="J753" s="9">
        <f t="shared" ca="1" si="112"/>
        <v>1.6254229096445814</v>
      </c>
      <c r="K753" s="9">
        <f t="shared" si="110"/>
        <v>-0.58869728677375577</v>
      </c>
      <c r="L753" s="9">
        <f t="shared" si="111"/>
        <v>79.955227235485538</v>
      </c>
      <c r="M753" s="9">
        <f t="shared" si="113"/>
        <v>96.888293027535013</v>
      </c>
      <c r="N753" s="9">
        <f t="shared" si="114"/>
        <v>0</v>
      </c>
      <c r="O753" s="9">
        <f t="shared" si="115"/>
        <v>0</v>
      </c>
      <c r="Q753" s="9">
        <f t="shared" si="116"/>
        <v>79.955227235485538</v>
      </c>
      <c r="R753" s="9">
        <f t="shared" si="117"/>
        <v>0</v>
      </c>
      <c r="S753" s="9">
        <f t="shared" si="118"/>
        <v>96.888293027535013</v>
      </c>
      <c r="T753" s="9">
        <f t="shared" si="119"/>
        <v>0</v>
      </c>
    </row>
    <row r="754" spans="8:20">
      <c r="H754" s="52">
        <v>750</v>
      </c>
      <c r="I754" s="9">
        <v>0.73533687574879802</v>
      </c>
      <c r="J754" s="9">
        <f t="shared" ca="1" si="112"/>
        <v>0.19400835509894518</v>
      </c>
      <c r="K754" s="9">
        <f t="shared" si="110"/>
        <v>0.73533687574879802</v>
      </c>
      <c r="L754" s="9">
        <f t="shared" si="111"/>
        <v>124.65612347551746</v>
      </c>
      <c r="M754" s="9">
        <f t="shared" si="113"/>
        <v>110.12435401315933</v>
      </c>
      <c r="N754" s="9">
        <f t="shared" si="114"/>
        <v>-12.484751574392746</v>
      </c>
      <c r="O754" s="9">
        <f t="shared" si="115"/>
        <v>-10.124354013159348</v>
      </c>
      <c r="Q754" s="9">
        <f t="shared" si="116"/>
        <v>124.65612347551746</v>
      </c>
      <c r="R754" s="9">
        <f t="shared" si="117"/>
        <v>-12.484751574392746</v>
      </c>
      <c r="S754" s="9">
        <f t="shared" si="118"/>
        <v>110.12435401315933</v>
      </c>
      <c r="T754" s="9">
        <f t="shared" si="119"/>
        <v>-10.124354013159348</v>
      </c>
    </row>
    <row r="755" spans="8:20">
      <c r="H755" s="52">
        <v>751</v>
      </c>
      <c r="I755" s="9">
        <v>-0.67199771456410495</v>
      </c>
      <c r="J755" s="9">
        <f t="shared" ca="1" si="112"/>
        <v>0.11870793393625242</v>
      </c>
      <c r="K755" s="9">
        <f t="shared" si="110"/>
        <v>-0.67199771456410495</v>
      </c>
      <c r="L755" s="9">
        <f t="shared" si="111"/>
        <v>77.752224321927628</v>
      </c>
      <c r="M755" s="9">
        <f t="shared" si="113"/>
        <v>96.110872736331302</v>
      </c>
      <c r="N755" s="9">
        <f t="shared" si="114"/>
        <v>0</v>
      </c>
      <c r="O755" s="9">
        <f t="shared" si="115"/>
        <v>0</v>
      </c>
      <c r="Q755" s="9">
        <f t="shared" si="116"/>
        <v>77.752224321927628</v>
      </c>
      <c r="R755" s="9">
        <f t="shared" si="117"/>
        <v>0</v>
      </c>
      <c r="S755" s="9">
        <f t="shared" si="118"/>
        <v>96.110872736331302</v>
      </c>
      <c r="T755" s="9">
        <f t="shared" si="119"/>
        <v>0</v>
      </c>
    </row>
    <row r="756" spans="8:20">
      <c r="H756" s="52">
        <v>752</v>
      </c>
      <c r="I756" s="9">
        <v>-5.4827960992739795E-2</v>
      </c>
      <c r="J756" s="9">
        <f t="shared" ca="1" si="112"/>
        <v>-0.57385489009852975</v>
      </c>
      <c r="K756" s="9">
        <f t="shared" si="110"/>
        <v>-5.4827960992739795E-2</v>
      </c>
      <c r="L756" s="9">
        <f t="shared" si="111"/>
        <v>95.634252810317605</v>
      </c>
      <c r="M756" s="9">
        <f t="shared" si="113"/>
        <v>102.02224560436444</v>
      </c>
      <c r="N756" s="9">
        <f t="shared" si="114"/>
        <v>0</v>
      </c>
      <c r="O756" s="9">
        <f t="shared" si="115"/>
        <v>-2.022245604364457</v>
      </c>
      <c r="Q756" s="9">
        <f t="shared" si="116"/>
        <v>95.634252810317605</v>
      </c>
      <c r="R756" s="9">
        <f t="shared" si="117"/>
        <v>0</v>
      </c>
      <c r="S756" s="9">
        <f t="shared" si="118"/>
        <v>102.02224560436444</v>
      </c>
      <c r="T756" s="9">
        <f t="shared" si="119"/>
        <v>-2.022245604364457</v>
      </c>
    </row>
    <row r="757" spans="8:20">
      <c r="H757" s="52">
        <v>753</v>
      </c>
      <c r="I757" s="9">
        <v>0.60094238946945477</v>
      </c>
      <c r="J757" s="9">
        <f t="shared" ca="1" si="112"/>
        <v>-0.80655412548441452</v>
      </c>
      <c r="K757" s="9">
        <f t="shared" si="110"/>
        <v>0.60094238946945477</v>
      </c>
      <c r="L757" s="9">
        <f t="shared" si="111"/>
        <v>119.16176038642151</v>
      </c>
      <c r="M757" s="9">
        <f t="shared" si="113"/>
        <v>108.7022511281771</v>
      </c>
      <c r="N757" s="9">
        <f t="shared" si="114"/>
        <v>-12.484751574392746</v>
      </c>
      <c r="O757" s="9">
        <f t="shared" si="115"/>
        <v>-8.7022511281771102</v>
      </c>
      <c r="Q757" s="9">
        <f t="shared" si="116"/>
        <v>119.16176038642151</v>
      </c>
      <c r="R757" s="9">
        <f t="shared" si="117"/>
        <v>-12.484751574392746</v>
      </c>
      <c r="S757" s="9">
        <f t="shared" si="118"/>
        <v>108.7022511281771</v>
      </c>
      <c r="T757" s="9">
        <f t="shared" si="119"/>
        <v>-8.7022511281771102</v>
      </c>
    </row>
    <row r="758" spans="8:20">
      <c r="H758" s="52">
        <v>754</v>
      </c>
      <c r="I758" s="9">
        <v>1.5551735708637136</v>
      </c>
      <c r="J758" s="9">
        <f t="shared" ca="1" si="112"/>
        <v>0.27290436548900193</v>
      </c>
      <c r="K758" s="9">
        <f t="shared" si="110"/>
        <v>1.5551735708637136</v>
      </c>
      <c r="L758" s="9">
        <f t="shared" si="111"/>
        <v>164.11034032582344</v>
      </c>
      <c r="M758" s="9">
        <f t="shared" si="113"/>
        <v>119.21149827030918</v>
      </c>
      <c r="N758" s="9">
        <f t="shared" si="114"/>
        <v>-12.484751574392746</v>
      </c>
      <c r="O758" s="9">
        <f t="shared" si="115"/>
        <v>-10.127656305062047</v>
      </c>
      <c r="Q758" s="9">
        <f t="shared" si="116"/>
        <v>164.11034032582344</v>
      </c>
      <c r="R758" s="9">
        <f t="shared" si="117"/>
        <v>-12.484751574392746</v>
      </c>
      <c r="S758" s="9">
        <f t="shared" si="118"/>
        <v>119.21149827030918</v>
      </c>
      <c r="T758" s="9">
        <f t="shared" si="119"/>
        <v>-10.127656305062047</v>
      </c>
    </row>
    <row r="759" spans="8:20">
      <c r="H759" s="52">
        <v>755</v>
      </c>
      <c r="I759" s="9">
        <v>0.13419257212772731</v>
      </c>
      <c r="J759" s="9">
        <f t="shared" ca="1" si="112"/>
        <v>-1.0549404949273686</v>
      </c>
      <c r="K759" s="9">
        <f t="shared" si="110"/>
        <v>0.13419257212772731</v>
      </c>
      <c r="L759" s="9">
        <f t="shared" si="111"/>
        <v>101.89370013039347</v>
      </c>
      <c r="M759" s="9">
        <f t="shared" si="113"/>
        <v>103.90444262522006</v>
      </c>
      <c r="N759" s="9">
        <f t="shared" si="114"/>
        <v>-1.8937001303934693</v>
      </c>
      <c r="O759" s="9">
        <f t="shared" si="115"/>
        <v>-3.9044426252200708</v>
      </c>
      <c r="Q759" s="9">
        <f t="shared" si="116"/>
        <v>101.89370013039347</v>
      </c>
      <c r="R759" s="9">
        <f t="shared" si="117"/>
        <v>-1.8937001303934693</v>
      </c>
      <c r="S759" s="9">
        <f t="shared" si="118"/>
        <v>103.90444262522006</v>
      </c>
      <c r="T759" s="9">
        <f t="shared" si="119"/>
        <v>-3.9044426252200708</v>
      </c>
    </row>
    <row r="760" spans="8:20">
      <c r="H760" s="52">
        <v>756</v>
      </c>
      <c r="I760" s="9">
        <v>-0.27263968993943383</v>
      </c>
      <c r="J760" s="9">
        <f t="shared" ca="1" si="112"/>
        <v>-0.9219949635067558</v>
      </c>
      <c r="K760" s="9">
        <f t="shared" si="110"/>
        <v>-0.27263968993943383</v>
      </c>
      <c r="L760" s="9">
        <f t="shared" si="111"/>
        <v>88.896713733204891</v>
      </c>
      <c r="M760" s="9">
        <f t="shared" si="113"/>
        <v>99.895598345718682</v>
      </c>
      <c r="N760" s="9">
        <f t="shared" si="114"/>
        <v>0</v>
      </c>
      <c r="O760" s="9">
        <f t="shared" si="115"/>
        <v>0</v>
      </c>
      <c r="Q760" s="9">
        <f t="shared" si="116"/>
        <v>88.896713733204891</v>
      </c>
      <c r="R760" s="9">
        <f t="shared" si="117"/>
        <v>0</v>
      </c>
      <c r="S760" s="9">
        <f t="shared" si="118"/>
        <v>99.895598345718682</v>
      </c>
      <c r="T760" s="9">
        <f t="shared" si="119"/>
        <v>0</v>
      </c>
    </row>
    <row r="761" spans="8:20">
      <c r="H761" s="52">
        <v>757</v>
      </c>
      <c r="I761" s="9">
        <v>0.34635450640519072</v>
      </c>
      <c r="J761" s="9">
        <f t="shared" ca="1" si="112"/>
        <v>-1.9280346160281636</v>
      </c>
      <c r="K761" s="9">
        <f t="shared" si="110"/>
        <v>0.34635450640519072</v>
      </c>
      <c r="L761" s="9">
        <f t="shared" si="111"/>
        <v>109.40876426462269</v>
      </c>
      <c r="M761" s="9">
        <f t="shared" si="113"/>
        <v>106.05846577491319</v>
      </c>
      <c r="N761" s="9">
        <f t="shared" si="114"/>
        <v>-9.4087642646226897</v>
      </c>
      <c r="O761" s="9">
        <f t="shared" si="115"/>
        <v>-6.058465774913202</v>
      </c>
      <c r="Q761" s="9">
        <f t="shared" si="116"/>
        <v>109.40876426462269</v>
      </c>
      <c r="R761" s="9">
        <f t="shared" si="117"/>
        <v>-9.4087642646226897</v>
      </c>
      <c r="S761" s="9">
        <f t="shared" si="118"/>
        <v>106.05846577491319</v>
      </c>
      <c r="T761" s="9">
        <f t="shared" si="119"/>
        <v>-6.058465774913202</v>
      </c>
    </row>
    <row r="762" spans="8:20">
      <c r="H762" s="52">
        <v>758</v>
      </c>
      <c r="I762" s="9">
        <v>0.59726982357703162</v>
      </c>
      <c r="J762" s="9">
        <f t="shared" ca="1" si="112"/>
        <v>-0.21367019410132662</v>
      </c>
      <c r="K762" s="9">
        <f t="shared" si="110"/>
        <v>0.59726982357703162</v>
      </c>
      <c r="L762" s="9">
        <f t="shared" si="111"/>
        <v>119.01506619335889</v>
      </c>
      <c r="M762" s="9">
        <f t="shared" si="113"/>
        <v>108.66364852768451</v>
      </c>
      <c r="N762" s="9">
        <f t="shared" si="114"/>
        <v>-12.484751574392746</v>
      </c>
      <c r="O762" s="9">
        <f t="shared" si="115"/>
        <v>-8.6636485276845292</v>
      </c>
      <c r="Q762" s="9">
        <f t="shared" si="116"/>
        <v>119.01506619335889</v>
      </c>
      <c r="R762" s="9">
        <f t="shared" si="117"/>
        <v>-12.484751574392746</v>
      </c>
      <c r="S762" s="9">
        <f t="shared" si="118"/>
        <v>108.66364852768451</v>
      </c>
      <c r="T762" s="9">
        <f t="shared" si="119"/>
        <v>-8.6636485276845292</v>
      </c>
    </row>
    <row r="763" spans="8:20">
      <c r="H763" s="52">
        <v>759</v>
      </c>
      <c r="I763" s="9">
        <v>0.16246542360544763</v>
      </c>
      <c r="J763" s="9">
        <f t="shared" ca="1" si="112"/>
        <v>0.21319542131232647</v>
      </c>
      <c r="K763" s="9">
        <f t="shared" si="110"/>
        <v>0.16246542360544763</v>
      </c>
      <c r="L763" s="9">
        <f t="shared" si="111"/>
        <v>102.86454902600764</v>
      </c>
      <c r="M763" s="9">
        <f t="shared" si="113"/>
        <v>104.18894321757335</v>
      </c>
      <c r="N763" s="9">
        <f t="shared" si="114"/>
        <v>-2.8645490260076372</v>
      </c>
      <c r="O763" s="9">
        <f t="shared" si="115"/>
        <v>-4.1889432175733674</v>
      </c>
      <c r="Q763" s="9">
        <f t="shared" si="116"/>
        <v>102.86454902600764</v>
      </c>
      <c r="R763" s="9">
        <f t="shared" si="117"/>
        <v>-2.8645490260076372</v>
      </c>
      <c r="S763" s="9">
        <f t="shared" si="118"/>
        <v>104.18894321757335</v>
      </c>
      <c r="T763" s="9">
        <f t="shared" si="119"/>
        <v>-4.1889432175733674</v>
      </c>
    </row>
    <row r="764" spans="8:20">
      <c r="H764" s="52">
        <v>760</v>
      </c>
      <c r="I764" s="9">
        <v>0.8950334825601981</v>
      </c>
      <c r="J764" s="9">
        <f t="shared" ca="1" si="112"/>
        <v>1.0718145925976705</v>
      </c>
      <c r="K764" s="9">
        <f t="shared" si="110"/>
        <v>0.8950334825601981</v>
      </c>
      <c r="L764" s="9">
        <f t="shared" si="111"/>
        <v>131.51520992199835</v>
      </c>
      <c r="M764" s="9">
        <f t="shared" si="113"/>
        <v>111.83840098574929</v>
      </c>
      <c r="N764" s="9">
        <f t="shared" si="114"/>
        <v>-12.484751574392746</v>
      </c>
      <c r="O764" s="9">
        <f t="shared" si="115"/>
        <v>-10.127656305062047</v>
      </c>
      <c r="Q764" s="9">
        <f t="shared" si="116"/>
        <v>131.51520992199835</v>
      </c>
      <c r="R764" s="9">
        <f t="shared" si="117"/>
        <v>-12.484751574392746</v>
      </c>
      <c r="S764" s="9">
        <f t="shared" si="118"/>
        <v>111.83840098574929</v>
      </c>
      <c r="T764" s="9">
        <f t="shared" si="119"/>
        <v>-10.127656305062047</v>
      </c>
    </row>
    <row r="765" spans="8:20">
      <c r="H765" s="52">
        <v>761</v>
      </c>
      <c r="I765" s="9">
        <v>-1.3747930628477341</v>
      </c>
      <c r="J765" s="9">
        <f t="shared" ca="1" si="112"/>
        <v>-0.7920589722633119</v>
      </c>
      <c r="K765" s="9">
        <f t="shared" si="110"/>
        <v>-1.3747930628477341</v>
      </c>
      <c r="L765" s="9">
        <f t="shared" si="111"/>
        <v>61.424189916180559</v>
      </c>
      <c r="M765" s="9">
        <f t="shared" si="113"/>
        <v>89.795323191003291</v>
      </c>
      <c r="N765" s="9">
        <f t="shared" si="114"/>
        <v>0</v>
      </c>
      <c r="O765" s="9">
        <f t="shared" si="115"/>
        <v>0</v>
      </c>
      <c r="Q765" s="9">
        <f t="shared" si="116"/>
        <v>61.424189916180559</v>
      </c>
      <c r="R765" s="9">
        <f t="shared" si="117"/>
        <v>0</v>
      </c>
      <c r="S765" s="9">
        <f t="shared" si="118"/>
        <v>89.795323191003291</v>
      </c>
      <c r="T765" s="9">
        <f t="shared" si="119"/>
        <v>0</v>
      </c>
    </row>
    <row r="766" spans="8:20">
      <c r="H766" s="52">
        <v>762</v>
      </c>
      <c r="I766" s="9">
        <v>0.74278615947430737</v>
      </c>
      <c r="J766" s="9">
        <f t="shared" ca="1" si="112"/>
        <v>0.28573852012110718</v>
      </c>
      <c r="K766" s="9">
        <f t="shared" si="110"/>
        <v>0.74278615947430737</v>
      </c>
      <c r="L766" s="9">
        <f t="shared" si="111"/>
        <v>124.96797270236503</v>
      </c>
      <c r="M766" s="9">
        <f t="shared" si="113"/>
        <v>110.20372100030613</v>
      </c>
      <c r="N766" s="9">
        <f t="shared" si="114"/>
        <v>-12.484751574392746</v>
      </c>
      <c r="O766" s="9">
        <f t="shared" si="115"/>
        <v>-10.127656305062047</v>
      </c>
      <c r="Q766" s="9">
        <f t="shared" si="116"/>
        <v>124.96797270236503</v>
      </c>
      <c r="R766" s="9">
        <f t="shared" si="117"/>
        <v>-12.484751574392746</v>
      </c>
      <c r="S766" s="9">
        <f t="shared" si="118"/>
        <v>110.20372100030613</v>
      </c>
      <c r="T766" s="9">
        <f t="shared" si="119"/>
        <v>-10.127656305062047</v>
      </c>
    </row>
    <row r="767" spans="8:20">
      <c r="H767" s="52">
        <v>763</v>
      </c>
      <c r="I767" s="9">
        <v>0.65887036142823308</v>
      </c>
      <c r="J767" s="9">
        <f t="shared" ca="1" si="112"/>
        <v>0.75612972699753112</v>
      </c>
      <c r="K767" s="9">
        <f t="shared" si="110"/>
        <v>0.65887036142823308</v>
      </c>
      <c r="L767" s="9">
        <f t="shared" si="111"/>
        <v>121.49965540593011</v>
      </c>
      <c r="M767" s="9">
        <f t="shared" si="113"/>
        <v>109.31295338958152</v>
      </c>
      <c r="N767" s="9">
        <f t="shared" si="114"/>
        <v>-12.484751574392746</v>
      </c>
      <c r="O767" s="9">
        <f t="shared" si="115"/>
        <v>-9.3129533895815371</v>
      </c>
      <c r="Q767" s="9">
        <f t="shared" si="116"/>
        <v>121.49965540593011</v>
      </c>
      <c r="R767" s="9">
        <f t="shared" si="117"/>
        <v>-12.484751574392746</v>
      </c>
      <c r="S767" s="9">
        <f t="shared" si="118"/>
        <v>109.31295338958152</v>
      </c>
      <c r="T767" s="9">
        <f t="shared" si="119"/>
        <v>-9.3129533895815371</v>
      </c>
    </row>
    <row r="768" spans="8:20">
      <c r="H768" s="52">
        <v>764</v>
      </c>
      <c r="I768" s="9">
        <v>-0.96121842995809037</v>
      </c>
      <c r="J768" s="9">
        <f t="shared" ca="1" si="112"/>
        <v>0.52984438188543392</v>
      </c>
      <c r="K768" s="9">
        <f t="shared" si="110"/>
        <v>-0.96121842995809037</v>
      </c>
      <c r="L768" s="9">
        <f t="shared" si="111"/>
        <v>70.564001165211195</v>
      </c>
      <c r="M768" s="9">
        <f t="shared" si="113"/>
        <v>93.459762998192119</v>
      </c>
      <c r="N768" s="9">
        <f t="shared" si="114"/>
        <v>0</v>
      </c>
      <c r="O768" s="9">
        <f t="shared" si="115"/>
        <v>0</v>
      </c>
      <c r="Q768" s="9">
        <f t="shared" si="116"/>
        <v>70.564001165211195</v>
      </c>
      <c r="R768" s="9">
        <f t="shared" si="117"/>
        <v>0</v>
      </c>
      <c r="S768" s="9">
        <f t="shared" si="118"/>
        <v>93.459762998192119</v>
      </c>
      <c r="T768" s="9">
        <f t="shared" si="119"/>
        <v>0</v>
      </c>
    </row>
    <row r="769" spans="8:20">
      <c r="H769" s="52">
        <v>765</v>
      </c>
      <c r="I769" s="9">
        <v>-0.32388121926132041</v>
      </c>
      <c r="J769" s="9">
        <f t="shared" ca="1" si="112"/>
        <v>8.1992229032189876E-2</v>
      </c>
      <c r="K769" s="9">
        <f t="shared" si="110"/>
        <v>-0.32388121926132041</v>
      </c>
      <c r="L769" s="9">
        <f t="shared" si="111"/>
        <v>87.38191500251024</v>
      </c>
      <c r="M769" s="9">
        <f t="shared" si="113"/>
        <v>99.401767390518287</v>
      </c>
      <c r="N769" s="9">
        <f t="shared" si="114"/>
        <v>0</v>
      </c>
      <c r="O769" s="9">
        <f t="shared" si="115"/>
        <v>0</v>
      </c>
      <c r="Q769" s="9">
        <f t="shared" si="116"/>
        <v>87.38191500251024</v>
      </c>
      <c r="R769" s="9">
        <f t="shared" si="117"/>
        <v>0</v>
      </c>
      <c r="S769" s="9">
        <f t="shared" si="118"/>
        <v>99.401767390518287</v>
      </c>
      <c r="T769" s="9">
        <f t="shared" si="119"/>
        <v>0</v>
      </c>
    </row>
    <row r="770" spans="8:20">
      <c r="H770" s="52">
        <v>766</v>
      </c>
      <c r="I770" s="9">
        <v>1.6743701441483365</v>
      </c>
      <c r="J770" s="9">
        <f t="shared" ca="1" si="112"/>
        <v>3.1883053529593508</v>
      </c>
      <c r="K770" s="9">
        <f t="shared" si="110"/>
        <v>1.6743701441483365</v>
      </c>
      <c r="L770" s="9">
        <f t="shared" si="111"/>
        <v>170.80431330804541</v>
      </c>
      <c r="M770" s="9">
        <f t="shared" si="113"/>
        <v>120.59370537468804</v>
      </c>
      <c r="N770" s="9">
        <f t="shared" si="114"/>
        <v>-12.484751574392746</v>
      </c>
      <c r="O770" s="9">
        <f t="shared" si="115"/>
        <v>-10.127656305062047</v>
      </c>
      <c r="Q770" s="9">
        <f t="shared" si="116"/>
        <v>170.80431330804541</v>
      </c>
      <c r="R770" s="9">
        <f t="shared" si="117"/>
        <v>-12.484751574392746</v>
      </c>
      <c r="S770" s="9">
        <f t="shared" si="118"/>
        <v>120.59370537468804</v>
      </c>
      <c r="T770" s="9">
        <f t="shared" si="119"/>
        <v>-10.127656305062047</v>
      </c>
    </row>
    <row r="771" spans="8:20">
      <c r="H771" s="52">
        <v>767</v>
      </c>
      <c r="I771" s="9">
        <v>-0.37918411575684113</v>
      </c>
      <c r="J771" s="9">
        <f t="shared" ca="1" si="112"/>
        <v>0.66337628816908634</v>
      </c>
      <c r="K771" s="9">
        <f t="shared" si="110"/>
        <v>-0.37918411575684113</v>
      </c>
      <c r="L771" s="9">
        <f t="shared" si="111"/>
        <v>85.776003315659665</v>
      </c>
      <c r="M771" s="9">
        <f t="shared" si="113"/>
        <v>98.871534529911457</v>
      </c>
      <c r="N771" s="9">
        <f t="shared" si="114"/>
        <v>0</v>
      </c>
      <c r="O771" s="9">
        <f t="shared" si="115"/>
        <v>0</v>
      </c>
      <c r="Q771" s="9">
        <f t="shared" si="116"/>
        <v>85.776003315659665</v>
      </c>
      <c r="R771" s="9">
        <f t="shared" si="117"/>
        <v>0</v>
      </c>
      <c r="S771" s="9">
        <f t="shared" si="118"/>
        <v>98.871534529911457</v>
      </c>
      <c r="T771" s="9">
        <f t="shared" si="119"/>
        <v>0</v>
      </c>
    </row>
    <row r="772" spans="8:20">
      <c r="H772" s="52">
        <v>768</v>
      </c>
      <c r="I772" s="9">
        <v>-1.3752149008869212</v>
      </c>
      <c r="J772" s="9">
        <f t="shared" ca="1" si="112"/>
        <v>-0.25522830829924747</v>
      </c>
      <c r="K772" s="9">
        <f t="shared" si="110"/>
        <v>-1.3752149008869212</v>
      </c>
      <c r="L772" s="9">
        <f t="shared" si="111"/>
        <v>61.415499745110566</v>
      </c>
      <c r="M772" s="9">
        <f t="shared" si="113"/>
        <v>89.791659860084849</v>
      </c>
      <c r="N772" s="9">
        <f t="shared" si="114"/>
        <v>0</v>
      </c>
      <c r="O772" s="9">
        <f t="shared" si="115"/>
        <v>0</v>
      </c>
      <c r="Q772" s="9">
        <f t="shared" si="116"/>
        <v>61.415499745110566</v>
      </c>
      <c r="R772" s="9">
        <f t="shared" si="117"/>
        <v>0</v>
      </c>
      <c r="S772" s="9">
        <f t="shared" si="118"/>
        <v>89.791659860084849</v>
      </c>
      <c r="T772" s="9">
        <f t="shared" si="119"/>
        <v>0</v>
      </c>
    </row>
    <row r="773" spans="8:20">
      <c r="H773" s="52">
        <v>769</v>
      </c>
      <c r="I773" s="9">
        <v>-1.4267165034765659</v>
      </c>
      <c r="J773" s="9">
        <f t="shared" ca="1" si="112"/>
        <v>1.1254976921929098</v>
      </c>
      <c r="K773" s="9">
        <f t="shared" ref="K773:K836" si="120">IF($B$7=0,I773,J773)</f>
        <v>-1.4267165034765659</v>
      </c>
      <c r="L773" s="9">
        <f t="shared" ref="L773:L836" si="121">$E$7*EXP(($B$5-0.5*$E$9^2)*$B$6+$E$9*SQRT($B$6)*K773)</f>
        <v>60.3637147062311</v>
      </c>
      <c r="M773" s="9">
        <f t="shared" si="113"/>
        <v>89.345530135628337</v>
      </c>
      <c r="N773" s="9">
        <f t="shared" si="114"/>
        <v>0</v>
      </c>
      <c r="O773" s="9">
        <f t="shared" si="115"/>
        <v>0</v>
      </c>
      <c r="Q773" s="9">
        <f t="shared" si="116"/>
        <v>60.3637147062311</v>
      </c>
      <c r="R773" s="9">
        <f t="shared" si="117"/>
        <v>0</v>
      </c>
      <c r="S773" s="9">
        <f t="shared" si="118"/>
        <v>89.345530135628337</v>
      </c>
      <c r="T773" s="9">
        <f t="shared" si="119"/>
        <v>0</v>
      </c>
    </row>
    <row r="774" spans="8:20">
      <c r="H774" s="52">
        <v>770</v>
      </c>
      <c r="I774" s="9">
        <v>1.5376840484397016</v>
      </c>
      <c r="J774" s="9">
        <f t="shared" ref="J774:J837" ca="1" si="122">NORMSINV(RAND())</f>
        <v>0.61118898410851186</v>
      </c>
      <c r="K774" s="9">
        <f t="shared" si="120"/>
        <v>1.5376840484397016</v>
      </c>
      <c r="L774" s="9">
        <f t="shared" si="121"/>
        <v>163.15046555462317</v>
      </c>
      <c r="M774" s="9">
        <f t="shared" ref="M774:M837" si="123">$E$8*EXP(($B$5-0.5*$E$10^2)*$B$6+$E$10*SQRT($B$6)*K774)</f>
        <v>119.01002640644892</v>
      </c>
      <c r="N774" s="9">
        <f t="shared" ref="N774:N837" si="124">IF(L774&gt;$E$12,-$E$12+$E$11,IF(L774&lt;$E$11,0,-L774+$E$11))</f>
        <v>-12.484751574392746</v>
      </c>
      <c r="O774" s="9">
        <f t="shared" ref="O774:O837" si="125">IF(M774&gt;$E$14,-$E$14+$E$13,IF(M774&lt;$E$13,0,-M774+$E$13))</f>
        <v>-10.127656305062047</v>
      </c>
      <c r="Q774" s="9">
        <f t="shared" ref="Q774:Q837" si="126">L774</f>
        <v>163.15046555462317</v>
      </c>
      <c r="R774" s="9">
        <f t="shared" ref="R774:R837" si="127">N774</f>
        <v>-12.484751574392746</v>
      </c>
      <c r="S774" s="9">
        <f t="shared" ref="S774:S837" si="128">M774</f>
        <v>119.01002640644892</v>
      </c>
      <c r="T774" s="9">
        <f t="shared" ref="T774:T837" si="129">O774</f>
        <v>-10.127656305062047</v>
      </c>
    </row>
    <row r="775" spans="8:20">
      <c r="H775" s="52">
        <v>771</v>
      </c>
      <c r="I775" s="9">
        <v>-1.1784849265332065</v>
      </c>
      <c r="J775" s="9">
        <f t="shared" ca="1" si="122"/>
        <v>-2.861425418932678</v>
      </c>
      <c r="K775" s="9">
        <f t="shared" si="120"/>
        <v>-1.1784849265332065</v>
      </c>
      <c r="L775" s="9">
        <f t="shared" si="121"/>
        <v>65.604685487457189</v>
      </c>
      <c r="M775" s="9">
        <f t="shared" si="123"/>
        <v>91.5164257865666</v>
      </c>
      <c r="N775" s="9">
        <f t="shared" si="124"/>
        <v>0</v>
      </c>
      <c r="O775" s="9">
        <f t="shared" si="125"/>
        <v>0</v>
      </c>
      <c r="Q775" s="9">
        <f t="shared" si="126"/>
        <v>65.604685487457189</v>
      </c>
      <c r="R775" s="9">
        <f t="shared" si="127"/>
        <v>0</v>
      </c>
      <c r="S775" s="9">
        <f t="shared" si="128"/>
        <v>91.5164257865666</v>
      </c>
      <c r="T775" s="9">
        <f t="shared" si="129"/>
        <v>0</v>
      </c>
    </row>
    <row r="776" spans="8:20">
      <c r="H776" s="52">
        <v>772</v>
      </c>
      <c r="I776" s="9">
        <v>-1.0137062407093569</v>
      </c>
      <c r="J776" s="9">
        <f t="shared" ca="1" si="122"/>
        <v>-0.45551215682638962</v>
      </c>
      <c r="K776" s="9">
        <f t="shared" si="120"/>
        <v>-1.0137062407093569</v>
      </c>
      <c r="L776" s="9">
        <f t="shared" si="121"/>
        <v>69.332603592769672</v>
      </c>
      <c r="M776" s="9">
        <f t="shared" si="123"/>
        <v>92.986538894656647</v>
      </c>
      <c r="N776" s="9">
        <f t="shared" si="124"/>
        <v>0</v>
      </c>
      <c r="O776" s="9">
        <f t="shared" si="125"/>
        <v>0</v>
      </c>
      <c r="Q776" s="9">
        <f t="shared" si="126"/>
        <v>69.332603592769672</v>
      </c>
      <c r="R776" s="9">
        <f t="shared" si="127"/>
        <v>0</v>
      </c>
      <c r="S776" s="9">
        <f t="shared" si="128"/>
        <v>92.986538894656647</v>
      </c>
      <c r="T776" s="9">
        <f t="shared" si="129"/>
        <v>0</v>
      </c>
    </row>
    <row r="777" spans="8:20">
      <c r="H777" s="52">
        <v>773</v>
      </c>
      <c r="I777" s="9">
        <v>1.7170536957857043</v>
      </c>
      <c r="J777" s="9">
        <f t="shared" ca="1" si="122"/>
        <v>1.2534830899198584</v>
      </c>
      <c r="K777" s="9">
        <f t="shared" si="120"/>
        <v>1.7170536957857043</v>
      </c>
      <c r="L777" s="9">
        <f t="shared" si="121"/>
        <v>173.26720738833842</v>
      </c>
      <c r="M777" s="9">
        <f t="shared" si="123"/>
        <v>121.09255246927869</v>
      </c>
      <c r="N777" s="9">
        <f t="shared" si="124"/>
        <v>-12.484751574392746</v>
      </c>
      <c r="O777" s="9">
        <f t="shared" si="125"/>
        <v>-10.127656305062047</v>
      </c>
      <c r="Q777" s="9">
        <f t="shared" si="126"/>
        <v>173.26720738833842</v>
      </c>
      <c r="R777" s="9">
        <f t="shared" si="127"/>
        <v>-12.484751574392746</v>
      </c>
      <c r="S777" s="9">
        <f t="shared" si="128"/>
        <v>121.09255246927869</v>
      </c>
      <c r="T777" s="9">
        <f t="shared" si="129"/>
        <v>-10.127656305062047</v>
      </c>
    </row>
    <row r="778" spans="8:20">
      <c r="H778" s="52">
        <v>774</v>
      </c>
      <c r="I778" s="9">
        <v>-1.7343084152466031</v>
      </c>
      <c r="J778" s="9">
        <f t="shared" ca="1" si="122"/>
        <v>-0.76068876908005367</v>
      </c>
      <c r="K778" s="9">
        <f t="shared" si="120"/>
        <v>-1.7343084152466031</v>
      </c>
      <c r="L778" s="9">
        <f t="shared" si="121"/>
        <v>54.44653867490473</v>
      </c>
      <c r="M778" s="9">
        <f t="shared" si="123"/>
        <v>86.726807079870099</v>
      </c>
      <c r="N778" s="9">
        <f t="shared" si="124"/>
        <v>0</v>
      </c>
      <c r="O778" s="9">
        <f t="shared" si="125"/>
        <v>0</v>
      </c>
      <c r="Q778" s="9">
        <f t="shared" si="126"/>
        <v>54.44653867490473</v>
      </c>
      <c r="R778" s="9">
        <f t="shared" si="127"/>
        <v>0</v>
      </c>
      <c r="S778" s="9">
        <f t="shared" si="128"/>
        <v>86.726807079870099</v>
      </c>
      <c r="T778" s="9">
        <f t="shared" si="129"/>
        <v>0</v>
      </c>
    </row>
    <row r="779" spans="8:20">
      <c r="H779" s="52">
        <v>775</v>
      </c>
      <c r="I779" s="9">
        <v>-0.59022330823814739</v>
      </c>
      <c r="J779" s="9">
        <f t="shared" ca="1" si="122"/>
        <v>0.51475556789328325</v>
      </c>
      <c r="K779" s="9">
        <f t="shared" si="120"/>
        <v>-0.59022330823814739</v>
      </c>
      <c r="L779" s="9">
        <f t="shared" si="121"/>
        <v>79.91431339607513</v>
      </c>
      <c r="M779" s="9">
        <f t="shared" si="123"/>
        <v>96.873994693058009</v>
      </c>
      <c r="N779" s="9">
        <f t="shared" si="124"/>
        <v>0</v>
      </c>
      <c r="O779" s="9">
        <f t="shared" si="125"/>
        <v>0</v>
      </c>
      <c r="Q779" s="9">
        <f t="shared" si="126"/>
        <v>79.91431339607513</v>
      </c>
      <c r="R779" s="9">
        <f t="shared" si="127"/>
        <v>0</v>
      </c>
      <c r="S779" s="9">
        <f t="shared" si="128"/>
        <v>96.873994693058009</v>
      </c>
      <c r="T779" s="9">
        <f t="shared" si="129"/>
        <v>0</v>
      </c>
    </row>
    <row r="780" spans="8:20">
      <c r="H780" s="52">
        <v>776</v>
      </c>
      <c r="I780" s="9">
        <v>-0.45583222413015212</v>
      </c>
      <c r="J780" s="9">
        <f t="shared" ca="1" si="122"/>
        <v>-1.6118171218754134</v>
      </c>
      <c r="K780" s="9">
        <f t="shared" si="120"/>
        <v>-0.45583222413015212</v>
      </c>
      <c r="L780" s="9">
        <f t="shared" si="121"/>
        <v>83.598942465087006</v>
      </c>
      <c r="M780" s="9">
        <f t="shared" si="123"/>
        <v>98.141321502759482</v>
      </c>
      <c r="N780" s="9">
        <f t="shared" si="124"/>
        <v>0</v>
      </c>
      <c r="O780" s="9">
        <f t="shared" si="125"/>
        <v>0</v>
      </c>
      <c r="Q780" s="9">
        <f t="shared" si="126"/>
        <v>83.598942465087006</v>
      </c>
      <c r="R780" s="9">
        <f t="shared" si="127"/>
        <v>0</v>
      </c>
      <c r="S780" s="9">
        <f t="shared" si="128"/>
        <v>98.141321502759482</v>
      </c>
      <c r="T780" s="9">
        <f t="shared" si="129"/>
        <v>0</v>
      </c>
    </row>
    <row r="781" spans="8:20">
      <c r="H781" s="52">
        <v>777</v>
      </c>
      <c r="I781" s="9">
        <v>3.4568971426510595</v>
      </c>
      <c r="J781" s="9">
        <f t="shared" ca="1" si="122"/>
        <v>-1.3871189999926192</v>
      </c>
      <c r="K781" s="9">
        <f t="shared" si="120"/>
        <v>3.4568971426510595</v>
      </c>
      <c r="L781" s="9">
        <f t="shared" si="121"/>
        <v>310.56492461846148</v>
      </c>
      <c r="M781" s="9">
        <f t="shared" si="123"/>
        <v>143.28288590521981</v>
      </c>
      <c r="N781" s="9">
        <f t="shared" si="124"/>
        <v>-12.484751574392746</v>
      </c>
      <c r="O781" s="9">
        <f t="shared" si="125"/>
        <v>-10.127656305062047</v>
      </c>
      <c r="Q781" s="9">
        <f t="shared" si="126"/>
        <v>310.56492461846148</v>
      </c>
      <c r="R781" s="9">
        <f t="shared" si="127"/>
        <v>-12.484751574392746</v>
      </c>
      <c r="S781" s="9">
        <f t="shared" si="128"/>
        <v>143.28288590521981</v>
      </c>
      <c r="T781" s="9">
        <f t="shared" si="129"/>
        <v>-10.127656305062047</v>
      </c>
    </row>
    <row r="782" spans="8:20">
      <c r="H782" s="52">
        <v>778</v>
      </c>
      <c r="I782" s="9">
        <v>0.17025966492038533</v>
      </c>
      <c r="J782" s="9">
        <f t="shared" ca="1" si="122"/>
        <v>-0.48974544046241536</v>
      </c>
      <c r="K782" s="9">
        <f t="shared" si="120"/>
        <v>0.17025966492038533</v>
      </c>
      <c r="L782" s="9">
        <f t="shared" si="121"/>
        <v>103.13381485792948</v>
      </c>
      <c r="M782" s="9">
        <f t="shared" si="123"/>
        <v>104.26751104257966</v>
      </c>
      <c r="N782" s="9">
        <f t="shared" si="124"/>
        <v>-3.1338148579294796</v>
      </c>
      <c r="O782" s="9">
        <f t="shared" si="125"/>
        <v>-4.2675110425796703</v>
      </c>
      <c r="Q782" s="9">
        <f t="shared" si="126"/>
        <v>103.13381485792948</v>
      </c>
      <c r="R782" s="9">
        <f t="shared" si="127"/>
        <v>-3.1338148579294796</v>
      </c>
      <c r="S782" s="9">
        <f t="shared" si="128"/>
        <v>104.26751104257966</v>
      </c>
      <c r="T782" s="9">
        <f t="shared" si="129"/>
        <v>-4.2675110425796703</v>
      </c>
    </row>
    <row r="783" spans="8:20">
      <c r="H783" s="52">
        <v>779</v>
      </c>
      <c r="I783" s="9">
        <v>0.17677990887554304</v>
      </c>
      <c r="J783" s="9">
        <f t="shared" ca="1" si="122"/>
        <v>1.8503646901981536</v>
      </c>
      <c r="K783" s="9">
        <f t="shared" si="120"/>
        <v>0.17677990887554304</v>
      </c>
      <c r="L783" s="9">
        <f t="shared" si="121"/>
        <v>103.35960957421494</v>
      </c>
      <c r="M783" s="9">
        <f t="shared" si="123"/>
        <v>104.3332821786524</v>
      </c>
      <c r="N783" s="9">
        <f t="shared" si="124"/>
        <v>-3.359609574214943</v>
      </c>
      <c r="O783" s="9">
        <f t="shared" si="125"/>
        <v>-4.3332821786524107</v>
      </c>
      <c r="Q783" s="9">
        <f t="shared" si="126"/>
        <v>103.35960957421494</v>
      </c>
      <c r="R783" s="9">
        <f t="shared" si="127"/>
        <v>-3.359609574214943</v>
      </c>
      <c r="S783" s="9">
        <f t="shared" si="128"/>
        <v>104.3332821786524</v>
      </c>
      <c r="T783" s="9">
        <f t="shared" si="129"/>
        <v>-4.3332821786524107</v>
      </c>
    </row>
    <row r="784" spans="8:20">
      <c r="H784" s="52">
        <v>780</v>
      </c>
      <c r="I784" s="9">
        <v>-0.74729484918913736</v>
      </c>
      <c r="J784" s="9">
        <f t="shared" ca="1" si="122"/>
        <v>1.6915750271341052</v>
      </c>
      <c r="K784" s="9">
        <f t="shared" si="120"/>
        <v>-0.74729484918913736</v>
      </c>
      <c r="L784" s="9">
        <f t="shared" si="121"/>
        <v>75.813158419044882</v>
      </c>
      <c r="M784" s="9">
        <f t="shared" si="123"/>
        <v>95.41351412455812</v>
      </c>
      <c r="N784" s="9">
        <f t="shared" si="124"/>
        <v>0</v>
      </c>
      <c r="O784" s="9">
        <f t="shared" si="125"/>
        <v>0</v>
      </c>
      <c r="Q784" s="9">
        <f t="shared" si="126"/>
        <v>75.813158419044882</v>
      </c>
      <c r="R784" s="9">
        <f t="shared" si="127"/>
        <v>0</v>
      </c>
      <c r="S784" s="9">
        <f t="shared" si="128"/>
        <v>95.41351412455812</v>
      </c>
      <c r="T784" s="9">
        <f t="shared" si="129"/>
        <v>0</v>
      </c>
    </row>
    <row r="785" spans="8:20">
      <c r="H785" s="52">
        <v>781</v>
      </c>
      <c r="I785" s="9">
        <v>-2.5951743081033376</v>
      </c>
      <c r="J785" s="9">
        <f t="shared" ca="1" si="122"/>
        <v>0.13531044531465719</v>
      </c>
      <c r="K785" s="9">
        <f t="shared" si="120"/>
        <v>-2.5951743081033376</v>
      </c>
      <c r="L785" s="9">
        <f t="shared" si="121"/>
        <v>40.791660808627924</v>
      </c>
      <c r="M785" s="9">
        <f t="shared" si="123"/>
        <v>79.798600976410711</v>
      </c>
      <c r="N785" s="9">
        <f t="shared" si="124"/>
        <v>0</v>
      </c>
      <c r="O785" s="9">
        <f t="shared" si="125"/>
        <v>0</v>
      </c>
      <c r="Q785" s="9">
        <f t="shared" si="126"/>
        <v>40.791660808627924</v>
      </c>
      <c r="R785" s="9">
        <f t="shared" si="127"/>
        <v>0</v>
      </c>
      <c r="S785" s="9">
        <f t="shared" si="128"/>
        <v>79.798600976410711</v>
      </c>
      <c r="T785" s="9">
        <f t="shared" si="129"/>
        <v>0</v>
      </c>
    </row>
    <row r="786" spans="8:20">
      <c r="H786" s="52">
        <v>782</v>
      </c>
      <c r="I786" s="9">
        <v>-0.45135352658617156</v>
      </c>
      <c r="J786" s="9">
        <f t="shared" ca="1" si="122"/>
        <v>-1.5978671424147886</v>
      </c>
      <c r="K786" s="9">
        <f t="shared" si="120"/>
        <v>-0.45135352658617156</v>
      </c>
      <c r="L786" s="9">
        <f t="shared" si="121"/>
        <v>83.724618545661215</v>
      </c>
      <c r="M786" s="9">
        <f t="shared" si="123"/>
        <v>98.183840523097444</v>
      </c>
      <c r="N786" s="9">
        <f t="shared" si="124"/>
        <v>0</v>
      </c>
      <c r="O786" s="9">
        <f t="shared" si="125"/>
        <v>0</v>
      </c>
      <c r="Q786" s="9">
        <f t="shared" si="126"/>
        <v>83.724618545661215</v>
      </c>
      <c r="R786" s="9">
        <f t="shared" si="127"/>
        <v>0</v>
      </c>
      <c r="S786" s="9">
        <f t="shared" si="128"/>
        <v>98.183840523097444</v>
      </c>
      <c r="T786" s="9">
        <f t="shared" si="129"/>
        <v>0</v>
      </c>
    </row>
    <row r="787" spans="8:20">
      <c r="H787" s="52">
        <v>783</v>
      </c>
      <c r="I787" s="9">
        <v>-1.5275497254546568</v>
      </c>
      <c r="J787" s="9">
        <f t="shared" ca="1" si="122"/>
        <v>0.56974242583944479</v>
      </c>
      <c r="K787" s="9">
        <f t="shared" si="120"/>
        <v>-1.5275497254546568</v>
      </c>
      <c r="L787" s="9">
        <f t="shared" si="121"/>
        <v>58.356331962566287</v>
      </c>
      <c r="M787" s="9">
        <f t="shared" si="123"/>
        <v>88.478476126815622</v>
      </c>
      <c r="N787" s="9">
        <f t="shared" si="124"/>
        <v>0</v>
      </c>
      <c r="O787" s="9">
        <f t="shared" si="125"/>
        <v>0</v>
      </c>
      <c r="Q787" s="9">
        <f t="shared" si="126"/>
        <v>58.356331962566287</v>
      </c>
      <c r="R787" s="9">
        <f t="shared" si="127"/>
        <v>0</v>
      </c>
      <c r="S787" s="9">
        <f t="shared" si="128"/>
        <v>88.478476126815622</v>
      </c>
      <c r="T787" s="9">
        <f t="shared" si="129"/>
        <v>0</v>
      </c>
    </row>
    <row r="788" spans="8:20">
      <c r="H788" s="52">
        <v>784</v>
      </c>
      <c r="I788" s="9">
        <v>-1.126470863606037</v>
      </c>
      <c r="J788" s="9">
        <f t="shared" ca="1" si="122"/>
        <v>0.86635968397014151</v>
      </c>
      <c r="K788" s="9">
        <f t="shared" si="120"/>
        <v>-1.126470863606037</v>
      </c>
      <c r="L788" s="9">
        <f t="shared" si="121"/>
        <v>66.759263695751201</v>
      </c>
      <c r="M788" s="9">
        <f t="shared" si="123"/>
        <v>91.977953927785535</v>
      </c>
      <c r="N788" s="9">
        <f t="shared" si="124"/>
        <v>0</v>
      </c>
      <c r="O788" s="9">
        <f t="shared" si="125"/>
        <v>0</v>
      </c>
      <c r="Q788" s="9">
        <f t="shared" si="126"/>
        <v>66.759263695751201</v>
      </c>
      <c r="R788" s="9">
        <f t="shared" si="127"/>
        <v>0</v>
      </c>
      <c r="S788" s="9">
        <f t="shared" si="128"/>
        <v>91.977953927785535</v>
      </c>
      <c r="T788" s="9">
        <f t="shared" si="129"/>
        <v>0</v>
      </c>
    </row>
    <row r="789" spans="8:20">
      <c r="H789" s="52">
        <v>785</v>
      </c>
      <c r="I789" s="9">
        <v>1.6866784339963787</v>
      </c>
      <c r="J789" s="9">
        <f t="shared" ca="1" si="122"/>
        <v>-1.0896792579396086</v>
      </c>
      <c r="K789" s="9">
        <f t="shared" si="120"/>
        <v>1.6866784339963787</v>
      </c>
      <c r="L789" s="9">
        <f t="shared" si="121"/>
        <v>171.51090280670729</v>
      </c>
      <c r="M789" s="9">
        <f t="shared" si="123"/>
        <v>120.73734240558625</v>
      </c>
      <c r="N789" s="9">
        <f t="shared" si="124"/>
        <v>-12.484751574392746</v>
      </c>
      <c r="O789" s="9">
        <f t="shared" si="125"/>
        <v>-10.127656305062047</v>
      </c>
      <c r="Q789" s="9">
        <f t="shared" si="126"/>
        <v>171.51090280670729</v>
      </c>
      <c r="R789" s="9">
        <f t="shared" si="127"/>
        <v>-12.484751574392746</v>
      </c>
      <c r="S789" s="9">
        <f t="shared" si="128"/>
        <v>120.73734240558625</v>
      </c>
      <c r="T789" s="9">
        <f t="shared" si="129"/>
        <v>-10.127656305062047</v>
      </c>
    </row>
    <row r="790" spans="8:20">
      <c r="H790" s="52">
        <v>786</v>
      </c>
      <c r="I790" s="9">
        <v>-0.63931317224115758</v>
      </c>
      <c r="J790" s="9">
        <f t="shared" ca="1" si="122"/>
        <v>0.23809904471489479</v>
      </c>
      <c r="K790" s="9">
        <f t="shared" si="120"/>
        <v>-0.63931317224115758</v>
      </c>
      <c r="L790" s="9">
        <f t="shared" si="121"/>
        <v>78.609285433937742</v>
      </c>
      <c r="M790" s="9">
        <f t="shared" si="123"/>
        <v>96.415162309120177</v>
      </c>
      <c r="N790" s="9">
        <f t="shared" si="124"/>
        <v>0</v>
      </c>
      <c r="O790" s="9">
        <f t="shared" si="125"/>
        <v>0</v>
      </c>
      <c r="Q790" s="9">
        <f t="shared" si="126"/>
        <v>78.609285433937742</v>
      </c>
      <c r="R790" s="9">
        <f t="shared" si="127"/>
        <v>0</v>
      </c>
      <c r="S790" s="9">
        <f t="shared" si="128"/>
        <v>96.415162309120177</v>
      </c>
      <c r="T790" s="9">
        <f t="shared" si="129"/>
        <v>0</v>
      </c>
    </row>
    <row r="791" spans="8:20">
      <c r="H791" s="52">
        <v>787</v>
      </c>
      <c r="I791" s="9">
        <v>0.56375562336309515</v>
      </c>
      <c r="J791" s="9">
        <f t="shared" ca="1" si="122"/>
        <v>-0.18791068921083517</v>
      </c>
      <c r="K791" s="9">
        <f t="shared" si="120"/>
        <v>0.56375562336309515</v>
      </c>
      <c r="L791" s="9">
        <f t="shared" si="121"/>
        <v>117.68471586495106</v>
      </c>
      <c r="M791" s="9">
        <f t="shared" si="123"/>
        <v>108.31201113254971</v>
      </c>
      <c r="N791" s="9">
        <f t="shared" si="124"/>
        <v>-12.484751574392746</v>
      </c>
      <c r="O791" s="9">
        <f t="shared" si="125"/>
        <v>-8.3120111325497277</v>
      </c>
      <c r="Q791" s="9">
        <f t="shared" si="126"/>
        <v>117.68471586495106</v>
      </c>
      <c r="R791" s="9">
        <f t="shared" si="127"/>
        <v>-12.484751574392746</v>
      </c>
      <c r="S791" s="9">
        <f t="shared" si="128"/>
        <v>108.31201113254971</v>
      </c>
      <c r="T791" s="9">
        <f t="shared" si="129"/>
        <v>-8.3120111325497277</v>
      </c>
    </row>
    <row r="792" spans="8:20">
      <c r="H792" s="52">
        <v>788</v>
      </c>
      <c r="I792" s="9">
        <v>-0.49593825894960625</v>
      </c>
      <c r="J792" s="9">
        <f t="shared" ca="1" si="122"/>
        <v>-0.81200962323938564</v>
      </c>
      <c r="K792" s="9">
        <f t="shared" si="120"/>
        <v>-0.49593825894960625</v>
      </c>
      <c r="L792" s="9">
        <f t="shared" si="121"/>
        <v>82.481907895171787</v>
      </c>
      <c r="M792" s="9">
        <f t="shared" si="123"/>
        <v>97.761390103927752</v>
      </c>
      <c r="N792" s="9">
        <f t="shared" si="124"/>
        <v>0</v>
      </c>
      <c r="O792" s="9">
        <f t="shared" si="125"/>
        <v>0</v>
      </c>
      <c r="Q792" s="9">
        <f t="shared" si="126"/>
        <v>82.481907895171787</v>
      </c>
      <c r="R792" s="9">
        <f t="shared" si="127"/>
        <v>0</v>
      </c>
      <c r="S792" s="9">
        <f t="shared" si="128"/>
        <v>97.761390103927752</v>
      </c>
      <c r="T792" s="9">
        <f t="shared" si="129"/>
        <v>0</v>
      </c>
    </row>
    <row r="793" spans="8:20">
      <c r="H793" s="52">
        <v>789</v>
      </c>
      <c r="I793" s="9">
        <v>-1.0061261243363995</v>
      </c>
      <c r="J793" s="9">
        <f t="shared" ca="1" si="122"/>
        <v>-0.58267151506450521</v>
      </c>
      <c r="K793" s="9">
        <f t="shared" si="120"/>
        <v>-1.0061261243363995</v>
      </c>
      <c r="L793" s="9">
        <f t="shared" si="121"/>
        <v>69.509101456802867</v>
      </c>
      <c r="M793" s="9">
        <f t="shared" si="123"/>
        <v>93.054732037850087</v>
      </c>
      <c r="N793" s="9">
        <f t="shared" si="124"/>
        <v>0</v>
      </c>
      <c r="O793" s="9">
        <f t="shared" si="125"/>
        <v>0</v>
      </c>
      <c r="Q793" s="9">
        <f t="shared" si="126"/>
        <v>69.509101456802867</v>
      </c>
      <c r="R793" s="9">
        <f t="shared" si="127"/>
        <v>0</v>
      </c>
      <c r="S793" s="9">
        <f t="shared" si="128"/>
        <v>93.054732037850087</v>
      </c>
      <c r="T793" s="9">
        <f t="shared" si="129"/>
        <v>0</v>
      </c>
    </row>
    <row r="794" spans="8:20">
      <c r="H794" s="52">
        <v>790</v>
      </c>
      <c r="I794" s="9">
        <v>-0.35663879794565728</v>
      </c>
      <c r="J794" s="9">
        <f t="shared" ca="1" si="122"/>
        <v>5.0696025310586999E-2</v>
      </c>
      <c r="K794" s="9">
        <f t="shared" si="120"/>
        <v>-0.35663879794565728</v>
      </c>
      <c r="L794" s="9">
        <f t="shared" si="121"/>
        <v>86.427090456893026</v>
      </c>
      <c r="M794" s="9">
        <f t="shared" si="123"/>
        <v>99.087352075623912</v>
      </c>
      <c r="N794" s="9">
        <f t="shared" si="124"/>
        <v>0</v>
      </c>
      <c r="O794" s="9">
        <f t="shared" si="125"/>
        <v>0</v>
      </c>
      <c r="Q794" s="9">
        <f t="shared" si="126"/>
        <v>86.427090456893026</v>
      </c>
      <c r="R794" s="9">
        <f t="shared" si="127"/>
        <v>0</v>
      </c>
      <c r="S794" s="9">
        <f t="shared" si="128"/>
        <v>99.087352075623912</v>
      </c>
      <c r="T794" s="9">
        <f t="shared" si="129"/>
        <v>0</v>
      </c>
    </row>
    <row r="795" spans="8:20">
      <c r="H795" s="52">
        <v>791</v>
      </c>
      <c r="I795" s="9">
        <v>-1.3413384952278149</v>
      </c>
      <c r="J795" s="9">
        <f t="shared" ca="1" si="122"/>
        <v>-0.81023956455419566</v>
      </c>
      <c r="K795" s="9">
        <f t="shared" si="120"/>
        <v>-1.3413384952278149</v>
      </c>
      <c r="L795" s="9">
        <f t="shared" si="121"/>
        <v>62.117308599645668</v>
      </c>
      <c r="M795" s="9">
        <f t="shared" si="123"/>
        <v>90.086326187288421</v>
      </c>
      <c r="N795" s="9">
        <f t="shared" si="124"/>
        <v>0</v>
      </c>
      <c r="O795" s="9">
        <f t="shared" si="125"/>
        <v>0</v>
      </c>
      <c r="Q795" s="9">
        <f t="shared" si="126"/>
        <v>62.117308599645668</v>
      </c>
      <c r="R795" s="9">
        <f t="shared" si="127"/>
        <v>0</v>
      </c>
      <c r="S795" s="9">
        <f t="shared" si="128"/>
        <v>90.086326187288421</v>
      </c>
      <c r="T795" s="9">
        <f t="shared" si="129"/>
        <v>0</v>
      </c>
    </row>
    <row r="796" spans="8:20">
      <c r="H796" s="52">
        <v>792</v>
      </c>
      <c r="I796" s="9">
        <v>1.2787665924721863</v>
      </c>
      <c r="J796" s="9">
        <f t="shared" ca="1" si="122"/>
        <v>0.60824508465727556</v>
      </c>
      <c r="K796" s="9">
        <f t="shared" si="120"/>
        <v>1.2787665924721863</v>
      </c>
      <c r="L796" s="9">
        <f t="shared" si="121"/>
        <v>149.57976557101065</v>
      </c>
      <c r="M796" s="9">
        <f t="shared" si="123"/>
        <v>116.06693156162949</v>
      </c>
      <c r="N796" s="9">
        <f t="shared" si="124"/>
        <v>-12.484751574392746</v>
      </c>
      <c r="O796" s="9">
        <f t="shared" si="125"/>
        <v>-10.127656305062047</v>
      </c>
      <c r="Q796" s="9">
        <f t="shared" si="126"/>
        <v>149.57976557101065</v>
      </c>
      <c r="R796" s="9">
        <f t="shared" si="127"/>
        <v>-12.484751574392746</v>
      </c>
      <c r="S796" s="9">
        <f t="shared" si="128"/>
        <v>116.06693156162949</v>
      </c>
      <c r="T796" s="9">
        <f t="shared" si="129"/>
        <v>-10.127656305062047</v>
      </c>
    </row>
    <row r="797" spans="8:20">
      <c r="H797" s="52">
        <v>793</v>
      </c>
      <c r="I797" s="9">
        <v>2.891474863891601</v>
      </c>
      <c r="J797" s="9">
        <f t="shared" ca="1" si="122"/>
        <v>0.92237032470107516</v>
      </c>
      <c r="K797" s="9">
        <f t="shared" si="120"/>
        <v>2.891474863891601</v>
      </c>
      <c r="L797" s="9">
        <f t="shared" si="121"/>
        <v>256.91508510426149</v>
      </c>
      <c r="M797" s="9">
        <f t="shared" si="123"/>
        <v>135.65801545084443</v>
      </c>
      <c r="N797" s="9">
        <f t="shared" si="124"/>
        <v>-12.484751574392746</v>
      </c>
      <c r="O797" s="9">
        <f t="shared" si="125"/>
        <v>-10.127656305062047</v>
      </c>
      <c r="Q797" s="9">
        <f t="shared" si="126"/>
        <v>256.91508510426149</v>
      </c>
      <c r="R797" s="9">
        <f t="shared" si="127"/>
        <v>-12.484751574392746</v>
      </c>
      <c r="S797" s="9">
        <f t="shared" si="128"/>
        <v>135.65801545084443</v>
      </c>
      <c r="T797" s="9">
        <f t="shared" si="129"/>
        <v>-10.127656305062047</v>
      </c>
    </row>
    <row r="798" spans="8:20">
      <c r="H798" s="52">
        <v>794</v>
      </c>
      <c r="I798" s="9">
        <v>-1.2394796862324933</v>
      </c>
      <c r="J798" s="9">
        <f t="shared" ca="1" si="122"/>
        <v>2.5313951437355815</v>
      </c>
      <c r="K798" s="9">
        <f t="shared" si="120"/>
        <v>-1.2394796862324933</v>
      </c>
      <c r="L798" s="9">
        <f t="shared" si="121"/>
        <v>64.276170687579693</v>
      </c>
      <c r="M798" s="9">
        <f t="shared" si="123"/>
        <v>90.978159961691759</v>
      </c>
      <c r="N798" s="9">
        <f t="shared" si="124"/>
        <v>0</v>
      </c>
      <c r="O798" s="9">
        <f t="shared" si="125"/>
        <v>0</v>
      </c>
      <c r="Q798" s="9">
        <f t="shared" si="126"/>
        <v>64.276170687579693</v>
      </c>
      <c r="R798" s="9">
        <f t="shared" si="127"/>
        <v>0</v>
      </c>
      <c r="S798" s="9">
        <f t="shared" si="128"/>
        <v>90.978159961691759</v>
      </c>
      <c r="T798" s="9">
        <f t="shared" si="129"/>
        <v>0</v>
      </c>
    </row>
    <row r="799" spans="8:20">
      <c r="H799" s="52">
        <v>795</v>
      </c>
      <c r="I799" s="9">
        <v>-0.4091338829734017</v>
      </c>
      <c r="J799" s="9">
        <f t="shared" ca="1" si="122"/>
        <v>-0.48933065994965852</v>
      </c>
      <c r="K799" s="9">
        <f t="shared" si="120"/>
        <v>-0.4091338829734017</v>
      </c>
      <c r="L799" s="9">
        <f t="shared" si="121"/>
        <v>84.918662253686676</v>
      </c>
      <c r="M799" s="9">
        <f t="shared" si="123"/>
        <v>98.585563884426534</v>
      </c>
      <c r="N799" s="9">
        <f t="shared" si="124"/>
        <v>0</v>
      </c>
      <c r="O799" s="9">
        <f t="shared" si="125"/>
        <v>0</v>
      </c>
      <c r="Q799" s="9">
        <f t="shared" si="126"/>
        <v>84.918662253686676</v>
      </c>
      <c r="R799" s="9">
        <f t="shared" si="127"/>
        <v>0</v>
      </c>
      <c r="S799" s="9">
        <f t="shared" si="128"/>
        <v>98.585563884426534</v>
      </c>
      <c r="T799" s="9">
        <f t="shared" si="129"/>
        <v>0</v>
      </c>
    </row>
    <row r="800" spans="8:20">
      <c r="H800" s="52">
        <v>796</v>
      </c>
      <c r="I800" s="9">
        <v>0.46603998066517704</v>
      </c>
      <c r="J800" s="9">
        <f t="shared" ca="1" si="122"/>
        <v>-0.45768195253684285</v>
      </c>
      <c r="K800" s="9">
        <f t="shared" si="120"/>
        <v>0.46603998066517704</v>
      </c>
      <c r="L800" s="9">
        <f t="shared" si="121"/>
        <v>113.89016357015649</v>
      </c>
      <c r="M800" s="9">
        <f t="shared" si="123"/>
        <v>107.29324205141285</v>
      </c>
      <c r="N800" s="9">
        <f t="shared" si="124"/>
        <v>-12.484751574392746</v>
      </c>
      <c r="O800" s="9">
        <f t="shared" si="125"/>
        <v>-7.2932420514128609</v>
      </c>
      <c r="Q800" s="9">
        <f t="shared" si="126"/>
        <v>113.89016357015649</v>
      </c>
      <c r="R800" s="9">
        <f t="shared" si="127"/>
        <v>-12.484751574392746</v>
      </c>
      <c r="S800" s="9">
        <f t="shared" si="128"/>
        <v>107.29324205141285</v>
      </c>
      <c r="T800" s="9">
        <f t="shared" si="129"/>
        <v>-7.2932420514128609</v>
      </c>
    </row>
    <row r="801" spans="8:20">
      <c r="H801" s="52">
        <v>797</v>
      </c>
      <c r="I801" s="9">
        <v>-0.24820913663506722</v>
      </c>
      <c r="J801" s="9">
        <f t="shared" ca="1" si="122"/>
        <v>-0.68010750907654993</v>
      </c>
      <c r="K801" s="9">
        <f t="shared" si="120"/>
        <v>-0.24820913663506722</v>
      </c>
      <c r="L801" s="9">
        <f t="shared" si="121"/>
        <v>89.628144874899832</v>
      </c>
      <c r="M801" s="9">
        <f t="shared" si="123"/>
        <v>100.13190631896312</v>
      </c>
      <c r="N801" s="9">
        <f t="shared" si="124"/>
        <v>0</v>
      </c>
      <c r="O801" s="9">
        <f t="shared" si="125"/>
        <v>-0.13190631896313221</v>
      </c>
      <c r="Q801" s="9">
        <f t="shared" si="126"/>
        <v>89.628144874899832</v>
      </c>
      <c r="R801" s="9">
        <f t="shared" si="127"/>
        <v>0</v>
      </c>
      <c r="S801" s="9">
        <f t="shared" si="128"/>
        <v>100.13190631896312</v>
      </c>
      <c r="T801" s="9">
        <f t="shared" si="129"/>
        <v>-0.13190631896313221</v>
      </c>
    </row>
    <row r="802" spans="8:20">
      <c r="H802" s="52">
        <v>798</v>
      </c>
      <c r="I802" s="9">
        <v>-0.48411016394075612</v>
      </c>
      <c r="J802" s="9">
        <f t="shared" ca="1" si="122"/>
        <v>-0.23356325844234307</v>
      </c>
      <c r="K802" s="9">
        <f t="shared" si="120"/>
        <v>-0.48411016394075612</v>
      </c>
      <c r="L802" s="9">
        <f t="shared" si="121"/>
        <v>82.809783522737163</v>
      </c>
      <c r="M802" s="9">
        <f t="shared" si="123"/>
        <v>97.873286513363709</v>
      </c>
      <c r="N802" s="9">
        <f t="shared" si="124"/>
        <v>0</v>
      </c>
      <c r="O802" s="9">
        <f t="shared" si="125"/>
        <v>0</v>
      </c>
      <c r="Q802" s="9">
        <f t="shared" si="126"/>
        <v>82.809783522737163</v>
      </c>
      <c r="R802" s="9">
        <f t="shared" si="127"/>
        <v>0</v>
      </c>
      <c r="S802" s="9">
        <f t="shared" si="128"/>
        <v>97.873286513363709</v>
      </c>
      <c r="T802" s="9">
        <f t="shared" si="129"/>
        <v>0</v>
      </c>
    </row>
    <row r="803" spans="8:20">
      <c r="H803" s="52">
        <v>799</v>
      </c>
      <c r="I803" s="9">
        <v>-0.99576428688836582</v>
      </c>
      <c r="J803" s="9">
        <f t="shared" ca="1" si="122"/>
        <v>-0.11260262468072127</v>
      </c>
      <c r="K803" s="9">
        <f t="shared" si="120"/>
        <v>-0.99576428688836582</v>
      </c>
      <c r="L803" s="9">
        <f t="shared" si="121"/>
        <v>69.751096919746459</v>
      </c>
      <c r="M803" s="9">
        <f t="shared" si="123"/>
        <v>93.148031344817966</v>
      </c>
      <c r="N803" s="9">
        <f t="shared" si="124"/>
        <v>0</v>
      </c>
      <c r="O803" s="9">
        <f t="shared" si="125"/>
        <v>0</v>
      </c>
      <c r="Q803" s="9">
        <f t="shared" si="126"/>
        <v>69.751096919746459</v>
      </c>
      <c r="R803" s="9">
        <f t="shared" si="127"/>
        <v>0</v>
      </c>
      <c r="S803" s="9">
        <f t="shared" si="128"/>
        <v>93.148031344817966</v>
      </c>
      <c r="T803" s="9">
        <f t="shared" si="129"/>
        <v>0</v>
      </c>
    </row>
    <row r="804" spans="8:20">
      <c r="H804" s="52">
        <v>800</v>
      </c>
      <c r="I804" s="9">
        <v>2.0010331821796212</v>
      </c>
      <c r="J804" s="9">
        <f t="shared" ca="1" si="122"/>
        <v>1.3891154989522596</v>
      </c>
      <c r="K804" s="9">
        <f t="shared" si="120"/>
        <v>2.0010331821796212</v>
      </c>
      <c r="L804" s="9">
        <f t="shared" si="121"/>
        <v>190.58228539755964</v>
      </c>
      <c r="M804" s="9">
        <f t="shared" si="123"/>
        <v>124.46439634140712</v>
      </c>
      <c r="N804" s="9">
        <f t="shared" si="124"/>
        <v>-12.484751574392746</v>
      </c>
      <c r="O804" s="9">
        <f t="shared" si="125"/>
        <v>-10.127656305062047</v>
      </c>
      <c r="Q804" s="9">
        <f t="shared" si="126"/>
        <v>190.58228539755964</v>
      </c>
      <c r="R804" s="9">
        <f t="shared" si="127"/>
        <v>-12.484751574392746</v>
      </c>
      <c r="S804" s="9">
        <f t="shared" si="128"/>
        <v>124.46439634140712</v>
      </c>
      <c r="T804" s="9">
        <f t="shared" si="129"/>
        <v>-10.127656305062047</v>
      </c>
    </row>
    <row r="805" spans="8:20">
      <c r="H805" s="52">
        <v>801</v>
      </c>
      <c r="I805" s="9">
        <v>-0.72813926639472482</v>
      </c>
      <c r="J805" s="9">
        <f t="shared" ca="1" si="122"/>
        <v>9.8849785625966011E-2</v>
      </c>
      <c r="K805" s="9">
        <f t="shared" si="120"/>
        <v>-0.72813926639472482</v>
      </c>
      <c r="L805" s="9">
        <f t="shared" si="121"/>
        <v>76.301821734337992</v>
      </c>
      <c r="M805" s="9">
        <f t="shared" si="123"/>
        <v>95.590440737008407</v>
      </c>
      <c r="N805" s="9">
        <f t="shared" si="124"/>
        <v>0</v>
      </c>
      <c r="O805" s="9">
        <f t="shared" si="125"/>
        <v>0</v>
      </c>
      <c r="Q805" s="9">
        <f t="shared" si="126"/>
        <v>76.301821734337992</v>
      </c>
      <c r="R805" s="9">
        <f t="shared" si="127"/>
        <v>0</v>
      </c>
      <c r="S805" s="9">
        <f t="shared" si="128"/>
        <v>95.590440737008407</v>
      </c>
      <c r="T805" s="9">
        <f t="shared" si="129"/>
        <v>0</v>
      </c>
    </row>
    <row r="806" spans="8:20">
      <c r="H806" s="52">
        <v>802</v>
      </c>
      <c r="I806" s="9">
        <v>1.1776526403115903</v>
      </c>
      <c r="J806" s="9">
        <f t="shared" ca="1" si="122"/>
        <v>0.77704291887851562</v>
      </c>
      <c r="K806" s="9">
        <f t="shared" si="120"/>
        <v>1.1776526403115903</v>
      </c>
      <c r="L806" s="9">
        <f t="shared" si="121"/>
        <v>144.59190635578113</v>
      </c>
      <c r="M806" s="9">
        <f t="shared" si="123"/>
        <v>114.93743899096658</v>
      </c>
      <c r="N806" s="9">
        <f t="shared" si="124"/>
        <v>-12.484751574392746</v>
      </c>
      <c r="O806" s="9">
        <f t="shared" si="125"/>
        <v>-10.127656305062047</v>
      </c>
      <c r="Q806" s="9">
        <f t="shared" si="126"/>
        <v>144.59190635578113</v>
      </c>
      <c r="R806" s="9">
        <f t="shared" si="127"/>
        <v>-12.484751574392746</v>
      </c>
      <c r="S806" s="9">
        <f t="shared" si="128"/>
        <v>114.93743899096658</v>
      </c>
      <c r="T806" s="9">
        <f t="shared" si="129"/>
        <v>-10.127656305062047</v>
      </c>
    </row>
    <row r="807" spans="8:20">
      <c r="H807" s="52">
        <v>803</v>
      </c>
      <c r="I807" s="9">
        <v>0.21286441905479006</v>
      </c>
      <c r="J807" s="9">
        <f t="shared" ca="1" si="122"/>
        <v>0.57328160408797524</v>
      </c>
      <c r="K807" s="9">
        <f t="shared" si="120"/>
        <v>0.21286441905479006</v>
      </c>
      <c r="L807" s="9">
        <f t="shared" si="121"/>
        <v>104.61817657468875</v>
      </c>
      <c r="M807" s="9">
        <f t="shared" si="123"/>
        <v>104.6980254326088</v>
      </c>
      <c r="N807" s="9">
        <f t="shared" si="124"/>
        <v>-4.6181765746887464</v>
      </c>
      <c r="O807" s="9">
        <f t="shared" si="125"/>
        <v>-4.6980254326088158</v>
      </c>
      <c r="Q807" s="9">
        <f t="shared" si="126"/>
        <v>104.61817657468875</v>
      </c>
      <c r="R807" s="9">
        <f t="shared" si="127"/>
        <v>-4.6181765746887464</v>
      </c>
      <c r="S807" s="9">
        <f t="shared" si="128"/>
        <v>104.6980254326088</v>
      </c>
      <c r="T807" s="9">
        <f t="shared" si="129"/>
        <v>-4.6980254326088158</v>
      </c>
    </row>
    <row r="808" spans="8:20">
      <c r="H808" s="52">
        <v>804</v>
      </c>
      <c r="I808" s="9">
        <v>1.3612913455117308</v>
      </c>
      <c r="J808" s="9">
        <f t="shared" ca="1" si="122"/>
        <v>1.0579525325319674</v>
      </c>
      <c r="K808" s="9">
        <f t="shared" si="120"/>
        <v>1.3612913455117308</v>
      </c>
      <c r="L808" s="9">
        <f t="shared" si="121"/>
        <v>153.77789034939218</v>
      </c>
      <c r="M808" s="9">
        <f t="shared" si="123"/>
        <v>116.99699493976711</v>
      </c>
      <c r="N808" s="9">
        <f t="shared" si="124"/>
        <v>-12.484751574392746</v>
      </c>
      <c r="O808" s="9">
        <f t="shared" si="125"/>
        <v>-10.127656305062047</v>
      </c>
      <c r="Q808" s="9">
        <f t="shared" si="126"/>
        <v>153.77789034939218</v>
      </c>
      <c r="R808" s="9">
        <f t="shared" si="127"/>
        <v>-12.484751574392746</v>
      </c>
      <c r="S808" s="9">
        <f t="shared" si="128"/>
        <v>116.99699493976711</v>
      </c>
      <c r="T808" s="9">
        <f t="shared" si="129"/>
        <v>-10.127656305062047</v>
      </c>
    </row>
    <row r="809" spans="8:20">
      <c r="H809" s="52">
        <v>805</v>
      </c>
      <c r="I809" s="9">
        <v>-3.7093361789335921E-2</v>
      </c>
      <c r="J809" s="9">
        <f t="shared" ca="1" si="122"/>
        <v>0.11289231770341679</v>
      </c>
      <c r="K809" s="9">
        <f t="shared" si="120"/>
        <v>-3.7093361789335921E-2</v>
      </c>
      <c r="L809" s="9">
        <f t="shared" si="121"/>
        <v>96.204812418667345</v>
      </c>
      <c r="M809" s="9">
        <f t="shared" si="123"/>
        <v>102.19738115287106</v>
      </c>
      <c r="N809" s="9">
        <f t="shared" si="124"/>
        <v>0</v>
      </c>
      <c r="O809" s="9">
        <f t="shared" si="125"/>
        <v>-2.1973811528710741</v>
      </c>
      <c r="Q809" s="9">
        <f t="shared" si="126"/>
        <v>96.204812418667345</v>
      </c>
      <c r="R809" s="9">
        <f t="shared" si="127"/>
        <v>0</v>
      </c>
      <c r="S809" s="9">
        <f t="shared" si="128"/>
        <v>102.19738115287106</v>
      </c>
      <c r="T809" s="9">
        <f t="shared" si="129"/>
        <v>-2.1973811528710741</v>
      </c>
    </row>
    <row r="810" spans="8:20">
      <c r="H810" s="52">
        <v>806</v>
      </c>
      <c r="I810" s="9">
        <v>0.6013840451229755</v>
      </c>
      <c r="J810" s="9">
        <f t="shared" ca="1" si="122"/>
        <v>0.3712055628538618</v>
      </c>
      <c r="K810" s="9">
        <f t="shared" si="120"/>
        <v>0.6013840451229755</v>
      </c>
      <c r="L810" s="9">
        <f t="shared" si="121"/>
        <v>119.17941372066369</v>
      </c>
      <c r="M810" s="9">
        <f t="shared" si="123"/>
        <v>108.70689432571284</v>
      </c>
      <c r="N810" s="9">
        <f t="shared" si="124"/>
        <v>-12.484751574392746</v>
      </c>
      <c r="O810" s="9">
        <f t="shared" si="125"/>
        <v>-8.7068943257128524</v>
      </c>
      <c r="Q810" s="9">
        <f t="shared" si="126"/>
        <v>119.17941372066369</v>
      </c>
      <c r="R810" s="9">
        <f t="shared" si="127"/>
        <v>-12.484751574392746</v>
      </c>
      <c r="S810" s="9">
        <f t="shared" si="128"/>
        <v>108.70689432571284</v>
      </c>
      <c r="T810" s="9">
        <f t="shared" si="129"/>
        <v>-8.7068943257128524</v>
      </c>
    </row>
    <row r="811" spans="8:20">
      <c r="H811" s="52">
        <v>807</v>
      </c>
      <c r="I811" s="9">
        <v>-1.313710803872427</v>
      </c>
      <c r="J811" s="9">
        <f t="shared" ca="1" si="122"/>
        <v>0.15331790388642949</v>
      </c>
      <c r="K811" s="9">
        <f t="shared" si="120"/>
        <v>-1.313710803872427</v>
      </c>
      <c r="L811" s="9">
        <f t="shared" si="121"/>
        <v>62.695597503977815</v>
      </c>
      <c r="M811" s="9">
        <f t="shared" si="123"/>
        <v>90.327355222844957</v>
      </c>
      <c r="N811" s="9">
        <f t="shared" si="124"/>
        <v>0</v>
      </c>
      <c r="O811" s="9">
        <f t="shared" si="125"/>
        <v>0</v>
      </c>
      <c r="Q811" s="9">
        <f t="shared" si="126"/>
        <v>62.695597503977815</v>
      </c>
      <c r="R811" s="9">
        <f t="shared" si="127"/>
        <v>0</v>
      </c>
      <c r="S811" s="9">
        <f t="shared" si="128"/>
        <v>90.327355222844957</v>
      </c>
      <c r="T811" s="9">
        <f t="shared" si="129"/>
        <v>0</v>
      </c>
    </row>
    <row r="812" spans="8:20">
      <c r="H812" s="52">
        <v>808</v>
      </c>
      <c r="I812" s="9">
        <v>0.40172105774259137</v>
      </c>
      <c r="J812" s="9">
        <f t="shared" ca="1" si="122"/>
        <v>0.35208800098064114</v>
      </c>
      <c r="K812" s="9">
        <f t="shared" si="120"/>
        <v>0.40172105774259137</v>
      </c>
      <c r="L812" s="9">
        <f t="shared" si="121"/>
        <v>111.45951185679968</v>
      </c>
      <c r="M812" s="9">
        <f t="shared" si="123"/>
        <v>106.62789747153099</v>
      </c>
      <c r="N812" s="9">
        <f t="shared" si="124"/>
        <v>-11.459511856799679</v>
      </c>
      <c r="O812" s="9">
        <f t="shared" si="125"/>
        <v>-6.627897471531</v>
      </c>
      <c r="Q812" s="9">
        <f t="shared" si="126"/>
        <v>111.45951185679968</v>
      </c>
      <c r="R812" s="9">
        <f t="shared" si="127"/>
        <v>-11.459511856799679</v>
      </c>
      <c r="S812" s="9">
        <f t="shared" si="128"/>
        <v>106.62789747153099</v>
      </c>
      <c r="T812" s="9">
        <f t="shared" si="129"/>
        <v>-6.627897471531</v>
      </c>
    </row>
    <row r="813" spans="8:20">
      <c r="H813" s="52">
        <v>809</v>
      </c>
      <c r="I813" s="9">
        <v>-1.0823587613673954E-3</v>
      </c>
      <c r="J813" s="9">
        <f t="shared" ca="1" si="122"/>
        <v>-0.27838954300398011</v>
      </c>
      <c r="K813" s="9">
        <f t="shared" si="120"/>
        <v>-1.0823587613673954E-3</v>
      </c>
      <c r="L813" s="9">
        <f t="shared" si="121"/>
        <v>97.373857654810209</v>
      </c>
      <c r="M813" s="9">
        <f t="shared" si="123"/>
        <v>102.55392834803696</v>
      </c>
      <c r="N813" s="9">
        <f t="shared" si="124"/>
        <v>0</v>
      </c>
      <c r="O813" s="9">
        <f t="shared" si="125"/>
        <v>-2.5539283480369761</v>
      </c>
      <c r="Q813" s="9">
        <f t="shared" si="126"/>
        <v>97.373857654810209</v>
      </c>
      <c r="R813" s="9">
        <f t="shared" si="127"/>
        <v>0</v>
      </c>
      <c r="S813" s="9">
        <f t="shared" si="128"/>
        <v>102.55392834803696</v>
      </c>
      <c r="T813" s="9">
        <f t="shared" si="129"/>
        <v>-2.5539283480369761</v>
      </c>
    </row>
    <row r="814" spans="8:20">
      <c r="H814" s="52">
        <v>810</v>
      </c>
      <c r="I814" s="9">
        <v>1.3177769669111457</v>
      </c>
      <c r="J814" s="9">
        <f t="shared" ca="1" si="122"/>
        <v>1.2478063571409459</v>
      </c>
      <c r="K814" s="9">
        <f t="shared" si="120"/>
        <v>1.3177769669111457</v>
      </c>
      <c r="L814" s="9">
        <f t="shared" si="121"/>
        <v>151.54978804063614</v>
      </c>
      <c r="M814" s="9">
        <f t="shared" si="123"/>
        <v>116.50565788157211</v>
      </c>
      <c r="N814" s="9">
        <f t="shared" si="124"/>
        <v>-12.484751574392746</v>
      </c>
      <c r="O814" s="9">
        <f t="shared" si="125"/>
        <v>-10.127656305062047</v>
      </c>
      <c r="Q814" s="9">
        <f t="shared" si="126"/>
        <v>151.54978804063614</v>
      </c>
      <c r="R814" s="9">
        <f t="shared" si="127"/>
        <v>-12.484751574392746</v>
      </c>
      <c r="S814" s="9">
        <f t="shared" si="128"/>
        <v>116.50565788157211</v>
      </c>
      <c r="T814" s="9">
        <f t="shared" si="129"/>
        <v>-10.127656305062047</v>
      </c>
    </row>
    <row r="815" spans="8:20">
      <c r="H815" s="52">
        <v>811</v>
      </c>
      <c r="I815" s="9">
        <v>3.1163211071423415E-2</v>
      </c>
      <c r="J815" s="9">
        <f t="shared" ca="1" si="122"/>
        <v>-0.10608810185992069</v>
      </c>
      <c r="K815" s="9">
        <f t="shared" si="120"/>
        <v>3.1163211071423415E-2</v>
      </c>
      <c r="L815" s="9">
        <f t="shared" si="121"/>
        <v>98.432713801513202</v>
      </c>
      <c r="M815" s="9">
        <f t="shared" si="123"/>
        <v>102.87424924707446</v>
      </c>
      <c r="N815" s="9">
        <f t="shared" si="124"/>
        <v>0</v>
      </c>
      <c r="O815" s="9">
        <f t="shared" si="125"/>
        <v>-2.8742492470744736</v>
      </c>
      <c r="Q815" s="9">
        <f t="shared" si="126"/>
        <v>98.432713801513202</v>
      </c>
      <c r="R815" s="9">
        <f t="shared" si="127"/>
        <v>0</v>
      </c>
      <c r="S815" s="9">
        <f t="shared" si="128"/>
        <v>102.87424924707446</v>
      </c>
      <c r="T815" s="9">
        <f t="shared" si="129"/>
        <v>-2.8742492470744736</v>
      </c>
    </row>
    <row r="816" spans="8:20">
      <c r="H816" s="52">
        <v>812</v>
      </c>
      <c r="I816" s="9">
        <v>-0.40182203982298392</v>
      </c>
      <c r="J816" s="9">
        <f t="shared" ca="1" si="122"/>
        <v>0.57993549360414176</v>
      </c>
      <c r="K816" s="9">
        <f t="shared" si="120"/>
        <v>-0.40182203982298392</v>
      </c>
      <c r="L816" s="9">
        <f t="shared" si="121"/>
        <v>85.127176885184866</v>
      </c>
      <c r="M816" s="9">
        <f t="shared" si="123"/>
        <v>98.655303461501617</v>
      </c>
      <c r="N816" s="9">
        <f t="shared" si="124"/>
        <v>0</v>
      </c>
      <c r="O816" s="9">
        <f t="shared" si="125"/>
        <v>0</v>
      </c>
      <c r="Q816" s="9">
        <f t="shared" si="126"/>
        <v>85.127176885184866</v>
      </c>
      <c r="R816" s="9">
        <f t="shared" si="127"/>
        <v>0</v>
      </c>
      <c r="S816" s="9">
        <f t="shared" si="128"/>
        <v>98.655303461501617</v>
      </c>
      <c r="T816" s="9">
        <f t="shared" si="129"/>
        <v>0</v>
      </c>
    </row>
    <row r="817" spans="8:20">
      <c r="H817" s="52">
        <v>813</v>
      </c>
      <c r="I817" s="9">
        <v>-0.26409002654759622</v>
      </c>
      <c r="J817" s="9">
        <f t="shared" ca="1" si="122"/>
        <v>0.54670070513911295</v>
      </c>
      <c r="K817" s="9">
        <f t="shared" si="120"/>
        <v>-0.26409002654759622</v>
      </c>
      <c r="L817" s="9">
        <f t="shared" si="121"/>
        <v>89.152002344872443</v>
      </c>
      <c r="M817" s="9">
        <f t="shared" si="123"/>
        <v>99.978232671063452</v>
      </c>
      <c r="N817" s="9">
        <f t="shared" si="124"/>
        <v>0</v>
      </c>
      <c r="O817" s="9">
        <f t="shared" si="125"/>
        <v>0</v>
      </c>
      <c r="Q817" s="9">
        <f t="shared" si="126"/>
        <v>89.152002344872443</v>
      </c>
      <c r="R817" s="9">
        <f t="shared" si="127"/>
        <v>0</v>
      </c>
      <c r="S817" s="9">
        <f t="shared" si="128"/>
        <v>99.978232671063452</v>
      </c>
      <c r="T817" s="9">
        <f t="shared" si="129"/>
        <v>0</v>
      </c>
    </row>
    <row r="818" spans="8:20">
      <c r="H818" s="52">
        <v>814</v>
      </c>
      <c r="I818" s="9">
        <v>1.3976283814254233</v>
      </c>
      <c r="J818" s="9">
        <f t="shared" ca="1" si="122"/>
        <v>-0.49256727384988608</v>
      </c>
      <c r="K818" s="9">
        <f t="shared" si="120"/>
        <v>1.3976283814254233</v>
      </c>
      <c r="L818" s="9">
        <f t="shared" si="121"/>
        <v>155.66356382385828</v>
      </c>
      <c r="M818" s="9">
        <f t="shared" si="123"/>
        <v>117.40887720774667</v>
      </c>
      <c r="N818" s="9">
        <f t="shared" si="124"/>
        <v>-12.484751574392746</v>
      </c>
      <c r="O818" s="9">
        <f t="shared" si="125"/>
        <v>-10.127656305062047</v>
      </c>
      <c r="Q818" s="9">
        <f t="shared" si="126"/>
        <v>155.66356382385828</v>
      </c>
      <c r="R818" s="9">
        <f t="shared" si="127"/>
        <v>-12.484751574392746</v>
      </c>
      <c r="S818" s="9">
        <f t="shared" si="128"/>
        <v>117.40887720774667</v>
      </c>
      <c r="T818" s="9">
        <f t="shared" si="129"/>
        <v>-10.127656305062047</v>
      </c>
    </row>
    <row r="819" spans="8:20">
      <c r="H819" s="52">
        <v>815</v>
      </c>
      <c r="I819" s="9">
        <v>1.1085793582722328</v>
      </c>
      <c r="J819" s="9">
        <f t="shared" ca="1" si="122"/>
        <v>-1.7867677030360221</v>
      </c>
      <c r="K819" s="9">
        <f t="shared" si="120"/>
        <v>1.1085793582722328</v>
      </c>
      <c r="L819" s="9">
        <f t="shared" si="121"/>
        <v>141.2805429405885</v>
      </c>
      <c r="M819" s="9">
        <f t="shared" si="123"/>
        <v>114.17218190269581</v>
      </c>
      <c r="N819" s="9">
        <f t="shared" si="124"/>
        <v>-12.484751574392746</v>
      </c>
      <c r="O819" s="9">
        <f t="shared" si="125"/>
        <v>-10.127656305062047</v>
      </c>
      <c r="Q819" s="9">
        <f t="shared" si="126"/>
        <v>141.2805429405885</v>
      </c>
      <c r="R819" s="9">
        <f t="shared" si="127"/>
        <v>-12.484751574392746</v>
      </c>
      <c r="S819" s="9">
        <f t="shared" si="128"/>
        <v>114.17218190269581</v>
      </c>
      <c r="T819" s="9">
        <f t="shared" si="129"/>
        <v>-10.127656305062047</v>
      </c>
    </row>
    <row r="820" spans="8:20">
      <c r="H820" s="52">
        <v>816</v>
      </c>
      <c r="I820" s="9">
        <v>1.1184576934134871</v>
      </c>
      <c r="J820" s="9">
        <f t="shared" ca="1" si="122"/>
        <v>0.54504304384500435</v>
      </c>
      <c r="K820" s="9">
        <f t="shared" si="120"/>
        <v>1.1184576934134871</v>
      </c>
      <c r="L820" s="9">
        <f t="shared" si="121"/>
        <v>141.74942071937048</v>
      </c>
      <c r="M820" s="9">
        <f t="shared" si="123"/>
        <v>114.28131012519346</v>
      </c>
      <c r="N820" s="9">
        <f t="shared" si="124"/>
        <v>-12.484751574392746</v>
      </c>
      <c r="O820" s="9">
        <f t="shared" si="125"/>
        <v>-10.127656305062047</v>
      </c>
      <c r="Q820" s="9">
        <f t="shared" si="126"/>
        <v>141.74942071937048</v>
      </c>
      <c r="R820" s="9">
        <f t="shared" si="127"/>
        <v>-12.484751574392746</v>
      </c>
      <c r="S820" s="9">
        <f t="shared" si="128"/>
        <v>114.28131012519346</v>
      </c>
      <c r="T820" s="9">
        <f t="shared" si="129"/>
        <v>-10.127656305062047</v>
      </c>
    </row>
    <row r="821" spans="8:20">
      <c r="H821" s="52">
        <v>817</v>
      </c>
      <c r="I821" s="9">
        <v>-1.4943220180340628</v>
      </c>
      <c r="J821" s="9">
        <f t="shared" ca="1" si="122"/>
        <v>0.7932337493801066</v>
      </c>
      <c r="K821" s="9">
        <f t="shared" si="120"/>
        <v>-1.4943220180340628</v>
      </c>
      <c r="L821" s="9">
        <f t="shared" si="121"/>
        <v>59.010342215800357</v>
      </c>
      <c r="M821" s="9">
        <f t="shared" si="123"/>
        <v>88.763264048697408</v>
      </c>
      <c r="N821" s="9">
        <f t="shared" si="124"/>
        <v>0</v>
      </c>
      <c r="O821" s="9">
        <f t="shared" si="125"/>
        <v>0</v>
      </c>
      <c r="Q821" s="9">
        <f t="shared" si="126"/>
        <v>59.010342215800357</v>
      </c>
      <c r="R821" s="9">
        <f t="shared" si="127"/>
        <v>0</v>
      </c>
      <c r="S821" s="9">
        <f t="shared" si="128"/>
        <v>88.763264048697408</v>
      </c>
      <c r="T821" s="9">
        <f t="shared" si="129"/>
        <v>0</v>
      </c>
    </row>
    <row r="822" spans="8:20">
      <c r="H822" s="52">
        <v>818</v>
      </c>
      <c r="I822" s="9">
        <v>7.736855342322016E-2</v>
      </c>
      <c r="J822" s="9">
        <f t="shared" ca="1" si="122"/>
        <v>-0.30726748357187267</v>
      </c>
      <c r="K822" s="9">
        <f t="shared" si="120"/>
        <v>7.736855342322016E-2</v>
      </c>
      <c r="L822" s="9">
        <f t="shared" si="121"/>
        <v>99.97007226480487</v>
      </c>
      <c r="M822" s="9">
        <f t="shared" si="123"/>
        <v>103.33498842563199</v>
      </c>
      <c r="N822" s="9">
        <f t="shared" si="124"/>
        <v>0</v>
      </c>
      <c r="O822" s="9">
        <f t="shared" si="125"/>
        <v>-3.3349884256320053</v>
      </c>
      <c r="Q822" s="9">
        <f t="shared" si="126"/>
        <v>99.97007226480487</v>
      </c>
      <c r="R822" s="9">
        <f t="shared" si="127"/>
        <v>0</v>
      </c>
      <c r="S822" s="9">
        <f t="shared" si="128"/>
        <v>103.33498842563199</v>
      </c>
      <c r="T822" s="9">
        <f t="shared" si="129"/>
        <v>-3.3349884256320053</v>
      </c>
    </row>
    <row r="823" spans="8:20">
      <c r="H823" s="52">
        <v>819</v>
      </c>
      <c r="I823" s="9">
        <v>2.0602066277699489</v>
      </c>
      <c r="J823" s="9">
        <f t="shared" ca="1" si="122"/>
        <v>1.0298268713095178</v>
      </c>
      <c r="K823" s="9">
        <f t="shared" si="120"/>
        <v>2.0602066277699489</v>
      </c>
      <c r="L823" s="9">
        <f t="shared" si="121"/>
        <v>194.40260914864137</v>
      </c>
      <c r="M823" s="9">
        <f t="shared" si="123"/>
        <v>125.17872955293097</v>
      </c>
      <c r="N823" s="9">
        <f t="shared" si="124"/>
        <v>-12.484751574392746</v>
      </c>
      <c r="O823" s="9">
        <f t="shared" si="125"/>
        <v>-10.127656305062047</v>
      </c>
      <c r="Q823" s="9">
        <f t="shared" si="126"/>
        <v>194.40260914864137</v>
      </c>
      <c r="R823" s="9">
        <f t="shared" si="127"/>
        <v>-12.484751574392746</v>
      </c>
      <c r="S823" s="9">
        <f t="shared" si="128"/>
        <v>125.17872955293097</v>
      </c>
      <c r="T823" s="9">
        <f t="shared" si="129"/>
        <v>-10.127656305062047</v>
      </c>
    </row>
    <row r="824" spans="8:20">
      <c r="H824" s="52">
        <v>820</v>
      </c>
      <c r="I824" s="9">
        <v>1.3300649551452353</v>
      </c>
      <c r="J824" s="9">
        <f t="shared" ca="1" si="122"/>
        <v>-1.0424271857741292</v>
      </c>
      <c r="K824" s="9">
        <f t="shared" si="120"/>
        <v>1.3300649551452353</v>
      </c>
      <c r="L824" s="9">
        <f t="shared" si="121"/>
        <v>152.17568850038128</v>
      </c>
      <c r="M824" s="9">
        <f t="shared" si="123"/>
        <v>116.64419668805348</v>
      </c>
      <c r="N824" s="9">
        <f t="shared" si="124"/>
        <v>-12.484751574392746</v>
      </c>
      <c r="O824" s="9">
        <f t="shared" si="125"/>
        <v>-10.127656305062047</v>
      </c>
      <c r="Q824" s="9">
        <f t="shared" si="126"/>
        <v>152.17568850038128</v>
      </c>
      <c r="R824" s="9">
        <f t="shared" si="127"/>
        <v>-12.484751574392746</v>
      </c>
      <c r="S824" s="9">
        <f t="shared" si="128"/>
        <v>116.64419668805348</v>
      </c>
      <c r="T824" s="9">
        <f t="shared" si="129"/>
        <v>-10.127656305062047</v>
      </c>
    </row>
    <row r="825" spans="8:20">
      <c r="H825" s="52">
        <v>821</v>
      </c>
      <c r="I825" s="9">
        <v>0.17702063512658164</v>
      </c>
      <c r="J825" s="9">
        <f t="shared" ca="1" si="122"/>
        <v>1.334315014244708</v>
      </c>
      <c r="K825" s="9">
        <f t="shared" si="120"/>
        <v>0.17702063512658164</v>
      </c>
      <c r="L825" s="9">
        <f t="shared" si="121"/>
        <v>103.3679553308712</v>
      </c>
      <c r="M825" s="9">
        <f t="shared" si="123"/>
        <v>104.33571123131567</v>
      </c>
      <c r="N825" s="9">
        <f t="shared" si="124"/>
        <v>-3.3679553308711974</v>
      </c>
      <c r="O825" s="9">
        <f t="shared" si="125"/>
        <v>-4.3357112313156847</v>
      </c>
      <c r="Q825" s="9">
        <f t="shared" si="126"/>
        <v>103.3679553308712</v>
      </c>
      <c r="R825" s="9">
        <f t="shared" si="127"/>
        <v>-3.3679553308711974</v>
      </c>
      <c r="S825" s="9">
        <f t="shared" si="128"/>
        <v>104.33571123131567</v>
      </c>
      <c r="T825" s="9">
        <f t="shared" si="129"/>
        <v>-4.3357112313156847</v>
      </c>
    </row>
    <row r="826" spans="8:20">
      <c r="H826" s="52">
        <v>822</v>
      </c>
      <c r="I826" s="9">
        <v>-0.95792766233963411</v>
      </c>
      <c r="J826" s="9">
        <f t="shared" ca="1" si="122"/>
        <v>0.16050579762458836</v>
      </c>
      <c r="K826" s="9">
        <f t="shared" si="120"/>
        <v>-0.95792766233963411</v>
      </c>
      <c r="L826" s="9">
        <f t="shared" si="121"/>
        <v>70.64192924663935</v>
      </c>
      <c r="M826" s="9">
        <f t="shared" si="123"/>
        <v>93.489512284723943</v>
      </c>
      <c r="N826" s="9">
        <f t="shared" si="124"/>
        <v>0</v>
      </c>
      <c r="O826" s="9">
        <f t="shared" si="125"/>
        <v>0</v>
      </c>
      <c r="Q826" s="9">
        <f t="shared" si="126"/>
        <v>70.64192924663935</v>
      </c>
      <c r="R826" s="9">
        <f t="shared" si="127"/>
        <v>0</v>
      </c>
      <c r="S826" s="9">
        <f t="shared" si="128"/>
        <v>93.489512284723943</v>
      </c>
      <c r="T826" s="9">
        <f t="shared" si="129"/>
        <v>0</v>
      </c>
    </row>
    <row r="827" spans="8:20">
      <c r="H827" s="52">
        <v>823</v>
      </c>
      <c r="I827" s="9">
        <v>-2.164130085844667</v>
      </c>
      <c r="J827" s="9">
        <f t="shared" ca="1" si="122"/>
        <v>0.17999663820719761</v>
      </c>
      <c r="K827" s="9">
        <f t="shared" si="120"/>
        <v>-2.164130085844667</v>
      </c>
      <c r="L827" s="9">
        <f t="shared" si="121"/>
        <v>47.136775877590161</v>
      </c>
      <c r="M827" s="9">
        <f t="shared" si="123"/>
        <v>83.195529925027287</v>
      </c>
      <c r="N827" s="9">
        <f t="shared" si="124"/>
        <v>0</v>
      </c>
      <c r="O827" s="9">
        <f t="shared" si="125"/>
        <v>0</v>
      </c>
      <c r="Q827" s="9">
        <f t="shared" si="126"/>
        <v>47.136775877590161</v>
      </c>
      <c r="R827" s="9">
        <f t="shared" si="127"/>
        <v>0</v>
      </c>
      <c r="S827" s="9">
        <f t="shared" si="128"/>
        <v>83.195529925027287</v>
      </c>
      <c r="T827" s="9">
        <f t="shared" si="129"/>
        <v>0</v>
      </c>
    </row>
    <row r="828" spans="8:20">
      <c r="H828" s="52">
        <v>824</v>
      </c>
      <c r="I828" s="9">
        <v>0.6655102735678734</v>
      </c>
      <c r="J828" s="9">
        <f t="shared" ca="1" si="122"/>
        <v>1.7031793618898505</v>
      </c>
      <c r="K828" s="9">
        <f t="shared" si="120"/>
        <v>0.6655102735678734</v>
      </c>
      <c r="L828" s="9">
        <f t="shared" si="121"/>
        <v>121.770546636106</v>
      </c>
      <c r="M828" s="9">
        <f t="shared" si="123"/>
        <v>109.38317308898137</v>
      </c>
      <c r="N828" s="9">
        <f t="shared" si="124"/>
        <v>-12.484751574392746</v>
      </c>
      <c r="O828" s="9">
        <f t="shared" si="125"/>
        <v>-9.3831730889813798</v>
      </c>
      <c r="Q828" s="9">
        <f t="shared" si="126"/>
        <v>121.770546636106</v>
      </c>
      <c r="R828" s="9">
        <f t="shared" si="127"/>
        <v>-12.484751574392746</v>
      </c>
      <c r="S828" s="9">
        <f t="shared" si="128"/>
        <v>109.38317308898137</v>
      </c>
      <c r="T828" s="9">
        <f t="shared" si="129"/>
        <v>-9.3831730889813798</v>
      </c>
    </row>
    <row r="829" spans="8:20">
      <c r="H829" s="52">
        <v>825</v>
      </c>
      <c r="I829" s="9">
        <v>0.88536652942954019</v>
      </c>
      <c r="J829" s="9">
        <f t="shared" ca="1" si="122"/>
        <v>-1.7010122427867156</v>
      </c>
      <c r="K829" s="9">
        <f t="shared" si="120"/>
        <v>0.88536652942954019</v>
      </c>
      <c r="L829" s="9">
        <f t="shared" si="121"/>
        <v>131.08947861845212</v>
      </c>
      <c r="M829" s="9">
        <f t="shared" si="123"/>
        <v>111.73388971817889</v>
      </c>
      <c r="N829" s="9">
        <f t="shared" si="124"/>
        <v>-12.484751574392746</v>
      </c>
      <c r="O829" s="9">
        <f t="shared" si="125"/>
        <v>-10.127656305062047</v>
      </c>
      <c r="Q829" s="9">
        <f t="shared" si="126"/>
        <v>131.08947861845212</v>
      </c>
      <c r="R829" s="9">
        <f t="shared" si="127"/>
        <v>-12.484751574392746</v>
      </c>
      <c r="S829" s="9">
        <f t="shared" si="128"/>
        <v>111.73388971817889</v>
      </c>
      <c r="T829" s="9">
        <f t="shared" si="129"/>
        <v>-10.127656305062047</v>
      </c>
    </row>
    <row r="830" spans="8:20">
      <c r="H830" s="52">
        <v>826</v>
      </c>
      <c r="I830" s="9">
        <v>-1.5088771250668795</v>
      </c>
      <c r="J830" s="9">
        <f t="shared" ca="1" si="122"/>
        <v>-0.93870572250128104</v>
      </c>
      <c r="K830" s="9">
        <f t="shared" si="120"/>
        <v>-1.5088771250668795</v>
      </c>
      <c r="L830" s="9">
        <f t="shared" si="121"/>
        <v>58.722961416836064</v>
      </c>
      <c r="M830" s="9">
        <f t="shared" si="123"/>
        <v>88.638402538215971</v>
      </c>
      <c r="N830" s="9">
        <f t="shared" si="124"/>
        <v>0</v>
      </c>
      <c r="O830" s="9">
        <f t="shared" si="125"/>
        <v>0</v>
      </c>
      <c r="Q830" s="9">
        <f t="shared" si="126"/>
        <v>58.722961416836064</v>
      </c>
      <c r="R830" s="9">
        <f t="shared" si="127"/>
        <v>0</v>
      </c>
      <c r="S830" s="9">
        <f t="shared" si="128"/>
        <v>88.638402538215971</v>
      </c>
      <c r="T830" s="9">
        <f t="shared" si="129"/>
        <v>0</v>
      </c>
    </row>
    <row r="831" spans="8:20">
      <c r="H831" s="52">
        <v>827</v>
      </c>
      <c r="I831" s="9">
        <v>0.58929623876554471</v>
      </c>
      <c r="J831" s="9">
        <f t="shared" ca="1" si="122"/>
        <v>0.35041347016235869</v>
      </c>
      <c r="K831" s="9">
        <f t="shared" si="120"/>
        <v>0.58929623876554471</v>
      </c>
      <c r="L831" s="9">
        <f t="shared" si="121"/>
        <v>118.69719672040881</v>
      </c>
      <c r="M831" s="9">
        <f t="shared" si="123"/>
        <v>108.57988479707835</v>
      </c>
      <c r="N831" s="9">
        <f t="shared" si="124"/>
        <v>-12.484751574392746</v>
      </c>
      <c r="O831" s="9">
        <f t="shared" si="125"/>
        <v>-8.579884797078364</v>
      </c>
      <c r="Q831" s="9">
        <f t="shared" si="126"/>
        <v>118.69719672040881</v>
      </c>
      <c r="R831" s="9">
        <f t="shared" si="127"/>
        <v>-12.484751574392746</v>
      </c>
      <c r="S831" s="9">
        <f t="shared" si="128"/>
        <v>108.57988479707835</v>
      </c>
      <c r="T831" s="9">
        <f t="shared" si="129"/>
        <v>-8.579884797078364</v>
      </c>
    </row>
    <row r="832" spans="8:20">
      <c r="H832" s="52">
        <v>828</v>
      </c>
      <c r="I832" s="9">
        <v>-2.510789257238585</v>
      </c>
      <c r="J832" s="9">
        <f t="shared" ca="1" si="122"/>
        <v>0.46665565492206473</v>
      </c>
      <c r="K832" s="9">
        <f t="shared" si="120"/>
        <v>-2.510789257238585</v>
      </c>
      <c r="L832" s="9">
        <f t="shared" si="121"/>
        <v>41.962699618700945</v>
      </c>
      <c r="M832" s="9">
        <f t="shared" si="123"/>
        <v>80.452513601030745</v>
      </c>
      <c r="N832" s="9">
        <f t="shared" si="124"/>
        <v>0</v>
      </c>
      <c r="O832" s="9">
        <f t="shared" si="125"/>
        <v>0</v>
      </c>
      <c r="Q832" s="9">
        <f t="shared" si="126"/>
        <v>41.962699618700945</v>
      </c>
      <c r="R832" s="9">
        <f t="shared" si="127"/>
        <v>0</v>
      </c>
      <c r="S832" s="9">
        <f t="shared" si="128"/>
        <v>80.452513601030745</v>
      </c>
      <c r="T832" s="9">
        <f t="shared" si="129"/>
        <v>0</v>
      </c>
    </row>
    <row r="833" spans="8:20">
      <c r="H833" s="52">
        <v>829</v>
      </c>
      <c r="I833" s="9">
        <v>0.81210797391612355</v>
      </c>
      <c r="J833" s="9">
        <f t="shared" ca="1" si="122"/>
        <v>-0.4270426025210039</v>
      </c>
      <c r="K833" s="9">
        <f t="shared" si="120"/>
        <v>0.81210797391612355</v>
      </c>
      <c r="L833" s="9">
        <f t="shared" si="121"/>
        <v>127.90766054485839</v>
      </c>
      <c r="M833" s="9">
        <f t="shared" si="123"/>
        <v>110.94504553457989</v>
      </c>
      <c r="N833" s="9">
        <f t="shared" si="124"/>
        <v>-12.484751574392746</v>
      </c>
      <c r="O833" s="9">
        <f t="shared" si="125"/>
        <v>-10.127656305062047</v>
      </c>
      <c r="Q833" s="9">
        <f t="shared" si="126"/>
        <v>127.90766054485839</v>
      </c>
      <c r="R833" s="9">
        <f t="shared" si="127"/>
        <v>-12.484751574392746</v>
      </c>
      <c r="S833" s="9">
        <f t="shared" si="128"/>
        <v>110.94504553457989</v>
      </c>
      <c r="T833" s="9">
        <f t="shared" si="129"/>
        <v>-10.127656305062047</v>
      </c>
    </row>
    <row r="834" spans="8:20">
      <c r="H834" s="52">
        <v>830</v>
      </c>
      <c r="I834" s="9">
        <v>0.25652578744591659</v>
      </c>
      <c r="J834" s="9">
        <f t="shared" ca="1" si="122"/>
        <v>0.15335585644570573</v>
      </c>
      <c r="K834" s="9">
        <f t="shared" si="120"/>
        <v>0.25652578744591659</v>
      </c>
      <c r="L834" s="9">
        <f t="shared" si="121"/>
        <v>106.16151877057696</v>
      </c>
      <c r="M834" s="9">
        <f t="shared" si="123"/>
        <v>105.14106104934849</v>
      </c>
      <c r="N834" s="9">
        <f t="shared" si="124"/>
        <v>-6.1615187705769614</v>
      </c>
      <c r="O834" s="9">
        <f t="shared" si="125"/>
        <v>-5.141061049348508</v>
      </c>
      <c r="Q834" s="9">
        <f t="shared" si="126"/>
        <v>106.16151877057696</v>
      </c>
      <c r="R834" s="9">
        <f t="shared" si="127"/>
        <v>-6.1615187705769614</v>
      </c>
      <c r="S834" s="9">
        <f t="shared" si="128"/>
        <v>105.14106104934849</v>
      </c>
      <c r="T834" s="9">
        <f t="shared" si="129"/>
        <v>-5.141061049348508</v>
      </c>
    </row>
    <row r="835" spans="8:20">
      <c r="H835" s="52">
        <v>831</v>
      </c>
      <c r="I835" s="9">
        <v>0.51728200960335902</v>
      </c>
      <c r="J835" s="9">
        <f t="shared" ca="1" si="122"/>
        <v>1.1511188942907975</v>
      </c>
      <c r="K835" s="9">
        <f t="shared" si="120"/>
        <v>0.51728200960335902</v>
      </c>
      <c r="L835" s="9">
        <f t="shared" si="121"/>
        <v>115.86451228775212</v>
      </c>
      <c r="M835" s="9">
        <f t="shared" si="123"/>
        <v>107.82628329900588</v>
      </c>
      <c r="N835" s="9">
        <f t="shared" si="124"/>
        <v>-12.484751574392746</v>
      </c>
      <c r="O835" s="9">
        <f t="shared" si="125"/>
        <v>-7.8262832990058939</v>
      </c>
      <c r="Q835" s="9">
        <f t="shared" si="126"/>
        <v>115.86451228775212</v>
      </c>
      <c r="R835" s="9">
        <f t="shared" si="127"/>
        <v>-12.484751574392746</v>
      </c>
      <c r="S835" s="9">
        <f t="shared" si="128"/>
        <v>107.82628329900588</v>
      </c>
      <c r="T835" s="9">
        <f t="shared" si="129"/>
        <v>-7.8262832990058939</v>
      </c>
    </row>
    <row r="836" spans="8:20">
      <c r="H836" s="52">
        <v>832</v>
      </c>
      <c r="I836" s="9">
        <v>-0.85196764146501625</v>
      </c>
      <c r="J836" s="9">
        <f t="shared" ca="1" si="122"/>
        <v>0.2367176474106662</v>
      </c>
      <c r="K836" s="9">
        <f t="shared" si="120"/>
        <v>-0.85196764146501625</v>
      </c>
      <c r="L836" s="9">
        <f t="shared" si="121"/>
        <v>73.197681195338731</v>
      </c>
      <c r="M836" s="9">
        <f t="shared" si="123"/>
        <v>94.452493129524413</v>
      </c>
      <c r="N836" s="9">
        <f t="shared" si="124"/>
        <v>0</v>
      </c>
      <c r="O836" s="9">
        <f t="shared" si="125"/>
        <v>0</v>
      </c>
      <c r="Q836" s="9">
        <f t="shared" si="126"/>
        <v>73.197681195338731</v>
      </c>
      <c r="R836" s="9">
        <f t="shared" si="127"/>
        <v>0</v>
      </c>
      <c r="S836" s="9">
        <f t="shared" si="128"/>
        <v>94.452493129524413</v>
      </c>
      <c r="T836" s="9">
        <f t="shared" si="129"/>
        <v>0</v>
      </c>
    </row>
    <row r="837" spans="8:20">
      <c r="H837" s="52">
        <v>833</v>
      </c>
      <c r="I837" s="9">
        <v>1.111511633641266</v>
      </c>
      <c r="J837" s="9">
        <f t="shared" ca="1" si="122"/>
        <v>0.77267192505620763</v>
      </c>
      <c r="K837" s="9">
        <f t="shared" ref="K837:K900" si="130">IF($B$7=0,I837,J837)</f>
        <v>1.111511633641266</v>
      </c>
      <c r="L837" s="9">
        <f t="shared" ref="L837:L900" si="131">$E$7*EXP(($B$5-0.5*$E$9^2)*$B$6+$E$9*SQRT($B$6)*K837)</f>
        <v>141.41956206968484</v>
      </c>
      <c r="M837" s="9">
        <f t="shared" si="123"/>
        <v>114.20456453795123</v>
      </c>
      <c r="N837" s="9">
        <f t="shared" si="124"/>
        <v>-12.484751574392746</v>
      </c>
      <c r="O837" s="9">
        <f t="shared" si="125"/>
        <v>-10.127656305062047</v>
      </c>
      <c r="Q837" s="9">
        <f t="shared" si="126"/>
        <v>141.41956206968484</v>
      </c>
      <c r="R837" s="9">
        <f t="shared" si="127"/>
        <v>-12.484751574392746</v>
      </c>
      <c r="S837" s="9">
        <f t="shared" si="128"/>
        <v>114.20456453795123</v>
      </c>
      <c r="T837" s="9">
        <f t="shared" si="129"/>
        <v>-10.127656305062047</v>
      </c>
    </row>
    <row r="838" spans="8:20">
      <c r="H838" s="52">
        <v>834</v>
      </c>
      <c r="I838" s="9">
        <v>0.67222940628292327</v>
      </c>
      <c r="J838" s="9">
        <f t="shared" ref="J838:J901" ca="1" si="132">NORMSINV(RAND())</f>
        <v>0.67482453861454184</v>
      </c>
      <c r="K838" s="9">
        <f t="shared" si="130"/>
        <v>0.67222940628292327</v>
      </c>
      <c r="L838" s="9">
        <f t="shared" si="131"/>
        <v>122.04528468733891</v>
      </c>
      <c r="M838" s="9">
        <f t="shared" ref="M838:M901" si="133">$E$8*EXP(($B$5-0.5*$E$10^2)*$B$6+$E$10*SQRT($B$6)*K838)</f>
        <v>109.45427649515945</v>
      </c>
      <c r="N838" s="9">
        <f t="shared" ref="N838:N901" si="134">IF(L838&gt;$E$12,-$E$12+$E$11,IF(L838&lt;$E$11,0,-L838+$E$11))</f>
        <v>-12.484751574392746</v>
      </c>
      <c r="O838" s="9">
        <f t="shared" ref="O838:O901" si="135">IF(M838&gt;$E$14,-$E$14+$E$13,IF(M838&lt;$E$13,0,-M838+$E$13))</f>
        <v>-9.454276495159462</v>
      </c>
      <c r="Q838" s="9">
        <f t="shared" ref="Q838:Q901" si="136">L838</f>
        <v>122.04528468733891</v>
      </c>
      <c r="R838" s="9">
        <f t="shared" ref="R838:R901" si="137">N838</f>
        <v>-12.484751574392746</v>
      </c>
      <c r="S838" s="9">
        <f t="shared" ref="S838:S901" si="138">M838</f>
        <v>109.45427649515945</v>
      </c>
      <c r="T838" s="9">
        <f t="shared" ref="T838:T901" si="139">O838</f>
        <v>-9.454276495159462</v>
      </c>
    </row>
    <row r="839" spans="8:20">
      <c r="H839" s="52">
        <v>835</v>
      </c>
      <c r="I839" s="9">
        <v>-2.2064103587279322</v>
      </c>
      <c r="J839" s="9">
        <f t="shared" ca="1" si="132"/>
        <v>0.17097555922659155</v>
      </c>
      <c r="K839" s="9">
        <f t="shared" si="130"/>
        <v>-2.2064103587279322</v>
      </c>
      <c r="L839" s="9">
        <f t="shared" si="131"/>
        <v>46.47303927578956</v>
      </c>
      <c r="M839" s="9">
        <f t="shared" si="133"/>
        <v>82.856033112058029</v>
      </c>
      <c r="N839" s="9">
        <f t="shared" si="134"/>
        <v>0</v>
      </c>
      <c r="O839" s="9">
        <f t="shared" si="135"/>
        <v>0</v>
      </c>
      <c r="Q839" s="9">
        <f t="shared" si="136"/>
        <v>46.47303927578956</v>
      </c>
      <c r="R839" s="9">
        <f t="shared" si="137"/>
        <v>0</v>
      </c>
      <c r="S839" s="9">
        <f t="shared" si="138"/>
        <v>82.856033112058029</v>
      </c>
      <c r="T839" s="9">
        <f t="shared" si="139"/>
        <v>0</v>
      </c>
    </row>
    <row r="840" spans="8:20">
      <c r="H840" s="52">
        <v>836</v>
      </c>
      <c r="I840" s="9">
        <v>0.80105569344284433</v>
      </c>
      <c r="J840" s="9">
        <f t="shared" ca="1" si="132"/>
        <v>0.30991828626242612</v>
      </c>
      <c r="K840" s="9">
        <f t="shared" si="130"/>
        <v>0.80105569344284433</v>
      </c>
      <c r="L840" s="9">
        <f t="shared" si="131"/>
        <v>127.43438114338095</v>
      </c>
      <c r="M840" s="9">
        <f t="shared" si="133"/>
        <v>110.82651963098962</v>
      </c>
      <c r="N840" s="9">
        <f t="shared" si="134"/>
        <v>-12.484751574392746</v>
      </c>
      <c r="O840" s="9">
        <f t="shared" si="135"/>
        <v>-10.127656305062047</v>
      </c>
      <c r="Q840" s="9">
        <f t="shared" si="136"/>
        <v>127.43438114338095</v>
      </c>
      <c r="R840" s="9">
        <f t="shared" si="137"/>
        <v>-12.484751574392746</v>
      </c>
      <c r="S840" s="9">
        <f t="shared" si="138"/>
        <v>110.82651963098962</v>
      </c>
      <c r="T840" s="9">
        <f t="shared" si="139"/>
        <v>-10.127656305062047</v>
      </c>
    </row>
    <row r="841" spans="8:20">
      <c r="H841" s="52">
        <v>837</v>
      </c>
      <c r="I841" s="9">
        <v>0.20683138632080744</v>
      </c>
      <c r="J841" s="9">
        <f t="shared" ca="1" si="132"/>
        <v>0.84970032239516302</v>
      </c>
      <c r="K841" s="9">
        <f t="shared" si="130"/>
        <v>0.20683138632080744</v>
      </c>
      <c r="L841" s="9">
        <f t="shared" si="131"/>
        <v>104.40669264568187</v>
      </c>
      <c r="M841" s="9">
        <f t="shared" si="133"/>
        <v>104.63695471373356</v>
      </c>
      <c r="N841" s="9">
        <f t="shared" si="134"/>
        <v>-4.406692645681872</v>
      </c>
      <c r="O841" s="9">
        <f t="shared" si="135"/>
        <v>-4.6369547137335729</v>
      </c>
      <c r="Q841" s="9">
        <f t="shared" si="136"/>
        <v>104.40669264568187</v>
      </c>
      <c r="R841" s="9">
        <f t="shared" si="137"/>
        <v>-4.406692645681872</v>
      </c>
      <c r="S841" s="9">
        <f t="shared" si="138"/>
        <v>104.63695471373356</v>
      </c>
      <c r="T841" s="9">
        <f t="shared" si="139"/>
        <v>-4.6369547137335729</v>
      </c>
    </row>
    <row r="842" spans="8:20">
      <c r="H842" s="52">
        <v>838</v>
      </c>
      <c r="I842" s="9">
        <v>-0.96253899725743153</v>
      </c>
      <c r="J842" s="9">
        <f t="shared" ca="1" si="132"/>
        <v>0.84626168244955469</v>
      </c>
      <c r="K842" s="9">
        <f t="shared" si="130"/>
        <v>-0.96253899725743153</v>
      </c>
      <c r="L842" s="9">
        <f t="shared" si="131"/>
        <v>70.532753222338755</v>
      </c>
      <c r="M842" s="9">
        <f t="shared" si="133"/>
        <v>93.447827431765887</v>
      </c>
      <c r="N842" s="9">
        <f t="shared" si="134"/>
        <v>0</v>
      </c>
      <c r="O842" s="9">
        <f t="shared" si="135"/>
        <v>0</v>
      </c>
      <c r="Q842" s="9">
        <f t="shared" si="136"/>
        <v>70.532753222338755</v>
      </c>
      <c r="R842" s="9">
        <f t="shared" si="137"/>
        <v>0</v>
      </c>
      <c r="S842" s="9">
        <f t="shared" si="138"/>
        <v>93.447827431765887</v>
      </c>
      <c r="T842" s="9">
        <f t="shared" si="139"/>
        <v>0</v>
      </c>
    </row>
    <row r="843" spans="8:20">
      <c r="H843" s="52">
        <v>839</v>
      </c>
      <c r="I843" s="9">
        <v>0.42805341622853943</v>
      </c>
      <c r="J843" s="9">
        <f t="shared" ca="1" si="132"/>
        <v>1.0740341121002952</v>
      </c>
      <c r="K843" s="9">
        <f t="shared" si="130"/>
        <v>0.42805341622853943</v>
      </c>
      <c r="L843" s="9">
        <f t="shared" si="131"/>
        <v>112.44829270013497</v>
      </c>
      <c r="M843" s="9">
        <f t="shared" si="133"/>
        <v>106.8997912565749</v>
      </c>
      <c r="N843" s="9">
        <f t="shared" si="134"/>
        <v>-12.448292700134971</v>
      </c>
      <c r="O843" s="9">
        <f t="shared" si="135"/>
        <v>-6.8997912565749147</v>
      </c>
      <c r="Q843" s="9">
        <f t="shared" si="136"/>
        <v>112.44829270013497</v>
      </c>
      <c r="R843" s="9">
        <f t="shared" si="137"/>
        <v>-12.448292700134971</v>
      </c>
      <c r="S843" s="9">
        <f t="shared" si="138"/>
        <v>106.8997912565749</v>
      </c>
      <c r="T843" s="9">
        <f t="shared" si="139"/>
        <v>-6.8997912565749147</v>
      </c>
    </row>
    <row r="844" spans="8:20">
      <c r="H844" s="52">
        <v>840</v>
      </c>
      <c r="I844" s="9">
        <v>0.24734648530336878</v>
      </c>
      <c r="J844" s="9">
        <f t="shared" ca="1" si="132"/>
        <v>-0.97161168513886464</v>
      </c>
      <c r="K844" s="9">
        <f t="shared" si="130"/>
        <v>0.24734648530336878</v>
      </c>
      <c r="L844" s="9">
        <f t="shared" si="131"/>
        <v>105.83516977857015</v>
      </c>
      <c r="M844" s="9">
        <f t="shared" si="133"/>
        <v>105.0477625167287</v>
      </c>
      <c r="N844" s="9">
        <f t="shared" si="134"/>
        <v>-5.8351697785701475</v>
      </c>
      <c r="O844" s="9">
        <f t="shared" si="135"/>
        <v>-5.0477625167287101</v>
      </c>
      <c r="Q844" s="9">
        <f t="shared" si="136"/>
        <v>105.83516977857015</v>
      </c>
      <c r="R844" s="9">
        <f t="shared" si="137"/>
        <v>-5.8351697785701475</v>
      </c>
      <c r="S844" s="9">
        <f t="shared" si="138"/>
        <v>105.0477625167287</v>
      </c>
      <c r="T844" s="9">
        <f t="shared" si="139"/>
        <v>-5.0477625167287101</v>
      </c>
    </row>
    <row r="845" spans="8:20">
      <c r="H845" s="52">
        <v>841</v>
      </c>
      <c r="I845" s="9">
        <v>0.40760735305159956</v>
      </c>
      <c r="J845" s="9">
        <f t="shared" ca="1" si="132"/>
        <v>0.8422890833040082</v>
      </c>
      <c r="K845" s="9">
        <f t="shared" si="130"/>
        <v>0.40760735305159956</v>
      </c>
      <c r="L845" s="9">
        <f t="shared" si="131"/>
        <v>111.67978514868328</v>
      </c>
      <c r="M845" s="9">
        <f t="shared" si="133"/>
        <v>106.6886161162026</v>
      </c>
      <c r="N845" s="9">
        <f t="shared" si="134"/>
        <v>-11.67978514868328</v>
      </c>
      <c r="O845" s="9">
        <f t="shared" si="135"/>
        <v>-6.6886161162026099</v>
      </c>
      <c r="Q845" s="9">
        <f t="shared" si="136"/>
        <v>111.67978514868328</v>
      </c>
      <c r="R845" s="9">
        <f t="shared" si="137"/>
        <v>-11.67978514868328</v>
      </c>
      <c r="S845" s="9">
        <f t="shared" si="138"/>
        <v>106.6886161162026</v>
      </c>
      <c r="T845" s="9">
        <f t="shared" si="139"/>
        <v>-6.6886161162026099</v>
      </c>
    </row>
    <row r="846" spans="8:20">
      <c r="H846" s="52">
        <v>842</v>
      </c>
      <c r="I846" s="9">
        <v>-1.5470990026595968</v>
      </c>
      <c r="J846" s="9">
        <f t="shared" ca="1" si="132"/>
        <v>-0.70424517715368917</v>
      </c>
      <c r="K846" s="9">
        <f t="shared" si="130"/>
        <v>-1.5470990026595968</v>
      </c>
      <c r="L846" s="9">
        <f t="shared" si="131"/>
        <v>57.974941780934031</v>
      </c>
      <c r="M846" s="9">
        <f t="shared" si="133"/>
        <v>88.31135036409006</v>
      </c>
      <c r="N846" s="9">
        <f t="shared" si="134"/>
        <v>0</v>
      </c>
      <c r="O846" s="9">
        <f t="shared" si="135"/>
        <v>0</v>
      </c>
      <c r="Q846" s="9">
        <f t="shared" si="136"/>
        <v>57.974941780934031</v>
      </c>
      <c r="R846" s="9">
        <f t="shared" si="137"/>
        <v>0</v>
      </c>
      <c r="S846" s="9">
        <f t="shared" si="138"/>
        <v>88.31135036409006</v>
      </c>
      <c r="T846" s="9">
        <f t="shared" si="139"/>
        <v>0</v>
      </c>
    </row>
    <row r="847" spans="8:20">
      <c r="H847" s="52">
        <v>843</v>
      </c>
      <c r="I847" s="9">
        <v>-0.88409284493287565</v>
      </c>
      <c r="J847" s="9">
        <f t="shared" ca="1" si="132"/>
        <v>1.9764884408384815</v>
      </c>
      <c r="K847" s="9">
        <f t="shared" si="130"/>
        <v>-0.88409284493287565</v>
      </c>
      <c r="L847" s="9">
        <f t="shared" si="131"/>
        <v>72.413205652349063</v>
      </c>
      <c r="M847" s="9">
        <f t="shared" si="133"/>
        <v>94.159491268247692</v>
      </c>
      <c r="N847" s="9">
        <f t="shared" si="134"/>
        <v>0</v>
      </c>
      <c r="O847" s="9">
        <f t="shared" si="135"/>
        <v>0</v>
      </c>
      <c r="Q847" s="9">
        <f t="shared" si="136"/>
        <v>72.413205652349063</v>
      </c>
      <c r="R847" s="9">
        <f t="shared" si="137"/>
        <v>0</v>
      </c>
      <c r="S847" s="9">
        <f t="shared" si="138"/>
        <v>94.159491268247692</v>
      </c>
      <c r="T847" s="9">
        <f t="shared" si="139"/>
        <v>0</v>
      </c>
    </row>
    <row r="848" spans="8:20">
      <c r="H848" s="52">
        <v>844</v>
      </c>
      <c r="I848" s="9">
        <v>-0.25877357210178581</v>
      </c>
      <c r="J848" s="9">
        <f t="shared" ca="1" si="132"/>
        <v>3.4774002298947941E-2</v>
      </c>
      <c r="K848" s="9">
        <f t="shared" si="130"/>
        <v>-0.25877357210178581</v>
      </c>
      <c r="L848" s="9">
        <f t="shared" si="131"/>
        <v>89.311118524064128</v>
      </c>
      <c r="M848" s="9">
        <f t="shared" si="133"/>
        <v>100.02965180540444</v>
      </c>
      <c r="N848" s="9">
        <f t="shared" si="134"/>
        <v>0</v>
      </c>
      <c r="O848" s="9">
        <f t="shared" si="135"/>
        <v>-2.9651805404455445E-2</v>
      </c>
      <c r="Q848" s="9">
        <f t="shared" si="136"/>
        <v>89.311118524064128</v>
      </c>
      <c r="R848" s="9">
        <f t="shared" si="137"/>
        <v>0</v>
      </c>
      <c r="S848" s="9">
        <f t="shared" si="138"/>
        <v>100.02965180540444</v>
      </c>
      <c r="T848" s="9">
        <f t="shared" si="139"/>
        <v>-2.9651805404455445E-2</v>
      </c>
    </row>
    <row r="849" spans="8:20">
      <c r="H849" s="52">
        <v>845</v>
      </c>
      <c r="I849" s="9">
        <v>0.10433941359996532</v>
      </c>
      <c r="J849" s="9">
        <f t="shared" ca="1" si="132"/>
        <v>-0.16973630715113169</v>
      </c>
      <c r="K849" s="9">
        <f t="shared" si="130"/>
        <v>0.10433941359996532</v>
      </c>
      <c r="L849" s="9">
        <f t="shared" si="131"/>
        <v>100.87852957729868</v>
      </c>
      <c r="M849" s="9">
        <f t="shared" si="133"/>
        <v>103.60488308047867</v>
      </c>
      <c r="N849" s="9">
        <f t="shared" si="134"/>
        <v>-0.87852957729867853</v>
      </c>
      <c r="O849" s="9">
        <f t="shared" si="135"/>
        <v>-3.604883080478686</v>
      </c>
      <c r="Q849" s="9">
        <f t="shared" si="136"/>
        <v>100.87852957729868</v>
      </c>
      <c r="R849" s="9">
        <f t="shared" si="137"/>
        <v>-0.87852957729867853</v>
      </c>
      <c r="S849" s="9">
        <f t="shared" si="138"/>
        <v>103.60488308047867</v>
      </c>
      <c r="T849" s="9">
        <f t="shared" si="139"/>
        <v>-3.604883080478686</v>
      </c>
    </row>
    <row r="850" spans="8:20">
      <c r="H850" s="52">
        <v>846</v>
      </c>
      <c r="I850" s="9">
        <v>0.55760978708902165</v>
      </c>
      <c r="J850" s="9">
        <f t="shared" ca="1" si="132"/>
        <v>-0.31776305596283616</v>
      </c>
      <c r="K850" s="9">
        <f t="shared" si="130"/>
        <v>0.55760978708902165</v>
      </c>
      <c r="L850" s="9">
        <f t="shared" si="131"/>
        <v>117.44237459536477</v>
      </c>
      <c r="M850" s="9">
        <f t="shared" si="133"/>
        <v>108.24765141983029</v>
      </c>
      <c r="N850" s="9">
        <f t="shared" si="134"/>
        <v>-12.484751574392746</v>
      </c>
      <c r="O850" s="9">
        <f t="shared" si="135"/>
        <v>-8.247651419830305</v>
      </c>
      <c r="Q850" s="9">
        <f t="shared" si="136"/>
        <v>117.44237459536477</v>
      </c>
      <c r="R850" s="9">
        <f t="shared" si="137"/>
        <v>-12.484751574392746</v>
      </c>
      <c r="S850" s="9">
        <f t="shared" si="138"/>
        <v>108.24765141983029</v>
      </c>
      <c r="T850" s="9">
        <f t="shared" si="139"/>
        <v>-8.247651419830305</v>
      </c>
    </row>
    <row r="851" spans="8:20">
      <c r="H851" s="52">
        <v>847</v>
      </c>
      <c r="I851" s="9">
        <v>0.36536796513665454</v>
      </c>
      <c r="J851" s="9">
        <f t="shared" ca="1" si="132"/>
        <v>-1.2804023547540926</v>
      </c>
      <c r="K851" s="9">
        <f t="shared" si="130"/>
        <v>0.36536796513665454</v>
      </c>
      <c r="L851" s="9">
        <f t="shared" si="131"/>
        <v>110.10872334905851</v>
      </c>
      <c r="M851" s="9">
        <f t="shared" si="133"/>
        <v>106.2536709748798</v>
      </c>
      <c r="N851" s="9">
        <f t="shared" si="134"/>
        <v>-10.108723349058508</v>
      </c>
      <c r="O851" s="9">
        <f t="shared" si="135"/>
        <v>-6.2536709748798103</v>
      </c>
      <c r="Q851" s="9">
        <f t="shared" si="136"/>
        <v>110.10872334905851</v>
      </c>
      <c r="R851" s="9">
        <f t="shared" si="137"/>
        <v>-10.108723349058508</v>
      </c>
      <c r="S851" s="9">
        <f t="shared" si="138"/>
        <v>106.2536709748798</v>
      </c>
      <c r="T851" s="9">
        <f t="shared" si="139"/>
        <v>-6.2536709748798103</v>
      </c>
    </row>
    <row r="852" spans="8:20">
      <c r="H852" s="52">
        <v>848</v>
      </c>
      <c r="I852" s="9">
        <v>-1.1972788419696319</v>
      </c>
      <c r="J852" s="9">
        <f t="shared" ca="1" si="132"/>
        <v>0.78571223223941133</v>
      </c>
      <c r="K852" s="9">
        <f t="shared" si="130"/>
        <v>-1.1972788419696319</v>
      </c>
      <c r="L852" s="9">
        <f t="shared" si="131"/>
        <v>65.192438111399426</v>
      </c>
      <c r="M852" s="9">
        <f t="shared" si="133"/>
        <v>91.350234886320905</v>
      </c>
      <c r="N852" s="9">
        <f t="shared" si="134"/>
        <v>0</v>
      </c>
      <c r="O852" s="9">
        <f t="shared" si="135"/>
        <v>0</v>
      </c>
      <c r="Q852" s="9">
        <f t="shared" si="136"/>
        <v>65.192438111399426</v>
      </c>
      <c r="R852" s="9">
        <f t="shared" si="137"/>
        <v>0</v>
      </c>
      <c r="S852" s="9">
        <f t="shared" si="138"/>
        <v>91.350234886320905</v>
      </c>
      <c r="T852" s="9">
        <f t="shared" si="139"/>
        <v>0</v>
      </c>
    </row>
    <row r="853" spans="8:20">
      <c r="H853" s="52">
        <v>849</v>
      </c>
      <c r="I853" s="9">
        <v>1.8114180182572976</v>
      </c>
      <c r="J853" s="9">
        <f t="shared" ca="1" si="132"/>
        <v>1.2620004438016126</v>
      </c>
      <c r="K853" s="9">
        <f t="shared" si="130"/>
        <v>1.8114180182572976</v>
      </c>
      <c r="L853" s="9">
        <f t="shared" si="131"/>
        <v>178.83892423585257</v>
      </c>
      <c r="M853" s="9">
        <f t="shared" si="133"/>
        <v>122.20273416966945</v>
      </c>
      <c r="N853" s="9">
        <f t="shared" si="134"/>
        <v>-12.484751574392746</v>
      </c>
      <c r="O853" s="9">
        <f t="shared" si="135"/>
        <v>-10.127656305062047</v>
      </c>
      <c r="Q853" s="9">
        <f t="shared" si="136"/>
        <v>178.83892423585257</v>
      </c>
      <c r="R853" s="9">
        <f t="shared" si="137"/>
        <v>-12.484751574392746</v>
      </c>
      <c r="S853" s="9">
        <f t="shared" si="138"/>
        <v>122.20273416966945</v>
      </c>
      <c r="T853" s="9">
        <f t="shared" si="139"/>
        <v>-10.127656305062047</v>
      </c>
    </row>
    <row r="854" spans="8:20">
      <c r="H854" s="52">
        <v>850</v>
      </c>
      <c r="I854" s="9">
        <v>-6.2713670983343796E-3</v>
      </c>
      <c r="J854" s="9">
        <f t="shared" ca="1" si="132"/>
        <v>5.9069328624365335E-2</v>
      </c>
      <c r="K854" s="9">
        <f t="shared" si="130"/>
        <v>-6.2713670983343796E-3</v>
      </c>
      <c r="L854" s="9">
        <f t="shared" si="131"/>
        <v>97.204532009261584</v>
      </c>
      <c r="M854" s="9">
        <f t="shared" si="133"/>
        <v>102.50247504584571</v>
      </c>
      <c r="N854" s="9">
        <f t="shared" si="134"/>
        <v>0</v>
      </c>
      <c r="O854" s="9">
        <f t="shared" si="135"/>
        <v>-2.5024750458457277</v>
      </c>
      <c r="Q854" s="9">
        <f t="shared" si="136"/>
        <v>97.204532009261584</v>
      </c>
      <c r="R854" s="9">
        <f t="shared" si="137"/>
        <v>0</v>
      </c>
      <c r="S854" s="9">
        <f t="shared" si="138"/>
        <v>102.50247504584571</v>
      </c>
      <c r="T854" s="9">
        <f t="shared" si="139"/>
        <v>-2.5024750458457277</v>
      </c>
    </row>
    <row r="855" spans="8:20">
      <c r="H855" s="52">
        <v>851</v>
      </c>
      <c r="I855" s="9">
        <v>0.22128277121741227</v>
      </c>
      <c r="J855" s="9">
        <f t="shared" ca="1" si="132"/>
        <v>1.3995502827910089</v>
      </c>
      <c r="K855" s="9">
        <f t="shared" si="130"/>
        <v>0.22128277121741227</v>
      </c>
      <c r="L855" s="9">
        <f t="shared" si="131"/>
        <v>104.9139923878095</v>
      </c>
      <c r="M855" s="9">
        <f t="shared" si="133"/>
        <v>104.78330165220592</v>
      </c>
      <c r="N855" s="9">
        <f t="shared" si="134"/>
        <v>-4.9139923878095004</v>
      </c>
      <c r="O855" s="9">
        <f t="shared" si="135"/>
        <v>-4.7833016522059353</v>
      </c>
      <c r="Q855" s="9">
        <f t="shared" si="136"/>
        <v>104.9139923878095</v>
      </c>
      <c r="R855" s="9">
        <f t="shared" si="137"/>
        <v>-4.9139923878095004</v>
      </c>
      <c r="S855" s="9">
        <f t="shared" si="138"/>
        <v>104.78330165220592</v>
      </c>
      <c r="T855" s="9">
        <f t="shared" si="139"/>
        <v>-4.7833016522059353</v>
      </c>
    </row>
    <row r="856" spans="8:20">
      <c r="H856" s="52">
        <v>852</v>
      </c>
      <c r="I856" s="9">
        <v>-5.9656214113343396E-2</v>
      </c>
      <c r="J856" s="9">
        <f t="shared" ca="1" si="132"/>
        <v>0.48598145173348267</v>
      </c>
      <c r="K856" s="9">
        <f t="shared" si="130"/>
        <v>-5.9656214113343396E-2</v>
      </c>
      <c r="L856" s="9">
        <f t="shared" si="131"/>
        <v>95.479504554675373</v>
      </c>
      <c r="M856" s="9">
        <f t="shared" si="133"/>
        <v>101.97461686715783</v>
      </c>
      <c r="N856" s="9">
        <f t="shared" si="134"/>
        <v>0</v>
      </c>
      <c r="O856" s="9">
        <f t="shared" si="135"/>
        <v>-1.9746168671578488</v>
      </c>
      <c r="Q856" s="9">
        <f t="shared" si="136"/>
        <v>95.479504554675373</v>
      </c>
      <c r="R856" s="9">
        <f t="shared" si="137"/>
        <v>0</v>
      </c>
      <c r="S856" s="9">
        <f t="shared" si="138"/>
        <v>101.97461686715783</v>
      </c>
      <c r="T856" s="9">
        <f t="shared" si="139"/>
        <v>-1.9746168671578488</v>
      </c>
    </row>
    <row r="857" spans="8:20">
      <c r="H857" s="52">
        <v>853</v>
      </c>
      <c r="I857" s="9">
        <v>-0.2602272824415291</v>
      </c>
      <c r="J857" s="9">
        <f t="shared" ca="1" si="132"/>
        <v>-0.15006859925530741</v>
      </c>
      <c r="K857" s="9">
        <f t="shared" si="130"/>
        <v>-0.2602272824415291</v>
      </c>
      <c r="L857" s="9">
        <f t="shared" si="131"/>
        <v>89.267582235186751</v>
      </c>
      <c r="M857" s="9">
        <f t="shared" si="133"/>
        <v>100.0155893337393</v>
      </c>
      <c r="N857" s="9">
        <f t="shared" si="134"/>
        <v>0</v>
      </c>
      <c r="O857" s="9">
        <f t="shared" si="135"/>
        <v>-1.5589333739313815E-2</v>
      </c>
      <c r="Q857" s="9">
        <f t="shared" si="136"/>
        <v>89.267582235186751</v>
      </c>
      <c r="R857" s="9">
        <f t="shared" si="137"/>
        <v>0</v>
      </c>
      <c r="S857" s="9">
        <f t="shared" si="138"/>
        <v>100.0155893337393</v>
      </c>
      <c r="T857" s="9">
        <f t="shared" si="139"/>
        <v>-1.5589333739313815E-2</v>
      </c>
    </row>
    <row r="858" spans="8:20">
      <c r="H858" s="52">
        <v>854</v>
      </c>
      <c r="I858" s="9">
        <v>0.8012742765435148</v>
      </c>
      <c r="J858" s="9">
        <f t="shared" ca="1" si="132"/>
        <v>0.41198119782254333</v>
      </c>
      <c r="K858" s="9">
        <f t="shared" si="130"/>
        <v>0.8012742765435148</v>
      </c>
      <c r="L858" s="9">
        <f t="shared" si="131"/>
        <v>127.44372428622508</v>
      </c>
      <c r="M858" s="9">
        <f t="shared" si="133"/>
        <v>110.82886251301572</v>
      </c>
      <c r="N858" s="9">
        <f t="shared" si="134"/>
        <v>-12.484751574392746</v>
      </c>
      <c r="O858" s="9">
        <f t="shared" si="135"/>
        <v>-10.127656305062047</v>
      </c>
      <c r="Q858" s="9">
        <f t="shared" si="136"/>
        <v>127.44372428622508</v>
      </c>
      <c r="R858" s="9">
        <f t="shared" si="137"/>
        <v>-12.484751574392746</v>
      </c>
      <c r="S858" s="9">
        <f t="shared" si="138"/>
        <v>110.82886251301572</v>
      </c>
      <c r="T858" s="9">
        <f t="shared" si="139"/>
        <v>-10.127656305062047</v>
      </c>
    </row>
    <row r="859" spans="8:20">
      <c r="H859" s="52">
        <v>855</v>
      </c>
      <c r="I859" s="9">
        <v>0.28637676243355031</v>
      </c>
      <c r="J859" s="9">
        <f t="shared" ca="1" si="132"/>
        <v>-0.23208265243987836</v>
      </c>
      <c r="K859" s="9">
        <f t="shared" si="130"/>
        <v>0.28637676243355031</v>
      </c>
      <c r="L859" s="9">
        <f t="shared" si="131"/>
        <v>107.22977507758897</v>
      </c>
      <c r="M859" s="9">
        <f t="shared" si="133"/>
        <v>105.44503997790494</v>
      </c>
      <c r="N859" s="9">
        <f t="shared" si="134"/>
        <v>-7.2297750775889682</v>
      </c>
      <c r="O859" s="9">
        <f t="shared" si="135"/>
        <v>-5.4450399779049548</v>
      </c>
      <c r="Q859" s="9">
        <f t="shared" si="136"/>
        <v>107.22977507758897</v>
      </c>
      <c r="R859" s="9">
        <f t="shared" si="137"/>
        <v>-7.2297750775889682</v>
      </c>
      <c r="S859" s="9">
        <f t="shared" si="138"/>
        <v>105.44503997790494</v>
      </c>
      <c r="T859" s="9">
        <f t="shared" si="139"/>
        <v>-5.4450399779049548</v>
      </c>
    </row>
    <row r="860" spans="8:20">
      <c r="H860" s="52">
        <v>856</v>
      </c>
      <c r="I860" s="9">
        <v>0.10431178094308359</v>
      </c>
      <c r="J860" s="9">
        <f t="shared" ca="1" si="132"/>
        <v>-1.1968322079982581</v>
      </c>
      <c r="K860" s="9">
        <f t="shared" si="130"/>
        <v>0.10431178094308359</v>
      </c>
      <c r="L860" s="9">
        <f t="shared" si="131"/>
        <v>100.87759461683359</v>
      </c>
      <c r="M860" s="9">
        <f t="shared" si="133"/>
        <v>103.60460620286585</v>
      </c>
      <c r="N860" s="9">
        <f t="shared" si="134"/>
        <v>-0.87759461683359063</v>
      </c>
      <c r="O860" s="9">
        <f t="shared" si="135"/>
        <v>-3.6046062028658667</v>
      </c>
      <c r="Q860" s="9">
        <f t="shared" si="136"/>
        <v>100.87759461683359</v>
      </c>
      <c r="R860" s="9">
        <f t="shared" si="137"/>
        <v>-0.87759461683359063</v>
      </c>
      <c r="S860" s="9">
        <f t="shared" si="138"/>
        <v>103.60460620286585</v>
      </c>
      <c r="T860" s="9">
        <f t="shared" si="139"/>
        <v>-3.6046062028658667</v>
      </c>
    </row>
    <row r="861" spans="8:20">
      <c r="H861" s="52">
        <v>857</v>
      </c>
      <c r="I861" s="9">
        <v>0.51904498437113389</v>
      </c>
      <c r="J861" s="9">
        <f t="shared" ca="1" si="132"/>
        <v>-0.3117063563650122</v>
      </c>
      <c r="K861" s="9">
        <f t="shared" si="130"/>
        <v>0.51904498437113389</v>
      </c>
      <c r="L861" s="9">
        <f t="shared" si="131"/>
        <v>115.93304514135463</v>
      </c>
      <c r="M861" s="9">
        <f t="shared" si="133"/>
        <v>107.84466955530874</v>
      </c>
      <c r="N861" s="9">
        <f t="shared" si="134"/>
        <v>-12.484751574392746</v>
      </c>
      <c r="O861" s="9">
        <f t="shared" si="135"/>
        <v>-7.8446695553087551</v>
      </c>
      <c r="Q861" s="9">
        <f t="shared" si="136"/>
        <v>115.93304514135463</v>
      </c>
      <c r="R861" s="9">
        <f t="shared" si="137"/>
        <v>-12.484751574392746</v>
      </c>
      <c r="S861" s="9">
        <f t="shared" si="138"/>
        <v>107.84466955530874</v>
      </c>
      <c r="T861" s="9">
        <f t="shared" si="139"/>
        <v>-7.8446695553087551</v>
      </c>
    </row>
    <row r="862" spans="8:20">
      <c r="H862" s="52">
        <v>858</v>
      </c>
      <c r="I862" s="9">
        <v>-1.0683298185241639</v>
      </c>
      <c r="J862" s="9">
        <f t="shared" ca="1" si="132"/>
        <v>0.88144618548938292</v>
      </c>
      <c r="K862" s="9">
        <f t="shared" si="130"/>
        <v>-1.0683298185241639</v>
      </c>
      <c r="L862" s="9">
        <f t="shared" si="131"/>
        <v>68.073912383295266</v>
      </c>
      <c r="M862" s="9">
        <f t="shared" si="133"/>
        <v>92.496603140635131</v>
      </c>
      <c r="N862" s="9">
        <f t="shared" si="134"/>
        <v>0</v>
      </c>
      <c r="O862" s="9">
        <f t="shared" si="135"/>
        <v>0</v>
      </c>
      <c r="Q862" s="9">
        <f t="shared" si="136"/>
        <v>68.073912383295266</v>
      </c>
      <c r="R862" s="9">
        <f t="shared" si="137"/>
        <v>0</v>
      </c>
      <c r="S862" s="9">
        <f t="shared" si="138"/>
        <v>92.496603140635131</v>
      </c>
      <c r="T862" s="9">
        <f t="shared" si="139"/>
        <v>0</v>
      </c>
    </row>
    <row r="863" spans="8:20">
      <c r="H863" s="52">
        <v>859</v>
      </c>
      <c r="I863" s="9">
        <v>1.1488006845200009</v>
      </c>
      <c r="J863" s="9">
        <f t="shared" ca="1" si="132"/>
        <v>-1.9843869543128998</v>
      </c>
      <c r="K863" s="9">
        <f t="shared" si="130"/>
        <v>1.1488006845200009</v>
      </c>
      <c r="L863" s="9">
        <f t="shared" si="131"/>
        <v>143.19941203076516</v>
      </c>
      <c r="M863" s="9">
        <f t="shared" si="133"/>
        <v>114.61716877832308</v>
      </c>
      <c r="N863" s="9">
        <f t="shared" si="134"/>
        <v>-12.484751574392746</v>
      </c>
      <c r="O863" s="9">
        <f t="shared" si="135"/>
        <v>-10.127656305062047</v>
      </c>
      <c r="Q863" s="9">
        <f t="shared" si="136"/>
        <v>143.19941203076516</v>
      </c>
      <c r="R863" s="9">
        <f t="shared" si="137"/>
        <v>-12.484751574392746</v>
      </c>
      <c r="S863" s="9">
        <f t="shared" si="138"/>
        <v>114.61716877832308</v>
      </c>
      <c r="T863" s="9">
        <f t="shared" si="139"/>
        <v>-10.127656305062047</v>
      </c>
    </row>
    <row r="864" spans="8:20">
      <c r="H864" s="52">
        <v>860</v>
      </c>
      <c r="I864" s="9">
        <v>-9.8668101356241919E-2</v>
      </c>
      <c r="J864" s="9">
        <f t="shared" ca="1" si="132"/>
        <v>0.80360081421825325</v>
      </c>
      <c r="K864" s="9">
        <f t="shared" si="130"/>
        <v>-9.8668101356241919E-2</v>
      </c>
      <c r="L864" s="9">
        <f t="shared" si="131"/>
        <v>94.238301789043788</v>
      </c>
      <c r="M864" s="9">
        <f t="shared" si="133"/>
        <v>101.59059534508204</v>
      </c>
      <c r="N864" s="9">
        <f t="shared" si="134"/>
        <v>0</v>
      </c>
      <c r="O864" s="9">
        <f t="shared" si="135"/>
        <v>-1.5905953450820505</v>
      </c>
      <c r="Q864" s="9">
        <f t="shared" si="136"/>
        <v>94.238301789043788</v>
      </c>
      <c r="R864" s="9">
        <f t="shared" si="137"/>
        <v>0</v>
      </c>
      <c r="S864" s="9">
        <f t="shared" si="138"/>
        <v>101.59059534508204</v>
      </c>
      <c r="T864" s="9">
        <f t="shared" si="139"/>
        <v>-1.5905953450820505</v>
      </c>
    </row>
    <row r="865" spans="8:20">
      <c r="H865" s="52">
        <v>861</v>
      </c>
      <c r="I865" s="9">
        <v>-1.1746165647870945</v>
      </c>
      <c r="J865" s="9">
        <f t="shared" ca="1" si="132"/>
        <v>-1.439814707574649</v>
      </c>
      <c r="K865" s="9">
        <f t="shared" si="130"/>
        <v>-1.1746165647870945</v>
      </c>
      <c r="L865" s="9">
        <f t="shared" si="131"/>
        <v>65.689861554833357</v>
      </c>
      <c r="M865" s="9">
        <f t="shared" si="133"/>
        <v>91.550670451800428</v>
      </c>
      <c r="N865" s="9">
        <f t="shared" si="134"/>
        <v>0</v>
      </c>
      <c r="O865" s="9">
        <f t="shared" si="135"/>
        <v>0</v>
      </c>
      <c r="Q865" s="9">
        <f t="shared" si="136"/>
        <v>65.689861554833357</v>
      </c>
      <c r="R865" s="9">
        <f t="shared" si="137"/>
        <v>0</v>
      </c>
      <c r="S865" s="9">
        <f t="shared" si="138"/>
        <v>91.550670451800428</v>
      </c>
      <c r="T865" s="9">
        <f t="shared" si="139"/>
        <v>0</v>
      </c>
    </row>
    <row r="866" spans="8:20">
      <c r="H866" s="52">
        <v>862</v>
      </c>
      <c r="I866" s="9">
        <v>-0.70184845683332875</v>
      </c>
      <c r="J866" s="9">
        <f t="shared" ca="1" si="132"/>
        <v>-0.26729803224957843</v>
      </c>
      <c r="K866" s="9">
        <f t="shared" si="130"/>
        <v>-0.70184845683332875</v>
      </c>
      <c r="L866" s="9">
        <f t="shared" si="131"/>
        <v>76.977638534898901</v>
      </c>
      <c r="M866" s="9">
        <f t="shared" si="133"/>
        <v>95.83380467617306</v>
      </c>
      <c r="N866" s="9">
        <f t="shared" si="134"/>
        <v>0</v>
      </c>
      <c r="O866" s="9">
        <f t="shared" si="135"/>
        <v>0</v>
      </c>
      <c r="Q866" s="9">
        <f t="shared" si="136"/>
        <v>76.977638534898901</v>
      </c>
      <c r="R866" s="9">
        <f t="shared" si="137"/>
        <v>0</v>
      </c>
      <c r="S866" s="9">
        <f t="shared" si="138"/>
        <v>95.83380467617306</v>
      </c>
      <c r="T866" s="9">
        <f t="shared" si="139"/>
        <v>0</v>
      </c>
    </row>
    <row r="867" spans="8:20">
      <c r="H867" s="52">
        <v>863</v>
      </c>
      <c r="I867" s="9">
        <v>1.1242473542392775</v>
      </c>
      <c r="J867" s="9">
        <f t="shared" ca="1" si="132"/>
        <v>-0.6041057645922675</v>
      </c>
      <c r="K867" s="9">
        <f t="shared" si="130"/>
        <v>1.1242473542392775</v>
      </c>
      <c r="L867" s="9">
        <f t="shared" si="131"/>
        <v>142.02495144355188</v>
      </c>
      <c r="M867" s="9">
        <f t="shared" si="133"/>
        <v>114.34531830538744</v>
      </c>
      <c r="N867" s="9">
        <f t="shared" si="134"/>
        <v>-12.484751574392746</v>
      </c>
      <c r="O867" s="9">
        <f t="shared" si="135"/>
        <v>-10.127656305062047</v>
      </c>
      <c r="Q867" s="9">
        <f t="shared" si="136"/>
        <v>142.02495144355188</v>
      </c>
      <c r="R867" s="9">
        <f t="shared" si="137"/>
        <v>-12.484751574392746</v>
      </c>
      <c r="S867" s="9">
        <f t="shared" si="138"/>
        <v>114.34531830538744</v>
      </c>
      <c r="T867" s="9">
        <f t="shared" si="139"/>
        <v>-10.127656305062047</v>
      </c>
    </row>
    <row r="868" spans="8:20">
      <c r="H868" s="52">
        <v>864</v>
      </c>
      <c r="I868" s="9">
        <v>-0.61239169741381394</v>
      </c>
      <c r="J868" s="9">
        <f t="shared" ca="1" si="132"/>
        <v>2.4575932129495488</v>
      </c>
      <c r="K868" s="9">
        <f t="shared" si="130"/>
        <v>-0.61239169741381394</v>
      </c>
      <c r="L868" s="9">
        <f t="shared" si="131"/>
        <v>79.322317096960475</v>
      </c>
      <c r="M868" s="9">
        <f t="shared" si="133"/>
        <v>96.666521771020626</v>
      </c>
      <c r="N868" s="9">
        <f t="shared" si="134"/>
        <v>0</v>
      </c>
      <c r="O868" s="9">
        <f t="shared" si="135"/>
        <v>0</v>
      </c>
      <c r="Q868" s="9">
        <f t="shared" si="136"/>
        <v>79.322317096960475</v>
      </c>
      <c r="R868" s="9">
        <f t="shared" si="137"/>
        <v>0</v>
      </c>
      <c r="S868" s="9">
        <f t="shared" si="138"/>
        <v>96.666521771020626</v>
      </c>
      <c r="T868" s="9">
        <f t="shared" si="139"/>
        <v>0</v>
      </c>
    </row>
    <row r="869" spans="8:20">
      <c r="H869" s="52">
        <v>865</v>
      </c>
      <c r="I869" s="9">
        <v>9.7838213415375533E-2</v>
      </c>
      <c r="J869" s="9">
        <f t="shared" ca="1" si="132"/>
        <v>-2.0483409170992777E-2</v>
      </c>
      <c r="K869" s="9">
        <f t="shared" si="130"/>
        <v>9.7838213415375533E-2</v>
      </c>
      <c r="L869" s="9">
        <f t="shared" si="131"/>
        <v>100.65879786581844</v>
      </c>
      <c r="M869" s="9">
        <f t="shared" si="133"/>
        <v>103.53976182086505</v>
      </c>
      <c r="N869" s="9">
        <f t="shared" si="134"/>
        <v>-0.65879786581844257</v>
      </c>
      <c r="O869" s="9">
        <f t="shared" si="135"/>
        <v>-3.539761820865067</v>
      </c>
      <c r="Q869" s="9">
        <f t="shared" si="136"/>
        <v>100.65879786581844</v>
      </c>
      <c r="R869" s="9">
        <f t="shared" si="137"/>
        <v>-0.65879786581844257</v>
      </c>
      <c r="S869" s="9">
        <f t="shared" si="138"/>
        <v>103.53976182086505</v>
      </c>
      <c r="T869" s="9">
        <f t="shared" si="139"/>
        <v>-3.539761820865067</v>
      </c>
    </row>
    <row r="870" spans="8:20">
      <c r="H870" s="52">
        <v>866</v>
      </c>
      <c r="I870" s="9">
        <v>-0.75414908263822256</v>
      </c>
      <c r="J870" s="9">
        <f t="shared" ca="1" si="132"/>
        <v>0.48568356393562001</v>
      </c>
      <c r="K870" s="9">
        <f t="shared" si="130"/>
        <v>-0.75414908263822256</v>
      </c>
      <c r="L870" s="9">
        <f t="shared" si="131"/>
        <v>75.639066651259441</v>
      </c>
      <c r="M870" s="9">
        <f t="shared" si="133"/>
        <v>95.350285985675924</v>
      </c>
      <c r="N870" s="9">
        <f t="shared" si="134"/>
        <v>0</v>
      </c>
      <c r="O870" s="9">
        <f t="shared" si="135"/>
        <v>0</v>
      </c>
      <c r="Q870" s="9">
        <f t="shared" si="136"/>
        <v>75.639066651259441</v>
      </c>
      <c r="R870" s="9">
        <f t="shared" si="137"/>
        <v>0</v>
      </c>
      <c r="S870" s="9">
        <f t="shared" si="138"/>
        <v>95.350285985675924</v>
      </c>
      <c r="T870" s="9">
        <f t="shared" si="139"/>
        <v>0</v>
      </c>
    </row>
    <row r="871" spans="8:20">
      <c r="H871" s="52">
        <v>867</v>
      </c>
      <c r="I871" s="9">
        <v>0.38304929228830542</v>
      </c>
      <c r="J871" s="9">
        <f t="shared" ca="1" si="132"/>
        <v>-0.79030795376050123</v>
      </c>
      <c r="K871" s="9">
        <f t="shared" si="130"/>
        <v>0.38304929228830542</v>
      </c>
      <c r="L871" s="9">
        <f t="shared" si="131"/>
        <v>110.76365937402406</v>
      </c>
      <c r="M871" s="9">
        <f t="shared" si="133"/>
        <v>106.43552199204593</v>
      </c>
      <c r="N871" s="9">
        <f t="shared" si="134"/>
        <v>-10.763659374024058</v>
      </c>
      <c r="O871" s="9">
        <f t="shared" si="135"/>
        <v>-6.435521992045949</v>
      </c>
      <c r="Q871" s="9">
        <f t="shared" si="136"/>
        <v>110.76365937402406</v>
      </c>
      <c r="R871" s="9">
        <f t="shared" si="137"/>
        <v>-10.763659374024058</v>
      </c>
      <c r="S871" s="9">
        <f t="shared" si="138"/>
        <v>106.43552199204593</v>
      </c>
      <c r="T871" s="9">
        <f t="shared" si="139"/>
        <v>-6.435521992045949</v>
      </c>
    </row>
    <row r="872" spans="8:20">
      <c r="H872" s="52">
        <v>868</v>
      </c>
      <c r="I872" s="9">
        <v>0.27423499912159804</v>
      </c>
      <c r="J872" s="9">
        <f t="shared" ca="1" si="132"/>
        <v>-1.0012474487384977</v>
      </c>
      <c r="K872" s="9">
        <f t="shared" si="130"/>
        <v>0.27423499912159804</v>
      </c>
      <c r="L872" s="9">
        <f t="shared" si="131"/>
        <v>106.79397529552203</v>
      </c>
      <c r="M872" s="9">
        <f t="shared" si="133"/>
        <v>105.32129188715214</v>
      </c>
      <c r="N872" s="9">
        <f t="shared" si="134"/>
        <v>-6.7939752955220314</v>
      </c>
      <c r="O872" s="9">
        <f t="shared" si="135"/>
        <v>-5.3212918871521566</v>
      </c>
      <c r="Q872" s="9">
        <f t="shared" si="136"/>
        <v>106.79397529552203</v>
      </c>
      <c r="R872" s="9">
        <f t="shared" si="137"/>
        <v>-6.7939752955220314</v>
      </c>
      <c r="S872" s="9">
        <f t="shared" si="138"/>
        <v>105.32129188715214</v>
      </c>
      <c r="T872" s="9">
        <f t="shared" si="139"/>
        <v>-5.3212918871521566</v>
      </c>
    </row>
    <row r="873" spans="8:20">
      <c r="H873" s="52">
        <v>869</v>
      </c>
      <c r="I873" s="9">
        <v>-1.8445487007048305</v>
      </c>
      <c r="J873" s="9">
        <f t="shared" ca="1" si="132"/>
        <v>0.21867391980953058</v>
      </c>
      <c r="K873" s="9">
        <f t="shared" si="130"/>
        <v>-1.8445487007048305</v>
      </c>
      <c r="L873" s="9">
        <f t="shared" si="131"/>
        <v>52.470114824552979</v>
      </c>
      <c r="M873" s="9">
        <f t="shared" si="133"/>
        <v>85.807064821307719</v>
      </c>
      <c r="N873" s="9">
        <f t="shared" si="134"/>
        <v>0</v>
      </c>
      <c r="O873" s="9">
        <f t="shared" si="135"/>
        <v>0</v>
      </c>
      <c r="Q873" s="9">
        <f t="shared" si="136"/>
        <v>52.470114824552979</v>
      </c>
      <c r="R873" s="9">
        <f t="shared" si="137"/>
        <v>0</v>
      </c>
      <c r="S873" s="9">
        <f t="shared" si="138"/>
        <v>85.807064821307719</v>
      </c>
      <c r="T873" s="9">
        <f t="shared" si="139"/>
        <v>0</v>
      </c>
    </row>
    <row r="874" spans="8:20">
      <c r="H874" s="52">
        <v>870</v>
      </c>
      <c r="I874" s="9">
        <v>-1.323815929854486</v>
      </c>
      <c r="J874" s="9">
        <f t="shared" ca="1" si="132"/>
        <v>-0.23111739767965894</v>
      </c>
      <c r="K874" s="9">
        <f t="shared" si="130"/>
        <v>-1.323815929854486</v>
      </c>
      <c r="L874" s="9">
        <f t="shared" si="131"/>
        <v>62.483460284962923</v>
      </c>
      <c r="M874" s="9">
        <f t="shared" si="133"/>
        <v>90.239121545654385</v>
      </c>
      <c r="N874" s="9">
        <f t="shared" si="134"/>
        <v>0</v>
      </c>
      <c r="O874" s="9">
        <f t="shared" si="135"/>
        <v>0</v>
      </c>
      <c r="Q874" s="9">
        <f t="shared" si="136"/>
        <v>62.483460284962923</v>
      </c>
      <c r="R874" s="9">
        <f t="shared" si="137"/>
        <v>0</v>
      </c>
      <c r="S874" s="9">
        <f t="shared" si="138"/>
        <v>90.239121545654385</v>
      </c>
      <c r="T874" s="9">
        <f t="shared" si="139"/>
        <v>0</v>
      </c>
    </row>
    <row r="875" spans="8:20">
      <c r="H875" s="52">
        <v>871</v>
      </c>
      <c r="I875" s="9">
        <v>-2.9256334794488092E-2</v>
      </c>
      <c r="J875" s="9">
        <f t="shared" ca="1" si="132"/>
        <v>-0.50100115331521089</v>
      </c>
      <c r="K875" s="9">
        <f t="shared" si="130"/>
        <v>-2.9256334794488092E-2</v>
      </c>
      <c r="L875" s="9">
        <f t="shared" si="131"/>
        <v>96.458029460590424</v>
      </c>
      <c r="M875" s="9">
        <f t="shared" si="133"/>
        <v>102.27487036733834</v>
      </c>
      <c r="N875" s="9">
        <f t="shared" si="134"/>
        <v>0</v>
      </c>
      <c r="O875" s="9">
        <f t="shared" si="135"/>
        <v>-2.2748703673383517</v>
      </c>
      <c r="Q875" s="9">
        <f t="shared" si="136"/>
        <v>96.458029460590424</v>
      </c>
      <c r="R875" s="9">
        <f t="shared" si="137"/>
        <v>0</v>
      </c>
      <c r="S875" s="9">
        <f t="shared" si="138"/>
        <v>102.27487036733834</v>
      </c>
      <c r="T875" s="9">
        <f t="shared" si="139"/>
        <v>-2.2748703673383517</v>
      </c>
    </row>
    <row r="876" spans="8:20">
      <c r="H876" s="52">
        <v>872</v>
      </c>
      <c r="I876" s="9">
        <v>-0.8694112144404913</v>
      </c>
      <c r="J876" s="9">
        <f t="shared" ca="1" si="132"/>
        <v>-1.394981604690501</v>
      </c>
      <c r="K876" s="9">
        <f t="shared" si="130"/>
        <v>-0.8694112144404913</v>
      </c>
      <c r="L876" s="9">
        <f t="shared" si="131"/>
        <v>72.770672426485646</v>
      </c>
      <c r="M876" s="9">
        <f t="shared" si="133"/>
        <v>94.293283935304828</v>
      </c>
      <c r="N876" s="9">
        <f t="shared" si="134"/>
        <v>0</v>
      </c>
      <c r="O876" s="9">
        <f t="shared" si="135"/>
        <v>0</v>
      </c>
      <c r="Q876" s="9">
        <f t="shared" si="136"/>
        <v>72.770672426485646</v>
      </c>
      <c r="R876" s="9">
        <f t="shared" si="137"/>
        <v>0</v>
      </c>
      <c r="S876" s="9">
        <f t="shared" si="138"/>
        <v>94.293283935304828</v>
      </c>
      <c r="T876" s="9">
        <f t="shared" si="139"/>
        <v>0</v>
      </c>
    </row>
    <row r="877" spans="8:20">
      <c r="H877" s="52">
        <v>873</v>
      </c>
      <c r="I877" s="9">
        <v>-0.11915086994909033</v>
      </c>
      <c r="J877" s="9">
        <f t="shared" ca="1" si="132"/>
        <v>0.20275361324727745</v>
      </c>
      <c r="K877" s="9">
        <f t="shared" si="130"/>
        <v>-0.11915086994909033</v>
      </c>
      <c r="L877" s="9">
        <f t="shared" si="131"/>
        <v>93.593094872214294</v>
      </c>
      <c r="M877" s="9">
        <f t="shared" si="133"/>
        <v>101.38954833012637</v>
      </c>
      <c r="N877" s="9">
        <f t="shared" si="134"/>
        <v>0</v>
      </c>
      <c r="O877" s="9">
        <f t="shared" si="135"/>
        <v>-1.389548330126388</v>
      </c>
      <c r="Q877" s="9">
        <f t="shared" si="136"/>
        <v>93.593094872214294</v>
      </c>
      <c r="R877" s="9">
        <f t="shared" si="137"/>
        <v>0</v>
      </c>
      <c r="S877" s="9">
        <f t="shared" si="138"/>
        <v>101.38954833012637</v>
      </c>
      <c r="T877" s="9">
        <f t="shared" si="139"/>
        <v>-1.389548330126388</v>
      </c>
    </row>
    <row r="878" spans="8:20">
      <c r="H878" s="52">
        <v>874</v>
      </c>
      <c r="I878" s="9">
        <v>0.46578949269522646</v>
      </c>
      <c r="J878" s="9">
        <f t="shared" ca="1" si="132"/>
        <v>-0.7814038339156445</v>
      </c>
      <c r="K878" s="9">
        <f t="shared" si="130"/>
        <v>0.46578949269522646</v>
      </c>
      <c r="L878" s="9">
        <f t="shared" si="131"/>
        <v>113.88059540378754</v>
      </c>
      <c r="M878" s="9">
        <f t="shared" si="133"/>
        <v>107.29064285239679</v>
      </c>
      <c r="N878" s="9">
        <f t="shared" si="134"/>
        <v>-12.484751574392746</v>
      </c>
      <c r="O878" s="9">
        <f t="shared" si="135"/>
        <v>-7.2906428523968003</v>
      </c>
      <c r="Q878" s="9">
        <f t="shared" si="136"/>
        <v>113.88059540378754</v>
      </c>
      <c r="R878" s="9">
        <f t="shared" si="137"/>
        <v>-12.484751574392746</v>
      </c>
      <c r="S878" s="9">
        <f t="shared" si="138"/>
        <v>107.29064285239679</v>
      </c>
      <c r="T878" s="9">
        <f t="shared" si="139"/>
        <v>-7.2906428523968003</v>
      </c>
    </row>
    <row r="879" spans="8:20">
      <c r="H879" s="52">
        <v>875</v>
      </c>
      <c r="I879" s="9">
        <v>-0.86421080952754137</v>
      </c>
      <c r="J879" s="9">
        <f t="shared" ca="1" si="132"/>
        <v>0.75818354494564688</v>
      </c>
      <c r="K879" s="9">
        <f t="shared" si="130"/>
        <v>-0.86421080952754137</v>
      </c>
      <c r="L879" s="9">
        <f t="shared" si="131"/>
        <v>72.897714108764717</v>
      </c>
      <c r="M879" s="9">
        <f t="shared" si="133"/>
        <v>94.340720441212909</v>
      </c>
      <c r="N879" s="9">
        <f t="shared" si="134"/>
        <v>0</v>
      </c>
      <c r="O879" s="9">
        <f t="shared" si="135"/>
        <v>0</v>
      </c>
      <c r="Q879" s="9">
        <f t="shared" si="136"/>
        <v>72.897714108764717</v>
      </c>
      <c r="R879" s="9">
        <f t="shared" si="137"/>
        <v>0</v>
      </c>
      <c r="S879" s="9">
        <f t="shared" si="138"/>
        <v>94.340720441212909</v>
      </c>
      <c r="T879" s="9">
        <f t="shared" si="139"/>
        <v>0</v>
      </c>
    </row>
    <row r="880" spans="8:20">
      <c r="H880" s="52">
        <v>876</v>
      </c>
      <c r="I880" s="9">
        <v>0.48959281034341545</v>
      </c>
      <c r="J880" s="9">
        <f t="shared" ca="1" si="132"/>
        <v>-0.32098545131935319</v>
      </c>
      <c r="K880" s="9">
        <f t="shared" si="130"/>
        <v>0.48959281034341545</v>
      </c>
      <c r="L880" s="9">
        <f t="shared" si="131"/>
        <v>114.79343803415125</v>
      </c>
      <c r="M880" s="9">
        <f t="shared" si="133"/>
        <v>107.53792051208281</v>
      </c>
      <c r="N880" s="9">
        <f t="shared" si="134"/>
        <v>-12.484751574392746</v>
      </c>
      <c r="O880" s="9">
        <f t="shared" si="135"/>
        <v>-7.5379205120828203</v>
      </c>
      <c r="Q880" s="9">
        <f t="shared" si="136"/>
        <v>114.79343803415125</v>
      </c>
      <c r="R880" s="9">
        <f t="shared" si="137"/>
        <v>-12.484751574392746</v>
      </c>
      <c r="S880" s="9">
        <f t="shared" si="138"/>
        <v>107.53792051208281</v>
      </c>
      <c r="T880" s="9">
        <f t="shared" si="139"/>
        <v>-7.5379205120828203</v>
      </c>
    </row>
    <row r="881" spans="8:20">
      <c r="H881" s="52">
        <v>877</v>
      </c>
      <c r="I881" s="9">
        <v>0.22287015938757682</v>
      </c>
      <c r="J881" s="9">
        <f t="shared" ca="1" si="132"/>
        <v>-1.5385545112240755</v>
      </c>
      <c r="K881" s="9">
        <f t="shared" si="130"/>
        <v>0.22287015938757682</v>
      </c>
      <c r="L881" s="9">
        <f t="shared" si="131"/>
        <v>104.96986590938529</v>
      </c>
      <c r="M881" s="9">
        <f t="shared" si="133"/>
        <v>104.79938935772979</v>
      </c>
      <c r="N881" s="9">
        <f t="shared" si="134"/>
        <v>-4.969865909385291</v>
      </c>
      <c r="O881" s="9">
        <f t="shared" si="135"/>
        <v>-4.7993893577298081</v>
      </c>
      <c r="Q881" s="9">
        <f t="shared" si="136"/>
        <v>104.96986590938529</v>
      </c>
      <c r="R881" s="9">
        <f t="shared" si="137"/>
        <v>-4.969865909385291</v>
      </c>
      <c r="S881" s="9">
        <f t="shared" si="138"/>
        <v>104.79938935772979</v>
      </c>
      <c r="T881" s="9">
        <f t="shared" si="139"/>
        <v>-4.7993893577298081</v>
      </c>
    </row>
    <row r="882" spans="8:20">
      <c r="H882" s="52">
        <v>878</v>
      </c>
      <c r="I882" s="9">
        <v>-2.0309064549591531E-3</v>
      </c>
      <c r="J882" s="9">
        <f t="shared" ca="1" si="132"/>
        <v>0.78862327192247983</v>
      </c>
      <c r="K882" s="9">
        <f t="shared" si="130"/>
        <v>-2.0309064549591531E-3</v>
      </c>
      <c r="L882" s="9">
        <f t="shared" si="131"/>
        <v>97.34288300989688</v>
      </c>
      <c r="M882" s="9">
        <f t="shared" si="133"/>
        <v>102.54452078567871</v>
      </c>
      <c r="N882" s="9">
        <f t="shared" si="134"/>
        <v>0</v>
      </c>
      <c r="O882" s="9">
        <f t="shared" si="135"/>
        <v>-2.5445207856787277</v>
      </c>
      <c r="Q882" s="9">
        <f t="shared" si="136"/>
        <v>97.34288300989688</v>
      </c>
      <c r="R882" s="9">
        <f t="shared" si="137"/>
        <v>0</v>
      </c>
      <c r="S882" s="9">
        <f t="shared" si="138"/>
        <v>102.54452078567871</v>
      </c>
      <c r="T882" s="9">
        <f t="shared" si="139"/>
        <v>-2.5445207856787277</v>
      </c>
    </row>
    <row r="883" spans="8:20">
      <c r="H883" s="52">
        <v>879</v>
      </c>
      <c r="I883" s="9">
        <v>4.3781421118701716E-2</v>
      </c>
      <c r="J883" s="9">
        <f t="shared" ca="1" si="132"/>
        <v>-0.38339609750964065</v>
      </c>
      <c r="K883" s="9">
        <f t="shared" si="130"/>
        <v>4.3781421118701716E-2</v>
      </c>
      <c r="L883" s="9">
        <f t="shared" si="131"/>
        <v>98.850188759405555</v>
      </c>
      <c r="M883" s="9">
        <f t="shared" si="133"/>
        <v>102.99986815288266</v>
      </c>
      <c r="N883" s="9">
        <f t="shared" si="134"/>
        <v>0</v>
      </c>
      <c r="O883" s="9">
        <f t="shared" si="135"/>
        <v>-2.9998681528826694</v>
      </c>
      <c r="Q883" s="9">
        <f t="shared" si="136"/>
        <v>98.850188759405555</v>
      </c>
      <c r="R883" s="9">
        <f t="shared" si="137"/>
        <v>0</v>
      </c>
      <c r="S883" s="9">
        <f t="shared" si="138"/>
        <v>102.99986815288266</v>
      </c>
      <c r="T883" s="9">
        <f t="shared" si="139"/>
        <v>-2.9998681528826694</v>
      </c>
    </row>
    <row r="884" spans="8:20">
      <c r="H884" s="52">
        <v>880</v>
      </c>
      <c r="I884" s="9">
        <v>5.7379205596746379E-3</v>
      </c>
      <c r="J884" s="9">
        <f t="shared" ca="1" si="132"/>
        <v>-0.7766624010102251</v>
      </c>
      <c r="K884" s="9">
        <f t="shared" si="130"/>
        <v>5.7379205596746379E-3</v>
      </c>
      <c r="L884" s="9">
        <f t="shared" si="131"/>
        <v>97.596862985860184</v>
      </c>
      <c r="M884" s="9">
        <f t="shared" si="133"/>
        <v>102.6215963347714</v>
      </c>
      <c r="N884" s="9">
        <f t="shared" si="134"/>
        <v>0</v>
      </c>
      <c r="O884" s="9">
        <f t="shared" si="135"/>
        <v>-2.6215963347714109</v>
      </c>
      <c r="Q884" s="9">
        <f t="shared" si="136"/>
        <v>97.596862985860184</v>
      </c>
      <c r="R884" s="9">
        <f t="shared" si="137"/>
        <v>0</v>
      </c>
      <c r="S884" s="9">
        <f t="shared" si="138"/>
        <v>102.6215963347714</v>
      </c>
      <c r="T884" s="9">
        <f t="shared" si="139"/>
        <v>-2.6215963347714109</v>
      </c>
    </row>
    <row r="885" spans="8:20">
      <c r="H885" s="52">
        <v>881</v>
      </c>
      <c r="I885" s="9">
        <v>-3.0739074115726104</v>
      </c>
      <c r="J885" s="9">
        <f t="shared" ca="1" si="132"/>
        <v>-0.48005598179385306</v>
      </c>
      <c r="K885" s="9">
        <f t="shared" si="130"/>
        <v>-3.0739074115726104</v>
      </c>
      <c r="L885" s="9">
        <f t="shared" si="131"/>
        <v>34.740515085411751</v>
      </c>
      <c r="M885" s="9">
        <f t="shared" si="133"/>
        <v>76.188168656069237</v>
      </c>
      <c r="N885" s="9">
        <f t="shared" si="134"/>
        <v>0</v>
      </c>
      <c r="O885" s="9">
        <f t="shared" si="135"/>
        <v>0</v>
      </c>
      <c r="Q885" s="9">
        <f t="shared" si="136"/>
        <v>34.740515085411751</v>
      </c>
      <c r="R885" s="9">
        <f t="shared" si="137"/>
        <v>0</v>
      </c>
      <c r="S885" s="9">
        <f t="shared" si="138"/>
        <v>76.188168656069237</v>
      </c>
      <c r="T885" s="9">
        <f t="shared" si="139"/>
        <v>0</v>
      </c>
    </row>
    <row r="886" spans="8:20">
      <c r="H886" s="52">
        <v>882</v>
      </c>
      <c r="I886" s="9">
        <v>1.2346382469735684</v>
      </c>
      <c r="J886" s="9">
        <f t="shared" ca="1" si="132"/>
        <v>-3.9849593222334397E-2</v>
      </c>
      <c r="K886" s="9">
        <f t="shared" si="130"/>
        <v>1.2346382469735684</v>
      </c>
      <c r="L886" s="9">
        <f t="shared" si="131"/>
        <v>147.38213681339045</v>
      </c>
      <c r="M886" s="9">
        <f t="shared" si="133"/>
        <v>115.57263761564833</v>
      </c>
      <c r="N886" s="9">
        <f t="shared" si="134"/>
        <v>-12.484751574392746</v>
      </c>
      <c r="O886" s="9">
        <f t="shared" si="135"/>
        <v>-10.127656305062047</v>
      </c>
      <c r="Q886" s="9">
        <f t="shared" si="136"/>
        <v>147.38213681339045</v>
      </c>
      <c r="R886" s="9">
        <f t="shared" si="137"/>
        <v>-12.484751574392746</v>
      </c>
      <c r="S886" s="9">
        <f t="shared" si="138"/>
        <v>115.57263761564833</v>
      </c>
      <c r="T886" s="9">
        <f t="shared" si="139"/>
        <v>-10.127656305062047</v>
      </c>
    </row>
    <row r="887" spans="8:20">
      <c r="H887" s="52">
        <v>883</v>
      </c>
      <c r="I887" s="9">
        <v>-0.59284535018707518</v>
      </c>
      <c r="J887" s="9">
        <f t="shared" ca="1" si="132"/>
        <v>1.0005163360505087</v>
      </c>
      <c r="K887" s="9">
        <f t="shared" si="130"/>
        <v>-0.59284535018707518</v>
      </c>
      <c r="L887" s="9">
        <f t="shared" si="131"/>
        <v>79.844063267606103</v>
      </c>
      <c r="M887" s="9">
        <f t="shared" si="133"/>
        <v>96.849431923561042</v>
      </c>
      <c r="N887" s="9">
        <f t="shared" si="134"/>
        <v>0</v>
      </c>
      <c r="O887" s="9">
        <f t="shared" si="135"/>
        <v>0</v>
      </c>
      <c r="Q887" s="9">
        <f t="shared" si="136"/>
        <v>79.844063267606103</v>
      </c>
      <c r="R887" s="9">
        <f t="shared" si="137"/>
        <v>0</v>
      </c>
      <c r="S887" s="9">
        <f t="shared" si="138"/>
        <v>96.849431923561042</v>
      </c>
      <c r="T887" s="9">
        <f t="shared" si="139"/>
        <v>0</v>
      </c>
    </row>
    <row r="888" spans="8:20">
      <c r="H888" s="52">
        <v>884</v>
      </c>
      <c r="I888" s="9">
        <v>-0.84330853943412387</v>
      </c>
      <c r="J888" s="9">
        <f t="shared" ca="1" si="132"/>
        <v>-0.42627621742058736</v>
      </c>
      <c r="K888" s="9">
        <f t="shared" si="130"/>
        <v>-0.84330853943412387</v>
      </c>
      <c r="L888" s="9">
        <f t="shared" si="131"/>
        <v>73.410580809035778</v>
      </c>
      <c r="M888" s="9">
        <f t="shared" si="133"/>
        <v>94.531625413019384</v>
      </c>
      <c r="N888" s="9">
        <f t="shared" si="134"/>
        <v>0</v>
      </c>
      <c r="O888" s="9">
        <f t="shared" si="135"/>
        <v>0</v>
      </c>
      <c r="Q888" s="9">
        <f t="shared" si="136"/>
        <v>73.410580809035778</v>
      </c>
      <c r="R888" s="9">
        <f t="shared" si="137"/>
        <v>0</v>
      </c>
      <c r="S888" s="9">
        <f t="shared" si="138"/>
        <v>94.531625413019384</v>
      </c>
      <c r="T888" s="9">
        <f t="shared" si="139"/>
        <v>0</v>
      </c>
    </row>
    <row r="889" spans="8:20">
      <c r="H889" s="52">
        <v>885</v>
      </c>
      <c r="I889" s="9">
        <v>-0.93685069725489334</v>
      </c>
      <c r="J889" s="9">
        <f t="shared" ca="1" si="132"/>
        <v>-1.7791982067433818</v>
      </c>
      <c r="K889" s="9">
        <f t="shared" si="130"/>
        <v>-0.93685069725489334</v>
      </c>
      <c r="L889" s="9">
        <f t="shared" si="131"/>
        <v>71.143093980052569</v>
      </c>
      <c r="M889" s="9">
        <f t="shared" si="133"/>
        <v>93.680277521343754</v>
      </c>
      <c r="N889" s="9">
        <f t="shared" si="134"/>
        <v>0</v>
      </c>
      <c r="O889" s="9">
        <f t="shared" si="135"/>
        <v>0</v>
      </c>
      <c r="Q889" s="9">
        <f t="shared" si="136"/>
        <v>71.143093980052569</v>
      </c>
      <c r="R889" s="9">
        <f t="shared" si="137"/>
        <v>0</v>
      </c>
      <c r="S889" s="9">
        <f t="shared" si="138"/>
        <v>93.680277521343754</v>
      </c>
      <c r="T889" s="9">
        <f t="shared" si="139"/>
        <v>0</v>
      </c>
    </row>
    <row r="890" spans="8:20">
      <c r="H890" s="52">
        <v>886</v>
      </c>
      <c r="I890" s="9">
        <v>9.7418026233770924E-2</v>
      </c>
      <c r="J890" s="9">
        <f t="shared" ca="1" si="132"/>
        <v>-8.8009251953611867E-3</v>
      </c>
      <c r="K890" s="9">
        <f t="shared" si="130"/>
        <v>9.7418026233770924E-2</v>
      </c>
      <c r="L890" s="9">
        <f t="shared" si="131"/>
        <v>100.64461258924172</v>
      </c>
      <c r="M890" s="9">
        <f t="shared" si="133"/>
        <v>103.53555429601447</v>
      </c>
      <c r="N890" s="9">
        <f t="shared" si="134"/>
        <v>-0.64461258924171716</v>
      </c>
      <c r="O890" s="9">
        <f t="shared" si="135"/>
        <v>-3.5355542960144817</v>
      </c>
      <c r="Q890" s="9">
        <f t="shared" si="136"/>
        <v>100.64461258924172</v>
      </c>
      <c r="R890" s="9">
        <f t="shared" si="137"/>
        <v>-0.64461258924171716</v>
      </c>
      <c r="S890" s="9">
        <f t="shared" si="138"/>
        <v>103.53555429601447</v>
      </c>
      <c r="T890" s="9">
        <f t="shared" si="139"/>
        <v>-3.5355542960144817</v>
      </c>
    </row>
    <row r="891" spans="8:20">
      <c r="H891" s="52">
        <v>887</v>
      </c>
      <c r="I891" s="9">
        <v>-0.85866391815189946</v>
      </c>
      <c r="J891" s="9">
        <f t="shared" ca="1" si="132"/>
        <v>0.95846605281025632</v>
      </c>
      <c r="K891" s="9">
        <f t="shared" si="130"/>
        <v>-0.85866391815189946</v>
      </c>
      <c r="L891" s="9">
        <f t="shared" si="131"/>
        <v>73.033464629034015</v>
      </c>
      <c r="M891" s="9">
        <f t="shared" si="133"/>
        <v>94.391343793168829</v>
      </c>
      <c r="N891" s="9">
        <f t="shared" si="134"/>
        <v>0</v>
      </c>
      <c r="O891" s="9">
        <f t="shared" si="135"/>
        <v>0</v>
      </c>
      <c r="Q891" s="9">
        <f t="shared" si="136"/>
        <v>73.033464629034015</v>
      </c>
      <c r="R891" s="9">
        <f t="shared" si="137"/>
        <v>0</v>
      </c>
      <c r="S891" s="9">
        <f t="shared" si="138"/>
        <v>94.391343793168829</v>
      </c>
      <c r="T891" s="9">
        <f t="shared" si="139"/>
        <v>0</v>
      </c>
    </row>
    <row r="892" spans="8:20">
      <c r="H892" s="52">
        <v>888</v>
      </c>
      <c r="I892" s="9">
        <v>0.52021973580729108</v>
      </c>
      <c r="J892" s="9">
        <f t="shared" ca="1" si="132"/>
        <v>-0.54115179475514663</v>
      </c>
      <c r="K892" s="9">
        <f t="shared" si="130"/>
        <v>0.52021973580729108</v>
      </c>
      <c r="L892" s="9">
        <f t="shared" si="131"/>
        <v>115.97873424769006</v>
      </c>
      <c r="M892" s="9">
        <f t="shared" si="133"/>
        <v>107.856922906834</v>
      </c>
      <c r="N892" s="9">
        <f t="shared" si="134"/>
        <v>-12.484751574392746</v>
      </c>
      <c r="O892" s="9">
        <f t="shared" si="135"/>
        <v>-7.856922906834015</v>
      </c>
      <c r="Q892" s="9">
        <f t="shared" si="136"/>
        <v>115.97873424769006</v>
      </c>
      <c r="R892" s="9">
        <f t="shared" si="137"/>
        <v>-12.484751574392746</v>
      </c>
      <c r="S892" s="9">
        <f t="shared" si="138"/>
        <v>107.856922906834</v>
      </c>
      <c r="T892" s="9">
        <f t="shared" si="139"/>
        <v>-7.856922906834015</v>
      </c>
    </row>
    <row r="893" spans="8:20">
      <c r="H893" s="52">
        <v>889</v>
      </c>
      <c r="I893" s="9">
        <v>-0.52381480640883549</v>
      </c>
      <c r="J893" s="9">
        <f t="shared" ca="1" si="132"/>
        <v>-0.12846664123261251</v>
      </c>
      <c r="K893" s="9">
        <f t="shared" si="130"/>
        <v>-0.52381480640883549</v>
      </c>
      <c r="L893" s="9">
        <f t="shared" si="131"/>
        <v>81.714294040971723</v>
      </c>
      <c r="M893" s="9">
        <f t="shared" si="133"/>
        <v>97.498177547994317</v>
      </c>
      <c r="N893" s="9">
        <f t="shared" si="134"/>
        <v>0</v>
      </c>
      <c r="O893" s="9">
        <f t="shared" si="135"/>
        <v>0</v>
      </c>
      <c r="Q893" s="9">
        <f t="shared" si="136"/>
        <v>81.714294040971723</v>
      </c>
      <c r="R893" s="9">
        <f t="shared" si="137"/>
        <v>0</v>
      </c>
      <c r="S893" s="9">
        <f t="shared" si="138"/>
        <v>97.498177547994317</v>
      </c>
      <c r="T893" s="9">
        <f t="shared" si="139"/>
        <v>0</v>
      </c>
    </row>
    <row r="894" spans="8:20">
      <c r="H894" s="52">
        <v>890</v>
      </c>
      <c r="I894" s="9">
        <v>-0.89076130579582957</v>
      </c>
      <c r="J894" s="9">
        <f t="shared" ca="1" si="132"/>
        <v>0.98725687295772369</v>
      </c>
      <c r="K894" s="9">
        <f t="shared" si="130"/>
        <v>-0.89076130579582957</v>
      </c>
      <c r="L894" s="9">
        <f t="shared" si="131"/>
        <v>72.251423108908767</v>
      </c>
      <c r="M894" s="9">
        <f t="shared" si="133"/>
        <v>94.098784763834416</v>
      </c>
      <c r="N894" s="9">
        <f t="shared" si="134"/>
        <v>0</v>
      </c>
      <c r="O894" s="9">
        <f t="shared" si="135"/>
        <v>0</v>
      </c>
      <c r="Q894" s="9">
        <f t="shared" si="136"/>
        <v>72.251423108908767</v>
      </c>
      <c r="R894" s="9">
        <f t="shared" si="137"/>
        <v>0</v>
      </c>
      <c r="S894" s="9">
        <f t="shared" si="138"/>
        <v>94.098784763834416</v>
      </c>
      <c r="T894" s="9">
        <f t="shared" si="139"/>
        <v>0</v>
      </c>
    </row>
    <row r="895" spans="8:20">
      <c r="H895" s="52">
        <v>891</v>
      </c>
      <c r="I895" s="9">
        <v>-0.38055225704365947</v>
      </c>
      <c r="J895" s="9">
        <f t="shared" ca="1" si="132"/>
        <v>1.0553693226145071</v>
      </c>
      <c r="K895" s="9">
        <f t="shared" si="130"/>
        <v>-0.38055225704365947</v>
      </c>
      <c r="L895" s="9">
        <f t="shared" si="131"/>
        <v>85.736650937261544</v>
      </c>
      <c r="M895" s="9">
        <f t="shared" si="133"/>
        <v>98.858452984762238</v>
      </c>
      <c r="N895" s="9">
        <f t="shared" si="134"/>
        <v>0</v>
      </c>
      <c r="O895" s="9">
        <f t="shared" si="135"/>
        <v>0</v>
      </c>
      <c r="Q895" s="9">
        <f t="shared" si="136"/>
        <v>85.736650937261544</v>
      </c>
      <c r="R895" s="9">
        <f t="shared" si="137"/>
        <v>0</v>
      </c>
      <c r="S895" s="9">
        <f t="shared" si="138"/>
        <v>98.858452984762238</v>
      </c>
      <c r="T895" s="9">
        <f t="shared" si="139"/>
        <v>0</v>
      </c>
    </row>
    <row r="896" spans="8:20">
      <c r="H896" s="52">
        <v>892</v>
      </c>
      <c r="I896" s="9">
        <v>-1.0512890499324143</v>
      </c>
      <c r="J896" s="9">
        <f t="shared" ca="1" si="132"/>
        <v>0.9579417505401624</v>
      </c>
      <c r="K896" s="9">
        <f t="shared" si="130"/>
        <v>-1.0512890499324143</v>
      </c>
      <c r="L896" s="9">
        <f t="shared" si="131"/>
        <v>68.464110782785738</v>
      </c>
      <c r="M896" s="9">
        <f t="shared" si="133"/>
        <v>92.64916937881226</v>
      </c>
      <c r="N896" s="9">
        <f t="shared" si="134"/>
        <v>0</v>
      </c>
      <c r="O896" s="9">
        <f t="shared" si="135"/>
        <v>0</v>
      </c>
      <c r="Q896" s="9">
        <f t="shared" si="136"/>
        <v>68.464110782785738</v>
      </c>
      <c r="R896" s="9">
        <f t="shared" si="137"/>
        <v>0</v>
      </c>
      <c r="S896" s="9">
        <f t="shared" si="138"/>
        <v>92.64916937881226</v>
      </c>
      <c r="T896" s="9">
        <f t="shared" si="139"/>
        <v>0</v>
      </c>
    </row>
    <row r="897" spans="8:20">
      <c r="H897" s="52">
        <v>893</v>
      </c>
      <c r="I897" s="9">
        <v>-0.54018322278896969</v>
      </c>
      <c r="J897" s="9">
        <f t="shared" ca="1" si="132"/>
        <v>0.94101758522147783</v>
      </c>
      <c r="K897" s="9">
        <f t="shared" si="130"/>
        <v>-0.54018322278896969</v>
      </c>
      <c r="L897" s="9">
        <f t="shared" si="131"/>
        <v>81.266903339281853</v>
      </c>
      <c r="M897" s="9">
        <f t="shared" si="133"/>
        <v>97.343956018057298</v>
      </c>
      <c r="N897" s="9">
        <f t="shared" si="134"/>
        <v>0</v>
      </c>
      <c r="O897" s="9">
        <f t="shared" si="135"/>
        <v>0</v>
      </c>
      <c r="Q897" s="9">
        <f t="shared" si="136"/>
        <v>81.266903339281853</v>
      </c>
      <c r="R897" s="9">
        <f t="shared" si="137"/>
        <v>0</v>
      </c>
      <c r="S897" s="9">
        <f t="shared" si="138"/>
        <v>97.343956018057298</v>
      </c>
      <c r="T897" s="9">
        <f t="shared" si="139"/>
        <v>0</v>
      </c>
    </row>
    <row r="898" spans="8:20">
      <c r="H898" s="52">
        <v>894</v>
      </c>
      <c r="I898" s="9">
        <v>-5.2662170650674273E-2</v>
      </c>
      <c r="J898" s="9">
        <f t="shared" ca="1" si="132"/>
        <v>-0.86427896763683831</v>
      </c>
      <c r="K898" s="9">
        <f t="shared" si="130"/>
        <v>-5.2662170650674273E-2</v>
      </c>
      <c r="L898" s="9">
        <f t="shared" si="131"/>
        <v>95.703749081690745</v>
      </c>
      <c r="M898" s="9">
        <f t="shared" si="133"/>
        <v>102.04361746476235</v>
      </c>
      <c r="N898" s="9">
        <f t="shared" si="134"/>
        <v>0</v>
      </c>
      <c r="O898" s="9">
        <f t="shared" si="135"/>
        <v>-2.0436174647623631</v>
      </c>
      <c r="Q898" s="9">
        <f t="shared" si="136"/>
        <v>95.703749081690745</v>
      </c>
      <c r="R898" s="9">
        <f t="shared" si="137"/>
        <v>0</v>
      </c>
      <c r="S898" s="9">
        <f t="shared" si="138"/>
        <v>102.04361746476235</v>
      </c>
      <c r="T898" s="9">
        <f t="shared" si="139"/>
        <v>-2.0436174647623631</v>
      </c>
    </row>
    <row r="899" spans="8:20">
      <c r="H899" s="52">
        <v>895</v>
      </c>
      <c r="I899" s="9">
        <v>0.86272497553612681</v>
      </c>
      <c r="J899" s="9">
        <f t="shared" ca="1" si="132"/>
        <v>-0.79753463536613034</v>
      </c>
      <c r="K899" s="9">
        <f t="shared" si="130"/>
        <v>0.86272497553612681</v>
      </c>
      <c r="L899" s="9">
        <f t="shared" si="131"/>
        <v>130.09773382594148</v>
      </c>
      <c r="M899" s="9">
        <f t="shared" si="133"/>
        <v>111.48948966753011</v>
      </c>
      <c r="N899" s="9">
        <f t="shared" si="134"/>
        <v>-12.484751574392746</v>
      </c>
      <c r="O899" s="9">
        <f t="shared" si="135"/>
        <v>-10.127656305062047</v>
      </c>
      <c r="Q899" s="9">
        <f t="shared" si="136"/>
        <v>130.09773382594148</v>
      </c>
      <c r="R899" s="9">
        <f t="shared" si="137"/>
        <v>-12.484751574392746</v>
      </c>
      <c r="S899" s="9">
        <f t="shared" si="138"/>
        <v>111.48948966753011</v>
      </c>
      <c r="T899" s="9">
        <f t="shared" si="139"/>
        <v>-10.127656305062047</v>
      </c>
    </row>
    <row r="900" spans="8:20">
      <c r="H900" s="52">
        <v>896</v>
      </c>
      <c r="I900" s="9">
        <v>-0.77386450083945835</v>
      </c>
      <c r="J900" s="9">
        <f t="shared" ca="1" si="132"/>
        <v>-1.3607490551025454</v>
      </c>
      <c r="K900" s="9">
        <f t="shared" si="130"/>
        <v>-0.77386450083945835</v>
      </c>
      <c r="L900" s="9">
        <f t="shared" si="131"/>
        <v>75.140537125025602</v>
      </c>
      <c r="M900" s="9">
        <f t="shared" si="133"/>
        <v>95.16865097283052</v>
      </c>
      <c r="N900" s="9">
        <f t="shared" si="134"/>
        <v>0</v>
      </c>
      <c r="O900" s="9">
        <f t="shared" si="135"/>
        <v>0</v>
      </c>
      <c r="Q900" s="9">
        <f t="shared" si="136"/>
        <v>75.140537125025602</v>
      </c>
      <c r="R900" s="9">
        <f t="shared" si="137"/>
        <v>0</v>
      </c>
      <c r="S900" s="9">
        <f t="shared" si="138"/>
        <v>95.16865097283052</v>
      </c>
      <c r="T900" s="9">
        <f t="shared" si="139"/>
        <v>0</v>
      </c>
    </row>
    <row r="901" spans="8:20">
      <c r="H901" s="52">
        <v>897</v>
      </c>
      <c r="I901" s="9">
        <v>-0.84724686214882261</v>
      </c>
      <c r="J901" s="9">
        <f t="shared" ca="1" si="132"/>
        <v>-1.1474690739638986</v>
      </c>
      <c r="K901" s="9">
        <f t="shared" ref="K901:K964" si="140">IF($B$7=0,I901,J901)</f>
        <v>-0.84724686214882261</v>
      </c>
      <c r="L901" s="9">
        <f t="shared" ref="L901:L964" si="141">$E$7*EXP(($B$5-0.5*$E$9^2)*$B$6+$E$9*SQRT($B$6)*K901)</f>
        <v>73.313673390641142</v>
      </c>
      <c r="M901" s="9">
        <f t="shared" si="133"/>
        <v>94.495626343753429</v>
      </c>
      <c r="N901" s="9">
        <f t="shared" si="134"/>
        <v>0</v>
      </c>
      <c r="O901" s="9">
        <f t="shared" si="135"/>
        <v>0</v>
      </c>
      <c r="Q901" s="9">
        <f t="shared" si="136"/>
        <v>73.313673390641142</v>
      </c>
      <c r="R901" s="9">
        <f t="shared" si="137"/>
        <v>0</v>
      </c>
      <c r="S901" s="9">
        <f t="shared" si="138"/>
        <v>94.495626343753429</v>
      </c>
      <c r="T901" s="9">
        <f t="shared" si="139"/>
        <v>0</v>
      </c>
    </row>
    <row r="902" spans="8:20">
      <c r="H902" s="52">
        <v>898</v>
      </c>
      <c r="I902" s="9">
        <v>-0.59987001171277055</v>
      </c>
      <c r="J902" s="9">
        <f t="shared" ref="J902:J965" ca="1" si="142">NORMSINV(RAND())</f>
        <v>1.1752831306610232</v>
      </c>
      <c r="K902" s="9">
        <f t="shared" si="140"/>
        <v>-0.59987001171277055</v>
      </c>
      <c r="L902" s="9">
        <f t="shared" si="141"/>
        <v>79.656161710701596</v>
      </c>
      <c r="M902" s="9">
        <f t="shared" ref="M902:M965" si="143">$E$8*EXP(($B$5-0.5*$E$10^2)*$B$6+$E$10*SQRT($B$6)*K902)</f>
        <v>96.783656974988077</v>
      </c>
      <c r="N902" s="9">
        <f t="shared" ref="N902:N965" si="144">IF(L902&gt;$E$12,-$E$12+$E$11,IF(L902&lt;$E$11,0,-L902+$E$11))</f>
        <v>0</v>
      </c>
      <c r="O902" s="9">
        <f t="shared" ref="O902:O965" si="145">IF(M902&gt;$E$14,-$E$14+$E$13,IF(M902&lt;$E$13,0,-M902+$E$13))</f>
        <v>0</v>
      </c>
      <c r="Q902" s="9">
        <f t="shared" ref="Q902:Q965" si="146">L902</f>
        <v>79.656161710701596</v>
      </c>
      <c r="R902" s="9">
        <f t="shared" ref="R902:R965" si="147">N902</f>
        <v>0</v>
      </c>
      <c r="S902" s="9">
        <f t="shared" ref="S902:S965" si="148">M902</f>
        <v>96.783656974988077</v>
      </c>
      <c r="T902" s="9">
        <f t="shared" ref="T902:T965" si="149">O902</f>
        <v>0</v>
      </c>
    </row>
    <row r="903" spans="8:20">
      <c r="H903" s="52">
        <v>899</v>
      </c>
      <c r="I903" s="9">
        <v>0.9236785745293975</v>
      </c>
      <c r="J903" s="9">
        <f t="shared" ca="1" si="142"/>
        <v>0.76024925680103894</v>
      </c>
      <c r="K903" s="9">
        <f t="shared" si="140"/>
        <v>0.9236785745293975</v>
      </c>
      <c r="L903" s="9">
        <f t="shared" si="141"/>
        <v>132.78487172353454</v>
      </c>
      <c r="M903" s="9">
        <f t="shared" si="143"/>
        <v>112.14866287827068</v>
      </c>
      <c r="N903" s="9">
        <f t="shared" si="144"/>
        <v>-12.484751574392746</v>
      </c>
      <c r="O903" s="9">
        <f t="shared" si="145"/>
        <v>-10.127656305062047</v>
      </c>
      <c r="Q903" s="9">
        <f t="shared" si="146"/>
        <v>132.78487172353454</v>
      </c>
      <c r="R903" s="9">
        <f t="shared" si="147"/>
        <v>-12.484751574392746</v>
      </c>
      <c r="S903" s="9">
        <f t="shared" si="148"/>
        <v>112.14866287827068</v>
      </c>
      <c r="T903" s="9">
        <f t="shared" si="149"/>
        <v>-10.127656305062047</v>
      </c>
    </row>
    <row r="904" spans="8:20">
      <c r="H904" s="52">
        <v>900</v>
      </c>
      <c r="I904" s="9">
        <v>-1.7655914153099608</v>
      </c>
      <c r="J904" s="9">
        <f t="shared" ca="1" si="142"/>
        <v>0.19496947733202735</v>
      </c>
      <c r="K904" s="9">
        <f t="shared" si="140"/>
        <v>-1.7655914153099608</v>
      </c>
      <c r="L904" s="9">
        <f t="shared" si="141"/>
        <v>53.878240710157918</v>
      </c>
      <c r="M904" s="9">
        <f t="shared" si="143"/>
        <v>86.46481359131927</v>
      </c>
      <c r="N904" s="9">
        <f t="shared" si="144"/>
        <v>0</v>
      </c>
      <c r="O904" s="9">
        <f t="shared" si="145"/>
        <v>0</v>
      </c>
      <c r="Q904" s="9">
        <f t="shared" si="146"/>
        <v>53.878240710157918</v>
      </c>
      <c r="R904" s="9">
        <f t="shared" si="147"/>
        <v>0</v>
      </c>
      <c r="S904" s="9">
        <f t="shared" si="148"/>
        <v>86.46481359131927</v>
      </c>
      <c r="T904" s="9">
        <f t="shared" si="149"/>
        <v>0</v>
      </c>
    </row>
    <row r="905" spans="8:20">
      <c r="H905" s="52">
        <v>901</v>
      </c>
      <c r="I905" s="9">
        <v>0.12160048313990722</v>
      </c>
      <c r="J905" s="9">
        <f t="shared" ca="1" si="142"/>
        <v>-0.79518507138215444</v>
      </c>
      <c r="K905" s="9">
        <f t="shared" si="140"/>
        <v>0.12160048313990722</v>
      </c>
      <c r="L905" s="9">
        <f t="shared" si="141"/>
        <v>101.46426042846753</v>
      </c>
      <c r="M905" s="9">
        <f t="shared" si="143"/>
        <v>103.77798266685002</v>
      </c>
      <c r="N905" s="9">
        <f t="shared" si="144"/>
        <v>-1.4642604284675258</v>
      </c>
      <c r="O905" s="9">
        <f t="shared" si="145"/>
        <v>-3.7779826668500363</v>
      </c>
      <c r="Q905" s="9">
        <f t="shared" si="146"/>
        <v>101.46426042846753</v>
      </c>
      <c r="R905" s="9">
        <f t="shared" si="147"/>
        <v>-1.4642604284675258</v>
      </c>
      <c r="S905" s="9">
        <f t="shared" si="148"/>
        <v>103.77798266685002</v>
      </c>
      <c r="T905" s="9">
        <f t="shared" si="149"/>
        <v>-3.7779826668500363</v>
      </c>
    </row>
    <row r="906" spans="8:20">
      <c r="H906" s="52">
        <v>902</v>
      </c>
      <c r="I906" s="9">
        <v>-2.0873719698551882</v>
      </c>
      <c r="J906" s="9">
        <f t="shared" ca="1" si="142"/>
        <v>-0.36820564008127615</v>
      </c>
      <c r="K906" s="9">
        <f t="shared" si="140"/>
        <v>-2.0873719698551882</v>
      </c>
      <c r="L906" s="9">
        <f t="shared" si="141"/>
        <v>48.366083487560104</v>
      </c>
      <c r="M906" s="9">
        <f t="shared" si="143"/>
        <v>83.815431651404552</v>
      </c>
      <c r="N906" s="9">
        <f t="shared" si="144"/>
        <v>0</v>
      </c>
      <c r="O906" s="9">
        <f t="shared" si="145"/>
        <v>0</v>
      </c>
      <c r="Q906" s="9">
        <f t="shared" si="146"/>
        <v>48.366083487560104</v>
      </c>
      <c r="R906" s="9">
        <f t="shared" si="147"/>
        <v>0</v>
      </c>
      <c r="S906" s="9">
        <f t="shared" si="148"/>
        <v>83.815431651404552</v>
      </c>
      <c r="T906" s="9">
        <f t="shared" si="149"/>
        <v>0</v>
      </c>
    </row>
    <row r="907" spans="8:20">
      <c r="H907" s="52">
        <v>903</v>
      </c>
      <c r="I907" s="9">
        <v>-0.98563928012632407</v>
      </c>
      <c r="J907" s="9">
        <f t="shared" ca="1" si="142"/>
        <v>0.57967837411359724</v>
      </c>
      <c r="K907" s="9">
        <f t="shared" si="140"/>
        <v>-0.98563928012632407</v>
      </c>
      <c r="L907" s="9">
        <f t="shared" si="141"/>
        <v>69.988375141552353</v>
      </c>
      <c r="M907" s="9">
        <f t="shared" si="143"/>
        <v>93.239288559240848</v>
      </c>
      <c r="N907" s="9">
        <f t="shared" si="144"/>
        <v>0</v>
      </c>
      <c r="O907" s="9">
        <f t="shared" si="145"/>
        <v>0</v>
      </c>
      <c r="Q907" s="9">
        <f t="shared" si="146"/>
        <v>69.988375141552353</v>
      </c>
      <c r="R907" s="9">
        <f t="shared" si="147"/>
        <v>0</v>
      </c>
      <c r="S907" s="9">
        <f t="shared" si="148"/>
        <v>93.239288559240848</v>
      </c>
      <c r="T907" s="9">
        <f t="shared" si="149"/>
        <v>0</v>
      </c>
    </row>
    <row r="908" spans="8:20">
      <c r="H908" s="52">
        <v>904</v>
      </c>
      <c r="I908" s="9">
        <v>-2.7131322833758229E-3</v>
      </c>
      <c r="J908" s="9">
        <f t="shared" ca="1" si="142"/>
        <v>-0.89450385272722122</v>
      </c>
      <c r="K908" s="9">
        <f t="shared" si="140"/>
        <v>-2.7131322833758229E-3</v>
      </c>
      <c r="L908" s="9">
        <f t="shared" si="141"/>
        <v>97.320611146901868</v>
      </c>
      <c r="M908" s="9">
        <f t="shared" si="143"/>
        <v>102.53775509960479</v>
      </c>
      <c r="N908" s="9">
        <f t="shared" si="144"/>
        <v>0</v>
      </c>
      <c r="O908" s="9">
        <f t="shared" si="145"/>
        <v>-2.5377550996048086</v>
      </c>
      <c r="Q908" s="9">
        <f t="shared" si="146"/>
        <v>97.320611146901868</v>
      </c>
      <c r="R908" s="9">
        <f t="shared" si="147"/>
        <v>0</v>
      </c>
      <c r="S908" s="9">
        <f t="shared" si="148"/>
        <v>102.53775509960479</v>
      </c>
      <c r="T908" s="9">
        <f t="shared" si="149"/>
        <v>-2.5377550996048086</v>
      </c>
    </row>
    <row r="909" spans="8:20">
      <c r="H909" s="52">
        <v>905</v>
      </c>
      <c r="I909" s="9">
        <v>6.3254480649076197E-2</v>
      </c>
      <c r="J909" s="9">
        <f t="shared" ca="1" si="142"/>
        <v>1.32139912978756</v>
      </c>
      <c r="K909" s="9">
        <f t="shared" si="140"/>
        <v>6.3254480649076197E-2</v>
      </c>
      <c r="L909" s="9">
        <f t="shared" si="141"/>
        <v>99.497934580364699</v>
      </c>
      <c r="M909" s="9">
        <f t="shared" si="143"/>
        <v>103.19403068674177</v>
      </c>
      <c r="N909" s="9">
        <f t="shared" si="144"/>
        <v>0</v>
      </c>
      <c r="O909" s="9">
        <f t="shared" si="145"/>
        <v>-3.1940306867417831</v>
      </c>
      <c r="Q909" s="9">
        <f t="shared" si="146"/>
        <v>99.497934580364699</v>
      </c>
      <c r="R909" s="9">
        <f t="shared" si="147"/>
        <v>0</v>
      </c>
      <c r="S909" s="9">
        <f t="shared" si="148"/>
        <v>103.19403068674177</v>
      </c>
      <c r="T909" s="9">
        <f t="shared" si="149"/>
        <v>-3.1940306867417831</v>
      </c>
    </row>
    <row r="910" spans="8:20">
      <c r="H910" s="52">
        <v>906</v>
      </c>
      <c r="I910" s="9">
        <v>-0.79500009669261262</v>
      </c>
      <c r="J910" s="9">
        <f t="shared" ca="1" si="142"/>
        <v>-0.88338621341753909</v>
      </c>
      <c r="K910" s="9">
        <f t="shared" si="140"/>
        <v>-0.79500009669261262</v>
      </c>
      <c r="L910" s="9">
        <f t="shared" si="141"/>
        <v>74.609745326589518</v>
      </c>
      <c r="M910" s="9">
        <f t="shared" si="143"/>
        <v>94.974316355690362</v>
      </c>
      <c r="N910" s="9">
        <f t="shared" si="144"/>
        <v>0</v>
      </c>
      <c r="O910" s="9">
        <f t="shared" si="145"/>
        <v>0</v>
      </c>
      <c r="Q910" s="9">
        <f t="shared" si="146"/>
        <v>74.609745326589518</v>
      </c>
      <c r="R910" s="9">
        <f t="shared" si="147"/>
        <v>0</v>
      </c>
      <c r="S910" s="9">
        <f t="shared" si="148"/>
        <v>94.974316355690362</v>
      </c>
      <c r="T910" s="9">
        <f t="shared" si="149"/>
        <v>0</v>
      </c>
    </row>
    <row r="911" spans="8:20">
      <c r="H911" s="52">
        <v>907</v>
      </c>
      <c r="I911" s="9">
        <v>-1.1702369613788428</v>
      </c>
      <c r="J911" s="9">
        <f t="shared" ca="1" si="142"/>
        <v>0.72846121621356397</v>
      </c>
      <c r="K911" s="9">
        <f t="shared" si="140"/>
        <v>-1.1702369613788428</v>
      </c>
      <c r="L911" s="9">
        <f t="shared" si="141"/>
        <v>65.786427950642562</v>
      </c>
      <c r="M911" s="9">
        <f t="shared" si="143"/>
        <v>91.589456349384093</v>
      </c>
      <c r="N911" s="9">
        <f t="shared" si="144"/>
        <v>0</v>
      </c>
      <c r="O911" s="9">
        <f t="shared" si="145"/>
        <v>0</v>
      </c>
      <c r="Q911" s="9">
        <f t="shared" si="146"/>
        <v>65.786427950642562</v>
      </c>
      <c r="R911" s="9">
        <f t="shared" si="147"/>
        <v>0</v>
      </c>
      <c r="S911" s="9">
        <f t="shared" si="148"/>
        <v>91.589456349384093</v>
      </c>
      <c r="T911" s="9">
        <f t="shared" si="149"/>
        <v>0</v>
      </c>
    </row>
    <row r="912" spans="8:20">
      <c r="H912" s="52">
        <v>908</v>
      </c>
      <c r="I912" s="9">
        <v>0.7877050363414404</v>
      </c>
      <c r="J912" s="9">
        <f t="shared" ca="1" si="142"/>
        <v>0.47627001846594769</v>
      </c>
      <c r="K912" s="9">
        <f t="shared" si="140"/>
        <v>0.7877050363414404</v>
      </c>
      <c r="L912" s="9">
        <f t="shared" si="141"/>
        <v>126.86501567712905</v>
      </c>
      <c r="M912" s="9">
        <f t="shared" si="143"/>
        <v>110.68351452553998</v>
      </c>
      <c r="N912" s="9">
        <f t="shared" si="144"/>
        <v>-12.484751574392746</v>
      </c>
      <c r="O912" s="9">
        <f t="shared" si="145"/>
        <v>-10.127656305062047</v>
      </c>
      <c r="Q912" s="9">
        <f t="shared" si="146"/>
        <v>126.86501567712905</v>
      </c>
      <c r="R912" s="9">
        <f t="shared" si="147"/>
        <v>-12.484751574392746</v>
      </c>
      <c r="S912" s="9">
        <f t="shared" si="148"/>
        <v>110.68351452553998</v>
      </c>
      <c r="T912" s="9">
        <f t="shared" si="149"/>
        <v>-10.127656305062047</v>
      </c>
    </row>
    <row r="913" spans="8:20">
      <c r="H913" s="52">
        <v>909</v>
      </c>
      <c r="I913" s="9">
        <v>0.69941117738522862</v>
      </c>
      <c r="J913" s="9">
        <f t="shared" ca="1" si="142"/>
        <v>0.61839723167263549</v>
      </c>
      <c r="K913" s="9">
        <f t="shared" si="140"/>
        <v>0.69941117738522862</v>
      </c>
      <c r="L913" s="9">
        <f t="shared" si="141"/>
        <v>123.16305832248948</v>
      </c>
      <c r="M913" s="9">
        <f t="shared" si="143"/>
        <v>109.7423922503682</v>
      </c>
      <c r="N913" s="9">
        <f t="shared" si="144"/>
        <v>-12.484751574392746</v>
      </c>
      <c r="O913" s="9">
        <f t="shared" si="145"/>
        <v>-9.7423922503682121</v>
      </c>
      <c r="Q913" s="9">
        <f t="shared" si="146"/>
        <v>123.16305832248948</v>
      </c>
      <c r="R913" s="9">
        <f t="shared" si="147"/>
        <v>-12.484751574392746</v>
      </c>
      <c r="S913" s="9">
        <f t="shared" si="148"/>
        <v>109.7423922503682</v>
      </c>
      <c r="T913" s="9">
        <f t="shared" si="149"/>
        <v>-9.7423922503682121</v>
      </c>
    </row>
    <row r="914" spans="8:20">
      <c r="H914" s="52">
        <v>910</v>
      </c>
      <c r="I914" s="9">
        <v>-2.0721727688176839</v>
      </c>
      <c r="J914" s="9">
        <f t="shared" ca="1" si="142"/>
        <v>0.34790679575394845</v>
      </c>
      <c r="K914" s="9">
        <f t="shared" si="140"/>
        <v>-2.0721727688176839</v>
      </c>
      <c r="L914" s="9">
        <f t="shared" si="141"/>
        <v>48.6132803910467</v>
      </c>
      <c r="M914" s="9">
        <f t="shared" si="143"/>
        <v>83.938727807084973</v>
      </c>
      <c r="N914" s="9">
        <f t="shared" si="144"/>
        <v>0</v>
      </c>
      <c r="O914" s="9">
        <f t="shared" si="145"/>
        <v>0</v>
      </c>
      <c r="Q914" s="9">
        <f t="shared" si="146"/>
        <v>48.6132803910467</v>
      </c>
      <c r="R914" s="9">
        <f t="shared" si="147"/>
        <v>0</v>
      </c>
      <c r="S914" s="9">
        <f t="shared" si="148"/>
        <v>83.938727807084973</v>
      </c>
      <c r="T914" s="9">
        <f t="shared" si="149"/>
        <v>0</v>
      </c>
    </row>
    <row r="915" spans="8:20">
      <c r="H915" s="52">
        <v>911</v>
      </c>
      <c r="I915" s="9">
        <v>1.0379597922687747</v>
      </c>
      <c r="J915" s="9">
        <f t="shared" ca="1" si="142"/>
        <v>-0.26014652516489783</v>
      </c>
      <c r="K915" s="9">
        <f t="shared" si="140"/>
        <v>1.0379597922687747</v>
      </c>
      <c r="L915" s="9">
        <f t="shared" si="141"/>
        <v>137.97343790043334</v>
      </c>
      <c r="M915" s="9">
        <f t="shared" si="143"/>
        <v>113.39506087425124</v>
      </c>
      <c r="N915" s="9">
        <f t="shared" si="144"/>
        <v>-12.484751574392746</v>
      </c>
      <c r="O915" s="9">
        <f t="shared" si="145"/>
        <v>-10.127656305062047</v>
      </c>
      <c r="Q915" s="9">
        <f t="shared" si="146"/>
        <v>137.97343790043334</v>
      </c>
      <c r="R915" s="9">
        <f t="shared" si="147"/>
        <v>-12.484751574392746</v>
      </c>
      <c r="S915" s="9">
        <f t="shared" si="148"/>
        <v>113.39506087425124</v>
      </c>
      <c r="T915" s="9">
        <f t="shared" si="149"/>
        <v>-10.127656305062047</v>
      </c>
    </row>
    <row r="916" spans="8:20">
      <c r="H916" s="52">
        <v>912</v>
      </c>
      <c r="I916" s="9">
        <v>-2.9520436687874865</v>
      </c>
      <c r="J916" s="9">
        <f t="shared" ca="1" si="142"/>
        <v>-1.5014174076184137</v>
      </c>
      <c r="K916" s="9">
        <f t="shared" si="140"/>
        <v>-2.9520436687874865</v>
      </c>
      <c r="L916" s="9">
        <f t="shared" si="141"/>
        <v>36.189922809008429</v>
      </c>
      <c r="M916" s="9">
        <f t="shared" si="143"/>
        <v>77.091421574040069</v>
      </c>
      <c r="N916" s="9">
        <f t="shared" si="144"/>
        <v>0</v>
      </c>
      <c r="O916" s="9">
        <f t="shared" si="145"/>
        <v>0</v>
      </c>
      <c r="Q916" s="9">
        <f t="shared" si="146"/>
        <v>36.189922809008429</v>
      </c>
      <c r="R916" s="9">
        <f t="shared" si="147"/>
        <v>0</v>
      </c>
      <c r="S916" s="9">
        <f t="shared" si="148"/>
        <v>77.091421574040069</v>
      </c>
      <c r="T916" s="9">
        <f t="shared" si="149"/>
        <v>0</v>
      </c>
    </row>
    <row r="917" spans="8:20">
      <c r="H917" s="52">
        <v>913</v>
      </c>
      <c r="I917" s="9">
        <v>1.0321334799418944</v>
      </c>
      <c r="J917" s="9">
        <f t="shared" ca="1" si="142"/>
        <v>1.0482887644891949</v>
      </c>
      <c r="K917" s="9">
        <f t="shared" si="140"/>
        <v>1.0321334799418944</v>
      </c>
      <c r="L917" s="9">
        <f t="shared" si="141"/>
        <v>137.70407434183647</v>
      </c>
      <c r="M917" s="9">
        <f t="shared" si="143"/>
        <v>113.33118290505998</v>
      </c>
      <c r="N917" s="9">
        <f t="shared" si="144"/>
        <v>-12.484751574392746</v>
      </c>
      <c r="O917" s="9">
        <f t="shared" si="145"/>
        <v>-10.127656305062047</v>
      </c>
      <c r="Q917" s="9">
        <f t="shared" si="146"/>
        <v>137.70407434183647</v>
      </c>
      <c r="R917" s="9">
        <f t="shared" si="147"/>
        <v>-12.484751574392746</v>
      </c>
      <c r="S917" s="9">
        <f t="shared" si="148"/>
        <v>113.33118290505998</v>
      </c>
      <c r="T917" s="9">
        <f t="shared" si="149"/>
        <v>-10.127656305062047</v>
      </c>
    </row>
    <row r="918" spans="8:20">
      <c r="H918" s="52">
        <v>914</v>
      </c>
      <c r="I918" s="9">
        <v>0.12058134715647473</v>
      </c>
      <c r="J918" s="9">
        <f t="shared" ca="1" si="142"/>
        <v>-1.4720741300719067</v>
      </c>
      <c r="K918" s="9">
        <f t="shared" si="140"/>
        <v>0.12058134715647473</v>
      </c>
      <c r="L918" s="9">
        <f t="shared" si="141"/>
        <v>101.42958316026696</v>
      </c>
      <c r="M918" s="9">
        <f t="shared" si="143"/>
        <v>103.76775441271221</v>
      </c>
      <c r="N918" s="9">
        <f t="shared" si="144"/>
        <v>-1.429583160266958</v>
      </c>
      <c r="O918" s="9">
        <f t="shared" si="145"/>
        <v>-3.7677544127122218</v>
      </c>
      <c r="Q918" s="9">
        <f t="shared" si="146"/>
        <v>101.42958316026696</v>
      </c>
      <c r="R918" s="9">
        <f t="shared" si="147"/>
        <v>-1.429583160266958</v>
      </c>
      <c r="S918" s="9">
        <f t="shared" si="148"/>
        <v>103.76775441271221</v>
      </c>
      <c r="T918" s="9">
        <f t="shared" si="149"/>
        <v>-3.7677544127122218</v>
      </c>
    </row>
    <row r="919" spans="8:20">
      <c r="H919" s="52">
        <v>915</v>
      </c>
      <c r="I919" s="9">
        <v>-0.21678554864106014</v>
      </c>
      <c r="J919" s="9">
        <f t="shared" ca="1" si="142"/>
        <v>1.1622370266256419</v>
      </c>
      <c r="K919" s="9">
        <f t="shared" si="140"/>
        <v>-0.21678554864106014</v>
      </c>
      <c r="L919" s="9">
        <f t="shared" si="141"/>
        <v>90.577797418318568</v>
      </c>
      <c r="M919" s="9">
        <f t="shared" si="143"/>
        <v>100.43667750347301</v>
      </c>
      <c r="N919" s="9">
        <f t="shared" si="144"/>
        <v>0</v>
      </c>
      <c r="O919" s="9">
        <f t="shared" si="145"/>
        <v>-0.43667750347302103</v>
      </c>
      <c r="Q919" s="9">
        <f t="shared" si="146"/>
        <v>90.577797418318568</v>
      </c>
      <c r="R919" s="9">
        <f t="shared" si="147"/>
        <v>0</v>
      </c>
      <c r="S919" s="9">
        <f t="shared" si="148"/>
        <v>100.43667750347301</v>
      </c>
      <c r="T919" s="9">
        <f t="shared" si="149"/>
        <v>-0.43667750347302103</v>
      </c>
    </row>
    <row r="920" spans="8:20">
      <c r="H920" s="52">
        <v>916</v>
      </c>
      <c r="I920" s="9">
        <v>-1.3123295169933105</v>
      </c>
      <c r="J920" s="9">
        <f t="shared" ca="1" si="142"/>
        <v>1.2603724495621549</v>
      </c>
      <c r="K920" s="9">
        <f t="shared" si="140"/>
        <v>-1.3123295169933105</v>
      </c>
      <c r="L920" s="9">
        <f t="shared" si="141"/>
        <v>62.724650800144431</v>
      </c>
      <c r="M920" s="9">
        <f t="shared" si="143"/>
        <v>90.339422734928945</v>
      </c>
      <c r="N920" s="9">
        <f t="shared" si="144"/>
        <v>0</v>
      </c>
      <c r="O920" s="9">
        <f t="shared" si="145"/>
        <v>0</v>
      </c>
      <c r="Q920" s="9">
        <f t="shared" si="146"/>
        <v>62.724650800144431</v>
      </c>
      <c r="R920" s="9">
        <f t="shared" si="147"/>
        <v>0</v>
      </c>
      <c r="S920" s="9">
        <f t="shared" si="148"/>
        <v>90.339422734928945</v>
      </c>
      <c r="T920" s="9">
        <f t="shared" si="149"/>
        <v>0</v>
      </c>
    </row>
    <row r="921" spans="8:20">
      <c r="H921" s="52">
        <v>917</v>
      </c>
      <c r="I921" s="9">
        <v>-3.6753176611601254E-2</v>
      </c>
      <c r="J921" s="9">
        <f t="shared" ca="1" si="142"/>
        <v>-0.95406354944582183</v>
      </c>
      <c r="K921" s="9">
        <f t="shared" si="140"/>
        <v>-3.6753176611601254E-2</v>
      </c>
      <c r="L921" s="9">
        <f t="shared" si="141"/>
        <v>96.215790105394547</v>
      </c>
      <c r="M921" s="9">
        <f t="shared" si="143"/>
        <v>102.20074354105714</v>
      </c>
      <c r="N921" s="9">
        <f t="shared" si="144"/>
        <v>0</v>
      </c>
      <c r="O921" s="9">
        <f t="shared" si="145"/>
        <v>-2.2007435410571503</v>
      </c>
      <c r="Q921" s="9">
        <f t="shared" si="146"/>
        <v>96.215790105394547</v>
      </c>
      <c r="R921" s="9">
        <f t="shared" si="147"/>
        <v>0</v>
      </c>
      <c r="S921" s="9">
        <f t="shared" si="148"/>
        <v>102.20074354105714</v>
      </c>
      <c r="T921" s="9">
        <f t="shared" si="149"/>
        <v>-2.2007435410571503</v>
      </c>
    </row>
    <row r="922" spans="8:20">
      <c r="H922" s="52">
        <v>918</v>
      </c>
      <c r="I922" s="9">
        <v>-0.69402931220961683</v>
      </c>
      <c r="J922" s="9">
        <f t="shared" ca="1" si="142"/>
        <v>-1.3312953476992804</v>
      </c>
      <c r="K922" s="9">
        <f t="shared" si="140"/>
        <v>-0.69402931220961683</v>
      </c>
      <c r="L922" s="9">
        <f t="shared" si="141"/>
        <v>77.179785543125661</v>
      </c>
      <c r="M922" s="9">
        <f t="shared" si="143"/>
        <v>95.906302963875817</v>
      </c>
      <c r="N922" s="9">
        <f t="shared" si="144"/>
        <v>0</v>
      </c>
      <c r="O922" s="9">
        <f t="shared" si="145"/>
        <v>0</v>
      </c>
      <c r="Q922" s="9">
        <f t="shared" si="146"/>
        <v>77.179785543125661</v>
      </c>
      <c r="R922" s="9">
        <f t="shared" si="147"/>
        <v>0</v>
      </c>
      <c r="S922" s="9">
        <f t="shared" si="148"/>
        <v>95.906302963875817</v>
      </c>
      <c r="T922" s="9">
        <f t="shared" si="149"/>
        <v>0</v>
      </c>
    </row>
    <row r="923" spans="8:20">
      <c r="H923" s="52">
        <v>919</v>
      </c>
      <c r="I923" s="9">
        <v>1.201647574531074</v>
      </c>
      <c r="J923" s="9">
        <f t="shared" ca="1" si="142"/>
        <v>-0.2136984031755719</v>
      </c>
      <c r="K923" s="9">
        <f t="shared" si="140"/>
        <v>1.201647574531074</v>
      </c>
      <c r="L923" s="9">
        <f t="shared" si="141"/>
        <v>145.76029200597469</v>
      </c>
      <c r="M923" s="9">
        <f t="shared" si="143"/>
        <v>115.20447550351905</v>
      </c>
      <c r="N923" s="9">
        <f t="shared" si="144"/>
        <v>-12.484751574392746</v>
      </c>
      <c r="O923" s="9">
        <f t="shared" si="145"/>
        <v>-10.127656305062047</v>
      </c>
      <c r="Q923" s="9">
        <f t="shared" si="146"/>
        <v>145.76029200597469</v>
      </c>
      <c r="R923" s="9">
        <f t="shared" si="147"/>
        <v>-12.484751574392746</v>
      </c>
      <c r="S923" s="9">
        <f t="shared" si="148"/>
        <v>115.20447550351905</v>
      </c>
      <c r="T923" s="9">
        <f t="shared" si="149"/>
        <v>-10.127656305062047</v>
      </c>
    </row>
    <row r="924" spans="8:20">
      <c r="H924" s="52">
        <v>920</v>
      </c>
      <c r="I924" s="9">
        <v>0.87366253578825848</v>
      </c>
      <c r="J924" s="9">
        <f t="shared" ca="1" si="142"/>
        <v>1.4283284555266085</v>
      </c>
      <c r="K924" s="9">
        <f t="shared" si="140"/>
        <v>0.87366253578825848</v>
      </c>
      <c r="L924" s="9">
        <f t="shared" si="141"/>
        <v>130.57588025969488</v>
      </c>
      <c r="M924" s="9">
        <f t="shared" si="143"/>
        <v>111.60748631241439</v>
      </c>
      <c r="N924" s="9">
        <f t="shared" si="144"/>
        <v>-12.484751574392746</v>
      </c>
      <c r="O924" s="9">
        <f t="shared" si="145"/>
        <v>-10.127656305062047</v>
      </c>
      <c r="Q924" s="9">
        <f t="shared" si="146"/>
        <v>130.57588025969488</v>
      </c>
      <c r="R924" s="9">
        <f t="shared" si="147"/>
        <v>-12.484751574392746</v>
      </c>
      <c r="S924" s="9">
        <f t="shared" si="148"/>
        <v>111.60748631241439</v>
      </c>
      <c r="T924" s="9">
        <f t="shared" si="149"/>
        <v>-10.127656305062047</v>
      </c>
    </row>
    <row r="925" spans="8:20">
      <c r="H925" s="52">
        <v>921</v>
      </c>
      <c r="I925" s="9">
        <v>-1.9487684403564132</v>
      </c>
      <c r="J925" s="9">
        <f t="shared" ca="1" si="142"/>
        <v>-2.2121669583750632</v>
      </c>
      <c r="K925" s="9">
        <f t="shared" si="140"/>
        <v>-1.9487684403564132</v>
      </c>
      <c r="L925" s="9">
        <f t="shared" si="141"/>
        <v>50.667647726800446</v>
      </c>
      <c r="M925" s="9">
        <f t="shared" si="143"/>
        <v>84.946523550683708</v>
      </c>
      <c r="N925" s="9">
        <f t="shared" si="144"/>
        <v>0</v>
      </c>
      <c r="O925" s="9">
        <f t="shared" si="145"/>
        <v>0</v>
      </c>
      <c r="Q925" s="9">
        <f t="shared" si="146"/>
        <v>50.667647726800446</v>
      </c>
      <c r="R925" s="9">
        <f t="shared" si="147"/>
        <v>0</v>
      </c>
      <c r="S925" s="9">
        <f t="shared" si="148"/>
        <v>84.946523550683708</v>
      </c>
      <c r="T925" s="9">
        <f t="shared" si="149"/>
        <v>0</v>
      </c>
    </row>
    <row r="926" spans="8:20">
      <c r="H926" s="52">
        <v>922</v>
      </c>
      <c r="I926" s="9">
        <v>-0.50605232672321621</v>
      </c>
      <c r="J926" s="9">
        <f t="shared" ca="1" si="142"/>
        <v>1.3014915275326051</v>
      </c>
      <c r="K926" s="9">
        <f t="shared" si="140"/>
        <v>-0.50605232672321621</v>
      </c>
      <c r="L926" s="9">
        <f t="shared" si="141"/>
        <v>82.202575053211945</v>
      </c>
      <c r="M926" s="9">
        <f t="shared" si="143"/>
        <v>97.665810243383703</v>
      </c>
      <c r="N926" s="9">
        <f t="shared" si="144"/>
        <v>0</v>
      </c>
      <c r="O926" s="9">
        <f t="shared" si="145"/>
        <v>0</v>
      </c>
      <c r="Q926" s="9">
        <f t="shared" si="146"/>
        <v>82.202575053211945</v>
      </c>
      <c r="R926" s="9">
        <f t="shared" si="147"/>
        <v>0</v>
      </c>
      <c r="S926" s="9">
        <f t="shared" si="148"/>
        <v>97.665810243383703</v>
      </c>
      <c r="T926" s="9">
        <f t="shared" si="149"/>
        <v>0</v>
      </c>
    </row>
    <row r="927" spans="8:20">
      <c r="H927" s="52">
        <v>923</v>
      </c>
      <c r="I927" s="9">
        <v>-1.3913406950569074</v>
      </c>
      <c r="J927" s="9">
        <f t="shared" ca="1" si="142"/>
        <v>0.36613686339020046</v>
      </c>
      <c r="K927" s="9">
        <f t="shared" si="140"/>
        <v>-1.3913406950569074</v>
      </c>
      <c r="L927" s="9">
        <f t="shared" si="141"/>
        <v>61.084216849347108</v>
      </c>
      <c r="M927" s="9">
        <f t="shared" si="143"/>
        <v>89.651732045534075</v>
      </c>
      <c r="N927" s="9">
        <f t="shared" si="144"/>
        <v>0</v>
      </c>
      <c r="O927" s="9">
        <f t="shared" si="145"/>
        <v>0</v>
      </c>
      <c r="Q927" s="9">
        <f t="shared" si="146"/>
        <v>61.084216849347108</v>
      </c>
      <c r="R927" s="9">
        <f t="shared" si="147"/>
        <v>0</v>
      </c>
      <c r="S927" s="9">
        <f t="shared" si="148"/>
        <v>89.651732045534075</v>
      </c>
      <c r="T927" s="9">
        <f t="shared" si="149"/>
        <v>0</v>
      </c>
    </row>
    <row r="928" spans="8:20">
      <c r="H928" s="52">
        <v>924</v>
      </c>
      <c r="I928" s="9">
        <v>-1.0873198580389842</v>
      </c>
      <c r="J928" s="9">
        <f t="shared" ca="1" si="142"/>
        <v>-2.5516270393337144</v>
      </c>
      <c r="K928" s="9">
        <f t="shared" si="140"/>
        <v>-1.0873198580389842</v>
      </c>
      <c r="L928" s="9">
        <f t="shared" si="141"/>
        <v>67.641699125488628</v>
      </c>
      <c r="M928" s="9">
        <f t="shared" si="143"/>
        <v>92.326881017250656</v>
      </c>
      <c r="N928" s="9">
        <f t="shared" si="144"/>
        <v>0</v>
      </c>
      <c r="O928" s="9">
        <f t="shared" si="145"/>
        <v>0</v>
      </c>
      <c r="Q928" s="9">
        <f t="shared" si="146"/>
        <v>67.641699125488628</v>
      </c>
      <c r="R928" s="9">
        <f t="shared" si="147"/>
        <v>0</v>
      </c>
      <c r="S928" s="9">
        <f t="shared" si="148"/>
        <v>92.326881017250656</v>
      </c>
      <c r="T928" s="9">
        <f t="shared" si="149"/>
        <v>0</v>
      </c>
    </row>
    <row r="929" spans="8:20">
      <c r="H929" s="52">
        <v>925</v>
      </c>
      <c r="I929" s="9">
        <v>8.1441410477171308E-2</v>
      </c>
      <c r="J929" s="9">
        <f t="shared" ca="1" si="142"/>
        <v>1.0226672694853196</v>
      </c>
      <c r="K929" s="9">
        <f t="shared" si="140"/>
        <v>8.1441410477171308E-2</v>
      </c>
      <c r="L929" s="9">
        <f t="shared" si="141"/>
        <v>100.10673173038123</v>
      </c>
      <c r="M929" s="9">
        <f t="shared" si="143"/>
        <v>103.3756999770617</v>
      </c>
      <c r="N929" s="9">
        <f t="shared" si="144"/>
        <v>-0.10673173038122741</v>
      </c>
      <c r="O929" s="9">
        <f t="shared" si="145"/>
        <v>-3.3756999770617142</v>
      </c>
      <c r="Q929" s="9">
        <f t="shared" si="146"/>
        <v>100.10673173038123</v>
      </c>
      <c r="R929" s="9">
        <f t="shared" si="147"/>
        <v>-0.10673173038122741</v>
      </c>
      <c r="S929" s="9">
        <f t="shared" si="148"/>
        <v>103.3756999770617</v>
      </c>
      <c r="T929" s="9">
        <f t="shared" si="149"/>
        <v>-3.3756999770617142</v>
      </c>
    </row>
    <row r="930" spans="8:20">
      <c r="H930" s="52">
        <v>926</v>
      </c>
      <c r="I930" s="9">
        <v>-2.1140677844445381</v>
      </c>
      <c r="J930" s="9">
        <f t="shared" ca="1" si="142"/>
        <v>-0.40629868691521309</v>
      </c>
      <c r="K930" s="9">
        <f t="shared" si="140"/>
        <v>-2.1140677844445381</v>
      </c>
      <c r="L930" s="9">
        <f t="shared" si="141"/>
        <v>47.934946696317475</v>
      </c>
      <c r="M930" s="9">
        <f t="shared" si="143"/>
        <v>83.599313025215835</v>
      </c>
      <c r="N930" s="9">
        <f t="shared" si="144"/>
        <v>0</v>
      </c>
      <c r="O930" s="9">
        <f t="shared" si="145"/>
        <v>0</v>
      </c>
      <c r="Q930" s="9">
        <f t="shared" si="146"/>
        <v>47.934946696317475</v>
      </c>
      <c r="R930" s="9">
        <f t="shared" si="147"/>
        <v>0</v>
      </c>
      <c r="S930" s="9">
        <f t="shared" si="148"/>
        <v>83.599313025215835</v>
      </c>
      <c r="T930" s="9">
        <f t="shared" si="149"/>
        <v>0</v>
      </c>
    </row>
    <row r="931" spans="8:20">
      <c r="H931" s="52">
        <v>927</v>
      </c>
      <c r="I931" s="9">
        <v>-1.724056314891961</v>
      </c>
      <c r="J931" s="9">
        <f t="shared" ca="1" si="142"/>
        <v>-1.5896230046328561</v>
      </c>
      <c r="K931" s="9">
        <f t="shared" si="140"/>
        <v>-1.724056314891961</v>
      </c>
      <c r="L931" s="9">
        <f t="shared" si="141"/>
        <v>54.634082988826982</v>
      </c>
      <c r="M931" s="9">
        <f t="shared" si="143"/>
        <v>86.812840478900355</v>
      </c>
      <c r="N931" s="9">
        <f t="shared" si="144"/>
        <v>0</v>
      </c>
      <c r="O931" s="9">
        <f t="shared" si="145"/>
        <v>0</v>
      </c>
      <c r="Q931" s="9">
        <f t="shared" si="146"/>
        <v>54.634082988826982</v>
      </c>
      <c r="R931" s="9">
        <f t="shared" si="147"/>
        <v>0</v>
      </c>
      <c r="S931" s="9">
        <f t="shared" si="148"/>
        <v>86.812840478900355</v>
      </c>
      <c r="T931" s="9">
        <f t="shared" si="149"/>
        <v>0</v>
      </c>
    </row>
    <row r="932" spans="8:20">
      <c r="H932" s="52">
        <v>928</v>
      </c>
      <c r="I932" s="9">
        <v>1.4657934980259364</v>
      </c>
      <c r="J932" s="9">
        <f t="shared" ca="1" si="142"/>
        <v>0.11796029571691267</v>
      </c>
      <c r="K932" s="9">
        <f t="shared" si="140"/>
        <v>1.4657934980259364</v>
      </c>
      <c r="L932" s="9">
        <f t="shared" si="141"/>
        <v>159.26351948529646</v>
      </c>
      <c r="M932" s="9">
        <f t="shared" si="143"/>
        <v>118.18544789130827</v>
      </c>
      <c r="N932" s="9">
        <f t="shared" si="144"/>
        <v>-12.484751574392746</v>
      </c>
      <c r="O932" s="9">
        <f t="shared" si="145"/>
        <v>-10.127656305062047</v>
      </c>
      <c r="Q932" s="9">
        <f t="shared" si="146"/>
        <v>159.26351948529646</v>
      </c>
      <c r="R932" s="9">
        <f t="shared" si="147"/>
        <v>-12.484751574392746</v>
      </c>
      <c r="S932" s="9">
        <f t="shared" si="148"/>
        <v>118.18544789130827</v>
      </c>
      <c r="T932" s="9">
        <f t="shared" si="149"/>
        <v>-10.127656305062047</v>
      </c>
    </row>
    <row r="933" spans="8:20">
      <c r="H933" s="52">
        <v>929</v>
      </c>
      <c r="I933" s="9">
        <v>-1.0669997551657817</v>
      </c>
      <c r="J933" s="9">
        <f t="shared" ca="1" si="142"/>
        <v>-1.630522422157348</v>
      </c>
      <c r="K933" s="9">
        <f t="shared" si="140"/>
        <v>-1.0669997551657817</v>
      </c>
      <c r="L933" s="9">
        <f t="shared" si="141"/>
        <v>68.104287908011017</v>
      </c>
      <c r="M933" s="9">
        <f t="shared" si="143"/>
        <v>92.508502171721332</v>
      </c>
      <c r="N933" s="9">
        <f t="shared" si="144"/>
        <v>0</v>
      </c>
      <c r="O933" s="9">
        <f t="shared" si="145"/>
        <v>0</v>
      </c>
      <c r="Q933" s="9">
        <f t="shared" si="146"/>
        <v>68.104287908011017</v>
      </c>
      <c r="R933" s="9">
        <f t="shared" si="147"/>
        <v>0</v>
      </c>
      <c r="S933" s="9">
        <f t="shared" si="148"/>
        <v>92.508502171721332</v>
      </c>
      <c r="T933" s="9">
        <f t="shared" si="149"/>
        <v>0</v>
      </c>
    </row>
    <row r="934" spans="8:20">
      <c r="H934" s="52">
        <v>930</v>
      </c>
      <c r="I934" s="9">
        <v>0.43443952882391118</v>
      </c>
      <c r="J934" s="9">
        <f t="shared" ca="1" si="142"/>
        <v>-0.84465305181907513</v>
      </c>
      <c r="K934" s="9">
        <f t="shared" si="140"/>
        <v>0.43443952882391118</v>
      </c>
      <c r="L934" s="9">
        <f t="shared" si="141"/>
        <v>112.68941007803545</v>
      </c>
      <c r="M934" s="9">
        <f t="shared" si="143"/>
        <v>106.96583521618177</v>
      </c>
      <c r="N934" s="9">
        <f t="shared" si="144"/>
        <v>-12.484751574392746</v>
      </c>
      <c r="O934" s="9">
        <f t="shared" si="145"/>
        <v>-6.9658352161817874</v>
      </c>
      <c r="Q934" s="9">
        <f t="shared" si="146"/>
        <v>112.68941007803545</v>
      </c>
      <c r="R934" s="9">
        <f t="shared" si="147"/>
        <v>-12.484751574392746</v>
      </c>
      <c r="S934" s="9">
        <f t="shared" si="148"/>
        <v>106.96583521618177</v>
      </c>
      <c r="T934" s="9">
        <f t="shared" si="149"/>
        <v>-6.9658352161817874</v>
      </c>
    </row>
    <row r="935" spans="8:20">
      <c r="H935" s="52">
        <v>931</v>
      </c>
      <c r="I935" s="9">
        <v>0.7668455419865553</v>
      </c>
      <c r="J935" s="9">
        <f t="shared" ca="1" si="142"/>
        <v>-0.67603371536984147</v>
      </c>
      <c r="K935" s="9">
        <f t="shared" si="140"/>
        <v>0.7668455419865553</v>
      </c>
      <c r="L935" s="9">
        <f t="shared" si="141"/>
        <v>125.98050892525481</v>
      </c>
      <c r="M935" s="9">
        <f t="shared" si="143"/>
        <v>110.46044806621023</v>
      </c>
      <c r="N935" s="9">
        <f t="shared" si="144"/>
        <v>-12.484751574392746</v>
      </c>
      <c r="O935" s="9">
        <f t="shared" si="145"/>
        <v>-10.127656305062047</v>
      </c>
      <c r="Q935" s="9">
        <f t="shared" si="146"/>
        <v>125.98050892525481</v>
      </c>
      <c r="R935" s="9">
        <f t="shared" si="147"/>
        <v>-12.484751574392746</v>
      </c>
      <c r="S935" s="9">
        <f t="shared" si="148"/>
        <v>110.46044806621023</v>
      </c>
      <c r="T935" s="9">
        <f t="shared" si="149"/>
        <v>-10.127656305062047</v>
      </c>
    </row>
    <row r="936" spans="8:20">
      <c r="H936" s="52">
        <v>932</v>
      </c>
      <c r="I936" s="9">
        <v>1.9111295804103809</v>
      </c>
      <c r="J936" s="9">
        <f t="shared" ca="1" si="142"/>
        <v>1.0097443515039233</v>
      </c>
      <c r="K936" s="9">
        <f t="shared" si="140"/>
        <v>1.9111295804103809</v>
      </c>
      <c r="L936" s="9">
        <f t="shared" si="141"/>
        <v>184.92117011719716</v>
      </c>
      <c r="M936" s="9">
        <f t="shared" si="143"/>
        <v>123.38688690064683</v>
      </c>
      <c r="N936" s="9">
        <f t="shared" si="144"/>
        <v>-12.484751574392746</v>
      </c>
      <c r="O936" s="9">
        <f t="shared" si="145"/>
        <v>-10.127656305062047</v>
      </c>
      <c r="Q936" s="9">
        <f t="shared" si="146"/>
        <v>184.92117011719716</v>
      </c>
      <c r="R936" s="9">
        <f t="shared" si="147"/>
        <v>-12.484751574392746</v>
      </c>
      <c r="S936" s="9">
        <f t="shared" si="148"/>
        <v>123.38688690064683</v>
      </c>
      <c r="T936" s="9">
        <f t="shared" si="149"/>
        <v>-10.127656305062047</v>
      </c>
    </row>
    <row r="937" spans="8:20">
      <c r="H937" s="52">
        <v>933</v>
      </c>
      <c r="I937" s="9">
        <v>-1.810842276108227</v>
      </c>
      <c r="J937" s="9">
        <f t="shared" ca="1" si="142"/>
        <v>0.39812411272172959</v>
      </c>
      <c r="K937" s="9">
        <f t="shared" si="140"/>
        <v>-1.810842276108227</v>
      </c>
      <c r="L937" s="9">
        <f t="shared" si="141"/>
        <v>53.066677155025509</v>
      </c>
      <c r="M937" s="9">
        <f t="shared" si="143"/>
        <v>86.087239799831451</v>
      </c>
      <c r="N937" s="9">
        <f t="shared" si="144"/>
        <v>0</v>
      </c>
      <c r="O937" s="9">
        <f t="shared" si="145"/>
        <v>0</v>
      </c>
      <c r="Q937" s="9">
        <f t="shared" si="146"/>
        <v>53.066677155025509</v>
      </c>
      <c r="R937" s="9">
        <f t="shared" si="147"/>
        <v>0</v>
      </c>
      <c r="S937" s="9">
        <f t="shared" si="148"/>
        <v>86.087239799831451</v>
      </c>
      <c r="T937" s="9">
        <f t="shared" si="149"/>
        <v>0</v>
      </c>
    </row>
    <row r="938" spans="8:20">
      <c r="H938" s="52">
        <v>934</v>
      </c>
      <c r="I938" s="9">
        <v>-8.4580154157601853E-2</v>
      </c>
      <c r="J938" s="9">
        <f t="shared" ca="1" si="142"/>
        <v>0.19812888704055676</v>
      </c>
      <c r="K938" s="9">
        <f t="shared" si="140"/>
        <v>-8.4580154157601853E-2</v>
      </c>
      <c r="L938" s="9">
        <f t="shared" si="141"/>
        <v>94.684651759193414</v>
      </c>
      <c r="M938" s="9">
        <f t="shared" si="143"/>
        <v>101.72910583583852</v>
      </c>
      <c r="N938" s="9">
        <f t="shared" si="144"/>
        <v>0</v>
      </c>
      <c r="O938" s="9">
        <f t="shared" si="145"/>
        <v>-1.7291058358385385</v>
      </c>
      <c r="Q938" s="9">
        <f t="shared" si="146"/>
        <v>94.684651759193414</v>
      </c>
      <c r="R938" s="9">
        <f t="shared" si="147"/>
        <v>0</v>
      </c>
      <c r="S938" s="9">
        <f t="shared" si="148"/>
        <v>101.72910583583852</v>
      </c>
      <c r="T938" s="9">
        <f t="shared" si="149"/>
        <v>-1.7291058358385385</v>
      </c>
    </row>
    <row r="939" spans="8:20">
      <c r="H939" s="52">
        <v>935</v>
      </c>
      <c r="I939" s="9">
        <v>0.14487999184389436</v>
      </c>
      <c r="J939" s="9">
        <f t="shared" ca="1" si="142"/>
        <v>2.2208224252573054</v>
      </c>
      <c r="K939" s="9">
        <f t="shared" si="140"/>
        <v>0.14487999184389436</v>
      </c>
      <c r="L939" s="9">
        <f t="shared" si="141"/>
        <v>102.25960880043476</v>
      </c>
      <c r="M939" s="9">
        <f t="shared" si="143"/>
        <v>104.01189524317155</v>
      </c>
      <c r="N939" s="9">
        <f t="shared" si="144"/>
        <v>-2.2596088004347621</v>
      </c>
      <c r="O939" s="9">
        <f t="shared" si="145"/>
        <v>-4.0118952431715655</v>
      </c>
      <c r="Q939" s="9">
        <f t="shared" si="146"/>
        <v>102.25960880043476</v>
      </c>
      <c r="R939" s="9">
        <f t="shared" si="147"/>
        <v>-2.2596088004347621</v>
      </c>
      <c r="S939" s="9">
        <f t="shared" si="148"/>
        <v>104.01189524317155</v>
      </c>
      <c r="T939" s="9">
        <f t="shared" si="149"/>
        <v>-4.0118952431715655</v>
      </c>
    </row>
    <row r="940" spans="8:20">
      <c r="H940" s="52">
        <v>936</v>
      </c>
      <c r="I940" s="9">
        <v>1.3453731054282205</v>
      </c>
      <c r="J940" s="9">
        <f t="shared" ca="1" si="142"/>
        <v>1.3292640568115937</v>
      </c>
      <c r="K940" s="9">
        <f t="shared" si="140"/>
        <v>1.3453731054282205</v>
      </c>
      <c r="L940" s="9">
        <f t="shared" si="141"/>
        <v>152.95904108377138</v>
      </c>
      <c r="M940" s="9">
        <f t="shared" si="143"/>
        <v>116.81701626298141</v>
      </c>
      <c r="N940" s="9">
        <f t="shared" si="144"/>
        <v>-12.484751574392746</v>
      </c>
      <c r="O940" s="9">
        <f t="shared" si="145"/>
        <v>-10.127656305062047</v>
      </c>
      <c r="Q940" s="9">
        <f t="shared" si="146"/>
        <v>152.95904108377138</v>
      </c>
      <c r="R940" s="9">
        <f t="shared" si="147"/>
        <v>-12.484751574392746</v>
      </c>
      <c r="S940" s="9">
        <f t="shared" si="148"/>
        <v>116.81701626298141</v>
      </c>
      <c r="T940" s="9">
        <f t="shared" si="149"/>
        <v>-10.127656305062047</v>
      </c>
    </row>
    <row r="941" spans="8:20">
      <c r="H941" s="52">
        <v>937</v>
      </c>
      <c r="I941" s="9">
        <v>-0.22388149408546501</v>
      </c>
      <c r="J941" s="9">
        <f t="shared" ca="1" si="142"/>
        <v>-0.67098889908371373</v>
      </c>
      <c r="K941" s="9">
        <f t="shared" si="140"/>
        <v>-0.22388149408546501</v>
      </c>
      <c r="L941" s="9">
        <f t="shared" si="141"/>
        <v>90.362475034544957</v>
      </c>
      <c r="M941" s="9">
        <f t="shared" si="143"/>
        <v>100.36777434264712</v>
      </c>
      <c r="N941" s="9">
        <f t="shared" si="144"/>
        <v>0</v>
      </c>
      <c r="O941" s="9">
        <f t="shared" si="145"/>
        <v>-0.36777434264713804</v>
      </c>
      <c r="Q941" s="9">
        <f t="shared" si="146"/>
        <v>90.362475034544957</v>
      </c>
      <c r="R941" s="9">
        <f t="shared" si="147"/>
        <v>0</v>
      </c>
      <c r="S941" s="9">
        <f t="shared" si="148"/>
        <v>100.36777434264712</v>
      </c>
      <c r="T941" s="9">
        <f t="shared" si="149"/>
        <v>-0.36777434264713804</v>
      </c>
    </row>
    <row r="942" spans="8:20">
      <c r="H942" s="52">
        <v>938</v>
      </c>
      <c r="I942" s="9">
        <v>-1.6406480153310694</v>
      </c>
      <c r="J942" s="9">
        <f t="shared" ca="1" si="142"/>
        <v>-2.5592321274706302</v>
      </c>
      <c r="K942" s="9">
        <f t="shared" si="140"/>
        <v>-1.6406480153310694</v>
      </c>
      <c r="L942" s="9">
        <f t="shared" si="141"/>
        <v>56.184097757880068</v>
      </c>
      <c r="M942" s="9">
        <f t="shared" si="143"/>
        <v>87.515963992019408</v>
      </c>
      <c r="N942" s="9">
        <f t="shared" si="144"/>
        <v>0</v>
      </c>
      <c r="O942" s="9">
        <f t="shared" si="145"/>
        <v>0</v>
      </c>
      <c r="Q942" s="9">
        <f t="shared" si="146"/>
        <v>56.184097757880068</v>
      </c>
      <c r="R942" s="9">
        <f t="shared" si="147"/>
        <v>0</v>
      </c>
      <c r="S942" s="9">
        <f t="shared" si="148"/>
        <v>87.515963992019408</v>
      </c>
      <c r="T942" s="9">
        <f t="shared" si="149"/>
        <v>0</v>
      </c>
    </row>
    <row r="943" spans="8:20">
      <c r="H943" s="52">
        <v>939</v>
      </c>
      <c r="I943" s="9">
        <v>-1.2129506130269396</v>
      </c>
      <c r="J943" s="9">
        <f t="shared" ca="1" si="142"/>
        <v>0.745595609485871</v>
      </c>
      <c r="K943" s="9">
        <f t="shared" si="140"/>
        <v>-1.2129506130269396</v>
      </c>
      <c r="L943" s="9">
        <f t="shared" si="141"/>
        <v>64.850656847146311</v>
      </c>
      <c r="M943" s="9">
        <f t="shared" si="143"/>
        <v>91.211883275922006</v>
      </c>
      <c r="N943" s="9">
        <f t="shared" si="144"/>
        <v>0</v>
      </c>
      <c r="O943" s="9">
        <f t="shared" si="145"/>
        <v>0</v>
      </c>
      <c r="Q943" s="9">
        <f t="shared" si="146"/>
        <v>64.850656847146311</v>
      </c>
      <c r="R943" s="9">
        <f t="shared" si="147"/>
        <v>0</v>
      </c>
      <c r="S943" s="9">
        <f t="shared" si="148"/>
        <v>91.211883275922006</v>
      </c>
      <c r="T943" s="9">
        <f t="shared" si="149"/>
        <v>0</v>
      </c>
    </row>
    <row r="944" spans="8:20">
      <c r="H944" s="52">
        <v>940</v>
      </c>
      <c r="I944" s="9">
        <v>-1.3560372555459073</v>
      </c>
      <c r="J944" s="9">
        <f t="shared" ca="1" si="142"/>
        <v>-0.54982161857290368</v>
      </c>
      <c r="K944" s="9">
        <f t="shared" si="140"/>
        <v>-1.3560372555459073</v>
      </c>
      <c r="L944" s="9">
        <f t="shared" si="141"/>
        <v>61.81181853121339</v>
      </c>
      <c r="M944" s="9">
        <f t="shared" si="143"/>
        <v>89.958353737016353</v>
      </c>
      <c r="N944" s="9">
        <f t="shared" si="144"/>
        <v>0</v>
      </c>
      <c r="O944" s="9">
        <f t="shared" si="145"/>
        <v>0</v>
      </c>
      <c r="Q944" s="9">
        <f t="shared" si="146"/>
        <v>61.81181853121339</v>
      </c>
      <c r="R944" s="9">
        <f t="shared" si="147"/>
        <v>0</v>
      </c>
      <c r="S944" s="9">
        <f t="shared" si="148"/>
        <v>89.958353737016353</v>
      </c>
      <c r="T944" s="9">
        <f t="shared" si="149"/>
        <v>0</v>
      </c>
    </row>
    <row r="945" spans="8:20">
      <c r="H945" s="52">
        <v>941</v>
      </c>
      <c r="I945" s="9">
        <v>-2.2347513586311107</v>
      </c>
      <c r="J945" s="9">
        <f t="shared" ca="1" si="142"/>
        <v>-0.60486332632907169</v>
      </c>
      <c r="K945" s="9">
        <f t="shared" si="140"/>
        <v>-2.2347513586311107</v>
      </c>
      <c r="L945" s="9">
        <f t="shared" si="141"/>
        <v>46.033368508393977</v>
      </c>
      <c r="M945" s="9">
        <f t="shared" si="143"/>
        <v>82.629240028938213</v>
      </c>
      <c r="N945" s="9">
        <f t="shared" si="144"/>
        <v>0</v>
      </c>
      <c r="O945" s="9">
        <f t="shared" si="145"/>
        <v>0</v>
      </c>
      <c r="Q945" s="9">
        <f t="shared" si="146"/>
        <v>46.033368508393977</v>
      </c>
      <c r="R945" s="9">
        <f t="shared" si="147"/>
        <v>0</v>
      </c>
      <c r="S945" s="9">
        <f t="shared" si="148"/>
        <v>82.629240028938213</v>
      </c>
      <c r="T945" s="9">
        <f t="shared" si="149"/>
        <v>0</v>
      </c>
    </row>
    <row r="946" spans="8:20">
      <c r="H946" s="52">
        <v>942</v>
      </c>
      <c r="I946" s="9">
        <v>1.0379111856758925</v>
      </c>
      <c r="J946" s="9">
        <f t="shared" ca="1" si="142"/>
        <v>1.6836508982443181</v>
      </c>
      <c r="K946" s="9">
        <f t="shared" si="140"/>
        <v>1.0379111856758925</v>
      </c>
      <c r="L946" s="9">
        <f t="shared" si="141"/>
        <v>137.97118852992085</v>
      </c>
      <c r="M946" s="9">
        <f t="shared" si="143"/>
        <v>113.39452781700611</v>
      </c>
      <c r="N946" s="9">
        <f t="shared" si="144"/>
        <v>-12.484751574392746</v>
      </c>
      <c r="O946" s="9">
        <f t="shared" si="145"/>
        <v>-10.127656305062047</v>
      </c>
      <c r="Q946" s="9">
        <f t="shared" si="146"/>
        <v>137.97118852992085</v>
      </c>
      <c r="R946" s="9">
        <f t="shared" si="147"/>
        <v>-12.484751574392746</v>
      </c>
      <c r="S946" s="9">
        <f t="shared" si="148"/>
        <v>113.39452781700611</v>
      </c>
      <c r="T946" s="9">
        <f t="shared" si="149"/>
        <v>-10.127656305062047</v>
      </c>
    </row>
    <row r="947" spans="8:20">
      <c r="H947" s="52">
        <v>943</v>
      </c>
      <c r="I947" s="9">
        <v>-7.102928667853739E-2</v>
      </c>
      <c r="J947" s="9">
        <f t="shared" ca="1" si="142"/>
        <v>0.41771565890811807</v>
      </c>
      <c r="K947" s="9">
        <f t="shared" si="140"/>
        <v>-7.102928667853739E-2</v>
      </c>
      <c r="L947" s="9">
        <f t="shared" si="141"/>
        <v>95.115979986458541</v>
      </c>
      <c r="M947" s="9">
        <f t="shared" si="143"/>
        <v>101.86251402553819</v>
      </c>
      <c r="N947" s="9">
        <f t="shared" si="144"/>
        <v>0</v>
      </c>
      <c r="O947" s="9">
        <f t="shared" si="145"/>
        <v>-1.8625140255382036</v>
      </c>
      <c r="Q947" s="9">
        <f t="shared" si="146"/>
        <v>95.115979986458541</v>
      </c>
      <c r="R947" s="9">
        <f t="shared" si="147"/>
        <v>0</v>
      </c>
      <c r="S947" s="9">
        <f t="shared" si="148"/>
        <v>101.86251402553819</v>
      </c>
      <c r="T947" s="9">
        <f t="shared" si="149"/>
        <v>-1.8625140255382036</v>
      </c>
    </row>
    <row r="948" spans="8:20">
      <c r="H948" s="52">
        <v>944</v>
      </c>
      <c r="I948" s="9">
        <v>-1.2862184304681135</v>
      </c>
      <c r="J948" s="9">
        <f t="shared" ca="1" si="142"/>
        <v>0.38826093952902863</v>
      </c>
      <c r="K948" s="9">
        <f t="shared" si="140"/>
        <v>-1.2862184304681135</v>
      </c>
      <c r="L948" s="9">
        <f t="shared" si="141"/>
        <v>63.276398085108596</v>
      </c>
      <c r="M948" s="9">
        <f t="shared" si="143"/>
        <v>90.567843868313773</v>
      </c>
      <c r="N948" s="9">
        <f t="shared" si="144"/>
        <v>0</v>
      </c>
      <c r="O948" s="9">
        <f t="shared" si="145"/>
        <v>0</v>
      </c>
      <c r="Q948" s="9">
        <f t="shared" si="146"/>
        <v>63.276398085108596</v>
      </c>
      <c r="R948" s="9">
        <f t="shared" si="147"/>
        <v>0</v>
      </c>
      <c r="S948" s="9">
        <f t="shared" si="148"/>
        <v>90.567843868313773</v>
      </c>
      <c r="T948" s="9">
        <f t="shared" si="149"/>
        <v>0</v>
      </c>
    </row>
    <row r="949" spans="8:20">
      <c r="H949" s="52">
        <v>945</v>
      </c>
      <c r="I949" s="9">
        <v>-7.4924626661529353E-2</v>
      </c>
      <c r="J949" s="9">
        <f t="shared" ca="1" si="142"/>
        <v>0.17092036611809053</v>
      </c>
      <c r="K949" s="9">
        <f t="shared" si="140"/>
        <v>-7.4924626661529353E-2</v>
      </c>
      <c r="L949" s="9">
        <f t="shared" si="141"/>
        <v>94.991789293869516</v>
      </c>
      <c r="M949" s="9">
        <f t="shared" si="143"/>
        <v>101.82414652492926</v>
      </c>
      <c r="N949" s="9">
        <f t="shared" si="144"/>
        <v>0</v>
      </c>
      <c r="O949" s="9">
        <f t="shared" si="145"/>
        <v>-1.8241465249292759</v>
      </c>
      <c r="Q949" s="9">
        <f t="shared" si="146"/>
        <v>94.991789293869516</v>
      </c>
      <c r="R949" s="9">
        <f t="shared" si="147"/>
        <v>0</v>
      </c>
      <c r="S949" s="9">
        <f t="shared" si="148"/>
        <v>101.82414652492926</v>
      </c>
      <c r="T949" s="9">
        <f t="shared" si="149"/>
        <v>-1.8241465249292759</v>
      </c>
    </row>
    <row r="950" spans="8:20">
      <c r="H950" s="52">
        <v>946</v>
      </c>
      <c r="I950" s="9">
        <v>-0.17845535677287552</v>
      </c>
      <c r="J950" s="9">
        <f t="shared" ca="1" si="142"/>
        <v>0.1986365364585844</v>
      </c>
      <c r="K950" s="9">
        <f t="shared" si="140"/>
        <v>-0.17845535677287552</v>
      </c>
      <c r="L950" s="9">
        <f t="shared" si="141"/>
        <v>91.749807411236816</v>
      </c>
      <c r="M950" s="9">
        <f t="shared" si="143"/>
        <v>100.80969062088096</v>
      </c>
      <c r="N950" s="9">
        <f t="shared" si="144"/>
        <v>0</v>
      </c>
      <c r="O950" s="9">
        <f t="shared" si="145"/>
        <v>-0.80969062088097132</v>
      </c>
      <c r="Q950" s="9">
        <f t="shared" si="146"/>
        <v>91.749807411236816</v>
      </c>
      <c r="R950" s="9">
        <f t="shared" si="147"/>
        <v>0</v>
      </c>
      <c r="S950" s="9">
        <f t="shared" si="148"/>
        <v>100.80969062088096</v>
      </c>
      <c r="T950" s="9">
        <f t="shared" si="149"/>
        <v>-0.80969062088097132</v>
      </c>
    </row>
    <row r="951" spans="8:20">
      <c r="H951" s="52">
        <v>947</v>
      </c>
      <c r="I951" s="9">
        <v>-0.24945869626965561</v>
      </c>
      <c r="J951" s="9">
        <f t="shared" ca="1" si="142"/>
        <v>-5.5661478227438485E-2</v>
      </c>
      <c r="K951" s="9">
        <f t="shared" si="140"/>
        <v>-0.24945869626965561</v>
      </c>
      <c r="L951" s="9">
        <f t="shared" si="141"/>
        <v>89.590588448524301</v>
      </c>
      <c r="M951" s="9">
        <f t="shared" si="143"/>
        <v>100.11980622388187</v>
      </c>
      <c r="N951" s="9">
        <f t="shared" si="144"/>
        <v>0</v>
      </c>
      <c r="O951" s="9">
        <f t="shared" si="145"/>
        <v>-0.11980622388188067</v>
      </c>
      <c r="Q951" s="9">
        <f t="shared" si="146"/>
        <v>89.590588448524301</v>
      </c>
      <c r="R951" s="9">
        <f t="shared" si="147"/>
        <v>0</v>
      </c>
      <c r="S951" s="9">
        <f t="shared" si="148"/>
        <v>100.11980622388187</v>
      </c>
      <c r="T951" s="9">
        <f t="shared" si="149"/>
        <v>-0.11980622388188067</v>
      </c>
    </row>
    <row r="952" spans="8:20">
      <c r="H952" s="52">
        <v>948</v>
      </c>
      <c r="I952" s="9">
        <v>-0.45091775025183234</v>
      </c>
      <c r="J952" s="9">
        <f t="shared" ca="1" si="142"/>
        <v>0.70650712832532636</v>
      </c>
      <c r="K952" s="9">
        <f t="shared" si="140"/>
        <v>-0.45091775025183234</v>
      </c>
      <c r="L952" s="9">
        <f t="shared" si="141"/>
        <v>83.736856883288553</v>
      </c>
      <c r="M952" s="9">
        <f t="shared" si="143"/>
        <v>98.187978598136567</v>
      </c>
      <c r="N952" s="9">
        <f t="shared" si="144"/>
        <v>0</v>
      </c>
      <c r="O952" s="9">
        <f t="shared" si="145"/>
        <v>0</v>
      </c>
      <c r="Q952" s="9">
        <f t="shared" si="146"/>
        <v>83.736856883288553</v>
      </c>
      <c r="R952" s="9">
        <f t="shared" si="147"/>
        <v>0</v>
      </c>
      <c r="S952" s="9">
        <f t="shared" si="148"/>
        <v>98.187978598136567</v>
      </c>
      <c r="T952" s="9">
        <f t="shared" si="149"/>
        <v>0</v>
      </c>
    </row>
    <row r="953" spans="8:20">
      <c r="H953" s="52">
        <v>949</v>
      </c>
      <c r="I953" s="9">
        <v>-1.8830457578061697</v>
      </c>
      <c r="J953" s="9">
        <f t="shared" ca="1" si="142"/>
        <v>0.31154083080402695</v>
      </c>
      <c r="K953" s="9">
        <f t="shared" si="140"/>
        <v>-1.8830457578061697</v>
      </c>
      <c r="L953" s="9">
        <f t="shared" si="141"/>
        <v>51.796963695185347</v>
      </c>
      <c r="M953" s="9">
        <f t="shared" si="143"/>
        <v>85.488184363471206</v>
      </c>
      <c r="N953" s="9">
        <f t="shared" si="144"/>
        <v>0</v>
      </c>
      <c r="O953" s="9">
        <f t="shared" si="145"/>
        <v>0</v>
      </c>
      <c r="Q953" s="9">
        <f t="shared" si="146"/>
        <v>51.796963695185347</v>
      </c>
      <c r="R953" s="9">
        <f t="shared" si="147"/>
        <v>0</v>
      </c>
      <c r="S953" s="9">
        <f t="shared" si="148"/>
        <v>85.488184363471206</v>
      </c>
      <c r="T953" s="9">
        <f t="shared" si="149"/>
        <v>0</v>
      </c>
    </row>
    <row r="954" spans="8:20">
      <c r="H954" s="52">
        <v>950</v>
      </c>
      <c r="I954" s="9">
        <v>0.25475518940331382</v>
      </c>
      <c r="J954" s="9">
        <f t="shared" ca="1" si="142"/>
        <v>-0.56137537329506981</v>
      </c>
      <c r="K954" s="9">
        <f t="shared" si="140"/>
        <v>0.25475518940331382</v>
      </c>
      <c r="L954" s="9">
        <f t="shared" si="141"/>
        <v>106.09849098872164</v>
      </c>
      <c r="M954" s="9">
        <f t="shared" si="143"/>
        <v>105.12305822250505</v>
      </c>
      <c r="N954" s="9">
        <f t="shared" si="144"/>
        <v>-6.0984909887216361</v>
      </c>
      <c r="O954" s="9">
        <f t="shared" si="145"/>
        <v>-5.1230582225050654</v>
      </c>
      <c r="Q954" s="9">
        <f t="shared" si="146"/>
        <v>106.09849098872164</v>
      </c>
      <c r="R954" s="9">
        <f t="shared" si="147"/>
        <v>-6.0984909887216361</v>
      </c>
      <c r="S954" s="9">
        <f t="shared" si="148"/>
        <v>105.12305822250505</v>
      </c>
      <c r="T954" s="9">
        <f t="shared" si="149"/>
        <v>-5.1230582225050654</v>
      </c>
    </row>
    <row r="955" spans="8:20">
      <c r="H955" s="52">
        <v>951</v>
      </c>
      <c r="I955" s="9">
        <v>7.8343124602886074E-2</v>
      </c>
      <c r="J955" s="9">
        <f t="shared" ca="1" si="142"/>
        <v>0.77991022228888784</v>
      </c>
      <c r="K955" s="9">
        <f t="shared" si="140"/>
        <v>7.8343124602886074E-2</v>
      </c>
      <c r="L955" s="9">
        <f t="shared" si="141"/>
        <v>100.00275575480551</v>
      </c>
      <c r="M955" s="9">
        <f t="shared" si="143"/>
        <v>103.34472860555427</v>
      </c>
      <c r="N955" s="9">
        <f t="shared" si="144"/>
        <v>-2.7557548055057168E-3</v>
      </c>
      <c r="O955" s="9">
        <f t="shared" si="145"/>
        <v>-3.3447286055542804</v>
      </c>
      <c r="Q955" s="9">
        <f t="shared" si="146"/>
        <v>100.00275575480551</v>
      </c>
      <c r="R955" s="9">
        <f t="shared" si="147"/>
        <v>-2.7557548055057168E-3</v>
      </c>
      <c r="S955" s="9">
        <f t="shared" si="148"/>
        <v>103.34472860555427</v>
      </c>
      <c r="T955" s="9">
        <f t="shared" si="149"/>
        <v>-3.3447286055542804</v>
      </c>
    </row>
    <row r="956" spans="8:20">
      <c r="H956" s="52">
        <v>952</v>
      </c>
      <c r="I956" s="9">
        <v>1.2005110465722266</v>
      </c>
      <c r="J956" s="9">
        <f t="shared" ca="1" si="142"/>
        <v>0.67365422628534621</v>
      </c>
      <c r="K956" s="9">
        <f t="shared" si="140"/>
        <v>1.2005110465722266</v>
      </c>
      <c r="L956" s="9">
        <f t="shared" si="141"/>
        <v>145.70473863059127</v>
      </c>
      <c r="M956" s="9">
        <f t="shared" si="143"/>
        <v>115.19181324547199</v>
      </c>
      <c r="N956" s="9">
        <f t="shared" si="144"/>
        <v>-12.484751574392746</v>
      </c>
      <c r="O956" s="9">
        <f t="shared" si="145"/>
        <v>-10.127656305062047</v>
      </c>
      <c r="Q956" s="9">
        <f t="shared" si="146"/>
        <v>145.70473863059127</v>
      </c>
      <c r="R956" s="9">
        <f t="shared" si="147"/>
        <v>-12.484751574392746</v>
      </c>
      <c r="S956" s="9">
        <f t="shared" si="148"/>
        <v>115.19181324547199</v>
      </c>
      <c r="T956" s="9">
        <f t="shared" si="149"/>
        <v>-10.127656305062047</v>
      </c>
    </row>
    <row r="957" spans="8:20">
      <c r="H957" s="52">
        <v>953</v>
      </c>
      <c r="I957" s="9">
        <v>-0.10112763193911276</v>
      </c>
      <c r="J957" s="9">
        <f t="shared" ca="1" si="142"/>
        <v>0.24948667069543279</v>
      </c>
      <c r="K957" s="9">
        <f t="shared" si="140"/>
        <v>-0.10112763193911276</v>
      </c>
      <c r="L957" s="9">
        <f t="shared" si="141"/>
        <v>94.160592233000699</v>
      </c>
      <c r="M957" s="9">
        <f t="shared" si="143"/>
        <v>101.56643296932731</v>
      </c>
      <c r="N957" s="9">
        <f t="shared" si="144"/>
        <v>0</v>
      </c>
      <c r="O957" s="9">
        <f t="shared" si="145"/>
        <v>-1.5664329693273231</v>
      </c>
      <c r="Q957" s="9">
        <f t="shared" si="146"/>
        <v>94.160592233000699</v>
      </c>
      <c r="R957" s="9">
        <f t="shared" si="147"/>
        <v>0</v>
      </c>
      <c r="S957" s="9">
        <f t="shared" si="148"/>
        <v>101.56643296932731</v>
      </c>
      <c r="T957" s="9">
        <f t="shared" si="149"/>
        <v>-1.5664329693273231</v>
      </c>
    </row>
    <row r="958" spans="8:20">
      <c r="H958" s="52">
        <v>954</v>
      </c>
      <c r="I958" s="9">
        <v>0.96610798817354582</v>
      </c>
      <c r="J958" s="9">
        <f t="shared" ca="1" si="142"/>
        <v>-1.7042232246640097</v>
      </c>
      <c r="K958" s="9">
        <f t="shared" si="140"/>
        <v>0.96610798817354582</v>
      </c>
      <c r="L958" s="9">
        <f t="shared" si="141"/>
        <v>134.6880673308799</v>
      </c>
      <c r="M958" s="9">
        <f t="shared" si="143"/>
        <v>112.60980845523605</v>
      </c>
      <c r="N958" s="9">
        <f t="shared" si="144"/>
        <v>-12.484751574392746</v>
      </c>
      <c r="O958" s="9">
        <f t="shared" si="145"/>
        <v>-10.127656305062047</v>
      </c>
      <c r="Q958" s="9">
        <f t="shared" si="146"/>
        <v>134.6880673308799</v>
      </c>
      <c r="R958" s="9">
        <f t="shared" si="147"/>
        <v>-12.484751574392746</v>
      </c>
      <c r="S958" s="9">
        <f t="shared" si="148"/>
        <v>112.60980845523605</v>
      </c>
      <c r="T958" s="9">
        <f t="shared" si="149"/>
        <v>-10.127656305062047</v>
      </c>
    </row>
    <row r="959" spans="8:20">
      <c r="H959" s="52">
        <v>955</v>
      </c>
      <c r="I959" s="9">
        <v>0.82418031731683461</v>
      </c>
      <c r="J959" s="9">
        <f t="shared" ca="1" si="142"/>
        <v>1.2014738164682766</v>
      </c>
      <c r="K959" s="9">
        <f t="shared" si="140"/>
        <v>0.82418031731683461</v>
      </c>
      <c r="L959" s="9">
        <f t="shared" si="141"/>
        <v>128.42662972809927</v>
      </c>
      <c r="M959" s="9">
        <f t="shared" si="143"/>
        <v>111.07465556187333</v>
      </c>
      <c r="N959" s="9">
        <f t="shared" si="144"/>
        <v>-12.484751574392746</v>
      </c>
      <c r="O959" s="9">
        <f t="shared" si="145"/>
        <v>-10.127656305062047</v>
      </c>
      <c r="Q959" s="9">
        <f t="shared" si="146"/>
        <v>128.42662972809927</v>
      </c>
      <c r="R959" s="9">
        <f t="shared" si="147"/>
        <v>-12.484751574392746</v>
      </c>
      <c r="S959" s="9">
        <f t="shared" si="148"/>
        <v>111.07465556187333</v>
      </c>
      <c r="T959" s="9">
        <f t="shared" si="149"/>
        <v>-10.127656305062047</v>
      </c>
    </row>
    <row r="960" spans="8:20">
      <c r="H960" s="52">
        <v>956</v>
      </c>
      <c r="I960" s="9">
        <v>-7.3681400013101667E-2</v>
      </c>
      <c r="J960" s="9">
        <f t="shared" ca="1" si="142"/>
        <v>-0.16478124264779043</v>
      </c>
      <c r="K960" s="9">
        <f t="shared" si="140"/>
        <v>-7.3681400013101667E-2</v>
      </c>
      <c r="L960" s="9">
        <f t="shared" si="141"/>
        <v>95.031408046864243</v>
      </c>
      <c r="M960" s="9">
        <f t="shared" si="143"/>
        <v>101.83639022694607</v>
      </c>
      <c r="N960" s="9">
        <f t="shared" si="144"/>
        <v>0</v>
      </c>
      <c r="O960" s="9">
        <f t="shared" si="145"/>
        <v>-1.8363902269460795</v>
      </c>
      <c r="Q960" s="9">
        <f t="shared" si="146"/>
        <v>95.031408046864243</v>
      </c>
      <c r="R960" s="9">
        <f t="shared" si="147"/>
        <v>0</v>
      </c>
      <c r="S960" s="9">
        <f t="shared" si="148"/>
        <v>101.83639022694607</v>
      </c>
      <c r="T960" s="9">
        <f t="shared" si="149"/>
        <v>-1.8363902269460795</v>
      </c>
    </row>
    <row r="961" spans="8:20">
      <c r="H961" s="52">
        <v>957</v>
      </c>
      <c r="I961" s="9">
        <v>-4.7171160452972302E-2</v>
      </c>
      <c r="J961" s="9">
        <f t="shared" ca="1" si="142"/>
        <v>-0.63024160100011728</v>
      </c>
      <c r="K961" s="9">
        <f t="shared" si="140"/>
        <v>-4.7171160452972302E-2</v>
      </c>
      <c r="L961" s="9">
        <f t="shared" si="141"/>
        <v>95.880172024279702</v>
      </c>
      <c r="M961" s="9">
        <f t="shared" si="143"/>
        <v>102.09782241760919</v>
      </c>
      <c r="N961" s="9">
        <f t="shared" si="144"/>
        <v>0</v>
      </c>
      <c r="O961" s="9">
        <f t="shared" si="145"/>
        <v>-2.0978224176092084</v>
      </c>
      <c r="Q961" s="9">
        <f t="shared" si="146"/>
        <v>95.880172024279702</v>
      </c>
      <c r="R961" s="9">
        <f t="shared" si="147"/>
        <v>0</v>
      </c>
      <c r="S961" s="9">
        <f t="shared" si="148"/>
        <v>102.09782241760919</v>
      </c>
      <c r="T961" s="9">
        <f t="shared" si="149"/>
        <v>-2.0978224176092084</v>
      </c>
    </row>
    <row r="962" spans="8:20">
      <c r="H962" s="52">
        <v>958</v>
      </c>
      <c r="I962" s="9">
        <v>0.59271378191722834</v>
      </c>
      <c r="J962" s="9">
        <f t="shared" ca="1" si="142"/>
        <v>0.93203694272020765</v>
      </c>
      <c r="K962" s="9">
        <f t="shared" si="140"/>
        <v>0.59271378191722834</v>
      </c>
      <c r="L962" s="9">
        <f t="shared" si="141"/>
        <v>118.83333406488687</v>
      </c>
      <c r="M962" s="9">
        <f t="shared" si="143"/>
        <v>108.61577870216706</v>
      </c>
      <c r="N962" s="9">
        <f t="shared" si="144"/>
        <v>-12.484751574392746</v>
      </c>
      <c r="O962" s="9">
        <f t="shared" si="145"/>
        <v>-8.6157787021670771</v>
      </c>
      <c r="Q962" s="9">
        <f t="shared" si="146"/>
        <v>118.83333406488687</v>
      </c>
      <c r="R962" s="9">
        <f t="shared" si="147"/>
        <v>-12.484751574392746</v>
      </c>
      <c r="S962" s="9">
        <f t="shared" si="148"/>
        <v>108.61577870216706</v>
      </c>
      <c r="T962" s="9">
        <f t="shared" si="149"/>
        <v>-8.6157787021670771</v>
      </c>
    </row>
    <row r="963" spans="8:20">
      <c r="H963" s="52">
        <v>959</v>
      </c>
      <c r="I963" s="9">
        <v>1.0367710036420403</v>
      </c>
      <c r="J963" s="9">
        <f t="shared" ca="1" si="142"/>
        <v>-1.7016190973041887</v>
      </c>
      <c r="K963" s="9">
        <f t="shared" si="140"/>
        <v>1.0367710036420403</v>
      </c>
      <c r="L963" s="9">
        <f t="shared" si="141"/>
        <v>137.91843476852824</v>
      </c>
      <c r="M963" s="9">
        <f t="shared" si="143"/>
        <v>113.38202442352839</v>
      </c>
      <c r="N963" s="9">
        <f t="shared" si="144"/>
        <v>-12.484751574392746</v>
      </c>
      <c r="O963" s="9">
        <f t="shared" si="145"/>
        <v>-10.127656305062047</v>
      </c>
      <c r="Q963" s="9">
        <f t="shared" si="146"/>
        <v>137.91843476852824</v>
      </c>
      <c r="R963" s="9">
        <f t="shared" si="147"/>
        <v>-12.484751574392746</v>
      </c>
      <c r="S963" s="9">
        <f t="shared" si="148"/>
        <v>113.38202442352839</v>
      </c>
      <c r="T963" s="9">
        <f t="shared" si="149"/>
        <v>-10.127656305062047</v>
      </c>
    </row>
    <row r="964" spans="8:20">
      <c r="H964" s="52">
        <v>960</v>
      </c>
      <c r="I964" s="9">
        <v>-0.56145509837397245</v>
      </c>
      <c r="J964" s="9">
        <f t="shared" ca="1" si="142"/>
        <v>-0.63482353006083747</v>
      </c>
      <c r="K964" s="9">
        <f t="shared" si="140"/>
        <v>-0.56145509837397245</v>
      </c>
      <c r="L964" s="9">
        <f t="shared" si="141"/>
        <v>80.689146634275858</v>
      </c>
      <c r="M964" s="9">
        <f t="shared" si="143"/>
        <v>97.143899053522375</v>
      </c>
      <c r="N964" s="9">
        <f t="shared" si="144"/>
        <v>0</v>
      </c>
      <c r="O964" s="9">
        <f t="shared" si="145"/>
        <v>0</v>
      </c>
      <c r="Q964" s="9">
        <f t="shared" si="146"/>
        <v>80.689146634275858</v>
      </c>
      <c r="R964" s="9">
        <f t="shared" si="147"/>
        <v>0</v>
      </c>
      <c r="S964" s="9">
        <f t="shared" si="148"/>
        <v>97.143899053522375</v>
      </c>
      <c r="T964" s="9">
        <f t="shared" si="149"/>
        <v>0</v>
      </c>
    </row>
    <row r="965" spans="8:20">
      <c r="H965" s="52">
        <v>961</v>
      </c>
      <c r="I965" s="9">
        <v>0.70501289332049044</v>
      </c>
      <c r="J965" s="9">
        <f t="shared" ca="1" si="142"/>
        <v>0.51980076847900136</v>
      </c>
      <c r="K965" s="9">
        <f t="shared" ref="K965:K1004" si="150">IF($B$7=0,I965,J965)</f>
        <v>0.70501289332049044</v>
      </c>
      <c r="L965" s="9">
        <f t="shared" ref="L965:L1004" si="151">$E$7*EXP(($B$5-0.5*$E$9^2)*$B$6+$E$9*SQRT($B$6)*K965)</f>
        <v>123.39468227699939</v>
      </c>
      <c r="M965" s="9">
        <f t="shared" si="143"/>
        <v>109.80186235528764</v>
      </c>
      <c r="N965" s="9">
        <f t="shared" si="144"/>
        <v>-12.484751574392746</v>
      </c>
      <c r="O965" s="9">
        <f t="shared" si="145"/>
        <v>-9.8018623552876534</v>
      </c>
      <c r="Q965" s="9">
        <f t="shared" si="146"/>
        <v>123.39468227699939</v>
      </c>
      <c r="R965" s="9">
        <f t="shared" si="147"/>
        <v>-12.484751574392746</v>
      </c>
      <c r="S965" s="9">
        <f t="shared" si="148"/>
        <v>109.80186235528764</v>
      </c>
      <c r="T965" s="9">
        <f t="shared" si="149"/>
        <v>-9.8018623552876534</v>
      </c>
    </row>
    <row r="966" spans="8:20">
      <c r="H966" s="52">
        <v>962</v>
      </c>
      <c r="I966" s="9">
        <v>2.0646024606937736</v>
      </c>
      <c r="J966" s="9">
        <f t="shared" ref="J966:J1004" ca="1" si="152">NORMSINV(RAND())</f>
        <v>0.6365081876107026</v>
      </c>
      <c r="K966" s="9">
        <f t="shared" si="150"/>
        <v>2.0646024606937736</v>
      </c>
      <c r="L966" s="9">
        <f t="shared" si="151"/>
        <v>194.68944758076518</v>
      </c>
      <c r="M966" s="9">
        <f t="shared" ref="M966:M1004" si="153">$E$8*EXP(($B$5-0.5*$E$10^2)*$B$6+$E$10*SQRT($B$6)*K966)</f>
        <v>125.23195871015383</v>
      </c>
      <c r="N966" s="9">
        <f t="shared" ref="N966:N1004" si="154">IF(L966&gt;$E$12,-$E$12+$E$11,IF(L966&lt;$E$11,0,-L966+$E$11))</f>
        <v>-12.484751574392746</v>
      </c>
      <c r="O966" s="9">
        <f t="shared" ref="O966:O1004" si="155">IF(M966&gt;$E$14,-$E$14+$E$13,IF(M966&lt;$E$13,0,-M966+$E$13))</f>
        <v>-10.127656305062047</v>
      </c>
      <c r="Q966" s="9">
        <f t="shared" ref="Q966:Q1004" si="156">L966</f>
        <v>194.68944758076518</v>
      </c>
      <c r="R966" s="9">
        <f t="shared" ref="R966:R1004" si="157">N966</f>
        <v>-12.484751574392746</v>
      </c>
      <c r="S966" s="9">
        <f t="shared" ref="S966:S1004" si="158">M966</f>
        <v>125.23195871015383</v>
      </c>
      <c r="T966" s="9">
        <f t="shared" ref="T966:T1004" si="159">O966</f>
        <v>-10.127656305062047</v>
      </c>
    </row>
    <row r="967" spans="8:20">
      <c r="H967" s="52">
        <v>963</v>
      </c>
      <c r="I967" s="9">
        <v>-1.7549742756429758</v>
      </c>
      <c r="J967" s="9">
        <f t="shared" ca="1" si="152"/>
        <v>0.83199955490693478</v>
      </c>
      <c r="K967" s="9">
        <f t="shared" si="150"/>
        <v>-1.7549742756429758</v>
      </c>
      <c r="L967" s="9">
        <f t="shared" si="151"/>
        <v>54.070447318963552</v>
      </c>
      <c r="M967" s="9">
        <f t="shared" si="153"/>
        <v>86.553642736424194</v>
      </c>
      <c r="N967" s="9">
        <f t="shared" si="154"/>
        <v>0</v>
      </c>
      <c r="O967" s="9">
        <f t="shared" si="155"/>
        <v>0</v>
      </c>
      <c r="Q967" s="9">
        <f t="shared" si="156"/>
        <v>54.070447318963552</v>
      </c>
      <c r="R967" s="9">
        <f t="shared" si="157"/>
        <v>0</v>
      </c>
      <c r="S967" s="9">
        <f t="shared" si="158"/>
        <v>86.553642736424194</v>
      </c>
      <c r="T967" s="9">
        <f t="shared" si="159"/>
        <v>0</v>
      </c>
    </row>
    <row r="968" spans="8:20">
      <c r="H968" s="52">
        <v>964</v>
      </c>
      <c r="I968" s="9">
        <v>-6.7537380412894935E-2</v>
      </c>
      <c r="J968" s="9">
        <f t="shared" ca="1" si="152"/>
        <v>0.23719990028497862</v>
      </c>
      <c r="K968" s="9">
        <f t="shared" si="150"/>
        <v>-6.7537380412894935E-2</v>
      </c>
      <c r="L968" s="9">
        <f t="shared" si="151"/>
        <v>95.227446466507516</v>
      </c>
      <c r="M968" s="9">
        <f t="shared" si="153"/>
        <v>101.89692015794721</v>
      </c>
      <c r="N968" s="9">
        <f t="shared" si="154"/>
        <v>0</v>
      </c>
      <c r="O968" s="9">
        <f t="shared" si="155"/>
        <v>-1.8969201579472212</v>
      </c>
      <c r="Q968" s="9">
        <f t="shared" si="156"/>
        <v>95.227446466507516</v>
      </c>
      <c r="R968" s="9">
        <f t="shared" si="157"/>
        <v>0</v>
      </c>
      <c r="S968" s="9">
        <f t="shared" si="158"/>
        <v>101.89692015794721</v>
      </c>
      <c r="T968" s="9">
        <f t="shared" si="159"/>
        <v>-1.8969201579472212</v>
      </c>
    </row>
    <row r="969" spans="8:20">
      <c r="H969" s="52">
        <v>965</v>
      </c>
      <c r="I969" s="9">
        <v>-9.3484978085962012E-2</v>
      </c>
      <c r="J969" s="9">
        <f t="shared" ca="1" si="152"/>
        <v>1.4177299682828799</v>
      </c>
      <c r="K969" s="9">
        <f t="shared" si="150"/>
        <v>-9.3484978085962012E-2</v>
      </c>
      <c r="L969" s="9">
        <f t="shared" si="151"/>
        <v>94.40227406253976</v>
      </c>
      <c r="M969" s="9">
        <f t="shared" si="153"/>
        <v>101.64153305916693</v>
      </c>
      <c r="N969" s="9">
        <f t="shared" si="154"/>
        <v>0</v>
      </c>
      <c r="O969" s="9">
        <f t="shared" si="155"/>
        <v>-1.6415330591669459</v>
      </c>
      <c r="Q969" s="9">
        <f t="shared" si="156"/>
        <v>94.40227406253976</v>
      </c>
      <c r="R969" s="9">
        <f t="shared" si="157"/>
        <v>0</v>
      </c>
      <c r="S969" s="9">
        <f t="shared" si="158"/>
        <v>101.64153305916693</v>
      </c>
      <c r="T969" s="9">
        <f t="shared" si="159"/>
        <v>-1.6415330591669459</v>
      </c>
    </row>
    <row r="970" spans="8:20">
      <c r="H970" s="52">
        <v>966</v>
      </c>
      <c r="I970" s="9">
        <v>0.36470777845417379</v>
      </c>
      <c r="J970" s="9">
        <f t="shared" ca="1" si="152"/>
        <v>-0.42601686685098378</v>
      </c>
      <c r="K970" s="9">
        <f t="shared" si="150"/>
        <v>0.36470777845417379</v>
      </c>
      <c r="L970" s="9">
        <f t="shared" si="151"/>
        <v>110.08434443950495</v>
      </c>
      <c r="M970" s="9">
        <f t="shared" si="153"/>
        <v>106.2468870287404</v>
      </c>
      <c r="N970" s="9">
        <f t="shared" si="154"/>
        <v>-10.084344439504946</v>
      </c>
      <c r="O970" s="9">
        <f t="shared" si="155"/>
        <v>-6.2468870287404172</v>
      </c>
      <c r="Q970" s="9">
        <f t="shared" si="156"/>
        <v>110.08434443950495</v>
      </c>
      <c r="R970" s="9">
        <f t="shared" si="157"/>
        <v>-10.084344439504946</v>
      </c>
      <c r="S970" s="9">
        <f t="shared" si="158"/>
        <v>106.2468870287404</v>
      </c>
      <c r="T970" s="9">
        <f t="shared" si="159"/>
        <v>-6.2468870287404172</v>
      </c>
    </row>
    <row r="971" spans="8:20">
      <c r="H971" s="52">
        <v>967</v>
      </c>
      <c r="I971" s="9">
        <v>-0.47623847321160462</v>
      </c>
      <c r="J971" s="9">
        <f t="shared" ca="1" si="152"/>
        <v>1.1648336280789435</v>
      </c>
      <c r="K971" s="9">
        <f t="shared" si="150"/>
        <v>-0.47623847321160462</v>
      </c>
      <c r="L971" s="9">
        <f t="shared" si="151"/>
        <v>83.028709344765034</v>
      </c>
      <c r="M971" s="9">
        <f t="shared" si="153"/>
        <v>97.947825429140096</v>
      </c>
      <c r="N971" s="9">
        <f t="shared" si="154"/>
        <v>0</v>
      </c>
      <c r="O971" s="9">
        <f t="shared" si="155"/>
        <v>0</v>
      </c>
      <c r="Q971" s="9">
        <f t="shared" si="156"/>
        <v>83.028709344765034</v>
      </c>
      <c r="R971" s="9">
        <f t="shared" si="157"/>
        <v>0</v>
      </c>
      <c r="S971" s="9">
        <f t="shared" si="158"/>
        <v>97.947825429140096</v>
      </c>
      <c r="T971" s="9">
        <f t="shared" si="159"/>
        <v>0</v>
      </c>
    </row>
    <row r="972" spans="8:20">
      <c r="H972" s="52">
        <v>968</v>
      </c>
      <c r="I972" s="9">
        <v>-0.99767262089770081</v>
      </c>
      <c r="J972" s="9">
        <f t="shared" ca="1" si="152"/>
        <v>0.32295650183766672</v>
      </c>
      <c r="K972" s="9">
        <f t="shared" si="150"/>
        <v>-0.99767262089770081</v>
      </c>
      <c r="L972" s="9">
        <f t="shared" si="151"/>
        <v>69.706465539103021</v>
      </c>
      <c r="M972" s="9">
        <f t="shared" si="153"/>
        <v>93.130841437015235</v>
      </c>
      <c r="N972" s="9">
        <f t="shared" si="154"/>
        <v>0</v>
      </c>
      <c r="O972" s="9">
        <f t="shared" si="155"/>
        <v>0</v>
      </c>
      <c r="Q972" s="9">
        <f t="shared" si="156"/>
        <v>69.706465539103021</v>
      </c>
      <c r="R972" s="9">
        <f t="shared" si="157"/>
        <v>0</v>
      </c>
      <c r="S972" s="9">
        <f t="shared" si="158"/>
        <v>93.130841437015235</v>
      </c>
      <c r="T972" s="9">
        <f t="shared" si="159"/>
        <v>0</v>
      </c>
    </row>
    <row r="973" spans="8:20">
      <c r="H973" s="52">
        <v>969</v>
      </c>
      <c r="I973" s="9">
        <v>1.0000931249684317</v>
      </c>
      <c r="J973" s="9">
        <f t="shared" ca="1" si="152"/>
        <v>-1.1869310988774491</v>
      </c>
      <c r="K973" s="9">
        <f t="shared" si="150"/>
        <v>1.0000931249684317</v>
      </c>
      <c r="L973" s="9">
        <f t="shared" si="151"/>
        <v>136.23214664991684</v>
      </c>
      <c r="M973" s="9">
        <f t="shared" si="153"/>
        <v>112.98054441452</v>
      </c>
      <c r="N973" s="9">
        <f t="shared" si="154"/>
        <v>-12.484751574392746</v>
      </c>
      <c r="O973" s="9">
        <f t="shared" si="155"/>
        <v>-10.127656305062047</v>
      </c>
      <c r="Q973" s="9">
        <f t="shared" si="156"/>
        <v>136.23214664991684</v>
      </c>
      <c r="R973" s="9">
        <f t="shared" si="157"/>
        <v>-12.484751574392746</v>
      </c>
      <c r="S973" s="9">
        <f t="shared" si="158"/>
        <v>112.98054441452</v>
      </c>
      <c r="T973" s="9">
        <f t="shared" si="159"/>
        <v>-10.127656305062047</v>
      </c>
    </row>
    <row r="974" spans="8:20">
      <c r="H974" s="52">
        <v>970</v>
      </c>
      <c r="I974" s="9">
        <v>1.8335841305436849</v>
      </c>
      <c r="J974" s="9">
        <f t="shared" ca="1" si="152"/>
        <v>-0.65960039818833405</v>
      </c>
      <c r="K974" s="9">
        <f t="shared" si="150"/>
        <v>1.8335841305436849</v>
      </c>
      <c r="L974" s="9">
        <f t="shared" si="151"/>
        <v>180.1734927494806</v>
      </c>
      <c r="M974" s="9">
        <f t="shared" si="153"/>
        <v>122.46498785406443</v>
      </c>
      <c r="N974" s="9">
        <f t="shared" si="154"/>
        <v>-12.484751574392746</v>
      </c>
      <c r="O974" s="9">
        <f t="shared" si="155"/>
        <v>-10.127656305062047</v>
      </c>
      <c r="Q974" s="9">
        <f t="shared" si="156"/>
        <v>180.1734927494806</v>
      </c>
      <c r="R974" s="9">
        <f t="shared" si="157"/>
        <v>-12.484751574392746</v>
      </c>
      <c r="S974" s="9">
        <f t="shared" si="158"/>
        <v>122.46498785406443</v>
      </c>
      <c r="T974" s="9">
        <f t="shared" si="159"/>
        <v>-10.127656305062047</v>
      </c>
    </row>
    <row r="975" spans="8:20">
      <c r="H975" s="52">
        <v>971</v>
      </c>
      <c r="I975" s="9">
        <v>-1.175757000523955</v>
      </c>
      <c r="J975" s="9">
        <f t="shared" ca="1" si="152"/>
        <v>-0.69296861770561213</v>
      </c>
      <c r="K975" s="9">
        <f t="shared" si="150"/>
        <v>-1.175757000523955</v>
      </c>
      <c r="L975" s="9">
        <f t="shared" si="151"/>
        <v>65.664739221261229</v>
      </c>
      <c r="M975" s="9">
        <f t="shared" si="153"/>
        <v>91.540573414749474</v>
      </c>
      <c r="N975" s="9">
        <f t="shared" si="154"/>
        <v>0</v>
      </c>
      <c r="O975" s="9">
        <f t="shared" si="155"/>
        <v>0</v>
      </c>
      <c r="Q975" s="9">
        <f t="shared" si="156"/>
        <v>65.664739221261229</v>
      </c>
      <c r="R975" s="9">
        <f t="shared" si="157"/>
        <v>0</v>
      </c>
      <c r="S975" s="9">
        <f t="shared" si="158"/>
        <v>91.540573414749474</v>
      </c>
      <c r="T975" s="9">
        <f t="shared" si="159"/>
        <v>0</v>
      </c>
    </row>
    <row r="976" spans="8:20">
      <c r="H976" s="52">
        <v>972</v>
      </c>
      <c r="I976" s="9">
        <v>0.79346453736473699</v>
      </c>
      <c r="J976" s="9">
        <f t="shared" ca="1" si="152"/>
        <v>-1.2293125195712609</v>
      </c>
      <c r="K976" s="9">
        <f t="shared" si="150"/>
        <v>0.79346453736473699</v>
      </c>
      <c r="L976" s="9">
        <f t="shared" si="151"/>
        <v>127.11032844830569</v>
      </c>
      <c r="M976" s="9">
        <f t="shared" si="153"/>
        <v>110.74518457749946</v>
      </c>
      <c r="N976" s="9">
        <f t="shared" si="154"/>
        <v>-12.484751574392746</v>
      </c>
      <c r="O976" s="9">
        <f t="shared" si="155"/>
        <v>-10.127656305062047</v>
      </c>
      <c r="Q976" s="9">
        <f t="shared" si="156"/>
        <v>127.11032844830569</v>
      </c>
      <c r="R976" s="9">
        <f t="shared" si="157"/>
        <v>-12.484751574392746</v>
      </c>
      <c r="S976" s="9">
        <f t="shared" si="158"/>
        <v>110.74518457749946</v>
      </c>
      <c r="T976" s="9">
        <f t="shared" si="159"/>
        <v>-10.127656305062047</v>
      </c>
    </row>
    <row r="977" spans="8:20">
      <c r="H977" s="52">
        <v>973</v>
      </c>
      <c r="I977" s="9">
        <v>0.19457605257337079</v>
      </c>
      <c r="J977" s="9">
        <f t="shared" ca="1" si="152"/>
        <v>0.28660902614184852</v>
      </c>
      <c r="K977" s="9">
        <f t="shared" si="150"/>
        <v>0.19457605257337079</v>
      </c>
      <c r="L977" s="9">
        <f t="shared" si="151"/>
        <v>103.97840547388981</v>
      </c>
      <c r="M977" s="9">
        <f t="shared" si="153"/>
        <v>104.51300702333835</v>
      </c>
      <c r="N977" s="9">
        <f t="shared" si="154"/>
        <v>-3.9784054738898078</v>
      </c>
      <c r="O977" s="9">
        <f t="shared" si="155"/>
        <v>-4.5130070233383606</v>
      </c>
      <c r="Q977" s="9">
        <f t="shared" si="156"/>
        <v>103.97840547388981</v>
      </c>
      <c r="R977" s="9">
        <f t="shared" si="157"/>
        <v>-3.9784054738898078</v>
      </c>
      <c r="S977" s="9">
        <f t="shared" si="158"/>
        <v>104.51300702333835</v>
      </c>
      <c r="T977" s="9">
        <f t="shared" si="159"/>
        <v>-4.5130070233383606</v>
      </c>
    </row>
    <row r="978" spans="8:20">
      <c r="H978" s="52">
        <v>974</v>
      </c>
      <c r="I978" s="9">
        <v>7.5039955488298463E-2</v>
      </c>
      <c r="J978" s="9">
        <f t="shared" ca="1" si="152"/>
        <v>-1.5883632424563949</v>
      </c>
      <c r="K978" s="9">
        <f t="shared" si="150"/>
        <v>7.5039955488298463E-2</v>
      </c>
      <c r="L978" s="9">
        <f t="shared" si="151"/>
        <v>99.892023003275185</v>
      </c>
      <c r="M978" s="9">
        <f t="shared" si="153"/>
        <v>103.31171938092228</v>
      </c>
      <c r="N978" s="9">
        <f t="shared" si="154"/>
        <v>0</v>
      </c>
      <c r="O978" s="9">
        <f t="shared" si="155"/>
        <v>-3.3117193809222982</v>
      </c>
      <c r="Q978" s="9">
        <f t="shared" si="156"/>
        <v>99.892023003275185</v>
      </c>
      <c r="R978" s="9">
        <f t="shared" si="157"/>
        <v>0</v>
      </c>
      <c r="S978" s="9">
        <f t="shared" si="158"/>
        <v>103.31171938092228</v>
      </c>
      <c r="T978" s="9">
        <f t="shared" si="159"/>
        <v>-3.3117193809222982</v>
      </c>
    </row>
    <row r="979" spans="8:20">
      <c r="H979" s="52">
        <v>975</v>
      </c>
      <c r="I979" s="9">
        <v>1.0388664991682663</v>
      </c>
      <c r="J979" s="9">
        <f t="shared" ca="1" si="152"/>
        <v>-1.7414350634909046</v>
      </c>
      <c r="K979" s="9">
        <f t="shared" si="150"/>
        <v>1.0388664991682663</v>
      </c>
      <c r="L979" s="9">
        <f t="shared" si="151"/>
        <v>138.01540435863987</v>
      </c>
      <c r="M979" s="9">
        <f t="shared" si="153"/>
        <v>113.40500497816006</v>
      </c>
      <c r="N979" s="9">
        <f t="shared" si="154"/>
        <v>-12.484751574392746</v>
      </c>
      <c r="O979" s="9">
        <f t="shared" si="155"/>
        <v>-10.127656305062047</v>
      </c>
      <c r="Q979" s="9">
        <f t="shared" si="156"/>
        <v>138.01540435863987</v>
      </c>
      <c r="R979" s="9">
        <f t="shared" si="157"/>
        <v>-12.484751574392746</v>
      </c>
      <c r="S979" s="9">
        <f t="shared" si="158"/>
        <v>113.40500497816006</v>
      </c>
      <c r="T979" s="9">
        <f t="shared" si="159"/>
        <v>-10.127656305062047</v>
      </c>
    </row>
    <row r="980" spans="8:20">
      <c r="H980" s="52">
        <v>976</v>
      </c>
      <c r="I980" s="9">
        <v>-1.1635937169140353</v>
      </c>
      <c r="J980" s="9">
        <f t="shared" ca="1" si="152"/>
        <v>0.20160283192560779</v>
      </c>
      <c r="K980" s="9">
        <f t="shared" si="150"/>
        <v>-1.1635937169140353</v>
      </c>
      <c r="L980" s="9">
        <f t="shared" si="151"/>
        <v>65.933176679974579</v>
      </c>
      <c r="M980" s="9">
        <f t="shared" si="153"/>
        <v>91.64832048765129</v>
      </c>
      <c r="N980" s="9">
        <f t="shared" si="154"/>
        <v>0</v>
      </c>
      <c r="O980" s="9">
        <f t="shared" si="155"/>
        <v>0</v>
      </c>
      <c r="Q980" s="9">
        <f t="shared" si="156"/>
        <v>65.933176679974579</v>
      </c>
      <c r="R980" s="9">
        <f t="shared" si="157"/>
        <v>0</v>
      </c>
      <c r="S980" s="9">
        <f t="shared" si="158"/>
        <v>91.64832048765129</v>
      </c>
      <c r="T980" s="9">
        <f t="shared" si="159"/>
        <v>0</v>
      </c>
    </row>
    <row r="981" spans="8:20">
      <c r="H981" s="52">
        <v>977</v>
      </c>
      <c r="I981" s="9">
        <v>-0.53483758004068682</v>
      </c>
      <c r="J981" s="9">
        <f t="shared" ca="1" si="152"/>
        <v>0.3852575736992182</v>
      </c>
      <c r="K981" s="9">
        <f t="shared" si="150"/>
        <v>-0.53483758004068682</v>
      </c>
      <c r="L981" s="9">
        <f t="shared" si="151"/>
        <v>81.41274342537416</v>
      </c>
      <c r="M981" s="9">
        <f t="shared" si="153"/>
        <v>97.394295268509637</v>
      </c>
      <c r="N981" s="9">
        <f t="shared" si="154"/>
        <v>0</v>
      </c>
      <c r="O981" s="9">
        <f t="shared" si="155"/>
        <v>0</v>
      </c>
      <c r="Q981" s="9">
        <f t="shared" si="156"/>
        <v>81.41274342537416</v>
      </c>
      <c r="R981" s="9">
        <f t="shared" si="157"/>
        <v>0</v>
      </c>
      <c r="S981" s="9">
        <f t="shared" si="158"/>
        <v>97.394295268509637</v>
      </c>
      <c r="T981" s="9">
        <f t="shared" si="159"/>
        <v>0</v>
      </c>
    </row>
    <row r="982" spans="8:20">
      <c r="H982" s="52">
        <v>978</v>
      </c>
      <c r="I982" s="9">
        <v>-0.22037150996519178</v>
      </c>
      <c r="J982" s="9">
        <f t="shared" ca="1" si="152"/>
        <v>-0.44854726348914986</v>
      </c>
      <c r="K982" s="9">
        <f t="shared" si="150"/>
        <v>-0.22037150996519178</v>
      </c>
      <c r="L982" s="9">
        <f t="shared" si="151"/>
        <v>90.468919432307601</v>
      </c>
      <c r="M982" s="9">
        <f t="shared" si="153"/>
        <v>100.40185113544381</v>
      </c>
      <c r="N982" s="9">
        <f t="shared" si="154"/>
        <v>0</v>
      </c>
      <c r="O982" s="9">
        <f t="shared" si="155"/>
        <v>-0.40185113544382034</v>
      </c>
      <c r="Q982" s="9">
        <f t="shared" si="156"/>
        <v>90.468919432307601</v>
      </c>
      <c r="R982" s="9">
        <f t="shared" si="157"/>
        <v>0</v>
      </c>
      <c r="S982" s="9">
        <f t="shared" si="158"/>
        <v>100.40185113544381</v>
      </c>
      <c r="T982" s="9">
        <f t="shared" si="159"/>
        <v>-0.40185113544382034</v>
      </c>
    </row>
    <row r="983" spans="8:20">
      <c r="H983" s="52">
        <v>979</v>
      </c>
      <c r="I983" s="9">
        <v>0.5289924820767562</v>
      </c>
      <c r="J983" s="9">
        <f t="shared" ca="1" si="152"/>
        <v>0.75122443762310021</v>
      </c>
      <c r="K983" s="9">
        <f t="shared" si="150"/>
        <v>0.5289924820767562</v>
      </c>
      <c r="L983" s="9">
        <f t="shared" si="151"/>
        <v>116.32049871465502</v>
      </c>
      <c r="M983" s="9">
        <f t="shared" si="153"/>
        <v>107.94847186300557</v>
      </c>
      <c r="N983" s="9">
        <f t="shared" si="154"/>
        <v>-12.484751574392746</v>
      </c>
      <c r="O983" s="9">
        <f t="shared" si="155"/>
        <v>-7.9484718630055795</v>
      </c>
      <c r="Q983" s="9">
        <f t="shared" si="156"/>
        <v>116.32049871465502</v>
      </c>
      <c r="R983" s="9">
        <f t="shared" si="157"/>
        <v>-12.484751574392746</v>
      </c>
      <c r="S983" s="9">
        <f t="shared" si="158"/>
        <v>107.94847186300557</v>
      </c>
      <c r="T983" s="9">
        <f t="shared" si="159"/>
        <v>-7.9484718630055795</v>
      </c>
    </row>
    <row r="984" spans="8:20">
      <c r="H984" s="52">
        <v>980</v>
      </c>
      <c r="I984" s="9">
        <v>-0.77257813105421402</v>
      </c>
      <c r="J984" s="9">
        <f t="shared" ca="1" si="152"/>
        <v>1.4355813252453813</v>
      </c>
      <c r="K984" s="9">
        <f t="shared" si="150"/>
        <v>-0.77257813105421402</v>
      </c>
      <c r="L984" s="9">
        <f t="shared" si="151"/>
        <v>75.17296419370517</v>
      </c>
      <c r="M984" s="9">
        <f t="shared" si="153"/>
        <v>95.180491534716651</v>
      </c>
      <c r="N984" s="9">
        <f t="shared" si="154"/>
        <v>0</v>
      </c>
      <c r="O984" s="9">
        <f t="shared" si="155"/>
        <v>0</v>
      </c>
      <c r="Q984" s="9">
        <f t="shared" si="156"/>
        <v>75.17296419370517</v>
      </c>
      <c r="R984" s="9">
        <f t="shared" si="157"/>
        <v>0</v>
      </c>
      <c r="S984" s="9">
        <f t="shared" si="158"/>
        <v>95.180491534716651</v>
      </c>
      <c r="T984" s="9">
        <f t="shared" si="159"/>
        <v>0</v>
      </c>
    </row>
    <row r="985" spans="8:20">
      <c r="H985" s="52">
        <v>981</v>
      </c>
      <c r="I985" s="9">
        <v>-1.177316853865092</v>
      </c>
      <c r="J985" s="9">
        <f t="shared" ca="1" si="152"/>
        <v>0.85531787764717149</v>
      </c>
      <c r="K985" s="9">
        <f t="shared" si="150"/>
        <v>-1.177316853865092</v>
      </c>
      <c r="L985" s="9">
        <f t="shared" si="151"/>
        <v>65.630393213831638</v>
      </c>
      <c r="M985" s="9">
        <f t="shared" si="153"/>
        <v>91.526764797532792</v>
      </c>
      <c r="N985" s="9">
        <f t="shared" si="154"/>
        <v>0</v>
      </c>
      <c r="O985" s="9">
        <f t="shared" si="155"/>
        <v>0</v>
      </c>
      <c r="Q985" s="9">
        <f t="shared" si="156"/>
        <v>65.630393213831638</v>
      </c>
      <c r="R985" s="9">
        <f t="shared" si="157"/>
        <v>0</v>
      </c>
      <c r="S985" s="9">
        <f t="shared" si="158"/>
        <v>91.526764797532792</v>
      </c>
      <c r="T985" s="9">
        <f t="shared" si="159"/>
        <v>0</v>
      </c>
    </row>
    <row r="986" spans="8:20">
      <c r="H986" s="52">
        <v>982</v>
      </c>
      <c r="I986" s="9">
        <v>1.3932028699646768</v>
      </c>
      <c r="J986" s="9">
        <f t="shared" ca="1" si="152"/>
        <v>3.3626874580042709E-2</v>
      </c>
      <c r="K986" s="9">
        <f t="shared" si="150"/>
        <v>1.3932028699646768</v>
      </c>
      <c r="L986" s="9">
        <f t="shared" si="151"/>
        <v>155.43267546993485</v>
      </c>
      <c r="M986" s="9">
        <f t="shared" si="153"/>
        <v>117.3586363528526</v>
      </c>
      <c r="N986" s="9">
        <f t="shared" si="154"/>
        <v>-12.484751574392746</v>
      </c>
      <c r="O986" s="9">
        <f t="shared" si="155"/>
        <v>-10.127656305062047</v>
      </c>
      <c r="Q986" s="9">
        <f t="shared" si="156"/>
        <v>155.43267546993485</v>
      </c>
      <c r="R986" s="9">
        <f t="shared" si="157"/>
        <v>-12.484751574392746</v>
      </c>
      <c r="S986" s="9">
        <f t="shared" si="158"/>
        <v>117.3586363528526</v>
      </c>
      <c r="T986" s="9">
        <f t="shared" si="159"/>
        <v>-10.127656305062047</v>
      </c>
    </row>
    <row r="987" spans="8:20">
      <c r="H987" s="52">
        <v>983</v>
      </c>
      <c r="I987" s="9">
        <v>-6.3095779926524001E-2</v>
      </c>
      <c r="J987" s="9">
        <f t="shared" ca="1" si="152"/>
        <v>4.894377819336071E-2</v>
      </c>
      <c r="K987" s="9">
        <f t="shared" si="150"/>
        <v>-6.3095779926524001E-2</v>
      </c>
      <c r="L987" s="9">
        <f t="shared" si="151"/>
        <v>95.369417269288732</v>
      </c>
      <c r="M987" s="9">
        <f t="shared" si="153"/>
        <v>101.94070052354014</v>
      </c>
      <c r="N987" s="9">
        <f t="shared" si="154"/>
        <v>0</v>
      </c>
      <c r="O987" s="9">
        <f t="shared" si="155"/>
        <v>-1.9407005235401584</v>
      </c>
      <c r="Q987" s="9">
        <f t="shared" si="156"/>
        <v>95.369417269288732</v>
      </c>
      <c r="R987" s="9">
        <f t="shared" si="157"/>
        <v>0</v>
      </c>
      <c r="S987" s="9">
        <f t="shared" si="158"/>
        <v>101.94070052354014</v>
      </c>
      <c r="T987" s="9">
        <f t="shared" si="159"/>
        <v>-1.9407005235401584</v>
      </c>
    </row>
    <row r="988" spans="8:20">
      <c r="H988" s="52">
        <v>984</v>
      </c>
      <c r="I988" s="9">
        <v>-0.34905811091659705</v>
      </c>
      <c r="J988" s="9">
        <f t="shared" ca="1" si="152"/>
        <v>0.97306739104676354</v>
      </c>
      <c r="K988" s="9">
        <f t="shared" si="150"/>
        <v>-0.34905811091659705</v>
      </c>
      <c r="L988" s="9">
        <f t="shared" si="151"/>
        <v>86.647121811788622</v>
      </c>
      <c r="M988" s="9">
        <f t="shared" si="153"/>
        <v>99.160024818911751</v>
      </c>
      <c r="N988" s="9">
        <f t="shared" si="154"/>
        <v>0</v>
      </c>
      <c r="O988" s="9">
        <f t="shared" si="155"/>
        <v>0</v>
      </c>
      <c r="Q988" s="9">
        <f t="shared" si="156"/>
        <v>86.647121811788622</v>
      </c>
      <c r="R988" s="9">
        <f t="shared" si="157"/>
        <v>0</v>
      </c>
      <c r="S988" s="9">
        <f t="shared" si="158"/>
        <v>99.160024818911751</v>
      </c>
      <c r="T988" s="9">
        <f t="shared" si="159"/>
        <v>0</v>
      </c>
    </row>
    <row r="989" spans="8:20">
      <c r="H989" s="52">
        <v>985</v>
      </c>
      <c r="I989" s="9">
        <v>-0.3471885481070025</v>
      </c>
      <c r="J989" s="9">
        <f t="shared" ca="1" si="152"/>
        <v>0.52103328528218951</v>
      </c>
      <c r="K989" s="9">
        <f t="shared" si="150"/>
        <v>-0.3471885481070025</v>
      </c>
      <c r="L989" s="9">
        <f t="shared" si="151"/>
        <v>86.701472399722874</v>
      </c>
      <c r="M989" s="9">
        <f t="shared" si="153"/>
        <v>99.177955694745279</v>
      </c>
      <c r="N989" s="9">
        <f t="shared" si="154"/>
        <v>0</v>
      </c>
      <c r="O989" s="9">
        <f t="shared" si="155"/>
        <v>0</v>
      </c>
      <c r="Q989" s="9">
        <f t="shared" si="156"/>
        <v>86.701472399722874</v>
      </c>
      <c r="R989" s="9">
        <f t="shared" si="157"/>
        <v>0</v>
      </c>
      <c r="S989" s="9">
        <f t="shared" si="158"/>
        <v>99.177955694745279</v>
      </c>
      <c r="T989" s="9">
        <f t="shared" si="159"/>
        <v>0</v>
      </c>
    </row>
    <row r="990" spans="8:20">
      <c r="H990" s="52">
        <v>986</v>
      </c>
      <c r="I990" s="9">
        <v>-1.3819769837134972</v>
      </c>
      <c r="J990" s="9">
        <f t="shared" ca="1" si="152"/>
        <v>1.266745846411822</v>
      </c>
      <c r="K990" s="9">
        <f t="shared" si="150"/>
        <v>-1.3819769837134972</v>
      </c>
      <c r="L990" s="9">
        <f t="shared" si="151"/>
        <v>61.276363609050222</v>
      </c>
      <c r="M990" s="9">
        <f t="shared" si="153"/>
        <v>89.73295689526789</v>
      </c>
      <c r="N990" s="9">
        <f t="shared" si="154"/>
        <v>0</v>
      </c>
      <c r="O990" s="9">
        <f t="shared" si="155"/>
        <v>0</v>
      </c>
      <c r="Q990" s="9">
        <f t="shared" si="156"/>
        <v>61.276363609050222</v>
      </c>
      <c r="R990" s="9">
        <f t="shared" si="157"/>
        <v>0</v>
      </c>
      <c r="S990" s="9">
        <f t="shared" si="158"/>
        <v>89.73295689526789</v>
      </c>
      <c r="T990" s="9">
        <f t="shared" si="159"/>
        <v>0</v>
      </c>
    </row>
    <row r="991" spans="8:20">
      <c r="H991" s="52">
        <v>987</v>
      </c>
      <c r="I991" s="9">
        <v>-1.5377677191507144</v>
      </c>
      <c r="J991" s="9">
        <f t="shared" ca="1" si="152"/>
        <v>0.16604098130673181</v>
      </c>
      <c r="K991" s="9">
        <f t="shared" si="150"/>
        <v>-1.5377677191507144</v>
      </c>
      <c r="L991" s="9">
        <f t="shared" si="151"/>
        <v>58.156675444011086</v>
      </c>
      <c r="M991" s="9">
        <f t="shared" si="153"/>
        <v>88.391083609939685</v>
      </c>
      <c r="N991" s="9">
        <f t="shared" si="154"/>
        <v>0</v>
      </c>
      <c r="O991" s="9">
        <f t="shared" si="155"/>
        <v>0</v>
      </c>
      <c r="Q991" s="9">
        <f t="shared" si="156"/>
        <v>58.156675444011086</v>
      </c>
      <c r="R991" s="9">
        <f t="shared" si="157"/>
        <v>0</v>
      </c>
      <c r="S991" s="9">
        <f t="shared" si="158"/>
        <v>88.391083609939685</v>
      </c>
      <c r="T991" s="9">
        <f t="shared" si="159"/>
        <v>0</v>
      </c>
    </row>
    <row r="992" spans="8:20">
      <c r="H992" s="52">
        <v>988</v>
      </c>
      <c r="I992" s="9">
        <v>0.75124204607401246</v>
      </c>
      <c r="J992" s="9">
        <f t="shared" ca="1" si="152"/>
        <v>1.8624644729551465</v>
      </c>
      <c r="K992" s="9">
        <f t="shared" si="150"/>
        <v>0.75124204607401246</v>
      </c>
      <c r="L992" s="9">
        <f t="shared" si="151"/>
        <v>125.3229068300905</v>
      </c>
      <c r="M992" s="9">
        <f t="shared" si="153"/>
        <v>110.29388196621369</v>
      </c>
      <c r="N992" s="9">
        <f t="shared" si="154"/>
        <v>-12.484751574392746</v>
      </c>
      <c r="O992" s="9">
        <f t="shared" si="155"/>
        <v>-10.127656305062047</v>
      </c>
      <c r="Q992" s="9">
        <f t="shared" si="156"/>
        <v>125.3229068300905</v>
      </c>
      <c r="R992" s="9">
        <f t="shared" si="157"/>
        <v>-12.484751574392746</v>
      </c>
      <c r="S992" s="9">
        <f t="shared" si="158"/>
        <v>110.29388196621369</v>
      </c>
      <c r="T992" s="9">
        <f t="shared" si="159"/>
        <v>-10.127656305062047</v>
      </c>
    </row>
    <row r="993" spans="8:21">
      <c r="H993" s="52">
        <v>989</v>
      </c>
      <c r="I993" s="9">
        <v>-0.13030963599931639</v>
      </c>
      <c r="J993" s="9">
        <f t="shared" ca="1" si="152"/>
        <v>-0.40269191341642507</v>
      </c>
      <c r="K993" s="9">
        <f t="shared" si="150"/>
        <v>-0.13030963599931639</v>
      </c>
      <c r="L993" s="9">
        <f t="shared" si="151"/>
        <v>93.243454656083358</v>
      </c>
      <c r="M993" s="9">
        <f t="shared" si="153"/>
        <v>101.28018780433668</v>
      </c>
      <c r="N993" s="9">
        <f t="shared" si="154"/>
        <v>0</v>
      </c>
      <c r="O993" s="9">
        <f t="shared" si="155"/>
        <v>-1.2801878043366912</v>
      </c>
      <c r="Q993" s="9">
        <f t="shared" si="156"/>
        <v>93.243454656083358</v>
      </c>
      <c r="R993" s="9">
        <f t="shared" si="157"/>
        <v>0</v>
      </c>
      <c r="S993" s="9">
        <f t="shared" si="158"/>
        <v>101.28018780433668</v>
      </c>
      <c r="T993" s="9">
        <f t="shared" si="159"/>
        <v>-1.2801878043366912</v>
      </c>
    </row>
    <row r="994" spans="8:21">
      <c r="H994" s="52">
        <v>990</v>
      </c>
      <c r="I994" s="9">
        <v>0.45931136057039229</v>
      </c>
      <c r="J994" s="9">
        <f t="shared" ca="1" si="152"/>
        <v>-1.4817831904897827</v>
      </c>
      <c r="K994" s="9">
        <f t="shared" si="150"/>
        <v>0.45931136057039229</v>
      </c>
      <c r="L994" s="9">
        <f t="shared" si="151"/>
        <v>113.63342204099611</v>
      </c>
      <c r="M994" s="9">
        <f t="shared" si="153"/>
        <v>107.22344410749238</v>
      </c>
      <c r="N994" s="9">
        <f t="shared" si="154"/>
        <v>-12.484751574392746</v>
      </c>
      <c r="O994" s="9">
        <f t="shared" si="155"/>
        <v>-7.2234441074923978</v>
      </c>
      <c r="Q994" s="9">
        <f t="shared" si="156"/>
        <v>113.63342204099611</v>
      </c>
      <c r="R994" s="9">
        <f t="shared" si="157"/>
        <v>-12.484751574392746</v>
      </c>
      <c r="S994" s="9">
        <f t="shared" si="158"/>
        <v>107.22344410749238</v>
      </c>
      <c r="T994" s="9">
        <f t="shared" si="159"/>
        <v>-7.2234441074923978</v>
      </c>
    </row>
    <row r="995" spans="8:21">
      <c r="H995" s="52">
        <v>991</v>
      </c>
      <c r="I995" s="9">
        <v>0.96129156399396032</v>
      </c>
      <c r="J995" s="9">
        <f t="shared" ca="1" si="152"/>
        <v>0.24086934200203661</v>
      </c>
      <c r="K995" s="9">
        <f t="shared" si="150"/>
        <v>0.96129156399396032</v>
      </c>
      <c r="L995" s="9">
        <f t="shared" si="151"/>
        <v>134.47065860354212</v>
      </c>
      <c r="M995" s="9">
        <f t="shared" si="153"/>
        <v>112.55736571759512</v>
      </c>
      <c r="N995" s="9">
        <f t="shared" si="154"/>
        <v>-12.484751574392746</v>
      </c>
      <c r="O995" s="9">
        <f t="shared" si="155"/>
        <v>-10.127656305062047</v>
      </c>
      <c r="Q995" s="9">
        <f t="shared" si="156"/>
        <v>134.47065860354212</v>
      </c>
      <c r="R995" s="9">
        <f t="shared" si="157"/>
        <v>-12.484751574392746</v>
      </c>
      <c r="S995" s="9">
        <f t="shared" si="158"/>
        <v>112.55736571759512</v>
      </c>
      <c r="T995" s="9">
        <f t="shared" si="159"/>
        <v>-10.127656305062047</v>
      </c>
    </row>
    <row r="996" spans="8:21">
      <c r="H996" s="52">
        <v>992</v>
      </c>
      <c r="I996" s="9">
        <v>0.53792107999690997</v>
      </c>
      <c r="J996" s="9">
        <f t="shared" ca="1" si="152"/>
        <v>0.4220695712890678</v>
      </c>
      <c r="K996" s="9">
        <f t="shared" si="150"/>
        <v>0.53792107999690997</v>
      </c>
      <c r="L996" s="9">
        <f t="shared" si="151"/>
        <v>116.66936889703695</v>
      </c>
      <c r="M996" s="9">
        <f t="shared" si="153"/>
        <v>108.04172701633561</v>
      </c>
      <c r="N996" s="9">
        <f t="shared" si="154"/>
        <v>-12.484751574392746</v>
      </c>
      <c r="O996" s="9">
        <f t="shared" si="155"/>
        <v>-8.0417270163356278</v>
      </c>
      <c r="Q996" s="9">
        <f t="shared" si="156"/>
        <v>116.66936889703695</v>
      </c>
      <c r="R996" s="9">
        <f t="shared" si="157"/>
        <v>-12.484751574392746</v>
      </c>
      <c r="S996" s="9">
        <f t="shared" si="158"/>
        <v>108.04172701633561</v>
      </c>
      <c r="T996" s="9">
        <f t="shared" si="159"/>
        <v>-8.0417270163356278</v>
      </c>
    </row>
    <row r="997" spans="8:21">
      <c r="H997" s="52">
        <v>993</v>
      </c>
      <c r="I997" s="9">
        <v>1.69925508117306</v>
      </c>
      <c r="J997" s="9">
        <f t="shared" ca="1" si="152"/>
        <v>0.52625885942625927</v>
      </c>
      <c r="K997" s="9">
        <f t="shared" si="150"/>
        <v>1.69925508117306</v>
      </c>
      <c r="L997" s="9">
        <f t="shared" si="151"/>
        <v>172.23591748534631</v>
      </c>
      <c r="M997" s="9">
        <f t="shared" si="153"/>
        <v>120.88428787191066</v>
      </c>
      <c r="N997" s="9">
        <f t="shared" si="154"/>
        <v>-12.484751574392746</v>
      </c>
      <c r="O997" s="9">
        <f t="shared" si="155"/>
        <v>-10.127656305062047</v>
      </c>
      <c r="Q997" s="9">
        <f t="shared" si="156"/>
        <v>172.23591748534631</v>
      </c>
      <c r="R997" s="9">
        <f t="shared" si="157"/>
        <v>-12.484751574392746</v>
      </c>
      <c r="S997" s="9">
        <f t="shared" si="158"/>
        <v>120.88428787191066</v>
      </c>
      <c r="T997" s="9">
        <f t="shared" si="159"/>
        <v>-10.127656305062047</v>
      </c>
    </row>
    <row r="998" spans="8:21">
      <c r="H998" s="52">
        <v>994</v>
      </c>
      <c r="I998" s="9">
        <v>0.96166084160148746</v>
      </c>
      <c r="J998" s="9">
        <f t="shared" ca="1" si="152"/>
        <v>-0.8571627561477877</v>
      </c>
      <c r="K998" s="9">
        <f t="shared" si="150"/>
        <v>0.96166084160148746</v>
      </c>
      <c r="L998" s="9">
        <f t="shared" si="151"/>
        <v>134.48731500858514</v>
      </c>
      <c r="M998" s="9">
        <f t="shared" si="153"/>
        <v>112.56138566343471</v>
      </c>
      <c r="N998" s="9">
        <f t="shared" si="154"/>
        <v>-12.484751574392746</v>
      </c>
      <c r="O998" s="9">
        <f t="shared" si="155"/>
        <v>-10.127656305062047</v>
      </c>
      <c r="Q998" s="9">
        <f t="shared" si="156"/>
        <v>134.48731500858514</v>
      </c>
      <c r="R998" s="9">
        <f t="shared" si="157"/>
        <v>-12.484751574392746</v>
      </c>
      <c r="S998" s="9">
        <f t="shared" si="158"/>
        <v>112.56138566343471</v>
      </c>
      <c r="T998" s="9">
        <f t="shared" si="159"/>
        <v>-10.127656305062047</v>
      </c>
    </row>
    <row r="999" spans="8:21">
      <c r="H999" s="52">
        <v>995</v>
      </c>
      <c r="I999" s="9">
        <v>-1.1486593955360449</v>
      </c>
      <c r="J999" s="9">
        <f t="shared" ca="1" si="152"/>
        <v>-0.10670520362237465</v>
      </c>
      <c r="K999" s="9">
        <f t="shared" si="150"/>
        <v>-1.1486593955360449</v>
      </c>
      <c r="L999" s="9">
        <f t="shared" si="151"/>
        <v>66.264270847956411</v>
      </c>
      <c r="M999" s="9">
        <f t="shared" si="153"/>
        <v>91.780787953981687</v>
      </c>
      <c r="N999" s="9">
        <f t="shared" si="154"/>
        <v>0</v>
      </c>
      <c r="O999" s="9">
        <f t="shared" si="155"/>
        <v>0</v>
      </c>
      <c r="Q999" s="9">
        <f t="shared" si="156"/>
        <v>66.264270847956411</v>
      </c>
      <c r="R999" s="9">
        <f t="shared" si="157"/>
        <v>0</v>
      </c>
      <c r="S999" s="9">
        <f t="shared" si="158"/>
        <v>91.780787953981687</v>
      </c>
      <c r="T999" s="9">
        <f t="shared" si="159"/>
        <v>0</v>
      </c>
    </row>
    <row r="1000" spans="8:21">
      <c r="H1000" s="52">
        <v>996</v>
      </c>
      <c r="I1000" s="9">
        <v>0.178112479710826</v>
      </c>
      <c r="J1000" s="9">
        <f t="shared" ca="1" si="152"/>
        <v>-2.8539152549242153</v>
      </c>
      <c r="K1000" s="9">
        <f t="shared" si="150"/>
        <v>0.178112479710826</v>
      </c>
      <c r="L1000" s="9">
        <f t="shared" si="151"/>
        <v>103.40581703408027</v>
      </c>
      <c r="M1000" s="9">
        <f t="shared" si="153"/>
        <v>104.34672921913828</v>
      </c>
      <c r="N1000" s="9">
        <f t="shared" si="154"/>
        <v>-3.4058170340802718</v>
      </c>
      <c r="O1000" s="9">
        <f t="shared" si="155"/>
        <v>-4.3467292191382967</v>
      </c>
      <c r="Q1000" s="9">
        <f t="shared" si="156"/>
        <v>103.40581703408027</v>
      </c>
      <c r="R1000" s="9">
        <f t="shared" si="157"/>
        <v>-3.4058170340802718</v>
      </c>
      <c r="S1000" s="9">
        <f t="shared" si="158"/>
        <v>104.34672921913828</v>
      </c>
      <c r="T1000" s="9">
        <f t="shared" si="159"/>
        <v>-4.3467292191382967</v>
      </c>
    </row>
    <row r="1001" spans="8:21">
      <c r="H1001" s="52">
        <v>997</v>
      </c>
      <c r="I1001" s="9">
        <v>0.37291811682163811</v>
      </c>
      <c r="J1001" s="9">
        <f t="shared" ca="1" si="152"/>
        <v>0.23521094000616083</v>
      </c>
      <c r="K1001" s="9">
        <f t="shared" si="150"/>
        <v>0.37291811682163811</v>
      </c>
      <c r="L1001" s="9">
        <f t="shared" si="151"/>
        <v>110.38791427067358</v>
      </c>
      <c r="M1001" s="9">
        <f t="shared" si="153"/>
        <v>106.33128563205752</v>
      </c>
      <c r="N1001" s="9">
        <f t="shared" si="154"/>
        <v>-10.387914270673576</v>
      </c>
      <c r="O1001" s="9">
        <f t="shared" si="155"/>
        <v>-6.3312856320575293</v>
      </c>
      <c r="Q1001" s="9">
        <f t="shared" si="156"/>
        <v>110.38791427067358</v>
      </c>
      <c r="R1001" s="9">
        <f t="shared" si="157"/>
        <v>-10.387914270673576</v>
      </c>
      <c r="S1001" s="9">
        <f t="shared" si="158"/>
        <v>106.33128563205752</v>
      </c>
      <c r="T1001" s="9">
        <f t="shared" si="159"/>
        <v>-6.3312856320575293</v>
      </c>
    </row>
    <row r="1002" spans="8:21">
      <c r="H1002" s="52">
        <v>998</v>
      </c>
      <c r="I1002" s="9">
        <v>0.49154985423227332</v>
      </c>
      <c r="J1002" s="9">
        <f t="shared" ca="1" si="152"/>
        <v>0.89189860290307665</v>
      </c>
      <c r="K1002" s="9">
        <f t="shared" si="150"/>
        <v>0.49154985423227332</v>
      </c>
      <c r="L1002" s="9">
        <f t="shared" si="151"/>
        <v>114.86881420053818</v>
      </c>
      <c r="M1002" s="9">
        <f t="shared" si="153"/>
        <v>107.5582763438461</v>
      </c>
      <c r="N1002" s="9">
        <f t="shared" si="154"/>
        <v>-12.484751574392746</v>
      </c>
      <c r="O1002" s="9">
        <f t="shared" si="155"/>
        <v>-7.5582763438461171</v>
      </c>
      <c r="Q1002" s="9">
        <f t="shared" si="156"/>
        <v>114.86881420053818</v>
      </c>
      <c r="R1002" s="9">
        <f t="shared" si="157"/>
        <v>-12.484751574392746</v>
      </c>
      <c r="S1002" s="9">
        <f t="shared" si="158"/>
        <v>107.5582763438461</v>
      </c>
      <c r="T1002" s="9">
        <f t="shared" si="159"/>
        <v>-7.5582763438461171</v>
      </c>
    </row>
    <row r="1003" spans="8:21">
      <c r="H1003" s="52">
        <v>999</v>
      </c>
      <c r="I1003" s="9">
        <v>0.56115627845645022</v>
      </c>
      <c r="J1003" s="9">
        <f t="shared" ca="1" si="152"/>
        <v>-0.11063656617534033</v>
      </c>
      <c r="K1003" s="9">
        <f t="shared" si="150"/>
        <v>0.56115627845645022</v>
      </c>
      <c r="L1003" s="9">
        <f t="shared" si="151"/>
        <v>117.58215810166945</v>
      </c>
      <c r="M1003" s="9">
        <f t="shared" si="153"/>
        <v>108.28478590646924</v>
      </c>
      <c r="N1003" s="9">
        <f t="shared" si="154"/>
        <v>-12.484751574392746</v>
      </c>
      <c r="O1003" s="9">
        <f t="shared" si="155"/>
        <v>-8.2847859064692528</v>
      </c>
      <c r="Q1003" s="9">
        <f t="shared" si="156"/>
        <v>117.58215810166945</v>
      </c>
      <c r="R1003" s="9">
        <f t="shared" si="157"/>
        <v>-12.484751574392746</v>
      </c>
      <c r="S1003" s="9">
        <f t="shared" si="158"/>
        <v>108.28478590646924</v>
      </c>
      <c r="T1003" s="9">
        <f t="shared" si="159"/>
        <v>-8.2847859064692528</v>
      </c>
    </row>
    <row r="1004" spans="8:21">
      <c r="H1004" s="52">
        <v>1000</v>
      </c>
      <c r="I1004" s="9">
        <v>-0.32356015474410404</v>
      </c>
      <c r="J1004" s="9">
        <f t="shared" ca="1" si="152"/>
        <v>-0.27171917425144476</v>
      </c>
      <c r="K1004" s="9">
        <f t="shared" si="150"/>
        <v>-0.32356015474410404</v>
      </c>
      <c r="L1004" s="9">
        <f t="shared" si="151"/>
        <v>87.391325468429287</v>
      </c>
      <c r="M1004" s="9">
        <f t="shared" si="153"/>
        <v>99.404853978875181</v>
      </c>
      <c r="N1004" s="9">
        <f t="shared" si="154"/>
        <v>0</v>
      </c>
      <c r="O1004" s="9">
        <f t="shared" si="155"/>
        <v>0</v>
      </c>
      <c r="Q1004" s="9">
        <f t="shared" si="156"/>
        <v>87.391325468429287</v>
      </c>
      <c r="R1004" s="9">
        <f t="shared" si="157"/>
        <v>0</v>
      </c>
      <c r="S1004" s="9">
        <f t="shared" si="158"/>
        <v>99.404853978875181</v>
      </c>
      <c r="T1004" s="9">
        <f t="shared" si="159"/>
        <v>0</v>
      </c>
    </row>
    <row r="1005" spans="8:21">
      <c r="H1005" s="37"/>
      <c r="I1005" s="36"/>
      <c r="J1005" s="38"/>
      <c r="K1005" s="36"/>
      <c r="L1005" s="56"/>
      <c r="M1005" s="38"/>
      <c r="N1005" s="38"/>
      <c r="O1005" s="38"/>
      <c r="P1005" s="38"/>
      <c r="Q1005" s="38"/>
      <c r="R1005" s="38"/>
      <c r="S1005" s="38"/>
      <c r="T1005" s="38"/>
      <c r="U1005" s="38"/>
    </row>
    <row r="1006" spans="8:21">
      <c r="H1006" s="37"/>
      <c r="I1006" s="36"/>
      <c r="J1006" s="38"/>
      <c r="K1006" s="36"/>
      <c r="L1006" s="36"/>
      <c r="M1006" s="38"/>
      <c r="N1006" s="36"/>
      <c r="O1006" s="38"/>
    </row>
    <row r="1007" spans="8:21">
      <c r="H1007" s="37"/>
      <c r="I1007" s="36"/>
      <c r="J1007" s="38"/>
      <c r="K1007" s="36"/>
      <c r="L1007" s="36"/>
      <c r="M1007" s="38"/>
      <c r="N1007" s="36"/>
      <c r="O1007" s="38"/>
    </row>
    <row r="1008" spans="8:21">
      <c r="H1008" s="37"/>
      <c r="I1008" s="36"/>
      <c r="J1008" s="38"/>
      <c r="K1008" s="36"/>
      <c r="L1008" s="36"/>
      <c r="M1008" s="38"/>
      <c r="N1008" s="36"/>
      <c r="O1008" s="38"/>
    </row>
    <row r="1009" spans="8:15">
      <c r="H1009" s="37"/>
      <c r="I1009" s="36"/>
      <c r="J1009" s="38"/>
      <c r="K1009" s="36"/>
      <c r="L1009" s="36"/>
      <c r="M1009" s="38"/>
      <c r="N1009" s="36"/>
      <c r="O1009" s="38"/>
    </row>
    <row r="1010" spans="8:15">
      <c r="H1010" s="37"/>
      <c r="I1010" s="36"/>
      <c r="J1010" s="38"/>
      <c r="K1010" s="36"/>
      <c r="L1010" s="36"/>
      <c r="M1010" s="38"/>
      <c r="N1010" s="36"/>
      <c r="O1010" s="38"/>
    </row>
    <row r="1011" spans="8:15">
      <c r="H1011" s="37"/>
      <c r="I1011" s="36"/>
      <c r="J1011" s="38"/>
      <c r="K1011" s="36"/>
      <c r="L1011" s="36"/>
      <c r="M1011" s="38"/>
      <c r="N1011" s="36"/>
      <c r="O1011" s="38"/>
    </row>
    <row r="1012" spans="8:15">
      <c r="H1012" s="37"/>
      <c r="I1012" s="36"/>
      <c r="J1012" s="38"/>
      <c r="K1012" s="36"/>
      <c r="L1012" s="36"/>
      <c r="M1012" s="38"/>
      <c r="N1012" s="36"/>
      <c r="O1012" s="38"/>
    </row>
    <row r="1013" spans="8:15">
      <c r="H1013" s="37"/>
      <c r="I1013" s="36"/>
      <c r="J1013" s="38"/>
      <c r="K1013" s="36"/>
      <c r="L1013" s="36"/>
      <c r="M1013" s="38"/>
      <c r="N1013" s="36"/>
      <c r="O1013" s="38"/>
    </row>
    <row r="1014" spans="8:15">
      <c r="H1014" s="37"/>
      <c r="I1014" s="36"/>
      <c r="J1014" s="38"/>
      <c r="K1014" s="36"/>
      <c r="L1014" s="36"/>
      <c r="M1014" s="38"/>
      <c r="N1014" s="36"/>
      <c r="O1014" s="38"/>
    </row>
    <row r="1015" spans="8:15">
      <c r="H1015" s="37"/>
      <c r="I1015" s="36"/>
      <c r="J1015" s="38"/>
      <c r="K1015" s="36"/>
      <c r="L1015" s="36"/>
      <c r="M1015" s="38"/>
      <c r="N1015" s="36"/>
      <c r="O1015" s="38"/>
    </row>
    <row r="1016" spans="8:15">
      <c r="H1016" s="37"/>
      <c r="I1016" s="36"/>
      <c r="J1016" s="38"/>
      <c r="K1016" s="36"/>
      <c r="L1016" s="36"/>
      <c r="M1016" s="38"/>
      <c r="N1016" s="36"/>
      <c r="O1016" s="38"/>
    </row>
    <row r="1017" spans="8:15">
      <c r="H1017" s="37"/>
      <c r="I1017" s="36"/>
      <c r="J1017" s="38"/>
      <c r="K1017" s="36"/>
      <c r="L1017" s="36"/>
      <c r="M1017" s="38"/>
      <c r="N1017" s="36"/>
      <c r="O1017" s="38"/>
    </row>
    <row r="1018" spans="8:15">
      <c r="H1018" s="37"/>
      <c r="I1018" s="36"/>
      <c r="J1018" s="38"/>
      <c r="K1018" s="36"/>
      <c r="L1018" s="36"/>
      <c r="M1018" s="38"/>
      <c r="N1018" s="36"/>
      <c r="O1018" s="38"/>
    </row>
    <row r="1019" spans="8:15">
      <c r="H1019" s="37"/>
      <c r="I1019" s="36"/>
      <c r="J1019" s="38"/>
      <c r="K1019" s="36"/>
      <c r="L1019" s="36"/>
      <c r="M1019" s="38"/>
      <c r="N1019" s="36"/>
      <c r="O1019" s="38"/>
    </row>
    <row r="1020" spans="8:15">
      <c r="H1020" s="37"/>
      <c r="I1020" s="36"/>
      <c r="J1020" s="38"/>
      <c r="K1020" s="36"/>
      <c r="L1020" s="36"/>
      <c r="M1020" s="38"/>
      <c r="N1020" s="36"/>
      <c r="O1020" s="38"/>
    </row>
    <row r="1021" spans="8:15">
      <c r="H1021" s="37"/>
      <c r="I1021" s="36"/>
      <c r="J1021" s="38"/>
      <c r="K1021" s="36"/>
      <c r="L1021" s="36"/>
      <c r="M1021" s="38"/>
      <c r="N1021" s="36"/>
      <c r="O1021" s="38"/>
    </row>
    <row r="1022" spans="8:15">
      <c r="H1022" s="37"/>
      <c r="I1022" s="36"/>
      <c r="J1022" s="38"/>
      <c r="K1022" s="36"/>
      <c r="L1022" s="36"/>
      <c r="M1022" s="38"/>
      <c r="N1022" s="36"/>
      <c r="O1022" s="38"/>
    </row>
    <row r="1023" spans="8:15">
      <c r="H1023" s="37"/>
      <c r="I1023" s="36"/>
      <c r="J1023" s="38"/>
      <c r="K1023" s="36"/>
      <c r="L1023" s="36"/>
      <c r="M1023" s="38"/>
      <c r="N1023" s="36"/>
      <c r="O1023" s="38"/>
    </row>
    <row r="1024" spans="8:15">
      <c r="H1024" s="37"/>
      <c r="I1024" s="36"/>
      <c r="J1024" s="38"/>
      <c r="K1024" s="36"/>
      <c r="L1024" s="36"/>
      <c r="M1024" s="38"/>
      <c r="N1024" s="36"/>
      <c r="O1024" s="38"/>
    </row>
    <row r="1025" spans="8:15">
      <c r="H1025" s="37"/>
      <c r="I1025" s="36"/>
      <c r="J1025" s="38"/>
      <c r="K1025" s="36"/>
      <c r="L1025" s="36"/>
      <c r="M1025" s="38"/>
      <c r="N1025" s="36"/>
      <c r="O1025" s="38"/>
    </row>
    <row r="1026" spans="8:15">
      <c r="H1026" s="37"/>
      <c r="I1026" s="36"/>
      <c r="J1026" s="38"/>
      <c r="K1026" s="36"/>
      <c r="L1026" s="36"/>
      <c r="M1026" s="38"/>
      <c r="N1026" s="36"/>
      <c r="O1026" s="38"/>
    </row>
    <row r="1027" spans="8:15">
      <c r="H1027" s="37"/>
      <c r="I1027" s="36"/>
      <c r="J1027" s="38"/>
      <c r="K1027" s="36"/>
      <c r="L1027" s="36"/>
      <c r="M1027" s="38"/>
      <c r="N1027" s="36"/>
      <c r="O1027" s="38"/>
    </row>
    <row r="1028" spans="8:15">
      <c r="H1028" s="37"/>
      <c r="I1028" s="36"/>
      <c r="J1028" s="38"/>
      <c r="K1028" s="36"/>
      <c r="L1028" s="36"/>
      <c r="M1028" s="38"/>
      <c r="N1028" s="36"/>
      <c r="O1028" s="38"/>
    </row>
    <row r="1029" spans="8:15">
      <c r="H1029" s="37"/>
      <c r="I1029" s="36"/>
      <c r="J1029" s="38"/>
      <c r="K1029" s="36"/>
      <c r="L1029" s="36"/>
      <c r="M1029" s="38"/>
      <c r="N1029" s="36"/>
      <c r="O1029" s="38"/>
    </row>
    <row r="1030" spans="8:15">
      <c r="H1030" s="37"/>
      <c r="I1030" s="36"/>
      <c r="J1030" s="38"/>
      <c r="K1030" s="36"/>
      <c r="L1030" s="36"/>
      <c r="M1030" s="38"/>
      <c r="N1030" s="36"/>
      <c r="O1030" s="38"/>
    </row>
    <row r="1031" spans="8:15">
      <c r="H1031" s="37"/>
      <c r="I1031" s="36"/>
      <c r="J1031" s="38"/>
      <c r="K1031" s="36"/>
      <c r="L1031" s="36"/>
      <c r="M1031" s="38"/>
      <c r="N1031" s="36"/>
      <c r="O1031" s="38"/>
    </row>
    <row r="1032" spans="8:15">
      <c r="H1032" s="37"/>
      <c r="I1032" s="36"/>
      <c r="J1032" s="38"/>
      <c r="K1032" s="36"/>
      <c r="L1032" s="36"/>
      <c r="M1032" s="38"/>
      <c r="N1032" s="36"/>
      <c r="O1032" s="38"/>
    </row>
    <row r="1033" spans="8:15">
      <c r="H1033" s="37"/>
      <c r="I1033" s="36"/>
      <c r="J1033" s="38"/>
      <c r="K1033" s="36"/>
      <c r="L1033" s="36"/>
      <c r="M1033" s="38"/>
      <c r="N1033" s="36"/>
      <c r="O1033" s="38"/>
    </row>
    <row r="1034" spans="8:15">
      <c r="H1034" s="37"/>
      <c r="I1034" s="36"/>
      <c r="J1034" s="38"/>
      <c r="K1034" s="36"/>
      <c r="L1034" s="36"/>
      <c r="M1034" s="38"/>
      <c r="N1034" s="36"/>
      <c r="O1034" s="38"/>
    </row>
    <row r="1035" spans="8:15">
      <c r="H1035" s="37"/>
      <c r="I1035" s="36"/>
      <c r="J1035" s="38"/>
      <c r="K1035" s="36"/>
      <c r="L1035" s="36"/>
      <c r="M1035" s="38"/>
      <c r="N1035" s="36"/>
      <c r="O1035" s="38"/>
    </row>
    <row r="1036" spans="8:15">
      <c r="H1036" s="37"/>
      <c r="I1036" s="36"/>
      <c r="J1036" s="38"/>
      <c r="K1036" s="36"/>
      <c r="L1036" s="36"/>
      <c r="M1036" s="38"/>
      <c r="N1036" s="36"/>
      <c r="O1036" s="38"/>
    </row>
    <row r="1037" spans="8:15">
      <c r="H1037" s="37"/>
      <c r="I1037" s="36"/>
      <c r="J1037" s="38"/>
      <c r="K1037" s="36"/>
      <c r="L1037" s="36"/>
      <c r="M1037" s="38"/>
      <c r="N1037" s="36"/>
      <c r="O1037" s="38"/>
    </row>
    <row r="1038" spans="8:15">
      <c r="H1038" s="37"/>
      <c r="I1038" s="36"/>
      <c r="J1038" s="38"/>
      <c r="K1038" s="36"/>
      <c r="L1038" s="36"/>
      <c r="M1038" s="38"/>
      <c r="N1038" s="36"/>
      <c r="O1038" s="38"/>
    </row>
    <row r="1039" spans="8:15">
      <c r="H1039" s="37"/>
      <c r="I1039" s="36"/>
      <c r="J1039" s="38"/>
      <c r="K1039" s="36"/>
      <c r="L1039" s="36"/>
      <c r="M1039" s="38"/>
      <c r="N1039" s="36"/>
      <c r="O1039" s="38"/>
    </row>
    <row r="1040" spans="8:15">
      <c r="H1040" s="37"/>
      <c r="I1040" s="36"/>
      <c r="J1040" s="38"/>
      <c r="K1040" s="36"/>
      <c r="L1040" s="36"/>
      <c r="M1040" s="38"/>
      <c r="N1040" s="36"/>
      <c r="O1040" s="38"/>
    </row>
    <row r="1041" spans="8:15">
      <c r="H1041" s="37"/>
      <c r="I1041" s="36"/>
      <c r="J1041" s="38"/>
      <c r="K1041" s="36"/>
      <c r="L1041" s="36"/>
      <c r="M1041" s="38"/>
      <c r="N1041" s="36"/>
      <c r="O1041" s="38"/>
    </row>
    <row r="1042" spans="8:15">
      <c r="H1042" s="37"/>
      <c r="I1042" s="36"/>
      <c r="J1042" s="38"/>
      <c r="K1042" s="36"/>
      <c r="L1042" s="36"/>
      <c r="M1042" s="38"/>
      <c r="N1042" s="36"/>
      <c r="O1042" s="38"/>
    </row>
    <row r="1043" spans="8:15">
      <c r="H1043" s="37"/>
      <c r="I1043" s="36"/>
      <c r="J1043" s="38"/>
      <c r="K1043" s="36"/>
      <c r="L1043" s="36"/>
      <c r="M1043" s="38"/>
      <c r="N1043" s="36"/>
      <c r="O1043" s="38"/>
    </row>
    <row r="1044" spans="8:15">
      <c r="H1044" s="37"/>
      <c r="I1044" s="36"/>
      <c r="J1044" s="38"/>
      <c r="K1044" s="36"/>
      <c r="L1044" s="36"/>
      <c r="M1044" s="38"/>
      <c r="N1044" s="36"/>
      <c r="O1044" s="38"/>
    </row>
    <row r="1045" spans="8:15">
      <c r="H1045" s="37"/>
      <c r="I1045" s="36"/>
      <c r="J1045" s="38"/>
      <c r="K1045" s="36"/>
      <c r="L1045" s="36"/>
      <c r="M1045" s="38"/>
      <c r="N1045" s="36"/>
      <c r="O1045" s="38"/>
    </row>
    <row r="1046" spans="8:15">
      <c r="H1046" s="37"/>
      <c r="I1046" s="36"/>
      <c r="J1046" s="38"/>
      <c r="K1046" s="36"/>
      <c r="L1046" s="36"/>
      <c r="M1046" s="38"/>
      <c r="N1046" s="36"/>
      <c r="O1046" s="38"/>
    </row>
    <row r="1047" spans="8:15">
      <c r="H1047" s="37"/>
      <c r="I1047" s="36"/>
      <c r="J1047" s="38"/>
      <c r="K1047" s="36"/>
      <c r="L1047" s="36"/>
      <c r="M1047" s="38"/>
      <c r="N1047" s="36"/>
      <c r="O1047" s="38"/>
    </row>
    <row r="1048" spans="8:15">
      <c r="H1048" s="37"/>
      <c r="I1048" s="36"/>
      <c r="J1048" s="38"/>
      <c r="K1048" s="36"/>
      <c r="L1048" s="36"/>
      <c r="M1048" s="38"/>
      <c r="N1048" s="36"/>
      <c r="O1048" s="38"/>
    </row>
    <row r="1049" spans="8:15">
      <c r="H1049" s="37"/>
      <c r="I1049" s="36"/>
      <c r="J1049" s="38"/>
      <c r="K1049" s="36"/>
      <c r="L1049" s="36"/>
      <c r="M1049" s="38"/>
      <c r="N1049" s="36"/>
      <c r="O1049" s="38"/>
    </row>
    <row r="1050" spans="8:15">
      <c r="H1050" s="37"/>
      <c r="I1050" s="36"/>
      <c r="J1050" s="38"/>
      <c r="K1050" s="36"/>
      <c r="L1050" s="36"/>
      <c r="M1050" s="38"/>
      <c r="N1050" s="36"/>
      <c r="O1050" s="38"/>
    </row>
    <row r="1051" spans="8:15">
      <c r="H1051" s="37"/>
      <c r="I1051" s="36"/>
      <c r="J1051" s="38"/>
      <c r="K1051" s="36"/>
      <c r="L1051" s="36"/>
      <c r="M1051" s="38"/>
      <c r="N1051" s="36"/>
      <c r="O1051" s="38"/>
    </row>
    <row r="1052" spans="8:15">
      <c r="H1052" s="37"/>
      <c r="I1052" s="36"/>
      <c r="J1052" s="38"/>
      <c r="K1052" s="36"/>
      <c r="L1052" s="36"/>
      <c r="M1052" s="38"/>
      <c r="N1052" s="36"/>
      <c r="O1052" s="38"/>
    </row>
    <row r="1053" spans="8:15">
      <c r="H1053" s="37"/>
      <c r="I1053" s="36"/>
      <c r="J1053" s="38"/>
      <c r="K1053" s="36"/>
      <c r="L1053" s="36"/>
      <c r="M1053" s="38"/>
      <c r="N1053" s="36"/>
      <c r="O1053" s="38"/>
    </row>
    <row r="1054" spans="8:15">
      <c r="H1054" s="37"/>
      <c r="I1054" s="36"/>
      <c r="J1054" s="38"/>
      <c r="K1054" s="36"/>
      <c r="L1054" s="36"/>
      <c r="M1054" s="38"/>
      <c r="N1054" s="36"/>
      <c r="O1054" s="38"/>
    </row>
    <row r="1055" spans="8:15">
      <c r="H1055" s="37"/>
      <c r="I1055" s="36"/>
      <c r="J1055" s="38"/>
      <c r="K1055" s="36"/>
      <c r="L1055" s="36"/>
      <c r="M1055" s="38"/>
      <c r="N1055" s="36"/>
      <c r="O1055" s="38"/>
    </row>
    <row r="1056" spans="8:15">
      <c r="H1056" s="37"/>
      <c r="I1056" s="36"/>
      <c r="J1056" s="38"/>
      <c r="K1056" s="36"/>
      <c r="L1056" s="36"/>
      <c r="M1056" s="38"/>
      <c r="N1056" s="36"/>
      <c r="O1056" s="38"/>
    </row>
    <row r="1057" spans="8:15">
      <c r="H1057" s="37"/>
      <c r="I1057" s="36"/>
      <c r="J1057" s="38"/>
      <c r="K1057" s="36"/>
      <c r="L1057" s="36"/>
      <c r="M1057" s="38"/>
      <c r="N1057" s="36"/>
      <c r="O1057" s="38"/>
    </row>
    <row r="1058" spans="8:15">
      <c r="H1058" s="37"/>
      <c r="I1058" s="36"/>
      <c r="J1058" s="38"/>
      <c r="K1058" s="36"/>
      <c r="L1058" s="36"/>
      <c r="M1058" s="38"/>
      <c r="N1058" s="36"/>
      <c r="O1058" s="38"/>
    </row>
    <row r="1059" spans="8:15">
      <c r="H1059" s="37"/>
      <c r="I1059" s="36"/>
      <c r="J1059" s="38"/>
      <c r="K1059" s="36"/>
      <c r="L1059" s="36"/>
      <c r="M1059" s="38"/>
      <c r="N1059" s="36"/>
      <c r="O1059" s="38"/>
    </row>
    <row r="1060" spans="8:15">
      <c r="H1060" s="37"/>
      <c r="I1060" s="36"/>
      <c r="J1060" s="38"/>
      <c r="K1060" s="36"/>
      <c r="L1060" s="36"/>
      <c r="M1060" s="38"/>
      <c r="N1060" s="36"/>
      <c r="O1060" s="38"/>
    </row>
    <row r="1061" spans="8:15">
      <c r="H1061" s="37"/>
      <c r="I1061" s="36"/>
      <c r="J1061" s="38"/>
      <c r="K1061" s="36"/>
      <c r="L1061" s="36"/>
      <c r="M1061" s="38"/>
      <c r="N1061" s="36"/>
      <c r="O1061" s="38"/>
    </row>
    <row r="1062" spans="8:15">
      <c r="H1062" s="37"/>
      <c r="I1062" s="36"/>
      <c r="J1062" s="38"/>
      <c r="K1062" s="36"/>
      <c r="L1062" s="36"/>
      <c r="M1062" s="38"/>
      <c r="N1062" s="36"/>
      <c r="O1062" s="38"/>
    </row>
    <row r="1063" spans="8:15">
      <c r="H1063" s="37"/>
      <c r="I1063" s="36"/>
      <c r="J1063" s="38"/>
      <c r="K1063" s="36"/>
      <c r="L1063" s="36"/>
      <c r="M1063" s="38"/>
      <c r="N1063" s="36"/>
      <c r="O1063" s="38"/>
    </row>
    <row r="1064" spans="8:15">
      <c r="H1064" s="37"/>
      <c r="I1064" s="36"/>
      <c r="J1064" s="38"/>
      <c r="K1064" s="36"/>
      <c r="L1064" s="36"/>
      <c r="M1064" s="38"/>
      <c r="N1064" s="36"/>
      <c r="O1064" s="38"/>
    </row>
    <row r="1065" spans="8:15">
      <c r="H1065" s="37"/>
      <c r="I1065" s="36"/>
      <c r="J1065" s="38"/>
      <c r="K1065" s="36"/>
      <c r="L1065" s="36"/>
      <c r="M1065" s="38"/>
      <c r="N1065" s="36"/>
      <c r="O1065" s="38"/>
    </row>
    <row r="1066" spans="8:15">
      <c r="H1066" s="37"/>
      <c r="I1066" s="36"/>
      <c r="J1066" s="38"/>
      <c r="K1066" s="36"/>
      <c r="L1066" s="36"/>
      <c r="M1066" s="38"/>
      <c r="N1066" s="36"/>
      <c r="O1066" s="38"/>
    </row>
    <row r="1067" spans="8:15">
      <c r="H1067" s="37"/>
      <c r="I1067" s="36"/>
      <c r="J1067" s="38"/>
      <c r="K1067" s="36"/>
      <c r="L1067" s="36"/>
      <c r="M1067" s="38"/>
      <c r="N1067" s="36"/>
      <c r="O1067" s="38"/>
    </row>
    <row r="1068" spans="8:15">
      <c r="H1068" s="37"/>
      <c r="I1068" s="36"/>
      <c r="J1068" s="38"/>
      <c r="K1068" s="36"/>
      <c r="L1068" s="36"/>
      <c r="M1068" s="38"/>
      <c r="N1068" s="36"/>
      <c r="O1068" s="38"/>
    </row>
    <row r="1069" spans="8:15">
      <c r="H1069" s="37"/>
      <c r="I1069" s="36"/>
      <c r="J1069" s="38"/>
      <c r="K1069" s="36"/>
      <c r="L1069" s="36"/>
      <c r="M1069" s="38"/>
      <c r="N1069" s="36"/>
      <c r="O1069" s="38"/>
    </row>
    <row r="1070" spans="8:15">
      <c r="H1070" s="37"/>
      <c r="I1070" s="36"/>
      <c r="J1070" s="38"/>
      <c r="K1070" s="36"/>
      <c r="L1070" s="36"/>
      <c r="M1070" s="38"/>
      <c r="N1070" s="36"/>
      <c r="O1070" s="38"/>
    </row>
    <row r="1071" spans="8:15">
      <c r="H1071" s="37"/>
      <c r="I1071" s="36"/>
      <c r="J1071" s="38"/>
      <c r="K1071" s="36"/>
      <c r="L1071" s="36"/>
      <c r="M1071" s="38"/>
      <c r="N1071" s="36"/>
      <c r="O1071" s="38"/>
    </row>
    <row r="1072" spans="8:15">
      <c r="H1072" s="37"/>
      <c r="I1072" s="36"/>
      <c r="J1072" s="38"/>
      <c r="K1072" s="36"/>
      <c r="L1072" s="36"/>
      <c r="M1072" s="38"/>
      <c r="N1072" s="36"/>
      <c r="O1072" s="38"/>
    </row>
    <row r="1073" spans="8:15">
      <c r="H1073" s="37"/>
      <c r="I1073" s="36"/>
      <c r="J1073" s="38"/>
      <c r="K1073" s="36"/>
      <c r="L1073" s="36"/>
      <c r="M1073" s="38"/>
      <c r="N1073" s="36"/>
      <c r="O1073" s="38"/>
    </row>
    <row r="1074" spans="8:15">
      <c r="H1074" s="37"/>
      <c r="I1074" s="36"/>
      <c r="J1074" s="38"/>
      <c r="K1074" s="36"/>
      <c r="L1074" s="36"/>
      <c r="M1074" s="38"/>
      <c r="N1074" s="36"/>
      <c r="O1074" s="38"/>
    </row>
    <row r="1075" spans="8:15">
      <c r="H1075" s="37"/>
      <c r="I1075" s="36"/>
      <c r="J1075" s="38"/>
      <c r="K1075" s="36"/>
      <c r="L1075" s="36"/>
      <c r="M1075" s="38"/>
      <c r="N1075" s="36"/>
      <c r="O1075" s="38"/>
    </row>
    <row r="1076" spans="8:15">
      <c r="H1076" s="37"/>
      <c r="I1076" s="36"/>
      <c r="J1076" s="38"/>
      <c r="K1076" s="36"/>
      <c r="L1076" s="36"/>
      <c r="M1076" s="38"/>
      <c r="N1076" s="36"/>
      <c r="O1076" s="38"/>
    </row>
    <row r="1077" spans="8:15">
      <c r="H1077" s="37"/>
      <c r="I1077" s="36"/>
      <c r="J1077" s="38"/>
      <c r="K1077" s="36"/>
      <c r="L1077" s="36"/>
      <c r="M1077" s="38"/>
      <c r="N1077" s="36"/>
      <c r="O1077" s="38"/>
    </row>
    <row r="1078" spans="8:15">
      <c r="H1078" s="37"/>
      <c r="I1078" s="36"/>
      <c r="J1078" s="38"/>
      <c r="K1078" s="36"/>
      <c r="L1078" s="36"/>
      <c r="M1078" s="38"/>
      <c r="N1078" s="36"/>
      <c r="O1078" s="38"/>
    </row>
    <row r="1079" spans="8:15">
      <c r="H1079" s="37"/>
      <c r="I1079" s="36"/>
      <c r="J1079" s="38"/>
      <c r="K1079" s="36"/>
      <c r="L1079" s="36"/>
      <c r="M1079" s="38"/>
      <c r="N1079" s="36"/>
      <c r="O1079" s="38"/>
    </row>
    <row r="1080" spans="8:15">
      <c r="H1080" s="37"/>
      <c r="I1080" s="36"/>
      <c r="J1080" s="38"/>
      <c r="K1080" s="36"/>
      <c r="L1080" s="36"/>
      <c r="M1080" s="38"/>
      <c r="N1080" s="36"/>
      <c r="O1080" s="38"/>
    </row>
    <row r="1081" spans="8:15">
      <c r="H1081" s="37"/>
      <c r="I1081" s="36"/>
      <c r="J1081" s="38"/>
      <c r="K1081" s="36"/>
      <c r="L1081" s="36"/>
      <c r="M1081" s="38"/>
      <c r="N1081" s="36"/>
      <c r="O1081" s="38"/>
    </row>
    <row r="1082" spans="8:15">
      <c r="H1082" s="37"/>
      <c r="I1082" s="36"/>
      <c r="J1082" s="38"/>
      <c r="K1082" s="36"/>
      <c r="L1082" s="36"/>
      <c r="M1082" s="38"/>
      <c r="N1082" s="36"/>
      <c r="O1082" s="38"/>
    </row>
    <row r="1083" spans="8:15">
      <c r="H1083" s="37"/>
      <c r="I1083" s="36"/>
      <c r="J1083" s="38"/>
      <c r="K1083" s="36"/>
      <c r="L1083" s="36"/>
      <c r="M1083" s="38"/>
      <c r="N1083" s="36"/>
      <c r="O1083" s="38"/>
    </row>
    <row r="1084" spans="8:15">
      <c r="H1084" s="37"/>
      <c r="I1084" s="36"/>
      <c r="J1084" s="38"/>
      <c r="K1084" s="36"/>
      <c r="L1084" s="36"/>
      <c r="M1084" s="38"/>
      <c r="N1084" s="36"/>
      <c r="O1084" s="38"/>
    </row>
    <row r="1085" spans="8:15">
      <c r="H1085" s="37"/>
      <c r="I1085" s="36"/>
      <c r="J1085" s="38"/>
      <c r="K1085" s="36"/>
      <c r="L1085" s="36"/>
      <c r="M1085" s="38"/>
      <c r="N1085" s="36"/>
      <c r="O1085" s="38"/>
    </row>
    <row r="1086" spans="8:15">
      <c r="H1086" s="37"/>
      <c r="I1086" s="36"/>
      <c r="J1086" s="38"/>
      <c r="K1086" s="36"/>
      <c r="L1086" s="36"/>
      <c r="M1086" s="38"/>
      <c r="N1086" s="36"/>
      <c r="O1086" s="38"/>
    </row>
    <row r="1087" spans="8:15">
      <c r="H1087" s="37"/>
      <c r="I1087" s="36"/>
      <c r="J1087" s="38"/>
      <c r="K1087" s="36"/>
      <c r="L1087" s="36"/>
      <c r="M1087" s="38"/>
      <c r="N1087" s="36"/>
      <c r="O1087" s="38"/>
    </row>
    <row r="1088" spans="8:15">
      <c r="H1088" s="37"/>
      <c r="I1088" s="36"/>
      <c r="J1088" s="38"/>
      <c r="K1088" s="36"/>
      <c r="L1088" s="36"/>
      <c r="M1088" s="38"/>
      <c r="N1088" s="36"/>
      <c r="O1088" s="38"/>
    </row>
    <row r="1089" spans="8:15">
      <c r="H1089" s="37"/>
      <c r="I1089" s="36"/>
      <c r="J1089" s="38"/>
      <c r="K1089" s="36"/>
      <c r="L1089" s="36"/>
      <c r="M1089" s="38"/>
      <c r="N1089" s="36"/>
      <c r="O1089" s="38"/>
    </row>
    <row r="1090" spans="8:15">
      <c r="H1090" s="37"/>
      <c r="I1090" s="36"/>
      <c r="J1090" s="38"/>
      <c r="K1090" s="36"/>
      <c r="L1090" s="36"/>
      <c r="M1090" s="38"/>
      <c r="N1090" s="36"/>
      <c r="O1090" s="38"/>
    </row>
    <row r="1091" spans="8:15">
      <c r="H1091" s="37"/>
      <c r="I1091" s="36"/>
      <c r="J1091" s="38"/>
      <c r="K1091" s="36"/>
      <c r="L1091" s="36"/>
      <c r="M1091" s="38"/>
      <c r="N1091" s="36"/>
      <c r="O1091" s="38"/>
    </row>
    <row r="1092" spans="8:15">
      <c r="H1092" s="37"/>
      <c r="I1092" s="36"/>
      <c r="J1092" s="38"/>
      <c r="K1092" s="36"/>
      <c r="L1092" s="36"/>
      <c r="M1092" s="38"/>
      <c r="N1092" s="36"/>
      <c r="O1092" s="38"/>
    </row>
    <row r="1093" spans="8:15">
      <c r="H1093" s="37"/>
      <c r="I1093" s="36"/>
      <c r="J1093" s="38"/>
      <c r="K1093" s="36"/>
      <c r="L1093" s="36"/>
      <c r="M1093" s="38"/>
      <c r="N1093" s="36"/>
      <c r="O1093" s="38"/>
    </row>
    <row r="1094" spans="8:15">
      <c r="H1094" s="37"/>
      <c r="I1094" s="36"/>
      <c r="J1094" s="38"/>
      <c r="K1094" s="36"/>
      <c r="L1094" s="36"/>
      <c r="M1094" s="38"/>
      <c r="N1094" s="36"/>
      <c r="O1094" s="38"/>
    </row>
    <row r="1095" spans="8:15">
      <c r="H1095" s="37"/>
      <c r="I1095" s="36"/>
      <c r="J1095" s="38"/>
      <c r="K1095" s="36"/>
      <c r="L1095" s="36"/>
      <c r="M1095" s="38"/>
      <c r="N1095" s="36"/>
      <c r="O1095" s="38"/>
    </row>
    <row r="1096" spans="8:15">
      <c r="H1096" s="37"/>
      <c r="I1096" s="36"/>
      <c r="J1096" s="38"/>
      <c r="K1096" s="36"/>
      <c r="L1096" s="36"/>
      <c r="M1096" s="38"/>
      <c r="N1096" s="36"/>
      <c r="O1096" s="38"/>
    </row>
    <row r="1097" spans="8:15">
      <c r="H1097" s="37"/>
      <c r="I1097" s="36"/>
      <c r="J1097" s="38"/>
      <c r="K1097" s="36"/>
      <c r="L1097" s="36"/>
      <c r="M1097" s="38"/>
      <c r="N1097" s="36"/>
      <c r="O1097" s="38"/>
    </row>
    <row r="1098" spans="8:15">
      <c r="H1098" s="37"/>
      <c r="I1098" s="36"/>
      <c r="J1098" s="38"/>
      <c r="K1098" s="36"/>
      <c r="L1098" s="36"/>
      <c r="M1098" s="38"/>
      <c r="N1098" s="36"/>
      <c r="O1098" s="38"/>
    </row>
    <row r="1099" spans="8:15">
      <c r="H1099" s="37"/>
      <c r="I1099" s="36"/>
      <c r="J1099" s="38"/>
      <c r="K1099" s="36"/>
      <c r="L1099" s="36"/>
      <c r="M1099" s="38"/>
      <c r="N1099" s="36"/>
      <c r="O1099" s="38"/>
    </row>
    <row r="1100" spans="8:15">
      <c r="H1100" s="37"/>
      <c r="I1100" s="36"/>
      <c r="J1100" s="38"/>
      <c r="K1100" s="36"/>
      <c r="L1100" s="36"/>
      <c r="M1100" s="38"/>
      <c r="N1100" s="36"/>
      <c r="O1100" s="38"/>
    </row>
    <row r="1101" spans="8:15">
      <c r="H1101" s="37"/>
      <c r="I1101" s="36"/>
      <c r="J1101" s="38"/>
      <c r="K1101" s="36"/>
      <c r="L1101" s="36"/>
      <c r="M1101" s="38"/>
      <c r="N1101" s="36"/>
      <c r="O1101" s="38"/>
    </row>
    <row r="1102" spans="8:15">
      <c r="H1102" s="37"/>
      <c r="I1102" s="36"/>
      <c r="J1102" s="38"/>
      <c r="K1102" s="36"/>
      <c r="L1102" s="36"/>
      <c r="M1102" s="38"/>
      <c r="N1102" s="36"/>
      <c r="O1102" s="38"/>
    </row>
    <row r="1103" spans="8:15">
      <c r="H1103" s="37"/>
      <c r="I1103" s="36"/>
      <c r="J1103" s="38"/>
      <c r="K1103" s="36"/>
      <c r="L1103" s="36"/>
      <c r="M1103" s="38"/>
      <c r="N1103" s="36"/>
      <c r="O1103" s="38"/>
    </row>
    <row r="1104" spans="8:15">
      <c r="H1104" s="37"/>
      <c r="I1104" s="36"/>
      <c r="J1104" s="38"/>
      <c r="K1104" s="36"/>
      <c r="L1104" s="36"/>
      <c r="M1104" s="38"/>
      <c r="N1104" s="36"/>
      <c r="O1104" s="38"/>
    </row>
    <row r="1105" spans="8:15">
      <c r="H1105" s="37"/>
      <c r="I1105" s="36"/>
      <c r="J1105" s="38"/>
      <c r="K1105" s="36"/>
      <c r="L1105" s="36"/>
      <c r="M1105" s="38"/>
      <c r="N1105" s="36"/>
      <c r="O1105" s="38"/>
    </row>
    <row r="1106" spans="8:15">
      <c r="H1106" s="37"/>
      <c r="I1106" s="36"/>
      <c r="J1106" s="38"/>
      <c r="K1106" s="36"/>
      <c r="L1106" s="36"/>
      <c r="M1106" s="38"/>
      <c r="N1106" s="36"/>
      <c r="O1106" s="38"/>
    </row>
    <row r="1107" spans="8:15">
      <c r="H1107" s="37"/>
      <c r="I1107" s="36"/>
      <c r="J1107" s="38"/>
      <c r="K1107" s="36"/>
      <c r="L1107" s="36"/>
      <c r="M1107" s="38"/>
      <c r="N1107" s="36"/>
      <c r="O1107" s="38"/>
    </row>
    <row r="1108" spans="8:15">
      <c r="H1108" s="37"/>
      <c r="I1108" s="36"/>
      <c r="J1108" s="38"/>
      <c r="K1108" s="36"/>
      <c r="L1108" s="36"/>
      <c r="M1108" s="38"/>
      <c r="N1108" s="36"/>
      <c r="O1108" s="38"/>
    </row>
    <row r="1109" spans="8:15">
      <c r="H1109" s="37"/>
      <c r="I1109" s="36"/>
      <c r="J1109" s="38"/>
      <c r="K1109" s="36"/>
      <c r="L1109" s="36"/>
      <c r="M1109" s="38"/>
      <c r="N1109" s="36"/>
      <c r="O1109" s="38"/>
    </row>
    <row r="1110" spans="8:15">
      <c r="H1110" s="37"/>
      <c r="I1110" s="36"/>
      <c r="J1110" s="38"/>
      <c r="K1110" s="36"/>
      <c r="L1110" s="36"/>
      <c r="M1110" s="38"/>
      <c r="N1110" s="36"/>
      <c r="O1110" s="38"/>
    </row>
    <row r="1111" spans="8:15">
      <c r="H1111" s="37"/>
      <c r="I1111" s="36"/>
      <c r="J1111" s="38"/>
      <c r="K1111" s="36"/>
      <c r="L1111" s="36"/>
      <c r="M1111" s="38"/>
      <c r="N1111" s="36"/>
      <c r="O1111" s="38"/>
    </row>
    <row r="1112" spans="8:15">
      <c r="H1112" s="37"/>
      <c r="I1112" s="36"/>
      <c r="J1112" s="38"/>
      <c r="K1112" s="36"/>
      <c r="L1112" s="36"/>
      <c r="M1112" s="38"/>
      <c r="N1112" s="36"/>
      <c r="O1112" s="38"/>
    </row>
    <row r="1113" spans="8:15">
      <c r="H1113" s="37"/>
      <c r="I1113" s="36"/>
      <c r="J1113" s="38"/>
      <c r="K1113" s="36"/>
      <c r="L1113" s="36"/>
      <c r="M1113" s="38"/>
      <c r="N1113" s="36"/>
      <c r="O1113" s="38"/>
    </row>
    <row r="1114" spans="8:15">
      <c r="H1114" s="37"/>
      <c r="I1114" s="36"/>
      <c r="J1114" s="38"/>
      <c r="K1114" s="36"/>
      <c r="L1114" s="36"/>
      <c r="M1114" s="38"/>
      <c r="N1114" s="36"/>
      <c r="O1114" s="38"/>
    </row>
    <row r="1115" spans="8:15">
      <c r="H1115" s="37"/>
      <c r="I1115" s="36"/>
      <c r="J1115" s="38"/>
      <c r="K1115" s="36"/>
      <c r="L1115" s="36"/>
      <c r="M1115" s="38"/>
      <c r="N1115" s="36"/>
      <c r="O1115" s="38"/>
    </row>
    <row r="1116" spans="8:15">
      <c r="H1116" s="37"/>
      <c r="I1116" s="36"/>
      <c r="J1116" s="38"/>
      <c r="K1116" s="36"/>
      <c r="L1116" s="36"/>
      <c r="M1116" s="38"/>
      <c r="N1116" s="36"/>
      <c r="O1116" s="38"/>
    </row>
    <row r="1117" spans="8:15">
      <c r="H1117" s="37"/>
      <c r="I1117" s="36"/>
      <c r="J1117" s="38"/>
      <c r="K1117" s="36"/>
      <c r="L1117" s="36"/>
      <c r="M1117" s="38"/>
      <c r="N1117" s="36"/>
      <c r="O1117" s="38"/>
    </row>
    <row r="1118" spans="8:15">
      <c r="H1118" s="37"/>
      <c r="I1118" s="36"/>
      <c r="J1118" s="38"/>
      <c r="K1118" s="36"/>
      <c r="L1118" s="36"/>
      <c r="M1118" s="38"/>
      <c r="N1118" s="36"/>
      <c r="O1118" s="38"/>
    </row>
    <row r="1119" spans="8:15">
      <c r="H1119" s="37"/>
      <c r="I1119" s="36"/>
      <c r="J1119" s="38"/>
      <c r="K1119" s="36"/>
      <c r="L1119" s="36"/>
      <c r="M1119" s="38"/>
      <c r="N1119" s="36"/>
      <c r="O1119" s="38"/>
    </row>
    <row r="1120" spans="8:15">
      <c r="H1120" s="37"/>
      <c r="I1120" s="36"/>
      <c r="J1120" s="38"/>
      <c r="K1120" s="36"/>
      <c r="L1120" s="36"/>
      <c r="M1120" s="38"/>
      <c r="N1120" s="36"/>
      <c r="O1120" s="38"/>
    </row>
    <row r="1121" spans="8:15">
      <c r="H1121" s="37"/>
      <c r="I1121" s="36"/>
      <c r="J1121" s="38"/>
      <c r="K1121" s="36"/>
      <c r="L1121" s="36"/>
      <c r="M1121" s="38"/>
      <c r="N1121" s="36"/>
      <c r="O1121" s="38"/>
    </row>
    <row r="1122" spans="8:15">
      <c r="H1122" s="37"/>
      <c r="I1122" s="36"/>
      <c r="J1122" s="38"/>
      <c r="K1122" s="36"/>
      <c r="L1122" s="36"/>
      <c r="M1122" s="38"/>
      <c r="N1122" s="36"/>
      <c r="O1122" s="38"/>
    </row>
    <row r="1123" spans="8:15">
      <c r="H1123" s="37"/>
      <c r="I1123" s="36"/>
      <c r="J1123" s="38"/>
      <c r="K1123" s="36"/>
      <c r="L1123" s="36"/>
      <c r="M1123" s="38"/>
      <c r="N1123" s="36"/>
      <c r="O1123" s="38"/>
    </row>
    <row r="1124" spans="8:15">
      <c r="H1124" s="37"/>
      <c r="I1124" s="36"/>
      <c r="J1124" s="38"/>
      <c r="K1124" s="36"/>
      <c r="L1124" s="36"/>
      <c r="M1124" s="38"/>
      <c r="N1124" s="36"/>
      <c r="O1124" s="38"/>
    </row>
    <row r="1125" spans="8:15">
      <c r="H1125" s="37"/>
      <c r="I1125" s="36"/>
      <c r="J1125" s="38"/>
      <c r="K1125" s="36"/>
      <c r="L1125" s="36"/>
      <c r="M1125" s="38"/>
      <c r="N1125" s="36"/>
      <c r="O1125" s="38"/>
    </row>
    <row r="1126" spans="8:15">
      <c r="H1126" s="37"/>
      <c r="I1126" s="36"/>
      <c r="J1126" s="38"/>
      <c r="K1126" s="36"/>
      <c r="L1126" s="36"/>
      <c r="M1126" s="38"/>
      <c r="N1126" s="36"/>
      <c r="O1126" s="38"/>
    </row>
    <row r="1127" spans="8:15">
      <c r="H1127" s="37"/>
      <c r="I1127" s="36"/>
      <c r="J1127" s="38"/>
      <c r="K1127" s="36"/>
      <c r="L1127" s="36"/>
      <c r="M1127" s="38"/>
      <c r="N1127" s="36"/>
      <c r="O1127" s="38"/>
    </row>
    <row r="1128" spans="8:15">
      <c r="H1128" s="37"/>
      <c r="I1128" s="36"/>
      <c r="J1128" s="38"/>
      <c r="K1128" s="36"/>
      <c r="L1128" s="36"/>
      <c r="M1128" s="38"/>
      <c r="N1128" s="36"/>
      <c r="O1128" s="38"/>
    </row>
    <row r="1129" spans="8:15">
      <c r="H1129" s="37"/>
      <c r="I1129" s="36"/>
      <c r="J1129" s="38"/>
      <c r="K1129" s="36"/>
      <c r="L1129" s="36"/>
      <c r="M1129" s="38"/>
      <c r="N1129" s="36"/>
      <c r="O1129" s="38"/>
    </row>
    <row r="1130" spans="8:15">
      <c r="H1130" s="37"/>
      <c r="I1130" s="36"/>
      <c r="J1130" s="38"/>
      <c r="K1130" s="36"/>
      <c r="L1130" s="36"/>
      <c r="M1130" s="38"/>
      <c r="N1130" s="36"/>
      <c r="O1130" s="38"/>
    </row>
    <row r="1131" spans="8:15">
      <c r="H1131" s="37"/>
      <c r="I1131" s="36"/>
      <c r="J1131" s="38"/>
      <c r="K1131" s="36"/>
      <c r="L1131" s="36"/>
      <c r="M1131" s="38"/>
      <c r="N1131" s="36"/>
      <c r="O1131" s="38"/>
    </row>
    <row r="1132" spans="8:15">
      <c r="H1132" s="37"/>
      <c r="I1132" s="36"/>
      <c r="J1132" s="38"/>
      <c r="K1132" s="36"/>
      <c r="L1132" s="36"/>
      <c r="M1132" s="38"/>
      <c r="N1132" s="36"/>
      <c r="O1132" s="38"/>
    </row>
    <row r="1133" spans="8:15">
      <c r="H1133" s="37"/>
      <c r="I1133" s="36"/>
      <c r="J1133" s="38"/>
      <c r="K1133" s="36"/>
      <c r="L1133" s="36"/>
      <c r="M1133" s="38"/>
      <c r="N1133" s="36"/>
      <c r="O1133" s="38"/>
    </row>
    <row r="1134" spans="8:15">
      <c r="H1134" s="37"/>
      <c r="I1134" s="36"/>
      <c r="J1134" s="38"/>
      <c r="K1134" s="36"/>
      <c r="L1134" s="36"/>
      <c r="M1134" s="38"/>
      <c r="N1134" s="36"/>
      <c r="O1134" s="38"/>
    </row>
    <row r="1135" spans="8:15">
      <c r="H1135" s="37"/>
      <c r="I1135" s="36"/>
      <c r="J1135" s="38"/>
      <c r="K1135" s="36"/>
      <c r="L1135" s="36"/>
      <c r="M1135" s="38"/>
      <c r="N1135" s="36"/>
      <c r="O1135" s="38"/>
    </row>
    <row r="1136" spans="8:15">
      <c r="H1136" s="37"/>
      <c r="I1136" s="36"/>
      <c r="J1136" s="38"/>
      <c r="K1136" s="36"/>
      <c r="L1136" s="36"/>
      <c r="M1136" s="38"/>
      <c r="N1136" s="36"/>
      <c r="O1136" s="38"/>
    </row>
    <row r="1137" spans="8:15">
      <c r="H1137" s="37"/>
      <c r="I1137" s="36"/>
      <c r="J1137" s="38"/>
      <c r="K1137" s="36"/>
      <c r="L1137" s="36"/>
      <c r="M1137" s="38"/>
      <c r="N1137" s="36"/>
      <c r="O1137" s="38"/>
    </row>
    <row r="1138" spans="8:15">
      <c r="H1138" s="37"/>
      <c r="I1138" s="36"/>
      <c r="J1138" s="38"/>
      <c r="K1138" s="36"/>
      <c r="L1138" s="36"/>
      <c r="M1138" s="38"/>
      <c r="N1138" s="36"/>
      <c r="O1138" s="38"/>
    </row>
    <row r="1139" spans="8:15">
      <c r="H1139" s="37"/>
      <c r="I1139" s="36"/>
      <c r="J1139" s="38"/>
      <c r="K1139" s="36"/>
      <c r="L1139" s="36"/>
      <c r="M1139" s="38"/>
      <c r="N1139" s="36"/>
      <c r="O1139" s="38"/>
    </row>
    <row r="1140" spans="8:15">
      <c r="H1140" s="37"/>
      <c r="I1140" s="36"/>
      <c r="J1140" s="38"/>
      <c r="K1140" s="36"/>
      <c r="L1140" s="36"/>
      <c r="M1140" s="38"/>
      <c r="N1140" s="36"/>
      <c r="O1140" s="38"/>
    </row>
    <row r="1141" spans="8:15">
      <c r="H1141" s="37"/>
      <c r="I1141" s="36"/>
      <c r="J1141" s="38"/>
      <c r="K1141" s="36"/>
      <c r="L1141" s="36"/>
      <c r="M1141" s="38"/>
      <c r="N1141" s="36"/>
      <c r="O1141" s="38"/>
    </row>
    <row r="1142" spans="8:15">
      <c r="H1142" s="37"/>
      <c r="I1142" s="36"/>
      <c r="J1142" s="38"/>
      <c r="K1142" s="36"/>
      <c r="L1142" s="36"/>
      <c r="M1142" s="38"/>
      <c r="N1142" s="36"/>
      <c r="O1142" s="38"/>
    </row>
    <row r="1143" spans="8:15">
      <c r="H1143" s="37"/>
      <c r="I1143" s="36"/>
      <c r="J1143" s="38"/>
      <c r="K1143" s="36"/>
      <c r="L1143" s="36"/>
      <c r="M1143" s="38"/>
      <c r="N1143" s="36"/>
      <c r="O1143" s="38"/>
    </row>
    <row r="1144" spans="8:15">
      <c r="H1144" s="37"/>
      <c r="I1144" s="36"/>
      <c r="J1144" s="38"/>
      <c r="K1144" s="36"/>
      <c r="L1144" s="36"/>
      <c r="M1144" s="38"/>
      <c r="N1144" s="36"/>
      <c r="O1144" s="38"/>
    </row>
    <row r="1145" spans="8:15">
      <c r="H1145" s="37"/>
      <c r="I1145" s="36"/>
      <c r="J1145" s="38"/>
      <c r="K1145" s="36"/>
      <c r="L1145" s="36"/>
      <c r="M1145" s="38"/>
      <c r="N1145" s="36"/>
      <c r="O1145" s="38"/>
    </row>
    <row r="1146" spans="8:15">
      <c r="H1146" s="37"/>
      <c r="I1146" s="36"/>
      <c r="J1146" s="38"/>
      <c r="K1146" s="36"/>
      <c r="L1146" s="36"/>
      <c r="M1146" s="38"/>
      <c r="N1146" s="36"/>
      <c r="O1146" s="38"/>
    </row>
    <row r="1147" spans="8:15">
      <c r="H1147" s="37"/>
      <c r="I1147" s="36"/>
      <c r="J1147" s="38"/>
      <c r="K1147" s="36"/>
      <c r="L1147" s="36"/>
      <c r="M1147" s="38"/>
      <c r="N1147" s="36"/>
      <c r="O1147" s="38"/>
    </row>
    <row r="1148" spans="8:15">
      <c r="H1148" s="37"/>
      <c r="I1148" s="36"/>
      <c r="J1148" s="38"/>
      <c r="K1148" s="36"/>
      <c r="L1148" s="36"/>
      <c r="M1148" s="38"/>
      <c r="N1148" s="36"/>
      <c r="O1148" s="38"/>
    </row>
    <row r="1149" spans="8:15">
      <c r="H1149" s="37"/>
      <c r="I1149" s="36"/>
      <c r="J1149" s="38"/>
      <c r="K1149" s="36"/>
      <c r="L1149" s="36"/>
      <c r="M1149" s="38"/>
      <c r="N1149" s="36"/>
      <c r="O1149" s="38"/>
    </row>
    <row r="1150" spans="8:15">
      <c r="H1150" s="37"/>
      <c r="I1150" s="36"/>
      <c r="J1150" s="38"/>
      <c r="K1150" s="36"/>
      <c r="L1150" s="36"/>
      <c r="M1150" s="38"/>
      <c r="N1150" s="36"/>
      <c r="O1150" s="38"/>
    </row>
    <row r="1151" spans="8:15">
      <c r="H1151" s="37"/>
      <c r="I1151" s="36"/>
      <c r="J1151" s="38"/>
      <c r="K1151" s="36"/>
      <c r="L1151" s="36"/>
      <c r="M1151" s="38"/>
      <c r="N1151" s="36"/>
      <c r="O1151" s="38"/>
    </row>
    <row r="1152" spans="8:15">
      <c r="H1152" s="37"/>
      <c r="I1152" s="36"/>
      <c r="J1152" s="38"/>
      <c r="K1152" s="36"/>
      <c r="L1152" s="36"/>
      <c r="M1152" s="38"/>
      <c r="N1152" s="36"/>
      <c r="O1152" s="38"/>
    </row>
    <row r="1153" spans="8:15">
      <c r="H1153" s="37"/>
      <c r="I1153" s="36"/>
      <c r="J1153" s="38"/>
      <c r="K1153" s="36"/>
      <c r="L1153" s="36"/>
      <c r="M1153" s="38"/>
      <c r="N1153" s="36"/>
      <c r="O1153" s="38"/>
    </row>
    <row r="1154" spans="8:15">
      <c r="H1154" s="37"/>
      <c r="I1154" s="36"/>
      <c r="J1154" s="38"/>
      <c r="K1154" s="36"/>
      <c r="L1154" s="36"/>
      <c r="M1154" s="38"/>
      <c r="N1154" s="36"/>
      <c r="O1154" s="38"/>
    </row>
    <row r="1155" spans="8:15">
      <c r="H1155" s="37"/>
      <c r="I1155" s="36"/>
      <c r="J1155" s="38"/>
      <c r="K1155" s="36"/>
      <c r="L1155" s="36"/>
      <c r="M1155" s="38"/>
      <c r="N1155" s="36"/>
      <c r="O1155" s="38"/>
    </row>
    <row r="1156" spans="8:15">
      <c r="H1156" s="37"/>
      <c r="I1156" s="36"/>
      <c r="J1156" s="38"/>
      <c r="K1156" s="36"/>
      <c r="L1156" s="36"/>
      <c r="M1156" s="38"/>
      <c r="N1156" s="36"/>
      <c r="O1156" s="38"/>
    </row>
    <row r="1157" spans="8:15">
      <c r="H1157" s="37"/>
      <c r="I1157" s="36"/>
      <c r="J1157" s="38"/>
      <c r="K1157" s="36"/>
      <c r="L1157" s="36"/>
      <c r="M1157" s="38"/>
      <c r="N1157" s="36"/>
      <c r="O1157" s="38"/>
    </row>
    <row r="1158" spans="8:15">
      <c r="H1158" s="37"/>
      <c r="I1158" s="36"/>
      <c r="J1158" s="38"/>
      <c r="K1158" s="36"/>
      <c r="L1158" s="36"/>
      <c r="M1158" s="38"/>
      <c r="N1158" s="36"/>
      <c r="O1158" s="38"/>
    </row>
    <row r="1159" spans="8:15">
      <c r="H1159" s="37"/>
      <c r="I1159" s="36"/>
      <c r="J1159" s="38"/>
      <c r="K1159" s="36"/>
      <c r="L1159" s="36"/>
      <c r="M1159" s="38"/>
      <c r="N1159" s="36"/>
      <c r="O1159" s="38"/>
    </row>
    <row r="1160" spans="8:15">
      <c r="H1160" s="37"/>
      <c r="I1160" s="36"/>
      <c r="J1160" s="38"/>
      <c r="K1160" s="36"/>
      <c r="L1160" s="36"/>
      <c r="M1160" s="38"/>
      <c r="N1160" s="36"/>
      <c r="O1160" s="38"/>
    </row>
    <row r="1161" spans="8:15">
      <c r="H1161" s="37"/>
      <c r="I1161" s="36"/>
      <c r="J1161" s="38"/>
      <c r="K1161" s="36"/>
      <c r="L1161" s="36"/>
      <c r="M1161" s="38"/>
      <c r="N1161" s="36"/>
      <c r="O1161" s="38"/>
    </row>
    <row r="1162" spans="8:15">
      <c r="H1162" s="37"/>
      <c r="I1162" s="36"/>
      <c r="J1162" s="38"/>
      <c r="K1162" s="36"/>
      <c r="L1162" s="36"/>
      <c r="M1162" s="38"/>
      <c r="N1162" s="36"/>
      <c r="O1162" s="38"/>
    </row>
    <row r="1163" spans="8:15">
      <c r="H1163" s="37"/>
      <c r="I1163" s="36"/>
      <c r="J1163" s="38"/>
      <c r="K1163" s="36"/>
      <c r="L1163" s="36"/>
      <c r="M1163" s="38"/>
      <c r="N1163" s="36"/>
      <c r="O1163" s="38"/>
    </row>
    <row r="1164" spans="8:15">
      <c r="H1164" s="37"/>
      <c r="I1164" s="36"/>
      <c r="J1164" s="38"/>
      <c r="K1164" s="36"/>
      <c r="L1164" s="36"/>
      <c r="M1164" s="38"/>
      <c r="N1164" s="36"/>
      <c r="O1164" s="38"/>
    </row>
    <row r="1165" spans="8:15">
      <c r="H1165" s="37"/>
      <c r="I1165" s="36"/>
      <c r="J1165" s="38"/>
      <c r="K1165" s="36"/>
      <c r="L1165" s="36"/>
      <c r="M1165" s="38"/>
      <c r="N1165" s="36"/>
      <c r="O1165" s="38"/>
    </row>
    <row r="1166" spans="8:15">
      <c r="H1166" s="37"/>
      <c r="I1166" s="36"/>
      <c r="J1166" s="38"/>
      <c r="K1166" s="36"/>
      <c r="L1166" s="36"/>
      <c r="M1166" s="38"/>
      <c r="N1166" s="36"/>
      <c r="O1166" s="38"/>
    </row>
    <row r="1167" spans="8:15">
      <c r="H1167" s="37"/>
      <c r="I1167" s="36"/>
      <c r="J1167" s="38"/>
      <c r="K1167" s="36"/>
      <c r="L1167" s="36"/>
      <c r="M1167" s="38"/>
      <c r="N1167" s="36"/>
      <c r="O1167" s="38"/>
    </row>
    <row r="1168" spans="8:15">
      <c r="H1168" s="37"/>
      <c r="I1168" s="36"/>
      <c r="J1168" s="38"/>
      <c r="K1168" s="36"/>
      <c r="L1168" s="36"/>
      <c r="M1168" s="38"/>
      <c r="N1168" s="36"/>
      <c r="O1168" s="38"/>
    </row>
    <row r="1169" spans="8:15">
      <c r="H1169" s="37"/>
      <c r="I1169" s="36"/>
      <c r="J1169" s="38"/>
      <c r="K1169" s="36"/>
      <c r="L1169" s="36"/>
      <c r="M1169" s="38"/>
      <c r="N1169" s="36"/>
      <c r="O1169" s="38"/>
    </row>
    <row r="1170" spans="8:15">
      <c r="H1170" s="37"/>
      <c r="I1170" s="36"/>
      <c r="J1170" s="38"/>
      <c r="K1170" s="36"/>
      <c r="L1170" s="36"/>
      <c r="M1170" s="38"/>
      <c r="N1170" s="36"/>
      <c r="O1170" s="38"/>
    </row>
    <row r="1171" spans="8:15">
      <c r="H1171" s="37"/>
      <c r="I1171" s="36"/>
      <c r="J1171" s="38"/>
      <c r="K1171" s="36"/>
      <c r="L1171" s="36"/>
      <c r="M1171" s="38"/>
      <c r="N1171" s="36"/>
      <c r="O1171" s="38"/>
    </row>
    <row r="1172" spans="8:15">
      <c r="H1172" s="37"/>
      <c r="I1172" s="36"/>
      <c r="J1172" s="38"/>
      <c r="K1172" s="36"/>
      <c r="L1172" s="36"/>
      <c r="M1172" s="38"/>
      <c r="N1172" s="36"/>
      <c r="O1172" s="38"/>
    </row>
    <row r="1173" spans="8:15">
      <c r="H1173" s="37"/>
      <c r="I1173" s="36"/>
      <c r="J1173" s="38"/>
      <c r="K1173" s="36"/>
      <c r="L1173" s="36"/>
      <c r="M1173" s="38"/>
      <c r="N1173" s="36"/>
      <c r="O1173" s="38"/>
    </row>
    <row r="1174" spans="8:15">
      <c r="H1174" s="37"/>
      <c r="I1174" s="36"/>
      <c r="J1174" s="38"/>
      <c r="K1174" s="36"/>
      <c r="L1174" s="36"/>
      <c r="M1174" s="38"/>
      <c r="N1174" s="36"/>
      <c r="O1174" s="38"/>
    </row>
    <row r="1175" spans="8:15">
      <c r="H1175" s="37"/>
      <c r="I1175" s="36"/>
      <c r="J1175" s="38"/>
      <c r="K1175" s="36"/>
      <c r="L1175" s="36"/>
      <c r="M1175" s="38"/>
      <c r="N1175" s="36"/>
      <c r="O1175" s="38"/>
    </row>
    <row r="1176" spans="8:15">
      <c r="H1176" s="37"/>
      <c r="I1176" s="36"/>
      <c r="J1176" s="38"/>
      <c r="K1176" s="36"/>
      <c r="L1176" s="36"/>
      <c r="M1176" s="38"/>
      <c r="N1176" s="36"/>
      <c r="O1176" s="38"/>
    </row>
    <row r="1177" spans="8:15">
      <c r="H1177" s="37"/>
      <c r="I1177" s="36"/>
      <c r="J1177" s="38"/>
      <c r="K1177" s="36"/>
      <c r="L1177" s="36"/>
      <c r="M1177" s="38"/>
      <c r="N1177" s="36"/>
      <c r="O1177" s="38"/>
    </row>
    <row r="1178" spans="8:15">
      <c r="H1178" s="37"/>
      <c r="I1178" s="36"/>
      <c r="J1178" s="38"/>
      <c r="K1178" s="36"/>
      <c r="L1178" s="36"/>
      <c r="M1178" s="38"/>
      <c r="N1178" s="36"/>
      <c r="O1178" s="38"/>
    </row>
    <row r="1179" spans="8:15">
      <c r="H1179" s="37"/>
      <c r="I1179" s="36"/>
      <c r="J1179" s="38"/>
      <c r="K1179" s="36"/>
      <c r="L1179" s="36"/>
      <c r="M1179" s="38"/>
      <c r="N1179" s="36"/>
      <c r="O1179" s="38"/>
    </row>
    <row r="1180" spans="8:15">
      <c r="H1180" s="37"/>
      <c r="I1180" s="36"/>
      <c r="J1180" s="38"/>
      <c r="K1180" s="36"/>
      <c r="L1180" s="36"/>
      <c r="M1180" s="38"/>
      <c r="N1180" s="36"/>
      <c r="O1180" s="38"/>
    </row>
    <row r="1181" spans="8:15">
      <c r="H1181" s="37"/>
      <c r="I1181" s="36"/>
      <c r="J1181" s="38"/>
      <c r="K1181" s="36"/>
      <c r="L1181" s="36"/>
      <c r="M1181" s="38"/>
      <c r="N1181" s="36"/>
      <c r="O1181" s="38"/>
    </row>
    <row r="1182" spans="8:15">
      <c r="H1182" s="37"/>
      <c r="I1182" s="36"/>
      <c r="J1182" s="38"/>
      <c r="K1182" s="36"/>
      <c r="L1182" s="36"/>
      <c r="M1182" s="38"/>
      <c r="N1182" s="36"/>
      <c r="O1182" s="38"/>
    </row>
    <row r="1183" spans="8:15">
      <c r="H1183" s="37"/>
      <c r="I1183" s="36"/>
      <c r="J1183" s="38"/>
      <c r="K1183" s="36"/>
      <c r="L1183" s="36"/>
      <c r="M1183" s="38"/>
      <c r="N1183" s="36"/>
      <c r="O1183" s="38"/>
    </row>
    <row r="1184" spans="8:15">
      <c r="H1184" s="37"/>
      <c r="I1184" s="36"/>
      <c r="J1184" s="38"/>
      <c r="K1184" s="36"/>
      <c r="L1184" s="36"/>
      <c r="M1184" s="38"/>
      <c r="N1184" s="36"/>
      <c r="O1184" s="38"/>
    </row>
    <row r="1185" spans="8:15">
      <c r="H1185" s="37"/>
      <c r="I1185" s="36"/>
      <c r="J1185" s="38"/>
      <c r="K1185" s="36"/>
      <c r="L1185" s="36"/>
      <c r="M1185" s="38"/>
      <c r="N1185" s="36"/>
      <c r="O1185" s="38"/>
    </row>
    <row r="1186" spans="8:15">
      <c r="H1186" s="37"/>
      <c r="I1186" s="36"/>
      <c r="J1186" s="38"/>
      <c r="K1186" s="36"/>
      <c r="L1186" s="36"/>
      <c r="M1186" s="38"/>
      <c r="N1186" s="36"/>
      <c r="O1186" s="38"/>
    </row>
    <row r="1187" spans="8:15">
      <c r="H1187" s="37"/>
      <c r="I1187" s="36"/>
      <c r="J1187" s="38"/>
      <c r="K1187" s="36"/>
      <c r="L1187" s="36"/>
      <c r="M1187" s="38"/>
      <c r="N1187" s="36"/>
      <c r="O1187" s="38"/>
    </row>
    <row r="1188" spans="8:15">
      <c r="H1188" s="37"/>
      <c r="I1188" s="36"/>
      <c r="J1188" s="38"/>
      <c r="K1188" s="36"/>
      <c r="L1188" s="36"/>
      <c r="M1188" s="38"/>
      <c r="N1188" s="36"/>
      <c r="O1188" s="38"/>
    </row>
    <row r="1189" spans="8:15">
      <c r="H1189" s="37"/>
      <c r="I1189" s="36"/>
      <c r="J1189" s="38"/>
      <c r="K1189" s="36"/>
      <c r="L1189" s="36"/>
      <c r="M1189" s="38"/>
      <c r="N1189" s="36"/>
      <c r="O1189" s="38"/>
    </row>
    <row r="1190" spans="8:15">
      <c r="H1190" s="37"/>
      <c r="I1190" s="36"/>
      <c r="J1190" s="38"/>
      <c r="K1190" s="36"/>
      <c r="L1190" s="36"/>
      <c r="M1190" s="38"/>
      <c r="N1190" s="36"/>
      <c r="O1190" s="38"/>
    </row>
    <row r="1191" spans="8:15">
      <c r="H1191" s="37"/>
      <c r="I1191" s="36"/>
      <c r="J1191" s="38"/>
      <c r="K1191" s="36"/>
      <c r="L1191" s="36"/>
      <c r="M1191" s="38"/>
      <c r="N1191" s="36"/>
      <c r="O1191" s="38"/>
    </row>
    <row r="1192" spans="8:15">
      <c r="H1192" s="37"/>
      <c r="I1192" s="36"/>
      <c r="J1192" s="38"/>
      <c r="K1192" s="36"/>
      <c r="L1192" s="36"/>
      <c r="M1192" s="38"/>
      <c r="N1192" s="36"/>
      <c r="O1192" s="38"/>
    </row>
    <row r="1193" spans="8:15">
      <c r="H1193" s="37"/>
      <c r="I1193" s="36"/>
      <c r="J1193" s="38"/>
      <c r="K1193" s="36"/>
      <c r="L1193" s="36"/>
      <c r="M1193" s="38"/>
      <c r="N1193" s="36"/>
      <c r="O1193" s="38"/>
    </row>
    <row r="1194" spans="8:15">
      <c r="H1194" s="37"/>
      <c r="I1194" s="36"/>
      <c r="J1194" s="38"/>
      <c r="K1194" s="36"/>
      <c r="L1194" s="36"/>
      <c r="M1194" s="38"/>
      <c r="N1194" s="36"/>
      <c r="O1194" s="38"/>
    </row>
    <row r="1195" spans="8:15">
      <c r="H1195" s="37"/>
      <c r="I1195" s="36"/>
      <c r="J1195" s="38"/>
      <c r="K1195" s="36"/>
      <c r="L1195" s="36"/>
      <c r="M1195" s="38"/>
      <c r="N1195" s="36"/>
      <c r="O1195" s="38"/>
    </row>
    <row r="1196" spans="8:15">
      <c r="H1196" s="37"/>
      <c r="I1196" s="36"/>
      <c r="J1196" s="38"/>
      <c r="K1196" s="36"/>
      <c r="L1196" s="36"/>
      <c r="M1196" s="38"/>
      <c r="N1196" s="36"/>
      <c r="O1196" s="38"/>
    </row>
    <row r="1197" spans="8:15">
      <c r="H1197" s="37"/>
      <c r="I1197" s="36"/>
      <c r="J1197" s="38"/>
      <c r="K1197" s="36"/>
      <c r="L1197" s="36"/>
      <c r="M1197" s="38"/>
      <c r="N1197" s="36"/>
      <c r="O1197" s="38"/>
    </row>
    <row r="1198" spans="8:15">
      <c r="H1198" s="37"/>
      <c r="I1198" s="36"/>
      <c r="J1198" s="38"/>
      <c r="K1198" s="36"/>
      <c r="L1198" s="36"/>
      <c r="M1198" s="38"/>
      <c r="N1198" s="36"/>
      <c r="O1198" s="38"/>
    </row>
    <row r="1199" spans="8:15">
      <c r="H1199" s="37"/>
      <c r="I1199" s="36"/>
      <c r="J1199" s="38"/>
      <c r="K1199" s="36"/>
      <c r="L1199" s="36"/>
      <c r="M1199" s="38"/>
      <c r="N1199" s="36"/>
      <c r="O1199" s="38"/>
    </row>
    <row r="1200" spans="8:15">
      <c r="H1200" s="37"/>
      <c r="I1200" s="36"/>
      <c r="J1200" s="38"/>
      <c r="K1200" s="36"/>
      <c r="L1200" s="36"/>
      <c r="M1200" s="38"/>
      <c r="N1200" s="36"/>
      <c r="O1200" s="38"/>
    </row>
    <row r="1201" spans="8:15">
      <c r="H1201" s="37"/>
      <c r="I1201" s="36"/>
      <c r="J1201" s="38"/>
      <c r="K1201" s="36"/>
      <c r="L1201" s="36"/>
      <c r="M1201" s="38"/>
      <c r="N1201" s="36"/>
      <c r="O1201" s="38"/>
    </row>
    <row r="1202" spans="8:15">
      <c r="H1202" s="37"/>
      <c r="I1202" s="36"/>
      <c r="J1202" s="38"/>
      <c r="K1202" s="36"/>
      <c r="L1202" s="36"/>
      <c r="M1202" s="38"/>
      <c r="N1202" s="36"/>
      <c r="O1202" s="38"/>
    </row>
    <row r="1203" spans="8:15">
      <c r="H1203" s="37"/>
      <c r="I1203" s="36"/>
      <c r="J1203" s="38"/>
      <c r="K1203" s="36"/>
      <c r="L1203" s="36"/>
      <c r="M1203" s="38"/>
      <c r="N1203" s="36"/>
      <c r="O1203" s="38"/>
    </row>
    <row r="1204" spans="8:15">
      <c r="H1204" s="37"/>
      <c r="I1204" s="36"/>
      <c r="J1204" s="38"/>
      <c r="K1204" s="36"/>
      <c r="L1204" s="36"/>
      <c r="M1204" s="38"/>
      <c r="N1204" s="36"/>
      <c r="O1204" s="38"/>
    </row>
    <row r="1205" spans="8:15">
      <c r="H1205" s="37"/>
      <c r="I1205" s="36"/>
      <c r="J1205" s="38"/>
      <c r="K1205" s="36"/>
      <c r="L1205" s="36"/>
      <c r="M1205" s="38"/>
      <c r="N1205" s="36"/>
      <c r="O1205" s="38"/>
    </row>
    <row r="1206" spans="8:15">
      <c r="H1206" s="37"/>
      <c r="I1206" s="36"/>
      <c r="J1206" s="38"/>
      <c r="K1206" s="36"/>
      <c r="L1206" s="36"/>
      <c r="M1206" s="38"/>
      <c r="N1206" s="36"/>
      <c r="O1206" s="38"/>
    </row>
    <row r="1207" spans="8:15">
      <c r="H1207" s="37"/>
      <c r="I1207" s="36"/>
      <c r="J1207" s="38"/>
      <c r="K1207" s="36"/>
      <c r="L1207" s="36"/>
      <c r="M1207" s="38"/>
      <c r="N1207" s="36"/>
      <c r="O1207" s="38"/>
    </row>
    <row r="1208" spans="8:15">
      <c r="H1208" s="37"/>
      <c r="I1208" s="36"/>
      <c r="J1208" s="38"/>
      <c r="K1208" s="36"/>
      <c r="L1208" s="36"/>
      <c r="M1208" s="38"/>
      <c r="N1208" s="36"/>
      <c r="O1208" s="38"/>
    </row>
    <row r="1209" spans="8:15">
      <c r="H1209" s="37"/>
      <c r="I1209" s="36"/>
      <c r="J1209" s="38"/>
      <c r="K1209" s="36"/>
      <c r="L1209" s="36"/>
      <c r="M1209" s="38"/>
      <c r="N1209" s="36"/>
      <c r="O1209" s="38"/>
    </row>
    <row r="1210" spans="8:15">
      <c r="H1210" s="37"/>
      <c r="I1210" s="36"/>
      <c r="J1210" s="38"/>
      <c r="K1210" s="36"/>
      <c r="L1210" s="36"/>
      <c r="M1210" s="38"/>
      <c r="N1210" s="36"/>
      <c r="O1210" s="38"/>
    </row>
    <row r="1211" spans="8:15">
      <c r="H1211" s="37"/>
      <c r="I1211" s="36"/>
      <c r="J1211" s="38"/>
      <c r="K1211" s="36"/>
      <c r="L1211" s="36"/>
      <c r="M1211" s="38"/>
      <c r="N1211" s="36"/>
      <c r="O1211" s="38"/>
    </row>
    <row r="1212" spans="8:15">
      <c r="H1212" s="37"/>
      <c r="I1212" s="36"/>
      <c r="J1212" s="38"/>
      <c r="K1212" s="36"/>
      <c r="L1212" s="36"/>
      <c r="M1212" s="38"/>
      <c r="N1212" s="36"/>
      <c r="O1212" s="38"/>
    </row>
    <row r="1213" spans="8:15">
      <c r="H1213" s="37"/>
      <c r="I1213" s="36"/>
      <c r="J1213" s="38"/>
      <c r="K1213" s="36"/>
      <c r="L1213" s="36"/>
      <c r="M1213" s="38"/>
      <c r="N1213" s="36"/>
      <c r="O1213" s="38"/>
    </row>
    <row r="1214" spans="8:15">
      <c r="H1214" s="37"/>
      <c r="I1214" s="36"/>
      <c r="J1214" s="38"/>
      <c r="K1214" s="36"/>
      <c r="L1214" s="36"/>
      <c r="M1214" s="38"/>
      <c r="N1214" s="36"/>
      <c r="O1214" s="38"/>
    </row>
    <row r="1215" spans="8:15">
      <c r="H1215" s="37"/>
      <c r="I1215" s="36"/>
      <c r="J1215" s="38"/>
      <c r="K1215" s="36"/>
      <c r="L1215" s="36"/>
      <c r="M1215" s="38"/>
      <c r="N1215" s="36"/>
      <c r="O1215" s="38"/>
    </row>
    <row r="1216" spans="8:15">
      <c r="H1216" s="37"/>
      <c r="I1216" s="36"/>
      <c r="J1216" s="38"/>
      <c r="K1216" s="36"/>
      <c r="L1216" s="36"/>
      <c r="M1216" s="38"/>
      <c r="N1216" s="36"/>
      <c r="O1216" s="38"/>
    </row>
    <row r="1217" spans="8:15">
      <c r="H1217" s="37"/>
      <c r="I1217" s="36"/>
      <c r="J1217" s="38"/>
      <c r="K1217" s="36"/>
      <c r="L1217" s="36"/>
      <c r="M1217" s="38"/>
      <c r="N1217" s="36"/>
      <c r="O1217" s="38"/>
    </row>
    <row r="1218" spans="8:15">
      <c r="H1218" s="37"/>
      <c r="I1218" s="36"/>
      <c r="J1218" s="38"/>
      <c r="K1218" s="36"/>
      <c r="L1218" s="36"/>
      <c r="M1218" s="38"/>
      <c r="N1218" s="36"/>
      <c r="O1218" s="38"/>
    </row>
    <row r="1219" spans="8:15">
      <c r="H1219" s="37"/>
      <c r="I1219" s="36"/>
      <c r="J1219" s="38"/>
      <c r="K1219" s="36"/>
      <c r="L1219" s="36"/>
      <c r="M1219" s="38"/>
      <c r="N1219" s="36"/>
      <c r="O1219" s="38"/>
    </row>
    <row r="1220" spans="8:15">
      <c r="H1220" s="37"/>
      <c r="I1220" s="36"/>
      <c r="J1220" s="38"/>
      <c r="K1220" s="36"/>
      <c r="L1220" s="36"/>
      <c r="M1220" s="38"/>
      <c r="N1220" s="36"/>
      <c r="O1220" s="38"/>
    </row>
    <row r="1221" spans="8:15">
      <c r="H1221" s="37"/>
      <c r="I1221" s="36"/>
      <c r="J1221" s="38"/>
      <c r="K1221" s="36"/>
      <c r="L1221" s="36"/>
      <c r="M1221" s="38"/>
      <c r="N1221" s="36"/>
      <c r="O1221" s="38"/>
    </row>
    <row r="1222" spans="8:15">
      <c r="H1222" s="37"/>
      <c r="I1222" s="36"/>
      <c r="J1222" s="38"/>
      <c r="K1222" s="36"/>
      <c r="L1222" s="36"/>
      <c r="M1222" s="38"/>
      <c r="N1222" s="36"/>
      <c r="O1222" s="38"/>
    </row>
    <row r="1223" spans="8:15">
      <c r="H1223" s="37"/>
      <c r="I1223" s="36"/>
      <c r="J1223" s="38"/>
      <c r="K1223" s="36"/>
      <c r="L1223" s="36"/>
      <c r="M1223" s="38"/>
      <c r="N1223" s="36"/>
      <c r="O1223" s="38"/>
    </row>
    <row r="1224" spans="8:15">
      <c r="H1224" s="37"/>
      <c r="I1224" s="36"/>
      <c r="J1224" s="38"/>
      <c r="K1224" s="36"/>
      <c r="L1224" s="36"/>
      <c r="M1224" s="38"/>
      <c r="N1224" s="36"/>
      <c r="O1224" s="38"/>
    </row>
    <row r="1225" spans="8:15">
      <c r="H1225" s="37"/>
      <c r="I1225" s="36"/>
      <c r="J1225" s="38"/>
      <c r="K1225" s="36"/>
      <c r="L1225" s="36"/>
      <c r="M1225" s="38"/>
      <c r="N1225" s="36"/>
      <c r="O1225" s="38"/>
    </row>
    <row r="1226" spans="8:15">
      <c r="H1226" s="37"/>
      <c r="I1226" s="36"/>
      <c r="J1226" s="38"/>
      <c r="K1226" s="36"/>
      <c r="L1226" s="36"/>
      <c r="M1226" s="38"/>
      <c r="N1226" s="36"/>
      <c r="O1226" s="38"/>
    </row>
    <row r="1227" spans="8:15">
      <c r="H1227" s="37"/>
      <c r="I1227" s="36"/>
      <c r="J1227" s="38"/>
      <c r="K1227" s="36"/>
      <c r="L1227" s="36"/>
      <c r="M1227" s="38"/>
      <c r="N1227" s="36"/>
      <c r="O1227" s="38"/>
    </row>
    <row r="1228" spans="8:15">
      <c r="H1228" s="37"/>
      <c r="I1228" s="36"/>
      <c r="J1228" s="38"/>
      <c r="K1228" s="36"/>
      <c r="L1228" s="36"/>
      <c r="M1228" s="38"/>
      <c r="N1228" s="36"/>
      <c r="O1228" s="38"/>
    </row>
    <row r="1229" spans="8:15">
      <c r="H1229" s="37"/>
      <c r="I1229" s="36"/>
      <c r="J1229" s="38"/>
      <c r="K1229" s="36"/>
      <c r="L1229" s="36"/>
      <c r="M1229" s="38"/>
      <c r="N1229" s="36"/>
      <c r="O1229" s="38"/>
    </row>
    <row r="1230" spans="8:15">
      <c r="H1230" s="37"/>
      <c r="I1230" s="36"/>
      <c r="J1230" s="38"/>
      <c r="K1230" s="36"/>
      <c r="L1230" s="36"/>
      <c r="M1230" s="38"/>
      <c r="N1230" s="36"/>
      <c r="O1230" s="38"/>
    </row>
    <row r="1231" spans="8:15">
      <c r="H1231" s="37"/>
      <c r="I1231" s="36"/>
      <c r="J1231" s="38"/>
      <c r="K1231" s="36"/>
      <c r="L1231" s="36"/>
      <c r="M1231" s="38"/>
      <c r="N1231" s="36"/>
      <c r="O1231" s="38"/>
    </row>
    <row r="1232" spans="8:15">
      <c r="H1232" s="37"/>
      <c r="I1232" s="36"/>
      <c r="J1232" s="38"/>
      <c r="K1232" s="36"/>
      <c r="L1232" s="36"/>
      <c r="M1232" s="38"/>
      <c r="N1232" s="36"/>
      <c r="O1232" s="38"/>
    </row>
    <row r="1233" spans="8:15">
      <c r="H1233" s="37"/>
      <c r="I1233" s="36"/>
      <c r="J1233" s="38"/>
      <c r="K1233" s="36"/>
      <c r="L1233" s="36"/>
      <c r="M1233" s="38"/>
      <c r="N1233" s="36"/>
      <c r="O1233" s="38"/>
    </row>
    <row r="1234" spans="8:15">
      <c r="H1234" s="37"/>
      <c r="I1234" s="36"/>
      <c r="J1234" s="38"/>
      <c r="K1234" s="36"/>
      <c r="L1234" s="36"/>
      <c r="M1234" s="38"/>
      <c r="N1234" s="36"/>
      <c r="O1234" s="38"/>
    </row>
    <row r="1235" spans="8:15">
      <c r="H1235" s="37"/>
      <c r="I1235" s="36"/>
      <c r="J1235" s="38"/>
      <c r="K1235" s="36"/>
      <c r="L1235" s="36"/>
      <c r="M1235" s="38"/>
      <c r="N1235" s="36"/>
      <c r="O1235" s="38"/>
    </row>
    <row r="1236" spans="8:15">
      <c r="H1236" s="37"/>
      <c r="I1236" s="36"/>
      <c r="J1236" s="38"/>
      <c r="K1236" s="36"/>
      <c r="L1236" s="36"/>
      <c r="M1236" s="38"/>
      <c r="N1236" s="36"/>
      <c r="O1236" s="38"/>
    </row>
    <row r="1237" spans="8:15">
      <c r="H1237" s="37"/>
      <c r="I1237" s="36"/>
      <c r="J1237" s="38"/>
      <c r="K1237" s="36"/>
      <c r="L1237" s="36"/>
      <c r="M1237" s="38"/>
      <c r="N1237" s="36"/>
      <c r="O1237" s="38"/>
    </row>
    <row r="1238" spans="8:15">
      <c r="H1238" s="37"/>
      <c r="I1238" s="36"/>
      <c r="J1238" s="38"/>
      <c r="K1238" s="36"/>
      <c r="L1238" s="36"/>
      <c r="M1238" s="38"/>
      <c r="N1238" s="36"/>
      <c r="O1238" s="38"/>
    </row>
    <row r="1239" spans="8:15">
      <c r="H1239" s="37"/>
      <c r="I1239" s="36"/>
      <c r="J1239" s="38"/>
      <c r="K1239" s="36"/>
      <c r="L1239" s="36"/>
      <c r="M1239" s="38"/>
      <c r="N1239" s="36"/>
      <c r="O1239" s="38"/>
    </row>
    <row r="1240" spans="8:15">
      <c r="H1240" s="37"/>
      <c r="I1240" s="36"/>
      <c r="J1240" s="38"/>
      <c r="K1240" s="36"/>
      <c r="L1240" s="36"/>
      <c r="M1240" s="38"/>
      <c r="N1240" s="36"/>
      <c r="O1240" s="38"/>
    </row>
    <row r="1241" spans="8:15">
      <c r="H1241" s="37"/>
      <c r="I1241" s="36"/>
      <c r="J1241" s="38"/>
      <c r="K1241" s="36"/>
      <c r="L1241" s="36"/>
      <c r="M1241" s="38"/>
      <c r="N1241" s="36"/>
      <c r="O1241" s="38"/>
    </row>
    <row r="1242" spans="8:15">
      <c r="H1242" s="37"/>
      <c r="I1242" s="36"/>
      <c r="J1242" s="38"/>
      <c r="K1242" s="36"/>
      <c r="L1242" s="36"/>
      <c r="M1242" s="38"/>
      <c r="N1242" s="36"/>
      <c r="O1242" s="38"/>
    </row>
    <row r="1243" spans="8:15">
      <c r="H1243" s="37"/>
      <c r="I1243" s="36"/>
      <c r="J1243" s="38"/>
      <c r="K1243" s="36"/>
      <c r="L1243" s="36"/>
      <c r="M1243" s="38"/>
      <c r="N1243" s="36"/>
      <c r="O1243" s="38"/>
    </row>
    <row r="1244" spans="8:15">
      <c r="H1244" s="37"/>
      <c r="I1244" s="36"/>
      <c r="J1244" s="38"/>
      <c r="K1244" s="36"/>
      <c r="L1244" s="36"/>
      <c r="M1244" s="38"/>
      <c r="N1244" s="36"/>
      <c r="O1244" s="38"/>
    </row>
    <row r="1245" spans="8:15">
      <c r="H1245" s="37"/>
      <c r="I1245" s="36"/>
      <c r="J1245" s="38"/>
      <c r="K1245" s="36"/>
      <c r="L1245" s="36"/>
      <c r="M1245" s="38"/>
      <c r="N1245" s="36"/>
      <c r="O1245" s="38"/>
    </row>
    <row r="1246" spans="8:15">
      <c r="H1246" s="37"/>
      <c r="I1246" s="36"/>
      <c r="J1246" s="38"/>
      <c r="K1246" s="36"/>
      <c r="L1246" s="36"/>
      <c r="M1246" s="38"/>
      <c r="N1246" s="36"/>
      <c r="O1246" s="38"/>
    </row>
    <row r="1247" spans="8:15">
      <c r="H1247" s="37"/>
      <c r="I1247" s="36"/>
      <c r="J1247" s="38"/>
      <c r="K1247" s="36"/>
      <c r="L1247" s="36"/>
      <c r="M1247" s="38"/>
      <c r="N1247" s="36"/>
      <c r="O1247" s="38"/>
    </row>
    <row r="1248" spans="8:15">
      <c r="H1248" s="37"/>
      <c r="I1248" s="36"/>
      <c r="J1248" s="38"/>
      <c r="K1248" s="36"/>
      <c r="L1248" s="36"/>
      <c r="M1248" s="38"/>
      <c r="N1248" s="36"/>
      <c r="O1248" s="38"/>
    </row>
    <row r="1249" spans="8:15">
      <c r="H1249" s="37"/>
      <c r="I1249" s="36"/>
      <c r="J1249" s="38"/>
      <c r="K1249" s="36"/>
      <c r="L1249" s="36"/>
      <c r="M1249" s="38"/>
      <c r="N1249" s="36"/>
      <c r="O1249" s="38"/>
    </row>
    <row r="1250" spans="8:15">
      <c r="H1250" s="37"/>
      <c r="I1250" s="36"/>
      <c r="J1250" s="38"/>
      <c r="K1250" s="36"/>
      <c r="L1250" s="36"/>
      <c r="M1250" s="38"/>
      <c r="N1250" s="36"/>
      <c r="O1250" s="38"/>
    </row>
    <row r="1251" spans="8:15">
      <c r="H1251" s="37"/>
      <c r="I1251" s="36"/>
      <c r="J1251" s="38"/>
      <c r="K1251" s="36"/>
      <c r="L1251" s="36"/>
      <c r="M1251" s="38"/>
      <c r="N1251" s="36"/>
      <c r="O1251" s="38"/>
    </row>
    <row r="1252" spans="8:15">
      <c r="H1252" s="37"/>
      <c r="I1252" s="36"/>
      <c r="J1252" s="38"/>
      <c r="K1252" s="36"/>
      <c r="L1252" s="36"/>
      <c r="M1252" s="38"/>
      <c r="N1252" s="36"/>
      <c r="O1252" s="38"/>
    </row>
    <row r="1253" spans="8:15">
      <c r="H1253" s="37"/>
      <c r="I1253" s="36"/>
      <c r="J1253" s="38"/>
      <c r="K1253" s="36"/>
      <c r="L1253" s="36"/>
      <c r="M1253" s="38"/>
      <c r="N1253" s="36"/>
      <c r="O1253" s="38"/>
    </row>
    <row r="1254" spans="8:15">
      <c r="H1254" s="37"/>
      <c r="I1254" s="36"/>
      <c r="J1254" s="38"/>
      <c r="K1254" s="36"/>
      <c r="L1254" s="36"/>
      <c r="M1254" s="38"/>
      <c r="N1254" s="36"/>
      <c r="O1254" s="38"/>
    </row>
    <row r="1255" spans="8:15">
      <c r="H1255" s="37"/>
      <c r="I1255" s="36"/>
      <c r="J1255" s="38"/>
      <c r="K1255" s="36"/>
      <c r="L1255" s="36"/>
      <c r="M1255" s="38"/>
      <c r="N1255" s="36"/>
      <c r="O1255" s="38"/>
    </row>
    <row r="1256" spans="8:15">
      <c r="H1256" s="37"/>
      <c r="I1256" s="36"/>
      <c r="J1256" s="38"/>
      <c r="K1256" s="36"/>
      <c r="L1256" s="36"/>
      <c r="M1256" s="38"/>
      <c r="N1256" s="36"/>
      <c r="O1256" s="38"/>
    </row>
    <row r="1257" spans="8:15">
      <c r="H1257" s="37"/>
      <c r="I1257" s="36"/>
      <c r="J1257" s="38"/>
      <c r="K1257" s="36"/>
      <c r="L1257" s="36"/>
      <c r="M1257" s="38"/>
      <c r="N1257" s="36"/>
      <c r="O1257" s="38"/>
    </row>
    <row r="1258" spans="8:15">
      <c r="H1258" s="37"/>
      <c r="I1258" s="36"/>
      <c r="J1258" s="38"/>
      <c r="K1258" s="36"/>
      <c r="L1258" s="36"/>
      <c r="M1258" s="38"/>
      <c r="N1258" s="36"/>
      <c r="O1258" s="38"/>
    </row>
    <row r="1259" spans="8:15">
      <c r="H1259" s="37"/>
      <c r="I1259" s="36"/>
      <c r="J1259" s="38"/>
      <c r="K1259" s="36"/>
      <c r="L1259" s="36"/>
      <c r="M1259" s="38"/>
      <c r="N1259" s="36"/>
      <c r="O1259" s="38"/>
    </row>
    <row r="1260" spans="8:15">
      <c r="H1260" s="37"/>
      <c r="I1260" s="36"/>
      <c r="J1260" s="38"/>
      <c r="K1260" s="36"/>
      <c r="L1260" s="36"/>
      <c r="M1260" s="38"/>
      <c r="N1260" s="36"/>
      <c r="O1260" s="38"/>
    </row>
    <row r="1261" spans="8:15">
      <c r="H1261" s="37"/>
      <c r="I1261" s="36"/>
      <c r="J1261" s="38"/>
      <c r="K1261" s="36"/>
      <c r="L1261" s="36"/>
      <c r="M1261" s="38"/>
      <c r="N1261" s="36"/>
      <c r="O1261" s="38"/>
    </row>
    <row r="1262" spans="8:15">
      <c r="H1262" s="37"/>
      <c r="I1262" s="36"/>
      <c r="J1262" s="38"/>
      <c r="K1262" s="36"/>
      <c r="L1262" s="36"/>
      <c r="M1262" s="38"/>
      <c r="N1262" s="36"/>
      <c r="O1262" s="38"/>
    </row>
    <row r="1263" spans="8:15">
      <c r="H1263" s="37"/>
      <c r="I1263" s="36"/>
      <c r="J1263" s="38"/>
      <c r="K1263" s="36"/>
      <c r="L1263" s="36"/>
      <c r="M1263" s="38"/>
      <c r="N1263" s="36"/>
      <c r="O1263" s="38"/>
    </row>
    <row r="1264" spans="8:15">
      <c r="H1264" s="37"/>
      <c r="I1264" s="36"/>
      <c r="J1264" s="38"/>
      <c r="K1264" s="36"/>
      <c r="L1264" s="36"/>
      <c r="M1264" s="38"/>
      <c r="N1264" s="36"/>
      <c r="O1264" s="38"/>
    </row>
    <row r="1265" spans="8:15">
      <c r="H1265" s="37"/>
      <c r="I1265" s="36"/>
      <c r="J1265" s="38"/>
      <c r="K1265" s="36"/>
      <c r="L1265" s="36"/>
      <c r="M1265" s="38"/>
      <c r="N1265" s="36"/>
      <c r="O1265" s="38"/>
    </row>
    <row r="1266" spans="8:15">
      <c r="H1266" s="37"/>
      <c r="I1266" s="36"/>
      <c r="J1266" s="38"/>
      <c r="K1266" s="36"/>
      <c r="L1266" s="36"/>
      <c r="M1266" s="38"/>
      <c r="N1266" s="36"/>
      <c r="O1266" s="38"/>
    </row>
    <row r="1267" spans="8:15">
      <c r="H1267" s="37"/>
      <c r="I1267" s="36"/>
      <c r="J1267" s="38"/>
      <c r="K1267" s="36"/>
      <c r="L1267" s="36"/>
      <c r="M1267" s="38"/>
      <c r="N1267" s="36"/>
      <c r="O1267" s="38"/>
    </row>
    <row r="1268" spans="8:15">
      <c r="H1268" s="37"/>
      <c r="I1268" s="36"/>
      <c r="J1268" s="38"/>
      <c r="K1268" s="36"/>
      <c r="L1268" s="36"/>
      <c r="M1268" s="38"/>
      <c r="N1268" s="36"/>
      <c r="O1268" s="38"/>
    </row>
    <row r="1269" spans="8:15">
      <c r="H1269" s="37"/>
      <c r="I1269" s="36"/>
      <c r="J1269" s="38"/>
      <c r="K1269" s="36"/>
      <c r="L1269" s="36"/>
      <c r="M1269" s="38"/>
      <c r="N1269" s="36"/>
      <c r="O1269" s="38"/>
    </row>
    <row r="1270" spans="8:15">
      <c r="H1270" s="37"/>
      <c r="I1270" s="36"/>
      <c r="J1270" s="38"/>
      <c r="K1270" s="36"/>
      <c r="L1270" s="36"/>
      <c r="M1270" s="38"/>
      <c r="N1270" s="36"/>
      <c r="O1270" s="38"/>
    </row>
    <row r="1271" spans="8:15">
      <c r="H1271" s="37"/>
      <c r="I1271" s="36"/>
      <c r="J1271" s="38"/>
      <c r="K1271" s="36"/>
      <c r="L1271" s="36"/>
      <c r="M1271" s="38"/>
      <c r="N1271" s="36"/>
      <c r="O1271" s="38"/>
    </row>
    <row r="1272" spans="8:15">
      <c r="H1272" s="37"/>
      <c r="I1272" s="36"/>
      <c r="J1272" s="38"/>
      <c r="K1272" s="36"/>
      <c r="L1272" s="36"/>
      <c r="M1272" s="38"/>
      <c r="N1272" s="36"/>
      <c r="O1272" s="38"/>
    </row>
    <row r="1273" spans="8:15">
      <c r="H1273" s="37"/>
      <c r="I1273" s="36"/>
      <c r="J1273" s="38"/>
      <c r="K1273" s="36"/>
      <c r="L1273" s="36"/>
      <c r="M1273" s="38"/>
      <c r="N1273" s="36"/>
      <c r="O1273" s="38"/>
    </row>
    <row r="1274" spans="8:15">
      <c r="H1274" s="37"/>
      <c r="I1274" s="36"/>
      <c r="J1274" s="38"/>
      <c r="K1274" s="36"/>
      <c r="L1274" s="36"/>
      <c r="M1274" s="38"/>
      <c r="N1274" s="36"/>
      <c r="O1274" s="38"/>
    </row>
    <row r="1275" spans="8:15">
      <c r="H1275" s="37"/>
      <c r="I1275" s="36"/>
      <c r="J1275" s="38"/>
      <c r="K1275" s="36"/>
      <c r="L1275" s="36"/>
      <c r="M1275" s="38"/>
      <c r="N1275" s="36"/>
      <c r="O1275" s="38"/>
    </row>
    <row r="1276" spans="8:15">
      <c r="H1276" s="37"/>
      <c r="I1276" s="36"/>
      <c r="J1276" s="38"/>
      <c r="K1276" s="36"/>
      <c r="L1276" s="36"/>
      <c r="M1276" s="38"/>
      <c r="N1276" s="36"/>
      <c r="O1276" s="38"/>
    </row>
    <row r="1277" spans="8:15">
      <c r="H1277" s="37"/>
      <c r="I1277" s="36"/>
      <c r="J1277" s="38"/>
      <c r="K1277" s="36"/>
      <c r="L1277" s="36"/>
      <c r="M1277" s="38"/>
      <c r="N1277" s="36"/>
      <c r="O1277" s="38"/>
    </row>
    <row r="1278" spans="8:15">
      <c r="H1278" s="37"/>
      <c r="I1278" s="36"/>
      <c r="J1278" s="38"/>
      <c r="K1278" s="36"/>
      <c r="L1278" s="36"/>
      <c r="M1278" s="38"/>
      <c r="N1278" s="36"/>
      <c r="O1278" s="38"/>
    </row>
    <row r="1279" spans="8:15">
      <c r="H1279" s="37"/>
      <c r="I1279" s="36"/>
      <c r="J1279" s="38"/>
      <c r="K1279" s="36"/>
      <c r="L1279" s="36"/>
      <c r="M1279" s="38"/>
      <c r="N1279" s="36"/>
      <c r="O1279" s="38"/>
    </row>
    <row r="1280" spans="8:15">
      <c r="H1280" s="37"/>
      <c r="I1280" s="36"/>
      <c r="J1280" s="38"/>
      <c r="K1280" s="36"/>
      <c r="L1280" s="36"/>
      <c r="M1280" s="38"/>
      <c r="N1280" s="36"/>
      <c r="O1280" s="38"/>
    </row>
    <row r="1281" spans="8:15">
      <c r="H1281" s="37"/>
      <c r="I1281" s="36"/>
      <c r="J1281" s="38"/>
      <c r="K1281" s="36"/>
      <c r="L1281" s="36"/>
      <c r="M1281" s="38"/>
      <c r="N1281" s="36"/>
      <c r="O1281" s="38"/>
    </row>
    <row r="1282" spans="8:15">
      <c r="H1282" s="37"/>
      <c r="I1282" s="36"/>
      <c r="J1282" s="38"/>
      <c r="K1282" s="36"/>
      <c r="L1282" s="36"/>
      <c r="M1282" s="38"/>
      <c r="N1282" s="36"/>
      <c r="O1282" s="38"/>
    </row>
    <row r="1283" spans="8:15">
      <c r="H1283" s="37"/>
      <c r="I1283" s="36"/>
      <c r="J1283" s="38"/>
      <c r="K1283" s="36"/>
      <c r="L1283" s="36"/>
      <c r="M1283" s="38"/>
      <c r="N1283" s="36"/>
      <c r="O1283" s="38"/>
    </row>
    <row r="1284" spans="8:15">
      <c r="H1284" s="37"/>
      <c r="I1284" s="36"/>
      <c r="J1284" s="38"/>
      <c r="K1284" s="36"/>
      <c r="L1284" s="36"/>
      <c r="M1284" s="38"/>
      <c r="N1284" s="36"/>
      <c r="O1284" s="38"/>
    </row>
    <row r="1285" spans="8:15">
      <c r="H1285" s="37"/>
      <c r="I1285" s="36"/>
      <c r="J1285" s="38"/>
      <c r="K1285" s="36"/>
      <c r="L1285" s="36"/>
      <c r="M1285" s="38"/>
      <c r="N1285" s="36"/>
      <c r="O1285" s="38"/>
    </row>
    <row r="1286" spans="8:15">
      <c r="H1286" s="37"/>
      <c r="I1286" s="36"/>
      <c r="J1286" s="38"/>
      <c r="K1286" s="36"/>
      <c r="L1286" s="36"/>
      <c r="M1286" s="38"/>
      <c r="N1286" s="36"/>
      <c r="O1286" s="38"/>
    </row>
    <row r="1287" spans="8:15">
      <c r="H1287" s="37"/>
      <c r="I1287" s="36"/>
      <c r="J1287" s="38"/>
      <c r="K1287" s="36"/>
      <c r="L1287" s="36"/>
      <c r="M1287" s="38"/>
      <c r="N1287" s="36"/>
      <c r="O1287" s="38"/>
    </row>
    <row r="1288" spans="8:15">
      <c r="H1288" s="37"/>
      <c r="I1288" s="36"/>
      <c r="J1288" s="38"/>
      <c r="K1288" s="36"/>
      <c r="L1288" s="36"/>
      <c r="M1288" s="38"/>
      <c r="N1288" s="36"/>
      <c r="O1288" s="38"/>
    </row>
    <row r="1289" spans="8:15">
      <c r="H1289" s="37"/>
      <c r="I1289" s="36"/>
      <c r="J1289" s="38"/>
      <c r="K1289" s="36"/>
      <c r="L1289" s="36"/>
      <c r="M1289" s="38"/>
      <c r="N1289" s="36"/>
      <c r="O1289" s="38"/>
    </row>
    <row r="1290" spans="8:15">
      <c r="H1290" s="37"/>
      <c r="I1290" s="36"/>
      <c r="J1290" s="38"/>
      <c r="K1290" s="36"/>
      <c r="L1290" s="36"/>
      <c r="M1290" s="38"/>
      <c r="N1290" s="36"/>
      <c r="O1290" s="38"/>
    </row>
    <row r="1291" spans="8:15">
      <c r="H1291" s="37"/>
      <c r="I1291" s="36"/>
      <c r="J1291" s="38"/>
      <c r="K1291" s="36"/>
      <c r="L1291" s="36"/>
      <c r="M1291" s="38"/>
      <c r="N1291" s="36"/>
      <c r="O1291" s="38"/>
    </row>
    <row r="1292" spans="8:15">
      <c r="H1292" s="37"/>
      <c r="I1292" s="36"/>
      <c r="J1292" s="38"/>
      <c r="K1292" s="36"/>
      <c r="L1292" s="36"/>
      <c r="M1292" s="38"/>
      <c r="N1292" s="36"/>
      <c r="O1292" s="38"/>
    </row>
    <row r="1293" spans="8:15">
      <c r="H1293" s="37"/>
      <c r="I1293" s="36"/>
      <c r="J1293" s="38"/>
      <c r="K1293" s="36"/>
      <c r="L1293" s="36"/>
      <c r="M1293" s="38"/>
      <c r="N1293" s="36"/>
      <c r="O1293" s="38"/>
    </row>
    <row r="1294" spans="8:15">
      <c r="H1294" s="37"/>
      <c r="I1294" s="36"/>
      <c r="J1294" s="38"/>
      <c r="K1294" s="36"/>
      <c r="L1294" s="36"/>
      <c r="M1294" s="38"/>
      <c r="N1294" s="36"/>
      <c r="O1294" s="38"/>
    </row>
    <row r="1295" spans="8:15">
      <c r="H1295" s="37"/>
      <c r="I1295" s="36"/>
      <c r="J1295" s="38"/>
      <c r="K1295" s="36"/>
      <c r="L1295" s="36"/>
      <c r="M1295" s="38"/>
      <c r="N1295" s="36"/>
      <c r="O1295" s="38"/>
    </row>
    <row r="1296" spans="8:15">
      <c r="H1296" s="37"/>
      <c r="I1296" s="36"/>
      <c r="J1296" s="38"/>
      <c r="K1296" s="36"/>
      <c r="L1296" s="36"/>
      <c r="M1296" s="38"/>
      <c r="N1296" s="36"/>
      <c r="O1296" s="38"/>
    </row>
    <row r="1297" spans="8:15">
      <c r="H1297" s="37"/>
      <c r="I1297" s="36"/>
      <c r="J1297" s="38"/>
      <c r="K1297" s="36"/>
      <c r="L1297" s="36"/>
      <c r="M1297" s="38"/>
      <c r="N1297" s="36"/>
      <c r="O1297" s="38"/>
    </row>
    <row r="1298" spans="8:15">
      <c r="H1298" s="37"/>
      <c r="I1298" s="36"/>
      <c r="J1298" s="38"/>
      <c r="K1298" s="36"/>
      <c r="L1298" s="36"/>
      <c r="M1298" s="38"/>
      <c r="N1298" s="36"/>
      <c r="O1298" s="38"/>
    </row>
    <row r="1299" spans="8:15">
      <c r="H1299" s="37"/>
      <c r="I1299" s="36"/>
      <c r="J1299" s="38"/>
      <c r="K1299" s="36"/>
      <c r="L1299" s="36"/>
      <c r="M1299" s="38"/>
      <c r="N1299" s="36"/>
      <c r="O1299" s="38"/>
    </row>
    <row r="1300" spans="8:15">
      <c r="H1300" s="37"/>
      <c r="I1300" s="36"/>
      <c r="J1300" s="38"/>
      <c r="K1300" s="36"/>
      <c r="L1300" s="36"/>
      <c r="M1300" s="38"/>
      <c r="N1300" s="36"/>
      <c r="O1300" s="38"/>
    </row>
    <row r="1301" spans="8:15">
      <c r="H1301" s="37"/>
      <c r="I1301" s="36"/>
      <c r="J1301" s="38"/>
      <c r="K1301" s="36"/>
      <c r="L1301" s="36"/>
      <c r="M1301" s="38"/>
      <c r="N1301" s="36"/>
      <c r="O1301" s="38"/>
    </row>
    <row r="1302" spans="8:15">
      <c r="H1302" s="37"/>
      <c r="I1302" s="36"/>
      <c r="J1302" s="38"/>
      <c r="K1302" s="36"/>
      <c r="L1302" s="36"/>
      <c r="M1302" s="38"/>
      <c r="N1302" s="36"/>
      <c r="O1302" s="38"/>
    </row>
    <row r="1303" spans="8:15">
      <c r="H1303" s="37"/>
      <c r="I1303" s="36"/>
      <c r="J1303" s="38"/>
      <c r="K1303" s="36"/>
      <c r="L1303" s="36"/>
      <c r="M1303" s="38"/>
      <c r="N1303" s="36"/>
      <c r="O1303" s="38"/>
    </row>
    <row r="1304" spans="8:15">
      <c r="H1304" s="37"/>
      <c r="I1304" s="36"/>
      <c r="J1304" s="38"/>
      <c r="K1304" s="36"/>
      <c r="L1304" s="36"/>
      <c r="M1304" s="38"/>
      <c r="N1304" s="36"/>
      <c r="O1304" s="38"/>
    </row>
    <row r="1305" spans="8:15">
      <c r="H1305" s="37"/>
      <c r="I1305" s="36"/>
      <c r="J1305" s="38"/>
      <c r="K1305" s="36"/>
      <c r="L1305" s="36"/>
      <c r="M1305" s="38"/>
      <c r="N1305" s="36"/>
      <c r="O1305" s="38"/>
    </row>
    <row r="1306" spans="8:15">
      <c r="H1306" s="37"/>
      <c r="I1306" s="36"/>
      <c r="J1306" s="38"/>
      <c r="K1306" s="36"/>
      <c r="L1306" s="36"/>
      <c r="M1306" s="38"/>
      <c r="N1306" s="36"/>
      <c r="O1306" s="38"/>
    </row>
    <row r="1307" spans="8:15">
      <c r="H1307" s="37"/>
      <c r="I1307" s="36"/>
      <c r="J1307" s="38"/>
      <c r="K1307" s="36"/>
      <c r="L1307" s="36"/>
      <c r="M1307" s="38"/>
      <c r="N1307" s="36"/>
      <c r="O1307" s="38"/>
    </row>
    <row r="1308" spans="8:15">
      <c r="H1308" s="37"/>
      <c r="I1308" s="36"/>
      <c r="J1308" s="38"/>
      <c r="K1308" s="36"/>
      <c r="L1308" s="36"/>
      <c r="M1308" s="38"/>
      <c r="N1308" s="36"/>
      <c r="O1308" s="38"/>
    </row>
    <row r="1309" spans="8:15">
      <c r="H1309" s="37"/>
      <c r="I1309" s="36"/>
      <c r="J1309" s="38"/>
      <c r="K1309" s="36"/>
      <c r="L1309" s="36"/>
      <c r="M1309" s="38"/>
      <c r="N1309" s="36"/>
      <c r="O1309" s="38"/>
    </row>
    <row r="1310" spans="8:15">
      <c r="H1310" s="37"/>
      <c r="I1310" s="36"/>
      <c r="J1310" s="38"/>
      <c r="K1310" s="36"/>
      <c r="L1310" s="36"/>
      <c r="M1310" s="38"/>
      <c r="N1310" s="36"/>
      <c r="O1310" s="38"/>
    </row>
    <row r="1311" spans="8:15">
      <c r="H1311" s="37"/>
      <c r="I1311" s="36"/>
      <c r="J1311" s="38"/>
      <c r="K1311" s="36"/>
      <c r="L1311" s="36"/>
      <c r="M1311" s="38"/>
      <c r="N1311" s="36"/>
      <c r="O1311" s="38"/>
    </row>
    <row r="1312" spans="8:15">
      <c r="H1312" s="37"/>
      <c r="I1312" s="36"/>
      <c r="J1312" s="38"/>
      <c r="K1312" s="36"/>
      <c r="L1312" s="36"/>
      <c r="M1312" s="38"/>
      <c r="N1312" s="36"/>
      <c r="O1312" s="38"/>
    </row>
    <row r="1313" spans="8:15">
      <c r="H1313" s="37"/>
      <c r="I1313" s="36"/>
      <c r="J1313" s="38"/>
      <c r="K1313" s="36"/>
      <c r="L1313" s="36"/>
      <c r="M1313" s="38"/>
      <c r="N1313" s="36"/>
      <c r="O1313" s="38"/>
    </row>
    <row r="1314" spans="8:15">
      <c r="H1314" s="37"/>
      <c r="I1314" s="36"/>
      <c r="J1314" s="38"/>
      <c r="K1314" s="36"/>
      <c r="L1314" s="36"/>
      <c r="M1314" s="38"/>
      <c r="N1314" s="36"/>
      <c r="O1314" s="38"/>
    </row>
    <row r="1315" spans="8:15">
      <c r="H1315" s="37"/>
      <c r="I1315" s="36"/>
      <c r="J1315" s="38"/>
      <c r="K1315" s="36"/>
      <c r="L1315" s="36"/>
      <c r="M1315" s="38"/>
      <c r="N1315" s="36"/>
      <c r="O1315" s="38"/>
    </row>
    <row r="1316" spans="8:15">
      <c r="H1316" s="37"/>
      <c r="I1316" s="36"/>
      <c r="J1316" s="38"/>
      <c r="K1316" s="36"/>
      <c r="L1316" s="36"/>
      <c r="M1316" s="38"/>
      <c r="N1316" s="36"/>
      <c r="O1316" s="38"/>
    </row>
    <row r="1317" spans="8:15">
      <c r="H1317" s="37"/>
      <c r="I1317" s="36"/>
      <c r="J1317" s="38"/>
      <c r="K1317" s="36"/>
      <c r="L1317" s="36"/>
      <c r="M1317" s="38"/>
      <c r="N1317" s="36"/>
      <c r="O1317" s="38"/>
    </row>
    <row r="1318" spans="8:15">
      <c r="H1318" s="37"/>
      <c r="I1318" s="36"/>
      <c r="J1318" s="38"/>
      <c r="K1318" s="36"/>
      <c r="L1318" s="36"/>
      <c r="M1318" s="38"/>
      <c r="N1318" s="36"/>
      <c r="O1318" s="38"/>
    </row>
    <row r="1319" spans="8:15">
      <c r="H1319" s="37"/>
      <c r="I1319" s="36"/>
      <c r="J1319" s="38"/>
      <c r="K1319" s="36"/>
      <c r="L1319" s="36"/>
      <c r="M1319" s="38"/>
      <c r="N1319" s="36"/>
      <c r="O1319" s="38"/>
    </row>
    <row r="1320" spans="8:15">
      <c r="H1320" s="37"/>
      <c r="I1320" s="36"/>
      <c r="J1320" s="38"/>
      <c r="K1320" s="36"/>
      <c r="L1320" s="36"/>
      <c r="M1320" s="38"/>
      <c r="N1320" s="36"/>
      <c r="O1320" s="38"/>
    </row>
    <row r="1321" spans="8:15">
      <c r="H1321" s="37"/>
      <c r="I1321" s="36"/>
      <c r="J1321" s="38"/>
      <c r="K1321" s="36"/>
      <c r="L1321" s="36"/>
      <c r="M1321" s="38"/>
      <c r="N1321" s="36"/>
      <c r="O1321" s="38"/>
    </row>
    <row r="1322" spans="8:15">
      <c r="H1322" s="37"/>
      <c r="I1322" s="36"/>
      <c r="J1322" s="38"/>
      <c r="K1322" s="36"/>
      <c r="L1322" s="36"/>
      <c r="M1322" s="38"/>
      <c r="N1322" s="36"/>
      <c r="O1322" s="38"/>
    </row>
    <row r="1323" spans="8:15">
      <c r="H1323" s="37"/>
      <c r="I1323" s="36"/>
      <c r="J1323" s="38"/>
      <c r="K1323" s="36"/>
      <c r="L1323" s="36"/>
      <c r="M1323" s="38"/>
      <c r="N1323" s="36"/>
      <c r="O1323" s="38"/>
    </row>
    <row r="1324" spans="8:15">
      <c r="H1324" s="37"/>
      <c r="I1324" s="36"/>
      <c r="J1324" s="38"/>
      <c r="K1324" s="36"/>
      <c r="L1324" s="36"/>
      <c r="M1324" s="38"/>
      <c r="N1324" s="36"/>
      <c r="O1324" s="38"/>
    </row>
    <row r="1325" spans="8:15">
      <c r="H1325" s="37"/>
      <c r="I1325" s="36"/>
      <c r="J1325" s="38"/>
      <c r="K1325" s="36"/>
      <c r="L1325" s="36"/>
      <c r="M1325" s="38"/>
      <c r="N1325" s="36"/>
      <c r="O1325" s="38"/>
    </row>
    <row r="1326" spans="8:15">
      <c r="H1326" s="37"/>
      <c r="I1326" s="36"/>
      <c r="J1326" s="38"/>
      <c r="K1326" s="36"/>
      <c r="L1326" s="36"/>
      <c r="M1326" s="38"/>
      <c r="N1326" s="36"/>
      <c r="O1326" s="38"/>
    </row>
    <row r="1327" spans="8:15">
      <c r="H1327" s="37"/>
      <c r="I1327" s="36"/>
      <c r="J1327" s="38"/>
      <c r="K1327" s="36"/>
      <c r="L1327" s="36"/>
      <c r="M1327" s="38"/>
      <c r="N1327" s="36"/>
      <c r="O1327" s="38"/>
    </row>
    <row r="1328" spans="8:15">
      <c r="H1328" s="37"/>
      <c r="I1328" s="36"/>
      <c r="J1328" s="38"/>
      <c r="K1328" s="36"/>
      <c r="L1328" s="36"/>
      <c r="M1328" s="38"/>
      <c r="N1328" s="36"/>
      <c r="O1328" s="38"/>
    </row>
    <row r="1329" spans="8:15">
      <c r="H1329" s="37"/>
      <c r="I1329" s="36"/>
      <c r="J1329" s="38"/>
      <c r="K1329" s="36"/>
      <c r="L1329" s="36"/>
      <c r="M1329" s="38"/>
      <c r="N1329" s="36"/>
      <c r="O1329" s="38"/>
    </row>
    <row r="1330" spans="8:15">
      <c r="H1330" s="37"/>
      <c r="I1330" s="36"/>
      <c r="J1330" s="38"/>
      <c r="K1330" s="36"/>
      <c r="L1330" s="36"/>
      <c r="M1330" s="38"/>
      <c r="N1330" s="36"/>
      <c r="O1330" s="38"/>
    </row>
    <row r="1331" spans="8:15">
      <c r="H1331" s="37"/>
      <c r="I1331" s="36"/>
      <c r="J1331" s="38"/>
      <c r="K1331" s="36"/>
      <c r="L1331" s="36"/>
      <c r="M1331" s="38"/>
      <c r="N1331" s="36"/>
      <c r="O1331" s="38"/>
    </row>
    <row r="1332" spans="8:15">
      <c r="H1332" s="37"/>
      <c r="I1332" s="36"/>
      <c r="J1332" s="38"/>
      <c r="K1332" s="36"/>
      <c r="L1332" s="36"/>
      <c r="M1332" s="38"/>
      <c r="N1332" s="36"/>
      <c r="O1332" s="38"/>
    </row>
    <row r="1333" spans="8:15">
      <c r="H1333" s="37"/>
      <c r="I1333" s="36"/>
      <c r="J1333" s="38"/>
      <c r="K1333" s="36"/>
      <c r="L1333" s="36"/>
      <c r="M1333" s="38"/>
      <c r="N1333" s="36"/>
      <c r="O1333" s="38"/>
    </row>
    <row r="1334" spans="8:15">
      <c r="H1334" s="37"/>
      <c r="I1334" s="36"/>
      <c r="J1334" s="38"/>
      <c r="K1334" s="36"/>
      <c r="L1334" s="36"/>
      <c r="M1334" s="38"/>
      <c r="N1334" s="36"/>
      <c r="O1334" s="38"/>
    </row>
    <row r="1335" spans="8:15">
      <c r="H1335" s="37"/>
      <c r="I1335" s="36"/>
      <c r="J1335" s="38"/>
      <c r="K1335" s="36"/>
      <c r="L1335" s="36"/>
      <c r="M1335" s="38"/>
      <c r="N1335" s="36"/>
      <c r="O1335" s="38"/>
    </row>
    <row r="1336" spans="8:15">
      <c r="H1336" s="37"/>
      <c r="I1336" s="36"/>
      <c r="J1336" s="38"/>
      <c r="K1336" s="36"/>
      <c r="L1336" s="36"/>
      <c r="M1336" s="38"/>
      <c r="N1336" s="36"/>
      <c r="O1336" s="38"/>
    </row>
    <row r="1337" spans="8:15">
      <c r="H1337" s="37"/>
      <c r="I1337" s="36"/>
      <c r="J1337" s="38"/>
      <c r="K1337" s="36"/>
      <c r="L1337" s="36"/>
      <c r="M1337" s="38"/>
      <c r="N1337" s="36"/>
      <c r="O1337" s="38"/>
    </row>
    <row r="1338" spans="8:15">
      <c r="H1338" s="37"/>
      <c r="I1338" s="36"/>
      <c r="J1338" s="38"/>
      <c r="K1338" s="36"/>
      <c r="L1338" s="36"/>
      <c r="M1338" s="38"/>
      <c r="N1338" s="36"/>
      <c r="O1338" s="38"/>
    </row>
    <row r="1339" spans="8:15">
      <c r="H1339" s="37"/>
      <c r="I1339" s="36"/>
      <c r="J1339" s="38"/>
      <c r="K1339" s="36"/>
      <c r="L1339" s="36"/>
      <c r="M1339" s="38"/>
      <c r="N1339" s="36"/>
      <c r="O1339" s="38"/>
    </row>
    <row r="1340" spans="8:15">
      <c r="H1340" s="37"/>
      <c r="I1340" s="36"/>
      <c r="J1340" s="38"/>
      <c r="K1340" s="36"/>
      <c r="L1340" s="36"/>
      <c r="M1340" s="38"/>
      <c r="N1340" s="36"/>
      <c r="O1340" s="38"/>
    </row>
    <row r="1341" spans="8:15">
      <c r="H1341" s="37"/>
      <c r="I1341" s="36"/>
      <c r="J1341" s="38"/>
      <c r="K1341" s="36"/>
      <c r="L1341" s="36"/>
      <c r="M1341" s="38"/>
      <c r="N1341" s="36"/>
      <c r="O1341" s="38"/>
    </row>
    <row r="1342" spans="8:15">
      <c r="H1342" s="37"/>
      <c r="I1342" s="36"/>
      <c r="J1342" s="38"/>
      <c r="K1342" s="36"/>
      <c r="L1342" s="36"/>
      <c r="M1342" s="38"/>
      <c r="N1342" s="36"/>
      <c r="O1342" s="38"/>
    </row>
    <row r="1343" spans="8:15">
      <c r="H1343" s="37"/>
      <c r="I1343" s="36"/>
      <c r="J1343" s="38"/>
      <c r="K1343" s="36"/>
      <c r="L1343" s="36"/>
      <c r="M1343" s="38"/>
      <c r="N1343" s="36"/>
      <c r="O1343" s="38"/>
    </row>
    <row r="1344" spans="8:15">
      <c r="H1344" s="37"/>
      <c r="I1344" s="36"/>
      <c r="J1344" s="38"/>
      <c r="K1344" s="36"/>
      <c r="L1344" s="36"/>
      <c r="M1344" s="38"/>
      <c r="N1344" s="36"/>
      <c r="O1344" s="38"/>
    </row>
    <row r="1345" spans="8:15">
      <c r="H1345" s="37"/>
      <c r="I1345" s="36"/>
      <c r="J1345" s="38"/>
      <c r="K1345" s="36"/>
      <c r="L1345" s="36"/>
      <c r="M1345" s="38"/>
      <c r="N1345" s="36"/>
      <c r="O1345" s="38"/>
    </row>
    <row r="1346" spans="8:15">
      <c r="H1346" s="37"/>
      <c r="I1346" s="36"/>
      <c r="J1346" s="38"/>
      <c r="K1346" s="36"/>
      <c r="L1346" s="36"/>
      <c r="M1346" s="38"/>
      <c r="N1346" s="36"/>
      <c r="O1346" s="38"/>
    </row>
    <row r="1347" spans="8:15">
      <c r="H1347" s="37"/>
      <c r="I1347" s="36"/>
      <c r="J1347" s="38"/>
      <c r="K1347" s="36"/>
      <c r="L1347" s="36"/>
      <c r="M1347" s="38"/>
      <c r="N1347" s="36"/>
      <c r="O1347" s="38"/>
    </row>
    <row r="1348" spans="8:15">
      <c r="H1348" s="37"/>
      <c r="I1348" s="36"/>
      <c r="J1348" s="38"/>
      <c r="K1348" s="36"/>
      <c r="L1348" s="36"/>
      <c r="M1348" s="38"/>
      <c r="N1348" s="36"/>
      <c r="O1348" s="38"/>
    </row>
    <row r="1349" spans="8:15">
      <c r="H1349" s="37"/>
      <c r="I1349" s="36"/>
      <c r="J1349" s="38"/>
      <c r="K1349" s="36"/>
      <c r="L1349" s="36"/>
      <c r="M1349" s="38"/>
      <c r="N1349" s="36"/>
      <c r="O1349" s="38"/>
    </row>
    <row r="1350" spans="8:15">
      <c r="H1350" s="37"/>
      <c r="I1350" s="36"/>
      <c r="J1350" s="38"/>
      <c r="K1350" s="36"/>
      <c r="L1350" s="36"/>
      <c r="M1350" s="38"/>
      <c r="N1350" s="36"/>
      <c r="O1350" s="38"/>
    </row>
    <row r="1351" spans="8:15">
      <c r="H1351" s="37"/>
      <c r="I1351" s="36"/>
      <c r="J1351" s="38"/>
      <c r="K1351" s="36"/>
      <c r="L1351" s="36"/>
      <c r="M1351" s="38"/>
      <c r="N1351" s="36"/>
      <c r="O1351" s="38"/>
    </row>
    <row r="1352" spans="8:15">
      <c r="H1352" s="37"/>
      <c r="I1352" s="36"/>
      <c r="J1352" s="38"/>
      <c r="K1352" s="36"/>
      <c r="L1352" s="36"/>
      <c r="M1352" s="38"/>
      <c r="N1352" s="36"/>
      <c r="O1352" s="38"/>
    </row>
    <row r="1353" spans="8:15">
      <c r="H1353" s="37"/>
      <c r="I1353" s="36"/>
      <c r="J1353" s="38"/>
      <c r="K1353" s="36"/>
      <c r="L1353" s="36"/>
      <c r="M1353" s="38"/>
      <c r="N1353" s="36"/>
      <c r="O1353" s="38"/>
    </row>
    <row r="1354" spans="8:15">
      <c r="H1354" s="37"/>
      <c r="I1354" s="36"/>
      <c r="J1354" s="38"/>
      <c r="K1354" s="36"/>
      <c r="L1354" s="36"/>
      <c r="M1354" s="38"/>
      <c r="N1354" s="36"/>
      <c r="O1354" s="38"/>
    </row>
    <row r="1355" spans="8:15">
      <c r="H1355" s="37"/>
      <c r="I1355" s="36"/>
      <c r="J1355" s="38"/>
      <c r="K1355" s="36"/>
      <c r="L1355" s="36"/>
      <c r="M1355" s="38"/>
      <c r="N1355" s="36"/>
      <c r="O1355" s="38"/>
    </row>
    <row r="1356" spans="8:15">
      <c r="H1356" s="37"/>
      <c r="I1356" s="36"/>
      <c r="J1356" s="38"/>
      <c r="K1356" s="36"/>
      <c r="L1356" s="36"/>
      <c r="M1356" s="38"/>
      <c r="N1356" s="36"/>
      <c r="O1356" s="38"/>
    </row>
    <row r="1357" spans="8:15">
      <c r="H1357" s="37"/>
      <c r="I1357" s="36"/>
      <c r="J1357" s="38"/>
      <c r="K1357" s="36"/>
      <c r="L1357" s="36"/>
      <c r="M1357" s="38"/>
      <c r="N1357" s="36"/>
      <c r="O1357" s="38"/>
    </row>
    <row r="1358" spans="8:15">
      <c r="H1358" s="37"/>
      <c r="I1358" s="36"/>
      <c r="J1358" s="38"/>
      <c r="K1358" s="36"/>
      <c r="L1358" s="36"/>
      <c r="M1358" s="38"/>
      <c r="N1358" s="36"/>
      <c r="O1358" s="38"/>
    </row>
    <row r="1359" spans="8:15">
      <c r="H1359" s="37"/>
      <c r="I1359" s="36"/>
      <c r="J1359" s="38"/>
      <c r="K1359" s="36"/>
      <c r="L1359" s="36"/>
      <c r="M1359" s="38"/>
      <c r="N1359" s="36"/>
      <c r="O1359" s="38"/>
    </row>
    <row r="1360" spans="8:15">
      <c r="H1360" s="37"/>
      <c r="I1360" s="36"/>
      <c r="J1360" s="38"/>
      <c r="K1360" s="36"/>
      <c r="L1360" s="36"/>
      <c r="M1360" s="38"/>
      <c r="N1360" s="36"/>
      <c r="O1360" s="38"/>
    </row>
    <row r="1361" spans="8:15">
      <c r="H1361" s="37"/>
      <c r="I1361" s="36"/>
      <c r="J1361" s="38"/>
      <c r="K1361" s="36"/>
      <c r="L1361" s="36"/>
      <c r="M1361" s="38"/>
      <c r="N1361" s="36"/>
      <c r="O1361" s="38"/>
    </row>
    <row r="1362" spans="8:15">
      <c r="H1362" s="37"/>
      <c r="I1362" s="36"/>
      <c r="J1362" s="38"/>
      <c r="K1362" s="36"/>
      <c r="L1362" s="36"/>
      <c r="M1362" s="38"/>
      <c r="N1362" s="36"/>
      <c r="O1362" s="38"/>
    </row>
    <row r="1363" spans="8:15">
      <c r="H1363" s="37"/>
      <c r="I1363" s="36"/>
      <c r="J1363" s="38"/>
      <c r="K1363" s="36"/>
      <c r="L1363" s="36"/>
      <c r="M1363" s="38"/>
      <c r="N1363" s="36"/>
      <c r="O1363" s="38"/>
    </row>
    <row r="1364" spans="8:15">
      <c r="H1364" s="37"/>
      <c r="I1364" s="36"/>
      <c r="J1364" s="38"/>
      <c r="K1364" s="36"/>
      <c r="L1364" s="36"/>
      <c r="M1364" s="38"/>
      <c r="N1364" s="36"/>
      <c r="O1364" s="38"/>
    </row>
    <row r="1365" spans="8:15">
      <c r="H1365" s="37"/>
      <c r="I1365" s="36"/>
      <c r="J1365" s="38"/>
      <c r="K1365" s="36"/>
      <c r="L1365" s="36"/>
      <c r="M1365" s="38"/>
      <c r="N1365" s="36"/>
      <c r="O1365" s="38"/>
    </row>
    <row r="1366" spans="8:15">
      <c r="H1366" s="37"/>
      <c r="I1366" s="36"/>
      <c r="J1366" s="38"/>
      <c r="K1366" s="36"/>
      <c r="L1366" s="36"/>
      <c r="M1366" s="38"/>
      <c r="N1366" s="36"/>
      <c r="O1366" s="38"/>
    </row>
    <row r="1367" spans="8:15">
      <c r="H1367" s="37"/>
      <c r="I1367" s="36"/>
      <c r="J1367" s="38"/>
      <c r="K1367" s="36"/>
      <c r="L1367" s="36"/>
      <c r="M1367" s="38"/>
      <c r="N1367" s="36"/>
      <c r="O1367" s="38"/>
    </row>
    <row r="1368" spans="8:15">
      <c r="H1368" s="37"/>
      <c r="I1368" s="36"/>
      <c r="J1368" s="38"/>
      <c r="K1368" s="36"/>
      <c r="L1368" s="36"/>
      <c r="M1368" s="38"/>
      <c r="N1368" s="36"/>
      <c r="O1368" s="38"/>
    </row>
    <row r="1369" spans="8:15">
      <c r="H1369" s="37"/>
      <c r="I1369" s="36"/>
      <c r="J1369" s="38"/>
      <c r="K1369" s="36"/>
      <c r="L1369" s="36"/>
      <c r="M1369" s="38"/>
      <c r="N1369" s="36"/>
      <c r="O1369" s="38"/>
    </row>
    <row r="1370" spans="8:15">
      <c r="H1370" s="37"/>
      <c r="I1370" s="36"/>
      <c r="J1370" s="38"/>
      <c r="K1370" s="36"/>
      <c r="L1370" s="36"/>
      <c r="M1370" s="38"/>
      <c r="N1370" s="36"/>
      <c r="O1370" s="38"/>
    </row>
    <row r="1371" spans="8:15">
      <c r="H1371" s="37"/>
      <c r="I1371" s="36"/>
      <c r="J1371" s="38"/>
      <c r="K1371" s="36"/>
      <c r="L1371" s="36"/>
      <c r="M1371" s="38"/>
      <c r="N1371" s="36"/>
      <c r="O1371" s="38"/>
    </row>
    <row r="1372" spans="8:15">
      <c r="H1372" s="37"/>
      <c r="I1372" s="36"/>
      <c r="J1372" s="38"/>
      <c r="K1372" s="36"/>
      <c r="L1372" s="36"/>
      <c r="M1372" s="38"/>
      <c r="N1372" s="36"/>
      <c r="O1372" s="38"/>
    </row>
    <row r="1373" spans="8:15">
      <c r="H1373" s="37"/>
      <c r="I1373" s="36"/>
      <c r="J1373" s="38"/>
      <c r="K1373" s="36"/>
      <c r="L1373" s="36"/>
      <c r="M1373" s="38"/>
      <c r="N1373" s="36"/>
      <c r="O1373" s="38"/>
    </row>
    <row r="1374" spans="8:15">
      <c r="H1374" s="37"/>
      <c r="I1374" s="36"/>
      <c r="J1374" s="38"/>
      <c r="K1374" s="36"/>
      <c r="L1374" s="36"/>
      <c r="M1374" s="38"/>
      <c r="N1374" s="36"/>
      <c r="O1374" s="38"/>
    </row>
    <row r="1375" spans="8:15">
      <c r="H1375" s="37"/>
      <c r="I1375" s="36"/>
      <c r="J1375" s="38"/>
      <c r="K1375" s="36"/>
      <c r="L1375" s="36"/>
      <c r="M1375" s="38"/>
      <c r="N1375" s="36"/>
      <c r="O1375" s="38"/>
    </row>
    <row r="1376" spans="8:15">
      <c r="H1376" s="37"/>
      <c r="I1376" s="36"/>
      <c r="J1376" s="38"/>
      <c r="K1376" s="36"/>
      <c r="L1376" s="36"/>
      <c r="M1376" s="38"/>
      <c r="N1376" s="36"/>
      <c r="O1376" s="38"/>
    </row>
    <row r="1377" spans="8:15">
      <c r="H1377" s="37"/>
      <c r="I1377" s="36"/>
      <c r="J1377" s="38"/>
      <c r="K1377" s="36"/>
      <c r="L1377" s="36"/>
      <c r="M1377" s="38"/>
      <c r="N1377" s="36"/>
      <c r="O1377" s="38"/>
    </row>
    <row r="1378" spans="8:15">
      <c r="H1378" s="37"/>
      <c r="I1378" s="36"/>
      <c r="J1378" s="38"/>
      <c r="K1378" s="36"/>
      <c r="L1378" s="36"/>
      <c r="M1378" s="38"/>
      <c r="N1378" s="36"/>
      <c r="O1378" s="38"/>
    </row>
    <row r="1379" spans="8:15">
      <c r="H1379" s="37"/>
      <c r="I1379" s="36"/>
      <c r="J1379" s="38"/>
      <c r="K1379" s="36"/>
      <c r="L1379" s="36"/>
      <c r="M1379" s="38"/>
      <c r="N1379" s="36"/>
      <c r="O1379" s="38"/>
    </row>
    <row r="1380" spans="8:15">
      <c r="H1380" s="37"/>
      <c r="I1380" s="36"/>
      <c r="J1380" s="38"/>
      <c r="K1380" s="36"/>
      <c r="L1380" s="36"/>
      <c r="M1380" s="38"/>
      <c r="N1380" s="36"/>
      <c r="O1380" s="38"/>
    </row>
    <row r="1381" spans="8:15">
      <c r="H1381" s="37"/>
      <c r="I1381" s="36"/>
      <c r="J1381" s="38"/>
      <c r="K1381" s="36"/>
      <c r="L1381" s="36"/>
      <c r="M1381" s="38"/>
      <c r="N1381" s="36"/>
      <c r="O1381" s="38"/>
    </row>
    <row r="1382" spans="8:15">
      <c r="H1382" s="37"/>
      <c r="I1382" s="36"/>
      <c r="J1382" s="38"/>
      <c r="K1382" s="36"/>
      <c r="L1382" s="36"/>
      <c r="M1382" s="38"/>
      <c r="N1382" s="36"/>
      <c r="O1382" s="38"/>
    </row>
    <row r="1383" spans="8:15">
      <c r="H1383" s="37"/>
      <c r="I1383" s="36"/>
      <c r="J1383" s="38"/>
      <c r="K1383" s="36"/>
      <c r="L1383" s="36"/>
      <c r="M1383" s="38"/>
      <c r="N1383" s="36"/>
      <c r="O1383" s="38"/>
    </row>
    <row r="1384" spans="8:15">
      <c r="H1384" s="37"/>
      <c r="I1384" s="36"/>
      <c r="J1384" s="38"/>
      <c r="K1384" s="36"/>
      <c r="L1384" s="36"/>
      <c r="M1384" s="38"/>
      <c r="N1384" s="36"/>
      <c r="O1384" s="38"/>
    </row>
    <row r="1385" spans="8:15">
      <c r="H1385" s="37"/>
      <c r="I1385" s="36"/>
      <c r="J1385" s="38"/>
      <c r="K1385" s="36"/>
      <c r="L1385" s="36"/>
      <c r="M1385" s="38"/>
      <c r="N1385" s="36"/>
      <c r="O1385" s="38"/>
    </row>
    <row r="1386" spans="8:15">
      <c r="H1386" s="37"/>
      <c r="I1386" s="36"/>
      <c r="J1386" s="38"/>
      <c r="K1386" s="36"/>
      <c r="L1386" s="36"/>
      <c r="M1386" s="38"/>
      <c r="N1386" s="36"/>
      <c r="O1386" s="38"/>
    </row>
    <row r="1387" spans="8:15">
      <c r="H1387" s="37"/>
      <c r="I1387" s="36"/>
      <c r="J1387" s="38"/>
      <c r="K1387" s="36"/>
      <c r="L1387" s="36"/>
      <c r="M1387" s="38"/>
      <c r="N1387" s="36"/>
      <c r="O1387" s="38"/>
    </row>
    <row r="1388" spans="8:15">
      <c r="H1388" s="37"/>
      <c r="I1388" s="36"/>
      <c r="J1388" s="38"/>
      <c r="K1388" s="36"/>
      <c r="L1388" s="36"/>
      <c r="M1388" s="38"/>
      <c r="N1388" s="36"/>
      <c r="O1388" s="38"/>
    </row>
    <row r="1389" spans="8:15">
      <c r="H1389" s="37"/>
      <c r="I1389" s="36"/>
      <c r="J1389" s="38"/>
      <c r="K1389" s="36"/>
      <c r="L1389" s="36"/>
      <c r="M1389" s="38"/>
      <c r="N1389" s="36"/>
      <c r="O1389" s="38"/>
    </row>
    <row r="1390" spans="8:15">
      <c r="H1390" s="37"/>
      <c r="I1390" s="36"/>
      <c r="J1390" s="38"/>
      <c r="K1390" s="36"/>
      <c r="L1390" s="36"/>
      <c r="M1390" s="38"/>
      <c r="N1390" s="36"/>
      <c r="O1390" s="38"/>
    </row>
    <row r="1391" spans="8:15">
      <c r="H1391" s="37"/>
      <c r="I1391" s="36"/>
      <c r="J1391" s="38"/>
      <c r="K1391" s="36"/>
      <c r="L1391" s="36"/>
      <c r="M1391" s="38"/>
      <c r="N1391" s="36"/>
      <c r="O1391" s="38"/>
    </row>
    <row r="1392" spans="8:15">
      <c r="H1392" s="37"/>
      <c r="I1392" s="36"/>
      <c r="J1392" s="38"/>
      <c r="K1392" s="36"/>
      <c r="L1392" s="36"/>
      <c r="M1392" s="38"/>
      <c r="N1392" s="36"/>
      <c r="O1392" s="38"/>
    </row>
    <row r="1393" spans="8:15">
      <c r="H1393" s="37"/>
      <c r="I1393" s="36"/>
      <c r="J1393" s="38"/>
      <c r="K1393" s="36"/>
      <c r="L1393" s="36"/>
      <c r="M1393" s="38"/>
      <c r="N1393" s="36"/>
      <c r="O1393" s="38"/>
    </row>
    <row r="1394" spans="8:15">
      <c r="H1394" s="37"/>
      <c r="I1394" s="36"/>
      <c r="J1394" s="38"/>
      <c r="K1394" s="36"/>
      <c r="L1394" s="36"/>
      <c r="M1394" s="38"/>
      <c r="N1394" s="36"/>
      <c r="O1394" s="38"/>
    </row>
    <row r="1395" spans="8:15">
      <c r="H1395" s="37"/>
      <c r="I1395" s="36"/>
      <c r="J1395" s="38"/>
      <c r="K1395" s="36"/>
      <c r="L1395" s="36"/>
      <c r="M1395" s="38"/>
      <c r="N1395" s="36"/>
      <c r="O1395" s="38"/>
    </row>
    <row r="1396" spans="8:15">
      <c r="H1396" s="37"/>
      <c r="I1396" s="36"/>
      <c r="J1396" s="38"/>
      <c r="K1396" s="36"/>
      <c r="L1396" s="36"/>
      <c r="M1396" s="38"/>
      <c r="N1396" s="36"/>
      <c r="O1396" s="38"/>
    </row>
    <row r="1397" spans="8:15">
      <c r="H1397" s="37"/>
      <c r="I1397" s="36"/>
      <c r="J1397" s="38"/>
      <c r="K1397" s="36"/>
      <c r="L1397" s="36"/>
      <c r="M1397" s="38"/>
      <c r="N1397" s="36"/>
      <c r="O1397" s="38"/>
    </row>
    <row r="1398" spans="8:15">
      <c r="H1398" s="37"/>
      <c r="I1398" s="36"/>
      <c r="J1398" s="38"/>
      <c r="K1398" s="36"/>
      <c r="L1398" s="36"/>
      <c r="M1398" s="38"/>
      <c r="N1398" s="36"/>
      <c r="O1398" s="38"/>
    </row>
    <row r="1399" spans="8:15">
      <c r="H1399" s="37"/>
      <c r="I1399" s="36"/>
      <c r="J1399" s="38"/>
      <c r="K1399" s="36"/>
      <c r="L1399" s="36"/>
      <c r="M1399" s="38"/>
      <c r="N1399" s="36"/>
      <c r="O1399" s="38"/>
    </row>
    <row r="1400" spans="8:15">
      <c r="H1400" s="37"/>
      <c r="I1400" s="36"/>
      <c r="J1400" s="38"/>
      <c r="K1400" s="36"/>
      <c r="L1400" s="36"/>
      <c r="M1400" s="38"/>
      <c r="N1400" s="36"/>
      <c r="O1400" s="38"/>
    </row>
    <row r="1401" spans="8:15">
      <c r="H1401" s="37"/>
      <c r="I1401" s="36"/>
      <c r="J1401" s="38"/>
      <c r="K1401" s="36"/>
      <c r="L1401" s="36"/>
      <c r="M1401" s="38"/>
      <c r="N1401" s="36"/>
      <c r="O1401" s="38"/>
    </row>
    <row r="1402" spans="8:15">
      <c r="H1402" s="37"/>
      <c r="I1402" s="36"/>
      <c r="J1402" s="38"/>
      <c r="K1402" s="36"/>
      <c r="L1402" s="36"/>
      <c r="M1402" s="38"/>
      <c r="N1402" s="36"/>
      <c r="O1402" s="38"/>
    </row>
    <row r="1403" spans="8:15">
      <c r="H1403" s="37"/>
      <c r="I1403" s="36"/>
      <c r="J1403" s="38"/>
      <c r="K1403" s="36"/>
      <c r="L1403" s="36"/>
      <c r="M1403" s="38"/>
      <c r="N1403" s="36"/>
      <c r="O1403" s="38"/>
    </row>
    <row r="1404" spans="8:15">
      <c r="H1404" s="37"/>
      <c r="I1404" s="36"/>
      <c r="J1404" s="38"/>
      <c r="K1404" s="36"/>
      <c r="L1404" s="36"/>
      <c r="M1404" s="38"/>
      <c r="N1404" s="36"/>
      <c r="O1404" s="38"/>
    </row>
    <row r="1405" spans="8:15">
      <c r="H1405" s="37"/>
      <c r="I1405" s="36"/>
      <c r="J1405" s="38"/>
      <c r="K1405" s="36"/>
      <c r="L1405" s="36"/>
      <c r="M1405" s="38"/>
      <c r="N1405" s="36"/>
      <c r="O1405" s="38"/>
    </row>
    <row r="1406" spans="8:15">
      <c r="H1406" s="37"/>
      <c r="I1406" s="36"/>
      <c r="J1406" s="38"/>
      <c r="K1406" s="36"/>
      <c r="L1406" s="36"/>
      <c r="M1406" s="38"/>
      <c r="N1406" s="36"/>
      <c r="O1406" s="38"/>
    </row>
    <row r="1407" spans="8:15">
      <c r="H1407" s="37"/>
      <c r="I1407" s="36"/>
      <c r="J1407" s="38"/>
      <c r="K1407" s="36"/>
      <c r="L1407" s="36"/>
      <c r="M1407" s="38"/>
      <c r="N1407" s="36"/>
      <c r="O1407" s="38"/>
    </row>
    <row r="1408" spans="8:15">
      <c r="H1408" s="37"/>
      <c r="I1408" s="36"/>
      <c r="J1408" s="38"/>
      <c r="K1408" s="36"/>
      <c r="L1408" s="36"/>
      <c r="M1408" s="38"/>
      <c r="N1408" s="36"/>
      <c r="O1408" s="38"/>
    </row>
    <row r="1409" spans="8:15">
      <c r="H1409" s="37"/>
      <c r="I1409" s="36"/>
      <c r="J1409" s="38"/>
      <c r="K1409" s="36"/>
      <c r="L1409" s="36"/>
      <c r="M1409" s="38"/>
      <c r="N1409" s="36"/>
      <c r="O1409" s="38"/>
    </row>
    <row r="1410" spans="8:15">
      <c r="H1410" s="37"/>
      <c r="I1410" s="36"/>
      <c r="J1410" s="38"/>
      <c r="K1410" s="36"/>
      <c r="L1410" s="36"/>
      <c r="M1410" s="38"/>
      <c r="N1410" s="36"/>
      <c r="O1410" s="38"/>
    </row>
    <row r="1411" spans="8:15">
      <c r="H1411" s="37"/>
      <c r="I1411" s="36"/>
      <c r="J1411" s="38"/>
      <c r="K1411" s="36"/>
      <c r="L1411" s="36"/>
      <c r="M1411" s="38"/>
      <c r="N1411" s="36"/>
      <c r="O1411" s="38"/>
    </row>
    <row r="1412" spans="8:15">
      <c r="H1412" s="37"/>
      <c r="I1412" s="36"/>
      <c r="J1412" s="38"/>
      <c r="K1412" s="36"/>
      <c r="L1412" s="36"/>
      <c r="M1412" s="38"/>
      <c r="N1412" s="36"/>
      <c r="O1412" s="38"/>
    </row>
    <row r="1413" spans="8:15">
      <c r="H1413" s="37"/>
      <c r="I1413" s="36"/>
      <c r="J1413" s="38"/>
      <c r="K1413" s="36"/>
      <c r="L1413" s="36"/>
      <c r="M1413" s="38"/>
      <c r="N1413" s="36"/>
      <c r="O1413" s="38"/>
    </row>
    <row r="1414" spans="8:15">
      <c r="H1414" s="37"/>
      <c r="I1414" s="36"/>
      <c r="J1414" s="38"/>
      <c r="K1414" s="36"/>
      <c r="L1414" s="36"/>
      <c r="M1414" s="38"/>
      <c r="N1414" s="36"/>
      <c r="O1414" s="38"/>
    </row>
    <row r="1415" spans="8:15">
      <c r="H1415" s="37"/>
      <c r="I1415" s="36"/>
      <c r="J1415" s="38"/>
      <c r="K1415" s="36"/>
      <c r="L1415" s="36"/>
      <c r="M1415" s="38"/>
      <c r="N1415" s="36"/>
      <c r="O1415" s="38"/>
    </row>
    <row r="1416" spans="8:15">
      <c r="H1416" s="37"/>
      <c r="I1416" s="36"/>
      <c r="J1416" s="38"/>
      <c r="K1416" s="36"/>
      <c r="L1416" s="36"/>
      <c r="M1416" s="38"/>
      <c r="N1416" s="36"/>
      <c r="O1416" s="38"/>
    </row>
    <row r="1417" spans="8:15">
      <c r="H1417" s="37"/>
      <c r="I1417" s="36"/>
      <c r="J1417" s="38"/>
      <c r="K1417" s="36"/>
      <c r="L1417" s="36"/>
      <c r="M1417" s="38"/>
      <c r="N1417" s="36"/>
      <c r="O1417" s="38"/>
    </row>
    <row r="1418" spans="8:15">
      <c r="H1418" s="37"/>
      <c r="I1418" s="36"/>
      <c r="J1418" s="38"/>
      <c r="K1418" s="36"/>
      <c r="L1418" s="36"/>
      <c r="M1418" s="38"/>
      <c r="N1418" s="36"/>
      <c r="O1418" s="38"/>
    </row>
    <row r="1419" spans="8:15">
      <c r="H1419" s="37"/>
      <c r="I1419" s="36"/>
      <c r="J1419" s="38"/>
      <c r="K1419" s="36"/>
      <c r="L1419" s="36"/>
      <c r="M1419" s="38"/>
      <c r="N1419" s="36"/>
      <c r="O1419" s="38"/>
    </row>
    <row r="1420" spans="8:15">
      <c r="H1420" s="37"/>
      <c r="I1420" s="36"/>
      <c r="J1420" s="38"/>
      <c r="K1420" s="36"/>
      <c r="L1420" s="36"/>
      <c r="M1420" s="38"/>
      <c r="N1420" s="36"/>
      <c r="O1420" s="38"/>
    </row>
    <row r="1421" spans="8:15">
      <c r="H1421" s="37"/>
      <c r="I1421" s="36"/>
      <c r="J1421" s="38"/>
      <c r="K1421" s="36"/>
      <c r="L1421" s="36"/>
      <c r="M1421" s="38"/>
      <c r="N1421" s="36"/>
      <c r="O1421" s="38"/>
    </row>
    <row r="1422" spans="8:15">
      <c r="H1422" s="37"/>
      <c r="I1422" s="36"/>
      <c r="J1422" s="38"/>
      <c r="K1422" s="36"/>
      <c r="L1422" s="36"/>
      <c r="M1422" s="38"/>
      <c r="N1422" s="36"/>
      <c r="O1422" s="38"/>
    </row>
    <row r="1423" spans="8:15">
      <c r="H1423" s="37"/>
      <c r="I1423" s="36"/>
      <c r="J1423" s="38"/>
      <c r="K1423" s="36"/>
      <c r="L1423" s="36"/>
      <c r="M1423" s="38"/>
      <c r="N1423" s="36"/>
      <c r="O1423" s="38"/>
    </row>
    <row r="1424" spans="8:15">
      <c r="H1424" s="37"/>
      <c r="I1424" s="36"/>
      <c r="J1424" s="38"/>
      <c r="K1424" s="36"/>
      <c r="L1424" s="36"/>
      <c r="M1424" s="38"/>
      <c r="N1424" s="36"/>
      <c r="O1424" s="38"/>
    </row>
    <row r="1425" spans="8:15">
      <c r="H1425" s="37"/>
      <c r="I1425" s="36"/>
      <c r="J1425" s="38"/>
      <c r="K1425" s="36"/>
      <c r="L1425" s="36"/>
      <c r="M1425" s="38"/>
      <c r="N1425" s="36"/>
      <c r="O1425" s="38"/>
    </row>
    <row r="1426" spans="8:15">
      <c r="H1426" s="37"/>
      <c r="I1426" s="36"/>
      <c r="J1426" s="38"/>
      <c r="K1426" s="36"/>
      <c r="L1426" s="36"/>
      <c r="M1426" s="38"/>
      <c r="N1426" s="36"/>
      <c r="O1426" s="38"/>
    </row>
    <row r="1427" spans="8:15">
      <c r="H1427" s="37"/>
      <c r="I1427" s="36"/>
      <c r="J1427" s="38"/>
      <c r="K1427" s="36"/>
      <c r="L1427" s="36"/>
      <c r="M1427" s="38"/>
      <c r="N1427" s="36"/>
      <c r="O1427" s="38"/>
    </row>
    <row r="1428" spans="8:15">
      <c r="H1428" s="37"/>
      <c r="I1428" s="36"/>
      <c r="J1428" s="38"/>
      <c r="K1428" s="36"/>
      <c r="L1428" s="36"/>
      <c r="M1428" s="38"/>
      <c r="N1428" s="36"/>
      <c r="O1428" s="38"/>
    </row>
    <row r="1429" spans="8:15">
      <c r="H1429" s="37"/>
      <c r="I1429" s="36"/>
      <c r="J1429" s="38"/>
      <c r="K1429" s="36"/>
      <c r="L1429" s="36"/>
      <c r="M1429" s="38"/>
      <c r="N1429" s="36"/>
      <c r="O1429" s="38"/>
    </row>
    <row r="1430" spans="8:15">
      <c r="H1430" s="37"/>
      <c r="I1430" s="36"/>
      <c r="J1430" s="38"/>
      <c r="K1430" s="36"/>
      <c r="L1430" s="36"/>
      <c r="M1430" s="38"/>
      <c r="N1430" s="36"/>
      <c r="O1430" s="38"/>
    </row>
    <row r="1431" spans="8:15">
      <c r="H1431" s="37"/>
      <c r="I1431" s="36"/>
      <c r="J1431" s="38"/>
      <c r="K1431" s="36"/>
      <c r="L1431" s="36"/>
      <c r="M1431" s="38"/>
      <c r="N1431" s="36"/>
      <c r="O1431" s="38"/>
    </row>
    <row r="1432" spans="8:15">
      <c r="H1432" s="37"/>
      <c r="I1432" s="36"/>
      <c r="J1432" s="38"/>
      <c r="K1432" s="36"/>
      <c r="L1432" s="36"/>
      <c r="M1432" s="38"/>
      <c r="N1432" s="36"/>
      <c r="O1432" s="38"/>
    </row>
    <row r="1433" spans="8:15">
      <c r="H1433" s="37"/>
      <c r="I1433" s="36"/>
      <c r="J1433" s="38"/>
      <c r="K1433" s="36"/>
      <c r="L1433" s="36"/>
      <c r="M1433" s="38"/>
      <c r="N1433" s="36"/>
      <c r="O1433" s="38"/>
    </row>
    <row r="1434" spans="8:15">
      <c r="H1434" s="37"/>
      <c r="I1434" s="36"/>
      <c r="J1434" s="38"/>
      <c r="K1434" s="36"/>
      <c r="L1434" s="36"/>
      <c r="M1434" s="38"/>
      <c r="N1434" s="36"/>
      <c r="O1434" s="38"/>
    </row>
    <row r="1435" spans="8:15">
      <c r="H1435" s="37"/>
      <c r="I1435" s="36"/>
      <c r="J1435" s="38"/>
      <c r="K1435" s="36"/>
      <c r="L1435" s="36"/>
      <c r="M1435" s="38"/>
      <c r="N1435" s="36"/>
      <c r="O1435" s="38"/>
    </row>
    <row r="1436" spans="8:15">
      <c r="H1436" s="37"/>
      <c r="I1436" s="36"/>
      <c r="J1436" s="38"/>
      <c r="K1436" s="36"/>
      <c r="L1436" s="36"/>
      <c r="M1436" s="38"/>
      <c r="N1436" s="36"/>
      <c r="O1436" s="38"/>
    </row>
    <row r="1437" spans="8:15">
      <c r="H1437" s="37"/>
      <c r="I1437" s="36"/>
      <c r="J1437" s="38"/>
      <c r="K1437" s="36"/>
      <c r="L1437" s="36"/>
      <c r="M1437" s="38"/>
      <c r="N1437" s="36"/>
      <c r="O1437" s="38"/>
    </row>
    <row r="1438" spans="8:15">
      <c r="H1438" s="37"/>
      <c r="I1438" s="36"/>
      <c r="J1438" s="38"/>
      <c r="K1438" s="36"/>
      <c r="L1438" s="36"/>
      <c r="M1438" s="38"/>
      <c r="N1438" s="36"/>
      <c r="O1438" s="38"/>
    </row>
    <row r="1439" spans="8:15">
      <c r="H1439" s="37"/>
      <c r="I1439" s="36"/>
      <c r="J1439" s="38"/>
      <c r="K1439" s="36"/>
      <c r="L1439" s="36"/>
      <c r="M1439" s="38"/>
      <c r="N1439" s="36"/>
      <c r="O1439" s="38"/>
    </row>
    <row r="1440" spans="8:15">
      <c r="H1440" s="37"/>
      <c r="I1440" s="36"/>
      <c r="J1440" s="38"/>
      <c r="K1440" s="36"/>
      <c r="L1440" s="36"/>
      <c r="M1440" s="38"/>
      <c r="N1440" s="36"/>
      <c r="O1440" s="38"/>
    </row>
    <row r="1441" spans="8:15">
      <c r="H1441" s="37"/>
      <c r="I1441" s="36"/>
      <c r="J1441" s="38"/>
      <c r="K1441" s="36"/>
      <c r="L1441" s="36"/>
      <c r="M1441" s="38"/>
      <c r="N1441" s="36"/>
      <c r="O1441" s="38"/>
    </row>
    <row r="1442" spans="8:15">
      <c r="H1442" s="37"/>
      <c r="I1442" s="36"/>
      <c r="J1442" s="38"/>
      <c r="K1442" s="36"/>
      <c r="L1442" s="36"/>
      <c r="M1442" s="38"/>
      <c r="N1442" s="36"/>
      <c r="O1442" s="38"/>
    </row>
    <row r="1443" spans="8:15">
      <c r="H1443" s="37"/>
      <c r="I1443" s="36"/>
      <c r="J1443" s="38"/>
      <c r="K1443" s="36"/>
      <c r="L1443" s="36"/>
      <c r="M1443" s="38"/>
      <c r="N1443" s="36"/>
      <c r="O1443" s="38"/>
    </row>
    <row r="1444" spans="8:15">
      <c r="H1444" s="37"/>
      <c r="I1444" s="36"/>
      <c r="J1444" s="38"/>
      <c r="K1444" s="36"/>
      <c r="L1444" s="36"/>
      <c r="M1444" s="38"/>
      <c r="N1444" s="36"/>
      <c r="O1444" s="38"/>
    </row>
    <row r="1445" spans="8:15">
      <c r="H1445" s="37"/>
      <c r="I1445" s="36"/>
      <c r="J1445" s="38"/>
      <c r="K1445" s="36"/>
      <c r="L1445" s="36"/>
      <c r="M1445" s="38"/>
      <c r="N1445" s="36"/>
      <c r="O1445" s="38"/>
    </row>
    <row r="1446" spans="8:15">
      <c r="H1446" s="37"/>
      <c r="I1446" s="36"/>
      <c r="J1446" s="38"/>
      <c r="K1446" s="36"/>
      <c r="L1446" s="36"/>
      <c r="M1446" s="38"/>
      <c r="N1446" s="36"/>
      <c r="O1446" s="38"/>
    </row>
    <row r="1447" spans="8:15">
      <c r="H1447" s="37"/>
      <c r="I1447" s="36"/>
      <c r="J1447" s="38"/>
      <c r="K1447" s="36"/>
      <c r="L1447" s="36"/>
      <c r="M1447" s="38"/>
      <c r="N1447" s="36"/>
      <c r="O1447" s="38"/>
    </row>
    <row r="1448" spans="8:15">
      <c r="H1448" s="37"/>
      <c r="I1448" s="36"/>
      <c r="J1448" s="38"/>
      <c r="K1448" s="36"/>
      <c r="L1448" s="36"/>
      <c r="M1448" s="38"/>
      <c r="N1448" s="36"/>
      <c r="O1448" s="38"/>
    </row>
    <row r="1449" spans="8:15">
      <c r="H1449" s="37"/>
      <c r="I1449" s="36"/>
      <c r="J1449" s="38"/>
      <c r="K1449" s="36"/>
      <c r="L1449" s="36"/>
      <c r="M1449" s="38"/>
      <c r="N1449" s="36"/>
      <c r="O1449" s="38"/>
    </row>
    <row r="1450" spans="8:15">
      <c r="H1450" s="37"/>
      <c r="I1450" s="36"/>
      <c r="J1450" s="38"/>
      <c r="K1450" s="36"/>
      <c r="L1450" s="36"/>
      <c r="M1450" s="38"/>
      <c r="N1450" s="36"/>
      <c r="O1450" s="38"/>
    </row>
    <row r="1451" spans="8:15">
      <c r="H1451" s="37"/>
      <c r="I1451" s="36"/>
      <c r="J1451" s="38"/>
      <c r="K1451" s="36"/>
      <c r="L1451" s="36"/>
      <c r="M1451" s="38"/>
      <c r="N1451" s="36"/>
      <c r="O1451" s="38"/>
    </row>
    <row r="1452" spans="8:15">
      <c r="H1452" s="37"/>
      <c r="I1452" s="36"/>
      <c r="J1452" s="38"/>
      <c r="K1452" s="36"/>
      <c r="L1452" s="36"/>
      <c r="M1452" s="38"/>
      <c r="N1452" s="36"/>
      <c r="O1452" s="38"/>
    </row>
    <row r="1453" spans="8:15">
      <c r="H1453" s="37"/>
      <c r="I1453" s="36"/>
      <c r="J1453" s="38"/>
      <c r="K1453" s="36"/>
      <c r="L1453" s="36"/>
      <c r="M1453" s="38"/>
      <c r="N1453" s="36"/>
      <c r="O1453" s="38"/>
    </row>
    <row r="1454" spans="8:15">
      <c r="H1454" s="37"/>
      <c r="I1454" s="36"/>
      <c r="J1454" s="38"/>
      <c r="K1454" s="36"/>
      <c r="L1454" s="36"/>
      <c r="M1454" s="38"/>
      <c r="N1454" s="36"/>
      <c r="O1454" s="38"/>
    </row>
    <row r="1455" spans="8:15">
      <c r="H1455" s="37"/>
      <c r="I1455" s="36"/>
      <c r="J1455" s="38"/>
      <c r="K1455" s="36"/>
      <c r="L1455" s="36"/>
      <c r="M1455" s="38"/>
      <c r="N1455" s="36"/>
      <c r="O1455" s="38"/>
    </row>
    <row r="1456" spans="8:15">
      <c r="H1456" s="37"/>
      <c r="I1456" s="36"/>
      <c r="J1456" s="38"/>
      <c r="K1456" s="36"/>
      <c r="L1456" s="36"/>
      <c r="M1456" s="38"/>
      <c r="N1456" s="36"/>
      <c r="O1456" s="38"/>
    </row>
    <row r="1457" spans="8:15">
      <c r="H1457" s="37"/>
      <c r="I1457" s="36"/>
      <c r="J1457" s="38"/>
      <c r="K1457" s="36"/>
      <c r="L1457" s="36"/>
      <c r="M1457" s="38"/>
      <c r="N1457" s="36"/>
      <c r="O1457" s="38"/>
    </row>
    <row r="1458" spans="8:15">
      <c r="H1458" s="37"/>
      <c r="I1458" s="36"/>
      <c r="J1458" s="38"/>
      <c r="K1458" s="36"/>
      <c r="L1458" s="36"/>
      <c r="M1458" s="38"/>
      <c r="N1458" s="36"/>
      <c r="O1458" s="38"/>
    </row>
    <row r="1459" spans="8:15">
      <c r="H1459" s="37"/>
      <c r="I1459" s="36"/>
      <c r="J1459" s="38"/>
      <c r="K1459" s="36"/>
      <c r="L1459" s="36"/>
      <c r="M1459" s="38"/>
      <c r="N1459" s="36"/>
      <c r="O1459" s="38"/>
    </row>
    <row r="1460" spans="8:15">
      <c r="H1460" s="37"/>
      <c r="I1460" s="36"/>
      <c r="J1460" s="38"/>
      <c r="K1460" s="36"/>
      <c r="L1460" s="36"/>
      <c r="M1460" s="38"/>
      <c r="N1460" s="36"/>
      <c r="O1460" s="38"/>
    </row>
    <row r="1461" spans="8:15">
      <c r="H1461" s="37"/>
      <c r="I1461" s="36"/>
      <c r="J1461" s="38"/>
      <c r="K1461" s="36"/>
      <c r="L1461" s="36"/>
      <c r="M1461" s="38"/>
      <c r="N1461" s="36"/>
      <c r="O1461" s="38"/>
    </row>
    <row r="1462" spans="8:15">
      <c r="H1462" s="37"/>
      <c r="I1462" s="36"/>
      <c r="J1462" s="38"/>
      <c r="K1462" s="36"/>
      <c r="L1462" s="36"/>
      <c r="M1462" s="38"/>
      <c r="N1462" s="36"/>
      <c r="O1462" s="38"/>
    </row>
    <row r="1463" spans="8:15">
      <c r="H1463" s="37"/>
      <c r="I1463" s="36"/>
      <c r="J1463" s="38"/>
      <c r="K1463" s="36"/>
      <c r="L1463" s="36"/>
      <c r="M1463" s="38"/>
      <c r="N1463" s="36"/>
      <c r="O1463" s="38"/>
    </row>
    <row r="1464" spans="8:15">
      <c r="H1464" s="37"/>
      <c r="I1464" s="36"/>
      <c r="J1464" s="38"/>
      <c r="K1464" s="36"/>
      <c r="L1464" s="36"/>
      <c r="M1464" s="38"/>
      <c r="N1464" s="36"/>
      <c r="O1464" s="38"/>
    </row>
    <row r="1465" spans="8:15">
      <c r="H1465" s="37"/>
      <c r="I1465" s="36"/>
      <c r="J1465" s="38"/>
      <c r="K1465" s="36"/>
      <c r="L1465" s="36"/>
      <c r="M1465" s="38"/>
      <c r="N1465" s="36"/>
      <c r="O1465" s="38"/>
    </row>
    <row r="1466" spans="8:15">
      <c r="H1466" s="37"/>
      <c r="I1466" s="36"/>
      <c r="J1466" s="38"/>
      <c r="K1466" s="36"/>
      <c r="L1466" s="36"/>
      <c r="M1466" s="38"/>
      <c r="N1466" s="36"/>
      <c r="O1466" s="38"/>
    </row>
    <row r="1467" spans="8:15">
      <c r="H1467" s="37"/>
      <c r="I1467" s="36"/>
      <c r="J1467" s="38"/>
      <c r="K1467" s="36"/>
      <c r="L1467" s="36"/>
      <c r="M1467" s="38"/>
      <c r="N1467" s="36"/>
      <c r="O1467" s="38"/>
    </row>
    <row r="1468" spans="8:15">
      <c r="H1468" s="37"/>
      <c r="I1468" s="36"/>
      <c r="J1468" s="38"/>
      <c r="K1468" s="36"/>
      <c r="L1468" s="36"/>
      <c r="M1468" s="38"/>
      <c r="N1468" s="36"/>
      <c r="O1468" s="38"/>
    </row>
    <row r="1469" spans="8:15">
      <c r="H1469" s="37"/>
      <c r="I1469" s="36"/>
      <c r="J1469" s="38"/>
      <c r="K1469" s="36"/>
      <c r="L1469" s="36"/>
      <c r="M1469" s="38"/>
      <c r="N1469" s="36"/>
      <c r="O1469" s="38"/>
    </row>
    <row r="1470" spans="8:15">
      <c r="H1470" s="37"/>
      <c r="I1470" s="36"/>
      <c r="J1470" s="38"/>
      <c r="K1470" s="36"/>
      <c r="L1470" s="36"/>
      <c r="M1470" s="38"/>
      <c r="N1470" s="36"/>
      <c r="O1470" s="38"/>
    </row>
    <row r="1471" spans="8:15">
      <c r="H1471" s="37"/>
      <c r="I1471" s="36"/>
      <c r="J1471" s="38"/>
      <c r="K1471" s="36"/>
      <c r="L1471" s="36"/>
      <c r="M1471" s="38"/>
      <c r="N1471" s="36"/>
      <c r="O1471" s="38"/>
    </row>
    <row r="1472" spans="8:15">
      <c r="H1472" s="37"/>
      <c r="I1472" s="36"/>
      <c r="J1472" s="38"/>
      <c r="K1472" s="36"/>
      <c r="L1472" s="36"/>
      <c r="M1472" s="38"/>
      <c r="N1472" s="36"/>
      <c r="O1472" s="38"/>
    </row>
    <row r="1473" spans="8:15">
      <c r="H1473" s="37"/>
      <c r="I1473" s="36"/>
      <c r="J1473" s="38"/>
      <c r="K1473" s="36"/>
      <c r="L1473" s="36"/>
      <c r="M1473" s="38"/>
      <c r="N1473" s="36"/>
      <c r="O1473" s="38"/>
    </row>
    <row r="1474" spans="8:15">
      <c r="H1474" s="37"/>
      <c r="I1474" s="36"/>
      <c r="J1474" s="38"/>
      <c r="K1474" s="36"/>
      <c r="L1474" s="36"/>
      <c r="M1474" s="38"/>
      <c r="N1474" s="36"/>
      <c r="O1474" s="38"/>
    </row>
    <row r="1475" spans="8:15">
      <c r="H1475" s="37"/>
      <c r="I1475" s="36"/>
      <c r="J1475" s="38"/>
      <c r="K1475" s="36"/>
      <c r="L1475" s="36"/>
      <c r="M1475" s="38"/>
      <c r="N1475" s="36"/>
      <c r="O1475" s="38"/>
    </row>
    <row r="1476" spans="8:15">
      <c r="H1476" s="37"/>
      <c r="I1476" s="36"/>
      <c r="J1476" s="38"/>
      <c r="K1476" s="36"/>
      <c r="L1476" s="36"/>
      <c r="M1476" s="38"/>
      <c r="N1476" s="36"/>
      <c r="O1476" s="38"/>
    </row>
    <row r="1477" spans="8:15">
      <c r="H1477" s="37"/>
      <c r="I1477" s="36"/>
      <c r="J1477" s="38"/>
      <c r="K1477" s="36"/>
      <c r="L1477" s="36"/>
      <c r="M1477" s="38"/>
      <c r="N1477" s="36"/>
      <c r="O1477" s="38"/>
    </row>
    <row r="1478" spans="8:15">
      <c r="H1478" s="37"/>
      <c r="I1478" s="36"/>
      <c r="J1478" s="38"/>
      <c r="K1478" s="36"/>
      <c r="L1478" s="36"/>
      <c r="M1478" s="38"/>
      <c r="N1478" s="36"/>
      <c r="O1478" s="38"/>
    </row>
    <row r="1479" spans="8:15">
      <c r="H1479" s="37"/>
      <c r="I1479" s="36"/>
      <c r="J1479" s="38"/>
      <c r="K1479" s="36"/>
      <c r="L1479" s="36"/>
      <c r="M1479" s="38"/>
      <c r="N1479" s="36"/>
      <c r="O1479" s="38"/>
    </row>
    <row r="1480" spans="8:15">
      <c r="H1480" s="37"/>
      <c r="I1480" s="36"/>
      <c r="J1480" s="38"/>
      <c r="K1480" s="36"/>
      <c r="L1480" s="36"/>
      <c r="M1480" s="38"/>
      <c r="N1480" s="36"/>
      <c r="O1480" s="38"/>
    </row>
    <row r="1481" spans="8:15">
      <c r="H1481" s="37"/>
      <c r="I1481" s="36"/>
      <c r="J1481" s="38"/>
      <c r="K1481" s="36"/>
      <c r="L1481" s="36"/>
      <c r="M1481" s="38"/>
      <c r="N1481" s="36"/>
      <c r="O1481" s="38"/>
    </row>
    <row r="1482" spans="8:15">
      <c r="H1482" s="37"/>
      <c r="I1482" s="36"/>
      <c r="J1482" s="38"/>
      <c r="K1482" s="36"/>
      <c r="L1482" s="36"/>
      <c r="M1482" s="38"/>
      <c r="N1482" s="36"/>
      <c r="O1482" s="38"/>
    </row>
    <row r="1483" spans="8:15">
      <c r="H1483" s="37"/>
      <c r="I1483" s="36"/>
      <c r="J1483" s="38"/>
      <c r="K1483" s="36"/>
      <c r="L1483" s="36"/>
      <c r="M1483" s="38"/>
      <c r="N1483" s="36"/>
      <c r="O1483" s="38"/>
    </row>
    <row r="1484" spans="8:15">
      <c r="H1484" s="37"/>
      <c r="I1484" s="36"/>
      <c r="J1484" s="38"/>
      <c r="K1484" s="36"/>
      <c r="L1484" s="36"/>
      <c r="M1484" s="38"/>
      <c r="N1484" s="36"/>
      <c r="O1484" s="38"/>
    </row>
    <row r="1485" spans="8:15">
      <c r="H1485" s="37"/>
      <c r="I1485" s="36"/>
      <c r="J1485" s="38"/>
      <c r="K1485" s="36"/>
      <c r="L1485" s="36"/>
      <c r="M1485" s="38"/>
      <c r="N1485" s="36"/>
      <c r="O1485" s="38"/>
    </row>
    <row r="1486" spans="8:15">
      <c r="H1486" s="37"/>
      <c r="I1486" s="36"/>
      <c r="J1486" s="38"/>
      <c r="K1486" s="36"/>
      <c r="L1486" s="36"/>
      <c r="M1486" s="38"/>
      <c r="N1486" s="36"/>
      <c r="O1486" s="38"/>
    </row>
    <row r="1487" spans="8:15">
      <c r="H1487" s="37"/>
      <c r="I1487" s="36"/>
      <c r="J1487" s="38"/>
      <c r="K1487" s="36"/>
      <c r="L1487" s="36"/>
      <c r="M1487" s="38"/>
      <c r="N1487" s="36"/>
      <c r="O1487" s="38"/>
    </row>
    <row r="1488" spans="8:15">
      <c r="H1488" s="37"/>
      <c r="I1488" s="36"/>
      <c r="J1488" s="38"/>
      <c r="K1488" s="36"/>
      <c r="L1488" s="36"/>
      <c r="M1488" s="38"/>
      <c r="N1488" s="36"/>
      <c r="O1488" s="38"/>
    </row>
    <row r="1489" spans="8:15">
      <c r="H1489" s="37"/>
      <c r="I1489" s="36"/>
      <c r="J1489" s="38"/>
      <c r="K1489" s="36"/>
      <c r="L1489" s="36"/>
      <c r="M1489" s="38"/>
      <c r="N1489" s="36"/>
      <c r="O1489" s="38"/>
    </row>
    <row r="1490" spans="8:15">
      <c r="H1490" s="37"/>
      <c r="I1490" s="36"/>
      <c r="J1490" s="38"/>
      <c r="K1490" s="36"/>
      <c r="L1490" s="36"/>
      <c r="M1490" s="38"/>
      <c r="N1490" s="36"/>
      <c r="O1490" s="38"/>
    </row>
    <row r="1491" spans="8:15">
      <c r="H1491" s="37"/>
      <c r="I1491" s="36"/>
      <c r="J1491" s="38"/>
      <c r="K1491" s="36"/>
      <c r="L1491" s="36"/>
      <c r="M1491" s="38"/>
      <c r="N1491" s="36"/>
      <c r="O1491" s="38"/>
    </row>
    <row r="1492" spans="8:15">
      <c r="H1492" s="37"/>
      <c r="I1492" s="36"/>
      <c r="J1492" s="38"/>
      <c r="K1492" s="36"/>
      <c r="L1492" s="36"/>
      <c r="M1492" s="38"/>
      <c r="N1492" s="36"/>
      <c r="O1492" s="38"/>
    </row>
    <row r="1493" spans="8:15">
      <c r="H1493" s="37"/>
      <c r="I1493" s="36"/>
      <c r="J1493" s="38"/>
      <c r="K1493" s="36"/>
      <c r="L1493" s="36"/>
      <c r="M1493" s="38"/>
      <c r="N1493" s="36"/>
      <c r="O1493" s="38"/>
    </row>
    <row r="1494" spans="8:15">
      <c r="H1494" s="37"/>
      <c r="I1494" s="36"/>
      <c r="J1494" s="38"/>
      <c r="K1494" s="36"/>
      <c r="L1494" s="36"/>
      <c r="M1494" s="38"/>
      <c r="N1494" s="36"/>
      <c r="O1494" s="38"/>
    </row>
    <row r="1495" spans="8:15">
      <c r="H1495" s="37"/>
      <c r="I1495" s="36"/>
      <c r="J1495" s="38"/>
      <c r="K1495" s="36"/>
      <c r="L1495" s="36"/>
      <c r="M1495" s="38"/>
      <c r="N1495" s="36"/>
      <c r="O1495" s="38"/>
    </row>
    <row r="1496" spans="8:15">
      <c r="H1496" s="37"/>
      <c r="I1496" s="36"/>
      <c r="J1496" s="38"/>
      <c r="K1496" s="36"/>
      <c r="L1496" s="36"/>
      <c r="M1496" s="38"/>
      <c r="N1496" s="36"/>
      <c r="O1496" s="38"/>
    </row>
    <row r="1497" spans="8:15">
      <c r="H1497" s="37"/>
      <c r="I1497" s="36"/>
      <c r="J1497" s="38"/>
      <c r="K1497" s="36"/>
      <c r="L1497" s="36"/>
      <c r="M1497" s="38"/>
      <c r="N1497" s="36"/>
      <c r="O1497" s="38"/>
    </row>
    <row r="1498" spans="8:15">
      <c r="H1498" s="37"/>
      <c r="I1498" s="36"/>
      <c r="J1498" s="38"/>
      <c r="K1498" s="36"/>
      <c r="L1498" s="36"/>
      <c r="M1498" s="38"/>
      <c r="N1498" s="36"/>
      <c r="O1498" s="38"/>
    </row>
    <row r="1499" spans="8:15">
      <c r="H1499" s="37"/>
      <c r="I1499" s="36"/>
      <c r="J1499" s="38"/>
      <c r="K1499" s="36"/>
      <c r="L1499" s="36"/>
      <c r="M1499" s="38"/>
      <c r="N1499" s="36"/>
      <c r="O1499" s="38"/>
    </row>
    <row r="1500" spans="8:15">
      <c r="H1500" s="37"/>
      <c r="I1500" s="36"/>
      <c r="J1500" s="38"/>
      <c r="K1500" s="36"/>
      <c r="L1500" s="36"/>
      <c r="M1500" s="38"/>
      <c r="N1500" s="36"/>
      <c r="O1500" s="38"/>
    </row>
    <row r="1501" spans="8:15">
      <c r="H1501" s="37"/>
      <c r="I1501" s="36"/>
      <c r="J1501" s="38"/>
      <c r="K1501" s="36"/>
      <c r="L1501" s="36"/>
      <c r="M1501" s="38"/>
      <c r="N1501" s="36"/>
      <c r="O1501" s="38"/>
    </row>
    <row r="1502" spans="8:15">
      <c r="H1502" s="37"/>
      <c r="I1502" s="36"/>
      <c r="J1502" s="38"/>
      <c r="K1502" s="36"/>
      <c r="L1502" s="36"/>
      <c r="M1502" s="38"/>
      <c r="N1502" s="36"/>
      <c r="O1502" s="38"/>
    </row>
    <row r="1503" spans="8:15">
      <c r="H1503" s="37"/>
      <c r="I1503" s="36"/>
      <c r="J1503" s="38"/>
      <c r="K1503" s="36"/>
      <c r="L1503" s="36"/>
      <c r="M1503" s="38"/>
      <c r="N1503" s="36"/>
      <c r="O1503" s="38"/>
    </row>
    <row r="1504" spans="8:15">
      <c r="H1504" s="37"/>
      <c r="I1504" s="36"/>
      <c r="J1504" s="38"/>
      <c r="K1504" s="36"/>
      <c r="L1504" s="36"/>
      <c r="M1504" s="38"/>
      <c r="N1504" s="36"/>
      <c r="O1504" s="38"/>
    </row>
    <row r="1505" spans="8:15">
      <c r="H1505" s="37"/>
      <c r="I1505" s="36"/>
      <c r="J1505" s="38"/>
      <c r="K1505" s="36"/>
      <c r="L1505" s="36"/>
      <c r="M1505" s="38"/>
      <c r="N1505" s="36"/>
      <c r="O1505" s="38"/>
    </row>
    <row r="1506" spans="8:15">
      <c r="H1506" s="37"/>
      <c r="I1506" s="36"/>
      <c r="J1506" s="38"/>
      <c r="K1506" s="36"/>
      <c r="L1506" s="36"/>
      <c r="M1506" s="38"/>
      <c r="N1506" s="36"/>
      <c r="O1506" s="38"/>
    </row>
    <row r="1507" spans="8:15">
      <c r="H1507" s="37"/>
      <c r="I1507" s="36"/>
      <c r="J1507" s="38"/>
      <c r="K1507" s="36"/>
      <c r="L1507" s="36"/>
      <c r="M1507" s="38"/>
      <c r="N1507" s="36"/>
      <c r="O1507" s="38"/>
    </row>
    <row r="1508" spans="8:15">
      <c r="H1508" s="37"/>
      <c r="I1508" s="36"/>
      <c r="J1508" s="38"/>
      <c r="K1508" s="36"/>
      <c r="L1508" s="36"/>
      <c r="M1508" s="38"/>
      <c r="N1508" s="36"/>
      <c r="O1508" s="38"/>
    </row>
    <row r="1509" spans="8:15">
      <c r="H1509" s="37"/>
      <c r="I1509" s="36"/>
      <c r="J1509" s="38"/>
      <c r="K1509" s="36"/>
      <c r="L1509" s="36"/>
      <c r="M1509" s="38"/>
      <c r="N1509" s="36"/>
      <c r="O1509" s="38"/>
    </row>
    <row r="1510" spans="8:15">
      <c r="H1510" s="37"/>
      <c r="I1510" s="36"/>
      <c r="J1510" s="38"/>
      <c r="K1510" s="36"/>
      <c r="L1510" s="36"/>
      <c r="M1510" s="38"/>
      <c r="N1510" s="36"/>
      <c r="O1510" s="38"/>
    </row>
    <row r="1511" spans="8:15">
      <c r="H1511" s="37"/>
      <c r="I1511" s="36"/>
      <c r="J1511" s="38"/>
      <c r="K1511" s="36"/>
      <c r="L1511" s="36"/>
      <c r="M1511" s="38"/>
      <c r="N1511" s="36"/>
      <c r="O1511" s="38"/>
    </row>
    <row r="1512" spans="8:15">
      <c r="H1512" s="37"/>
      <c r="I1512" s="36"/>
      <c r="J1512" s="38"/>
      <c r="K1512" s="36"/>
      <c r="L1512" s="36"/>
      <c r="M1512" s="38"/>
      <c r="N1512" s="36"/>
      <c r="O1512" s="38"/>
    </row>
    <row r="1513" spans="8:15">
      <c r="H1513" s="37"/>
      <c r="I1513" s="36"/>
      <c r="J1513" s="38"/>
      <c r="K1513" s="36"/>
      <c r="L1513" s="36"/>
      <c r="M1513" s="38"/>
      <c r="N1513" s="36"/>
      <c r="O1513" s="38"/>
    </row>
    <row r="1514" spans="8:15">
      <c r="H1514" s="37"/>
      <c r="I1514" s="36"/>
      <c r="J1514" s="38"/>
      <c r="K1514" s="36"/>
      <c r="L1514" s="36"/>
      <c r="M1514" s="38"/>
      <c r="N1514" s="36"/>
      <c r="O1514" s="38"/>
    </row>
    <row r="1515" spans="8:15">
      <c r="H1515" s="37"/>
      <c r="I1515" s="36"/>
      <c r="J1515" s="38"/>
      <c r="K1515" s="36"/>
      <c r="L1515" s="36"/>
      <c r="M1515" s="38"/>
      <c r="N1515" s="36"/>
      <c r="O1515" s="38"/>
    </row>
    <row r="1516" spans="8:15">
      <c r="H1516" s="37"/>
      <c r="I1516" s="36"/>
      <c r="J1516" s="38"/>
      <c r="K1516" s="36"/>
      <c r="L1516" s="36"/>
      <c r="M1516" s="38"/>
      <c r="N1516" s="36"/>
      <c r="O1516" s="38"/>
    </row>
    <row r="1517" spans="8:15">
      <c r="H1517" s="37"/>
      <c r="I1517" s="36"/>
      <c r="J1517" s="38"/>
      <c r="K1517" s="36"/>
      <c r="L1517" s="36"/>
      <c r="M1517" s="38"/>
      <c r="N1517" s="36"/>
      <c r="O1517" s="38"/>
    </row>
    <row r="1518" spans="8:15">
      <c r="H1518" s="37"/>
      <c r="I1518" s="36"/>
      <c r="J1518" s="38"/>
      <c r="K1518" s="36"/>
      <c r="L1518" s="36"/>
      <c r="M1518" s="38"/>
      <c r="N1518" s="36"/>
      <c r="O1518" s="38"/>
    </row>
    <row r="1519" spans="8:15">
      <c r="H1519" s="37"/>
      <c r="I1519" s="36"/>
      <c r="J1519" s="38"/>
      <c r="K1519" s="36"/>
      <c r="L1519" s="36"/>
      <c r="M1519" s="38"/>
      <c r="N1519" s="36"/>
      <c r="O1519" s="38"/>
    </row>
    <row r="1520" spans="8:15">
      <c r="H1520" s="37"/>
      <c r="I1520" s="36"/>
      <c r="J1520" s="38"/>
      <c r="K1520" s="36"/>
      <c r="L1520" s="36"/>
      <c r="M1520" s="38"/>
      <c r="N1520" s="36"/>
      <c r="O1520" s="38"/>
    </row>
    <row r="1521" spans="8:15">
      <c r="H1521" s="37"/>
      <c r="I1521" s="36"/>
      <c r="J1521" s="38"/>
      <c r="K1521" s="36"/>
      <c r="L1521" s="36"/>
      <c r="M1521" s="38"/>
      <c r="N1521" s="36"/>
      <c r="O1521" s="38"/>
    </row>
    <row r="1522" spans="8:15">
      <c r="H1522" s="37"/>
      <c r="I1522" s="36"/>
      <c r="J1522" s="38"/>
      <c r="K1522" s="36"/>
      <c r="L1522" s="36"/>
      <c r="M1522" s="38"/>
      <c r="N1522" s="36"/>
      <c r="O1522" s="38"/>
    </row>
    <row r="1523" spans="8:15">
      <c r="H1523" s="37"/>
      <c r="I1523" s="36"/>
      <c r="J1523" s="38"/>
      <c r="K1523" s="36"/>
      <c r="L1523" s="36"/>
      <c r="M1523" s="38"/>
      <c r="N1523" s="36"/>
      <c r="O1523" s="38"/>
    </row>
    <row r="1524" spans="8:15">
      <c r="H1524" s="37"/>
      <c r="I1524" s="36"/>
      <c r="J1524" s="38"/>
      <c r="K1524" s="36"/>
      <c r="L1524" s="36"/>
      <c r="M1524" s="38"/>
      <c r="N1524" s="36"/>
      <c r="O1524" s="38"/>
    </row>
    <row r="1525" spans="8:15">
      <c r="H1525" s="37"/>
      <c r="I1525" s="36"/>
      <c r="J1525" s="38"/>
      <c r="K1525" s="36"/>
      <c r="L1525" s="36"/>
      <c r="M1525" s="38"/>
      <c r="N1525" s="36"/>
      <c r="O1525" s="38"/>
    </row>
    <row r="1526" spans="8:15">
      <c r="H1526" s="37"/>
      <c r="I1526" s="36"/>
      <c r="J1526" s="38"/>
      <c r="K1526" s="36"/>
      <c r="L1526" s="36"/>
      <c r="M1526" s="38"/>
      <c r="N1526" s="36"/>
      <c r="O1526" s="38"/>
    </row>
    <row r="1527" spans="8:15">
      <c r="H1527" s="37"/>
      <c r="I1527" s="36"/>
      <c r="J1527" s="38"/>
      <c r="K1527" s="36"/>
      <c r="L1527" s="36"/>
      <c r="M1527" s="38"/>
      <c r="N1527" s="36"/>
      <c r="O1527" s="38"/>
    </row>
    <row r="1528" spans="8:15">
      <c r="H1528" s="37"/>
      <c r="I1528" s="36"/>
      <c r="J1528" s="38"/>
      <c r="K1528" s="36"/>
      <c r="L1528" s="36"/>
      <c r="M1528" s="38"/>
      <c r="N1528" s="36"/>
      <c r="O1528" s="38"/>
    </row>
    <row r="1529" spans="8:15">
      <c r="H1529" s="37"/>
      <c r="I1529" s="36"/>
      <c r="J1529" s="38"/>
      <c r="K1529" s="36"/>
      <c r="L1529" s="36"/>
      <c r="M1529" s="38"/>
      <c r="N1529" s="36"/>
      <c r="O1529" s="38"/>
    </row>
    <row r="1530" spans="8:15">
      <c r="H1530" s="37"/>
      <c r="I1530" s="36"/>
      <c r="J1530" s="38"/>
      <c r="K1530" s="36"/>
      <c r="L1530" s="36"/>
      <c r="M1530" s="38"/>
      <c r="N1530" s="36"/>
      <c r="O1530" s="38"/>
    </row>
    <row r="1531" spans="8:15">
      <c r="H1531" s="37"/>
      <c r="I1531" s="36"/>
      <c r="J1531" s="38"/>
      <c r="K1531" s="36"/>
      <c r="L1531" s="36"/>
      <c r="M1531" s="38"/>
      <c r="N1531" s="36"/>
      <c r="O1531" s="38"/>
    </row>
    <row r="1532" spans="8:15">
      <c r="H1532" s="37"/>
      <c r="I1532" s="36"/>
      <c r="J1532" s="38"/>
      <c r="K1532" s="36"/>
      <c r="L1532" s="36"/>
      <c r="M1532" s="38"/>
      <c r="N1532" s="36"/>
      <c r="O1532" s="38"/>
    </row>
    <row r="1533" spans="8:15">
      <c r="H1533" s="37"/>
      <c r="I1533" s="36"/>
      <c r="J1533" s="38"/>
      <c r="K1533" s="36"/>
      <c r="L1533" s="36"/>
      <c r="M1533" s="38"/>
      <c r="N1533" s="36"/>
      <c r="O1533" s="38"/>
    </row>
    <row r="1534" spans="8:15">
      <c r="H1534" s="37"/>
      <c r="I1534" s="36"/>
      <c r="J1534" s="38"/>
      <c r="K1534" s="36"/>
      <c r="L1534" s="36"/>
      <c r="M1534" s="38"/>
      <c r="N1534" s="36"/>
      <c r="O1534" s="38"/>
    </row>
    <row r="1535" spans="8:15">
      <c r="H1535" s="37"/>
      <c r="I1535" s="36"/>
      <c r="J1535" s="38"/>
      <c r="K1535" s="36"/>
      <c r="L1535" s="36"/>
      <c r="M1535" s="38"/>
      <c r="N1535" s="36"/>
      <c r="O1535" s="38"/>
    </row>
    <row r="1536" spans="8:15">
      <c r="H1536" s="37"/>
      <c r="I1536" s="36"/>
      <c r="J1536" s="38"/>
      <c r="K1536" s="36"/>
      <c r="L1536" s="36"/>
      <c r="M1536" s="38"/>
      <c r="N1536" s="36"/>
      <c r="O1536" s="38"/>
    </row>
    <row r="1537" spans="8:15">
      <c r="H1537" s="37"/>
      <c r="I1537" s="36"/>
      <c r="J1537" s="38"/>
      <c r="K1537" s="36"/>
      <c r="L1537" s="36"/>
      <c r="M1537" s="38"/>
      <c r="N1537" s="36"/>
      <c r="O1537" s="38"/>
    </row>
    <row r="1538" spans="8:15">
      <c r="H1538" s="37"/>
      <c r="I1538" s="36"/>
      <c r="J1538" s="38"/>
      <c r="K1538" s="36"/>
      <c r="L1538" s="36"/>
      <c r="M1538" s="38"/>
      <c r="N1538" s="36"/>
      <c r="O1538" s="38"/>
    </row>
    <row r="1539" spans="8:15">
      <c r="H1539" s="37"/>
      <c r="I1539" s="36"/>
      <c r="J1539" s="38"/>
      <c r="K1539" s="36"/>
      <c r="L1539" s="36"/>
      <c r="M1539" s="38"/>
      <c r="N1539" s="36"/>
      <c r="O1539" s="38"/>
    </row>
    <row r="1540" spans="8:15">
      <c r="H1540" s="37"/>
      <c r="I1540" s="36"/>
      <c r="J1540" s="38"/>
      <c r="K1540" s="36"/>
      <c r="L1540" s="36"/>
      <c r="M1540" s="38"/>
      <c r="N1540" s="36"/>
      <c r="O1540" s="38"/>
    </row>
    <row r="1541" spans="8:15">
      <c r="H1541" s="37"/>
      <c r="I1541" s="36"/>
      <c r="J1541" s="38"/>
      <c r="K1541" s="36"/>
      <c r="L1541" s="36"/>
      <c r="M1541" s="38"/>
      <c r="N1541" s="36"/>
      <c r="O1541" s="38"/>
    </row>
    <row r="1542" spans="8:15">
      <c r="H1542" s="37"/>
      <c r="I1542" s="36"/>
      <c r="J1542" s="38"/>
      <c r="K1542" s="36"/>
      <c r="L1542" s="36"/>
      <c r="M1542" s="38"/>
      <c r="N1542" s="36"/>
      <c r="O1542" s="38"/>
    </row>
    <row r="1543" spans="8:15">
      <c r="H1543" s="37"/>
      <c r="I1543" s="36"/>
      <c r="J1543" s="38"/>
      <c r="K1543" s="36"/>
      <c r="L1543" s="36"/>
      <c r="M1543" s="38"/>
      <c r="N1543" s="36"/>
      <c r="O1543" s="38"/>
    </row>
    <row r="1544" spans="8:15">
      <c r="H1544" s="37"/>
      <c r="I1544" s="36"/>
      <c r="J1544" s="38"/>
      <c r="K1544" s="36"/>
      <c r="L1544" s="36"/>
      <c r="M1544" s="38"/>
      <c r="N1544" s="36"/>
      <c r="O1544" s="38"/>
    </row>
    <row r="1545" spans="8:15">
      <c r="H1545" s="37"/>
      <c r="I1545" s="36"/>
      <c r="J1545" s="38"/>
      <c r="K1545" s="36"/>
      <c r="L1545" s="36"/>
      <c r="M1545" s="38"/>
      <c r="N1545" s="36"/>
      <c r="O1545" s="38"/>
    </row>
    <row r="1546" spans="8:15">
      <c r="H1546" s="37"/>
      <c r="I1546" s="36"/>
      <c r="J1546" s="38"/>
      <c r="K1546" s="36"/>
      <c r="L1546" s="36"/>
      <c r="M1546" s="38"/>
      <c r="N1546" s="36"/>
      <c r="O1546" s="38"/>
    </row>
    <row r="1547" spans="8:15">
      <c r="H1547" s="37"/>
      <c r="I1547" s="36"/>
      <c r="J1547" s="38"/>
      <c r="K1547" s="36"/>
      <c r="L1547" s="36"/>
      <c r="M1547" s="38"/>
      <c r="N1547" s="36"/>
      <c r="O1547" s="38"/>
    </row>
    <row r="1548" spans="8:15">
      <c r="H1548" s="37"/>
      <c r="I1548" s="36"/>
      <c r="J1548" s="38"/>
      <c r="K1548" s="36"/>
      <c r="L1548" s="36"/>
      <c r="M1548" s="38"/>
      <c r="N1548" s="36"/>
      <c r="O1548" s="38"/>
    </row>
    <row r="1549" spans="8:15">
      <c r="H1549" s="37"/>
      <c r="I1549" s="36"/>
      <c r="J1549" s="38"/>
      <c r="K1549" s="36"/>
      <c r="L1549" s="36"/>
      <c r="M1549" s="38"/>
      <c r="N1549" s="36"/>
      <c r="O1549" s="38"/>
    </row>
    <row r="1550" spans="8:15">
      <c r="H1550" s="37"/>
      <c r="I1550" s="36"/>
      <c r="J1550" s="38"/>
      <c r="K1550" s="36"/>
      <c r="L1550" s="36"/>
      <c r="M1550" s="38"/>
      <c r="N1550" s="36"/>
      <c r="O1550" s="38"/>
    </row>
    <row r="1551" spans="8:15">
      <c r="H1551" s="37"/>
      <c r="I1551" s="36"/>
      <c r="J1551" s="38"/>
      <c r="K1551" s="36"/>
      <c r="L1551" s="36"/>
      <c r="M1551" s="38"/>
      <c r="N1551" s="36"/>
      <c r="O1551" s="38"/>
    </row>
    <row r="1552" spans="8:15">
      <c r="H1552" s="37"/>
      <c r="I1552" s="36"/>
      <c r="J1552" s="38"/>
      <c r="K1552" s="36"/>
      <c r="L1552" s="36"/>
      <c r="M1552" s="38"/>
      <c r="N1552" s="36"/>
      <c r="O1552" s="38"/>
    </row>
    <row r="1553" spans="8:15">
      <c r="H1553" s="37"/>
      <c r="I1553" s="36"/>
      <c r="J1553" s="38"/>
      <c r="K1553" s="36"/>
      <c r="L1553" s="36"/>
      <c r="M1553" s="38"/>
      <c r="N1553" s="36"/>
      <c r="O1553" s="38"/>
    </row>
    <row r="1554" spans="8:15">
      <c r="H1554" s="37"/>
      <c r="I1554" s="36"/>
      <c r="J1554" s="38"/>
      <c r="K1554" s="36"/>
      <c r="L1554" s="36"/>
      <c r="M1554" s="38"/>
      <c r="N1554" s="36"/>
      <c r="O1554" s="38"/>
    </row>
    <row r="1555" spans="8:15">
      <c r="H1555" s="37"/>
      <c r="I1555" s="36"/>
      <c r="J1555" s="38"/>
      <c r="K1555" s="36"/>
      <c r="L1555" s="36"/>
      <c r="M1555" s="38"/>
      <c r="N1555" s="36"/>
      <c r="O1555" s="38"/>
    </row>
    <row r="1556" spans="8:15">
      <c r="H1556" s="37"/>
      <c r="I1556" s="36"/>
      <c r="J1556" s="38"/>
      <c r="K1556" s="36"/>
      <c r="L1556" s="36"/>
      <c r="M1556" s="38"/>
      <c r="N1556" s="36"/>
      <c r="O1556" s="38"/>
    </row>
    <row r="1557" spans="8:15">
      <c r="H1557" s="37"/>
      <c r="I1557" s="36"/>
      <c r="J1557" s="38"/>
      <c r="K1557" s="36"/>
      <c r="L1557" s="36"/>
      <c r="M1557" s="38"/>
      <c r="N1557" s="36"/>
      <c r="O1557" s="38"/>
    </row>
    <row r="1558" spans="8:15">
      <c r="H1558" s="37"/>
      <c r="I1558" s="36"/>
      <c r="J1558" s="38"/>
      <c r="K1558" s="36"/>
      <c r="L1558" s="36"/>
      <c r="M1558" s="38"/>
      <c r="N1558" s="36"/>
      <c r="O1558" s="38"/>
    </row>
    <row r="1559" spans="8:15">
      <c r="H1559" s="37"/>
      <c r="I1559" s="36"/>
      <c r="J1559" s="38"/>
      <c r="K1559" s="36"/>
      <c r="L1559" s="36"/>
      <c r="M1559" s="38"/>
      <c r="N1559" s="36"/>
      <c r="O1559" s="38"/>
    </row>
    <row r="1560" spans="8:15">
      <c r="H1560" s="37"/>
      <c r="I1560" s="36"/>
      <c r="J1560" s="38"/>
      <c r="K1560" s="36"/>
      <c r="L1560" s="36"/>
      <c r="M1560" s="38"/>
      <c r="N1560" s="36"/>
      <c r="O1560" s="38"/>
    </row>
    <row r="1561" spans="8:15">
      <c r="H1561" s="37"/>
      <c r="I1561" s="36"/>
      <c r="J1561" s="38"/>
      <c r="K1561" s="36"/>
      <c r="L1561" s="36"/>
      <c r="M1561" s="38"/>
      <c r="N1561" s="36"/>
      <c r="O1561" s="38"/>
    </row>
    <row r="1562" spans="8:15">
      <c r="H1562" s="37"/>
      <c r="I1562" s="36"/>
      <c r="J1562" s="38"/>
      <c r="K1562" s="36"/>
      <c r="L1562" s="36"/>
      <c r="M1562" s="38"/>
      <c r="N1562" s="36"/>
      <c r="O1562" s="38"/>
    </row>
    <row r="1563" spans="8:15">
      <c r="H1563" s="37"/>
      <c r="I1563" s="36"/>
      <c r="J1563" s="38"/>
      <c r="K1563" s="36"/>
      <c r="L1563" s="36"/>
      <c r="M1563" s="38"/>
      <c r="N1563" s="36"/>
      <c r="O1563" s="38"/>
    </row>
    <row r="1564" spans="8:15">
      <c r="H1564" s="37"/>
      <c r="I1564" s="36"/>
      <c r="J1564" s="38"/>
      <c r="K1564" s="36"/>
      <c r="L1564" s="36"/>
      <c r="M1564" s="38"/>
      <c r="N1564" s="36"/>
      <c r="O1564" s="38"/>
    </row>
    <row r="1565" spans="8:15">
      <c r="H1565" s="37"/>
      <c r="I1565" s="36"/>
      <c r="J1565" s="38"/>
      <c r="K1565" s="36"/>
      <c r="L1565" s="36"/>
      <c r="M1565" s="38"/>
      <c r="N1565" s="36"/>
      <c r="O1565" s="38"/>
    </row>
    <row r="1566" spans="8:15">
      <c r="H1566" s="37"/>
      <c r="I1566" s="36"/>
      <c r="J1566" s="38"/>
      <c r="K1566" s="36"/>
      <c r="L1566" s="36"/>
      <c r="M1566" s="38"/>
      <c r="N1566" s="36"/>
      <c r="O1566" s="38"/>
    </row>
    <row r="1567" spans="8:15">
      <c r="H1567" s="37"/>
      <c r="I1567" s="36"/>
      <c r="J1567" s="38"/>
      <c r="K1567" s="36"/>
      <c r="L1567" s="36"/>
      <c r="M1567" s="38"/>
      <c r="N1567" s="36"/>
      <c r="O1567" s="38"/>
    </row>
    <row r="1568" spans="8:15">
      <c r="H1568" s="37"/>
      <c r="I1568" s="36"/>
      <c r="J1568" s="38"/>
      <c r="K1568" s="36"/>
      <c r="L1568" s="36"/>
      <c r="M1568" s="38"/>
      <c r="N1568" s="36"/>
      <c r="O1568" s="38"/>
    </row>
    <row r="1569" spans="8:15">
      <c r="H1569" s="37"/>
      <c r="I1569" s="36"/>
      <c r="J1569" s="38"/>
      <c r="K1569" s="36"/>
      <c r="L1569" s="36"/>
      <c r="M1569" s="38"/>
      <c r="N1569" s="36"/>
      <c r="O1569" s="38"/>
    </row>
    <row r="1570" spans="8:15">
      <c r="H1570" s="37"/>
      <c r="I1570" s="36"/>
      <c r="J1570" s="38"/>
      <c r="K1570" s="36"/>
      <c r="L1570" s="36"/>
      <c r="M1570" s="38"/>
      <c r="N1570" s="36"/>
      <c r="O1570" s="38"/>
    </row>
    <row r="1571" spans="8:15">
      <c r="H1571" s="37"/>
      <c r="I1571" s="36"/>
      <c r="J1571" s="38"/>
      <c r="K1571" s="36"/>
      <c r="L1571" s="36"/>
      <c r="M1571" s="38"/>
      <c r="N1571" s="36"/>
      <c r="O1571" s="38"/>
    </row>
    <row r="1572" spans="8:15">
      <c r="H1572" s="37"/>
      <c r="I1572" s="36"/>
      <c r="J1572" s="38"/>
      <c r="K1572" s="36"/>
      <c r="L1572" s="36"/>
      <c r="M1572" s="38"/>
      <c r="N1572" s="36"/>
      <c r="O1572" s="38"/>
    </row>
    <row r="1573" spans="8:15">
      <c r="H1573" s="37"/>
      <c r="I1573" s="36"/>
      <c r="J1573" s="38"/>
      <c r="K1573" s="36"/>
      <c r="L1573" s="36"/>
      <c r="M1573" s="38"/>
      <c r="N1573" s="36"/>
      <c r="O1573" s="38"/>
    </row>
    <row r="1574" spans="8:15">
      <c r="H1574" s="37"/>
      <c r="I1574" s="36"/>
      <c r="J1574" s="38"/>
      <c r="K1574" s="36"/>
      <c r="L1574" s="36"/>
      <c r="M1574" s="38"/>
      <c r="N1574" s="36"/>
      <c r="O1574" s="38"/>
    </row>
    <row r="1575" spans="8:15">
      <c r="H1575" s="37"/>
      <c r="I1575" s="36"/>
      <c r="J1575" s="38"/>
      <c r="K1575" s="36"/>
      <c r="L1575" s="36"/>
      <c r="M1575" s="38"/>
      <c r="N1575" s="36"/>
      <c r="O1575" s="38"/>
    </row>
    <row r="1576" spans="8:15">
      <c r="H1576" s="37"/>
      <c r="I1576" s="36"/>
      <c r="J1576" s="38"/>
      <c r="K1576" s="36"/>
      <c r="L1576" s="36"/>
      <c r="M1576" s="38"/>
      <c r="N1576" s="36"/>
      <c r="O1576" s="38"/>
    </row>
    <row r="1577" spans="8:15">
      <c r="H1577" s="37"/>
      <c r="I1577" s="36"/>
      <c r="J1577" s="38"/>
      <c r="K1577" s="36"/>
      <c r="L1577" s="36"/>
      <c r="M1577" s="38"/>
      <c r="N1577" s="36"/>
      <c r="O1577" s="38"/>
    </row>
    <row r="1578" spans="8:15">
      <c r="H1578" s="37"/>
      <c r="I1578" s="36"/>
      <c r="J1578" s="38"/>
      <c r="K1578" s="36"/>
      <c r="L1578" s="36"/>
      <c r="M1578" s="38"/>
      <c r="N1578" s="36"/>
      <c r="O1578" s="38"/>
    </row>
    <row r="1579" spans="8:15">
      <c r="H1579" s="37"/>
      <c r="I1579" s="36"/>
      <c r="J1579" s="38"/>
      <c r="K1579" s="36"/>
      <c r="L1579" s="36"/>
      <c r="M1579" s="38"/>
      <c r="N1579" s="36"/>
      <c r="O1579" s="38"/>
    </row>
    <row r="1580" spans="8:15">
      <c r="H1580" s="37"/>
      <c r="I1580" s="36"/>
      <c r="J1580" s="38"/>
      <c r="K1580" s="36"/>
      <c r="L1580" s="36"/>
      <c r="M1580" s="38"/>
      <c r="N1580" s="36"/>
      <c r="O1580" s="38"/>
    </row>
    <row r="1581" spans="8:15">
      <c r="H1581" s="37"/>
      <c r="I1581" s="36"/>
      <c r="J1581" s="38"/>
      <c r="K1581" s="36"/>
      <c r="L1581" s="36"/>
      <c r="M1581" s="38"/>
      <c r="N1581" s="36"/>
      <c r="O1581" s="38"/>
    </row>
    <row r="1582" spans="8:15">
      <c r="H1582" s="37"/>
      <c r="I1582" s="36"/>
      <c r="J1582" s="38"/>
      <c r="K1582" s="36"/>
      <c r="L1582" s="36"/>
      <c r="M1582" s="38"/>
      <c r="N1582" s="36"/>
      <c r="O1582" s="38"/>
    </row>
    <row r="1583" spans="8:15">
      <c r="H1583" s="37"/>
      <c r="I1583" s="36"/>
      <c r="J1583" s="38"/>
      <c r="K1583" s="36"/>
      <c r="L1583" s="36"/>
      <c r="M1583" s="38"/>
      <c r="N1583" s="36"/>
      <c r="O1583" s="38"/>
    </row>
    <row r="1584" spans="8:15">
      <c r="H1584" s="37"/>
      <c r="I1584" s="36"/>
      <c r="J1584" s="38"/>
      <c r="K1584" s="36"/>
      <c r="L1584" s="36"/>
      <c r="M1584" s="38"/>
      <c r="N1584" s="36"/>
      <c r="O1584" s="38"/>
    </row>
    <row r="1585" spans="8:15">
      <c r="H1585" s="37"/>
      <c r="I1585" s="36"/>
      <c r="J1585" s="38"/>
      <c r="K1585" s="36"/>
      <c r="L1585" s="36"/>
      <c r="M1585" s="38"/>
      <c r="N1585" s="36"/>
      <c r="O1585" s="38"/>
    </row>
    <row r="1586" spans="8:15">
      <c r="H1586" s="37"/>
      <c r="I1586" s="36"/>
      <c r="J1586" s="38"/>
      <c r="K1586" s="36"/>
      <c r="L1586" s="36"/>
      <c r="M1586" s="38"/>
      <c r="N1586" s="36"/>
      <c r="O1586" s="38"/>
    </row>
    <row r="1587" spans="8:15">
      <c r="H1587" s="37"/>
      <c r="I1587" s="36"/>
      <c r="J1587" s="38"/>
      <c r="K1587" s="36"/>
      <c r="L1587" s="36"/>
      <c r="M1587" s="38"/>
      <c r="N1587" s="36"/>
      <c r="O1587" s="38"/>
    </row>
    <row r="1588" spans="8:15">
      <c r="H1588" s="37"/>
      <c r="I1588" s="36"/>
      <c r="J1588" s="38"/>
      <c r="K1588" s="36"/>
      <c r="L1588" s="36"/>
      <c r="M1588" s="38"/>
      <c r="N1588" s="36"/>
      <c r="O1588" s="38"/>
    </row>
    <row r="1589" spans="8:15">
      <c r="H1589" s="37"/>
      <c r="I1589" s="36"/>
      <c r="J1589" s="38"/>
      <c r="K1589" s="36"/>
      <c r="L1589" s="36"/>
      <c r="M1589" s="38"/>
      <c r="N1589" s="36"/>
      <c r="O1589" s="38"/>
    </row>
    <row r="1590" spans="8:15">
      <c r="H1590" s="37"/>
      <c r="I1590" s="36"/>
      <c r="J1590" s="38"/>
      <c r="K1590" s="36"/>
      <c r="L1590" s="36"/>
      <c r="M1590" s="38"/>
      <c r="N1590" s="36"/>
      <c r="O1590" s="38"/>
    </row>
    <row r="1591" spans="8:15">
      <c r="H1591" s="37"/>
      <c r="I1591" s="36"/>
      <c r="J1591" s="38"/>
      <c r="K1591" s="36"/>
      <c r="L1591" s="36"/>
      <c r="M1591" s="38"/>
      <c r="N1591" s="36"/>
      <c r="O1591" s="38"/>
    </row>
    <row r="1592" spans="8:15">
      <c r="H1592" s="37"/>
      <c r="I1592" s="36"/>
      <c r="J1592" s="38"/>
      <c r="K1592" s="36"/>
      <c r="L1592" s="36"/>
      <c r="M1592" s="38"/>
      <c r="N1592" s="36"/>
      <c r="O1592" s="38"/>
    </row>
    <row r="1593" spans="8:15">
      <c r="H1593" s="37"/>
      <c r="I1593" s="36"/>
      <c r="J1593" s="38"/>
      <c r="K1593" s="36"/>
      <c r="L1593" s="36"/>
      <c r="M1593" s="38"/>
      <c r="N1593" s="36"/>
      <c r="O1593" s="38"/>
    </row>
    <row r="1594" spans="8:15">
      <c r="H1594" s="37"/>
      <c r="I1594" s="36"/>
      <c r="J1594" s="38"/>
      <c r="K1594" s="36"/>
      <c r="L1594" s="36"/>
      <c r="M1594" s="38"/>
      <c r="N1594" s="36"/>
      <c r="O1594" s="38"/>
    </row>
    <row r="1595" spans="8:15">
      <c r="H1595" s="37"/>
      <c r="I1595" s="36"/>
      <c r="J1595" s="38"/>
      <c r="K1595" s="36"/>
      <c r="L1595" s="36"/>
      <c r="M1595" s="38"/>
      <c r="N1595" s="36"/>
      <c r="O1595" s="38"/>
    </row>
    <row r="1596" spans="8:15">
      <c r="H1596" s="37"/>
      <c r="I1596" s="36"/>
      <c r="J1596" s="38"/>
      <c r="K1596" s="36"/>
      <c r="L1596" s="36"/>
      <c r="M1596" s="38"/>
      <c r="N1596" s="36"/>
      <c r="O1596" s="38"/>
    </row>
    <row r="1597" spans="8:15">
      <c r="H1597" s="37"/>
      <c r="I1597" s="36"/>
      <c r="J1597" s="38"/>
      <c r="K1597" s="36"/>
      <c r="L1597" s="36"/>
      <c r="M1597" s="38"/>
      <c r="N1597" s="36"/>
      <c r="O1597" s="38"/>
    </row>
    <row r="1598" spans="8:15">
      <c r="H1598" s="37"/>
      <c r="I1598" s="36"/>
      <c r="J1598" s="38"/>
      <c r="K1598" s="36"/>
      <c r="L1598" s="36"/>
      <c r="M1598" s="38"/>
      <c r="N1598" s="36"/>
      <c r="O1598" s="38"/>
    </row>
    <row r="1599" spans="8:15">
      <c r="H1599" s="37"/>
      <c r="I1599" s="36"/>
      <c r="J1599" s="38"/>
      <c r="K1599" s="36"/>
      <c r="L1599" s="36"/>
      <c r="M1599" s="38"/>
      <c r="N1599" s="36"/>
      <c r="O1599" s="38"/>
    </row>
    <row r="1600" spans="8:15">
      <c r="H1600" s="37"/>
      <c r="I1600" s="36"/>
      <c r="J1600" s="38"/>
      <c r="K1600" s="36"/>
      <c r="L1600" s="36"/>
      <c r="M1600" s="38"/>
      <c r="N1600" s="36"/>
      <c r="O1600" s="38"/>
    </row>
    <row r="1601" spans="8:15">
      <c r="H1601" s="37"/>
      <c r="I1601" s="36"/>
      <c r="J1601" s="38"/>
      <c r="K1601" s="36"/>
      <c r="L1601" s="36"/>
      <c r="M1601" s="38"/>
      <c r="N1601" s="36"/>
      <c r="O1601" s="38"/>
    </row>
    <row r="1602" spans="8:15">
      <c r="H1602" s="37"/>
      <c r="I1602" s="36"/>
      <c r="J1602" s="38"/>
      <c r="K1602" s="36"/>
      <c r="L1602" s="36"/>
      <c r="M1602" s="38"/>
      <c r="N1602" s="36"/>
      <c r="O1602" s="38"/>
    </row>
    <row r="1603" spans="8:15">
      <c r="H1603" s="37"/>
      <c r="I1603" s="36"/>
      <c r="J1603" s="38"/>
      <c r="K1603" s="36"/>
      <c r="L1603" s="36"/>
      <c r="M1603" s="38"/>
      <c r="N1603" s="36"/>
      <c r="O1603" s="38"/>
    </row>
    <row r="1604" spans="8:15">
      <c r="H1604" s="37"/>
      <c r="I1604" s="36"/>
      <c r="J1604" s="38"/>
      <c r="K1604" s="36"/>
      <c r="L1604" s="36"/>
      <c r="M1604" s="38"/>
      <c r="N1604" s="36"/>
      <c r="O1604" s="38"/>
    </row>
    <row r="1605" spans="8:15">
      <c r="H1605" s="37"/>
      <c r="I1605" s="36"/>
      <c r="J1605" s="38"/>
      <c r="K1605" s="36"/>
      <c r="L1605" s="36"/>
      <c r="M1605" s="38"/>
      <c r="N1605" s="36"/>
      <c r="O1605" s="38"/>
    </row>
    <row r="1606" spans="8:15">
      <c r="H1606" s="37"/>
      <c r="I1606" s="36"/>
      <c r="J1606" s="38"/>
      <c r="K1606" s="36"/>
      <c r="L1606" s="36"/>
      <c r="M1606" s="38"/>
      <c r="N1606" s="36"/>
      <c r="O1606" s="38"/>
    </row>
    <row r="1607" spans="8:15">
      <c r="H1607" s="37"/>
      <c r="I1607" s="36"/>
      <c r="J1607" s="38"/>
      <c r="K1607" s="36"/>
      <c r="L1607" s="36"/>
      <c r="M1607" s="38"/>
      <c r="N1607" s="36"/>
      <c r="O1607" s="38"/>
    </row>
    <row r="1608" spans="8:15">
      <c r="H1608" s="37"/>
      <c r="I1608" s="36"/>
      <c r="J1608" s="38"/>
      <c r="K1608" s="36"/>
      <c r="L1608" s="36"/>
      <c r="M1608" s="38"/>
      <c r="N1608" s="36"/>
      <c r="O1608" s="38"/>
    </row>
    <row r="1609" spans="8:15">
      <c r="H1609" s="37"/>
      <c r="I1609" s="36"/>
      <c r="J1609" s="38"/>
      <c r="K1609" s="36"/>
      <c r="L1609" s="36"/>
      <c r="M1609" s="38"/>
      <c r="N1609" s="36"/>
      <c r="O1609" s="38"/>
    </row>
    <row r="1610" spans="8:15">
      <c r="H1610" s="37"/>
      <c r="I1610" s="36"/>
      <c r="J1610" s="38"/>
      <c r="K1610" s="36"/>
      <c r="L1610" s="36"/>
      <c r="M1610" s="38"/>
      <c r="N1610" s="36"/>
      <c r="O1610" s="38"/>
    </row>
    <row r="1611" spans="8:15">
      <c r="H1611" s="37"/>
      <c r="I1611" s="36"/>
      <c r="J1611" s="38"/>
      <c r="K1611" s="36"/>
      <c r="L1611" s="36"/>
      <c r="M1611" s="38"/>
      <c r="N1611" s="36"/>
      <c r="O1611" s="38"/>
    </row>
    <row r="1612" spans="8:15">
      <c r="H1612" s="37"/>
      <c r="I1612" s="36"/>
      <c r="J1612" s="38"/>
      <c r="K1612" s="36"/>
      <c r="L1612" s="36"/>
      <c r="M1612" s="38"/>
      <c r="N1612" s="36"/>
      <c r="O1612" s="38"/>
    </row>
    <row r="1613" spans="8:15">
      <c r="H1613" s="37"/>
      <c r="I1613" s="36"/>
      <c r="J1613" s="38"/>
      <c r="K1613" s="36"/>
      <c r="L1613" s="36"/>
      <c r="M1613" s="38"/>
      <c r="N1613" s="36"/>
      <c r="O1613" s="38"/>
    </row>
    <row r="1614" spans="8:15">
      <c r="H1614" s="37"/>
      <c r="I1614" s="36"/>
      <c r="J1614" s="38"/>
      <c r="K1614" s="36"/>
      <c r="L1614" s="36"/>
      <c r="M1614" s="38"/>
      <c r="N1614" s="36"/>
      <c r="O1614" s="38"/>
    </row>
    <row r="1615" spans="8:15">
      <c r="H1615" s="37"/>
      <c r="I1615" s="36"/>
      <c r="J1615" s="38"/>
      <c r="K1615" s="36"/>
      <c r="L1615" s="36"/>
      <c r="M1615" s="38"/>
      <c r="N1615" s="36"/>
      <c r="O1615" s="38"/>
    </row>
    <row r="1616" spans="8:15">
      <c r="H1616" s="37"/>
      <c r="I1616" s="36"/>
      <c r="J1616" s="38"/>
      <c r="K1616" s="36"/>
      <c r="L1616" s="36"/>
      <c r="M1616" s="38"/>
      <c r="N1616" s="36"/>
      <c r="O1616" s="38"/>
    </row>
    <row r="1617" spans="8:15">
      <c r="H1617" s="37"/>
      <c r="I1617" s="36"/>
      <c r="J1617" s="38"/>
      <c r="K1617" s="36"/>
      <c r="L1617" s="36"/>
      <c r="M1617" s="38"/>
      <c r="N1617" s="36"/>
      <c r="O1617" s="38"/>
    </row>
    <row r="1618" spans="8:15">
      <c r="H1618" s="37"/>
      <c r="I1618" s="36"/>
      <c r="J1618" s="38"/>
      <c r="K1618" s="36"/>
      <c r="L1618" s="36"/>
      <c r="M1618" s="38"/>
      <c r="N1618" s="36"/>
      <c r="O1618" s="38"/>
    </row>
    <row r="1619" spans="8:15">
      <c r="H1619" s="37"/>
      <c r="I1619" s="36"/>
      <c r="J1619" s="38"/>
      <c r="K1619" s="36"/>
      <c r="L1619" s="36"/>
      <c r="M1619" s="38"/>
      <c r="N1619" s="36"/>
      <c r="O1619" s="38"/>
    </row>
    <row r="1620" spans="8:15">
      <c r="H1620" s="37"/>
      <c r="I1620" s="36"/>
      <c r="J1620" s="38"/>
      <c r="K1620" s="36"/>
      <c r="L1620" s="36"/>
      <c r="M1620" s="38"/>
      <c r="N1620" s="36"/>
      <c r="O1620" s="38"/>
    </row>
    <row r="1621" spans="8:15">
      <c r="H1621" s="37"/>
      <c r="I1621" s="36"/>
      <c r="J1621" s="38"/>
      <c r="K1621" s="36"/>
      <c r="L1621" s="36"/>
      <c r="M1621" s="38"/>
      <c r="N1621" s="36"/>
      <c r="O1621" s="38"/>
    </row>
    <row r="1622" spans="8:15">
      <c r="H1622" s="37"/>
      <c r="I1622" s="36"/>
      <c r="J1622" s="38"/>
      <c r="K1622" s="36"/>
      <c r="L1622" s="36"/>
      <c r="M1622" s="38"/>
      <c r="N1622" s="36"/>
      <c r="O1622" s="38"/>
    </row>
    <row r="1623" spans="8:15">
      <c r="H1623" s="37"/>
      <c r="I1623" s="36"/>
      <c r="J1623" s="38"/>
      <c r="K1623" s="36"/>
      <c r="L1623" s="36"/>
      <c r="M1623" s="38"/>
      <c r="N1623" s="36"/>
      <c r="O1623" s="38"/>
    </row>
    <row r="1624" spans="8:15">
      <c r="H1624" s="37"/>
      <c r="I1624" s="36"/>
      <c r="J1624" s="38"/>
      <c r="K1624" s="36"/>
      <c r="L1624" s="36"/>
      <c r="M1624" s="38"/>
      <c r="N1624" s="36"/>
      <c r="O1624" s="38"/>
    </row>
    <row r="1625" spans="8:15">
      <c r="H1625" s="37"/>
      <c r="I1625" s="36"/>
      <c r="J1625" s="38"/>
      <c r="K1625" s="36"/>
      <c r="L1625" s="36"/>
      <c r="M1625" s="38"/>
      <c r="N1625" s="36"/>
      <c r="O1625" s="38"/>
    </row>
    <row r="1626" spans="8:15">
      <c r="H1626" s="37"/>
      <c r="I1626" s="36"/>
      <c r="J1626" s="38"/>
      <c r="K1626" s="36"/>
      <c r="L1626" s="36"/>
      <c r="M1626" s="38"/>
      <c r="N1626" s="36"/>
      <c r="O1626" s="38"/>
    </row>
    <row r="1627" spans="8:15">
      <c r="H1627" s="37"/>
      <c r="I1627" s="36"/>
      <c r="J1627" s="38"/>
      <c r="K1627" s="36"/>
      <c r="L1627" s="36"/>
      <c r="M1627" s="38"/>
      <c r="N1627" s="36"/>
      <c r="O1627" s="38"/>
    </row>
    <row r="1628" spans="8:15">
      <c r="H1628" s="37"/>
      <c r="I1628" s="36"/>
      <c r="J1628" s="38"/>
      <c r="K1628" s="36"/>
      <c r="L1628" s="36"/>
      <c r="M1628" s="38"/>
      <c r="N1628" s="36"/>
      <c r="O1628" s="38"/>
    </row>
    <row r="1629" spans="8:15">
      <c r="H1629" s="37"/>
      <c r="I1629" s="36"/>
      <c r="J1629" s="38"/>
      <c r="K1629" s="36"/>
      <c r="L1629" s="36"/>
      <c r="M1629" s="38"/>
      <c r="N1629" s="36"/>
      <c r="O1629" s="38"/>
    </row>
    <row r="1630" spans="8:15">
      <c r="H1630" s="37"/>
      <c r="I1630" s="36"/>
      <c r="J1630" s="38"/>
      <c r="K1630" s="36"/>
      <c r="L1630" s="36"/>
      <c r="M1630" s="38"/>
      <c r="N1630" s="36"/>
      <c r="O1630" s="38"/>
    </row>
    <row r="1631" spans="8:15">
      <c r="H1631" s="37"/>
      <c r="I1631" s="36"/>
      <c r="J1631" s="38"/>
      <c r="K1631" s="36"/>
      <c r="L1631" s="36"/>
      <c r="M1631" s="38"/>
      <c r="N1631" s="36"/>
      <c r="O1631" s="38"/>
    </row>
    <row r="1632" spans="8:15">
      <c r="H1632" s="37"/>
      <c r="I1632" s="36"/>
      <c r="J1632" s="38"/>
      <c r="K1632" s="36"/>
      <c r="L1632" s="36"/>
      <c r="M1632" s="38"/>
      <c r="N1632" s="36"/>
      <c r="O1632" s="38"/>
    </row>
    <row r="1633" spans="8:15">
      <c r="H1633" s="37"/>
      <c r="I1633" s="36"/>
      <c r="J1633" s="38"/>
      <c r="K1633" s="36"/>
      <c r="L1633" s="36"/>
      <c r="M1633" s="38"/>
      <c r="N1633" s="36"/>
      <c r="O1633" s="38"/>
    </row>
    <row r="1634" spans="8:15">
      <c r="H1634" s="37"/>
      <c r="I1634" s="36"/>
      <c r="J1634" s="38"/>
      <c r="K1634" s="36"/>
      <c r="L1634" s="36"/>
      <c r="M1634" s="38"/>
      <c r="N1634" s="36"/>
      <c r="O1634" s="38"/>
    </row>
    <row r="1635" spans="8:15">
      <c r="H1635" s="37"/>
      <c r="I1635" s="36"/>
      <c r="J1635" s="38"/>
      <c r="K1635" s="36"/>
      <c r="L1635" s="36"/>
      <c r="M1635" s="38"/>
      <c r="N1635" s="36"/>
      <c r="O1635" s="38"/>
    </row>
    <row r="1636" spans="8:15">
      <c r="H1636" s="37"/>
      <c r="I1636" s="36"/>
      <c r="J1636" s="38"/>
      <c r="K1636" s="36"/>
      <c r="L1636" s="36"/>
      <c r="M1636" s="38"/>
      <c r="N1636" s="36"/>
      <c r="O1636" s="38"/>
    </row>
    <row r="1637" spans="8:15">
      <c r="H1637" s="37"/>
      <c r="I1637" s="36"/>
      <c r="J1637" s="38"/>
      <c r="K1637" s="36"/>
      <c r="L1637" s="36"/>
      <c r="M1637" s="38"/>
      <c r="N1637" s="36"/>
      <c r="O1637" s="38"/>
    </row>
    <row r="1638" spans="8:15">
      <c r="H1638" s="37"/>
      <c r="I1638" s="36"/>
      <c r="J1638" s="38"/>
      <c r="K1638" s="36"/>
      <c r="L1638" s="36"/>
      <c r="M1638" s="38"/>
      <c r="N1638" s="36"/>
      <c r="O1638" s="38"/>
    </row>
    <row r="1639" spans="8:15">
      <c r="H1639" s="37"/>
      <c r="I1639" s="36"/>
      <c r="J1639" s="38"/>
      <c r="K1639" s="36"/>
      <c r="L1639" s="36"/>
      <c r="M1639" s="38"/>
      <c r="N1639" s="36"/>
      <c r="O1639" s="38"/>
    </row>
    <row r="1640" spans="8:15">
      <c r="H1640" s="37"/>
      <c r="I1640" s="36"/>
      <c r="J1640" s="38"/>
      <c r="K1640" s="36"/>
      <c r="L1640" s="36"/>
      <c r="M1640" s="38"/>
      <c r="N1640" s="36"/>
      <c r="O1640" s="38"/>
    </row>
    <row r="1641" spans="8:15">
      <c r="H1641" s="37"/>
      <c r="I1641" s="36"/>
      <c r="J1641" s="38"/>
      <c r="K1641" s="36"/>
      <c r="L1641" s="36"/>
      <c r="M1641" s="38"/>
      <c r="N1641" s="36"/>
      <c r="O1641" s="38"/>
    </row>
    <row r="1642" spans="8:15">
      <c r="H1642" s="37"/>
      <c r="I1642" s="36"/>
      <c r="J1642" s="38"/>
      <c r="K1642" s="36"/>
      <c r="L1642" s="36"/>
      <c r="M1642" s="38"/>
      <c r="N1642" s="36"/>
      <c r="O1642" s="38"/>
    </row>
    <row r="1643" spans="8:15">
      <c r="H1643" s="37"/>
      <c r="I1643" s="36"/>
      <c r="J1643" s="38"/>
      <c r="K1643" s="36"/>
      <c r="L1643" s="36"/>
      <c r="M1643" s="38"/>
      <c r="N1643" s="36"/>
      <c r="O1643" s="38"/>
    </row>
    <row r="1644" spans="8:15">
      <c r="H1644" s="37"/>
      <c r="I1644" s="36"/>
      <c r="J1644" s="38"/>
      <c r="K1644" s="36"/>
      <c r="L1644" s="36"/>
      <c r="M1644" s="38"/>
      <c r="N1644" s="36"/>
      <c r="O1644" s="38"/>
    </row>
    <row r="1645" spans="8:15">
      <c r="H1645" s="37"/>
      <c r="I1645" s="36"/>
      <c r="J1645" s="38"/>
      <c r="K1645" s="36"/>
      <c r="L1645" s="36"/>
      <c r="M1645" s="38"/>
      <c r="N1645" s="36"/>
      <c r="O1645" s="38"/>
    </row>
    <row r="1646" spans="8:15">
      <c r="H1646" s="37"/>
      <c r="I1646" s="36"/>
      <c r="J1646" s="38"/>
      <c r="K1646" s="36"/>
      <c r="L1646" s="36"/>
      <c r="M1646" s="38"/>
      <c r="N1646" s="36"/>
      <c r="O1646" s="38"/>
    </row>
    <row r="1647" spans="8:15">
      <c r="H1647" s="37"/>
      <c r="I1647" s="36"/>
      <c r="J1647" s="38"/>
      <c r="K1647" s="36"/>
      <c r="L1647" s="36"/>
      <c r="M1647" s="38"/>
      <c r="N1647" s="36"/>
      <c r="O1647" s="38"/>
    </row>
    <row r="1648" spans="8:15">
      <c r="H1648" s="37"/>
      <c r="I1648" s="36"/>
      <c r="J1648" s="38"/>
      <c r="K1648" s="36"/>
      <c r="L1648" s="36"/>
      <c r="M1648" s="38"/>
      <c r="N1648" s="36"/>
      <c r="O1648" s="38"/>
    </row>
    <row r="1649" spans="8:15">
      <c r="H1649" s="37"/>
      <c r="I1649" s="36"/>
      <c r="J1649" s="38"/>
      <c r="K1649" s="36"/>
      <c r="L1649" s="36"/>
      <c r="M1649" s="38"/>
      <c r="N1649" s="36"/>
      <c r="O1649" s="38"/>
    </row>
    <row r="1650" spans="8:15">
      <c r="H1650" s="37"/>
      <c r="I1650" s="36"/>
      <c r="J1650" s="38"/>
      <c r="K1650" s="36"/>
      <c r="L1650" s="36"/>
      <c r="M1650" s="38"/>
      <c r="N1650" s="36"/>
      <c r="O1650" s="38"/>
    </row>
    <row r="1651" spans="8:15">
      <c r="H1651" s="37"/>
      <c r="I1651" s="36"/>
      <c r="J1651" s="38"/>
      <c r="K1651" s="36"/>
      <c r="L1651" s="36"/>
      <c r="M1651" s="38"/>
      <c r="N1651" s="36"/>
      <c r="O1651" s="38"/>
    </row>
    <row r="1652" spans="8:15">
      <c r="H1652" s="37"/>
      <c r="I1652" s="36"/>
      <c r="J1652" s="38"/>
      <c r="K1652" s="36"/>
      <c r="L1652" s="36"/>
      <c r="M1652" s="38"/>
      <c r="N1652" s="36"/>
      <c r="O1652" s="38"/>
    </row>
    <row r="1653" spans="8:15">
      <c r="H1653" s="37"/>
      <c r="I1653" s="36"/>
      <c r="J1653" s="38"/>
      <c r="K1653" s="36"/>
      <c r="L1653" s="36"/>
      <c r="M1653" s="38"/>
      <c r="N1653" s="36"/>
      <c r="O1653" s="38"/>
    </row>
    <row r="1654" spans="8:15">
      <c r="H1654" s="37"/>
      <c r="I1654" s="36"/>
      <c r="J1654" s="38"/>
      <c r="K1654" s="36"/>
      <c r="L1654" s="36"/>
      <c r="M1654" s="38"/>
      <c r="N1654" s="36"/>
      <c r="O1654" s="38"/>
    </row>
    <row r="1655" spans="8:15">
      <c r="H1655" s="37"/>
      <c r="I1655" s="36"/>
      <c r="J1655" s="38"/>
      <c r="K1655" s="36"/>
      <c r="L1655" s="36"/>
      <c r="M1655" s="38"/>
      <c r="N1655" s="36"/>
      <c r="O1655" s="38"/>
    </row>
    <row r="1656" spans="8:15">
      <c r="H1656" s="37"/>
      <c r="I1656" s="36"/>
      <c r="J1656" s="38"/>
      <c r="K1656" s="36"/>
      <c r="L1656" s="36"/>
      <c r="M1656" s="38"/>
      <c r="N1656" s="36"/>
      <c r="O1656" s="38"/>
    </row>
    <row r="1657" spans="8:15">
      <c r="H1657" s="37"/>
      <c r="I1657" s="36"/>
      <c r="J1657" s="38"/>
      <c r="K1657" s="36"/>
      <c r="L1657" s="36"/>
      <c r="M1657" s="38"/>
      <c r="N1657" s="36"/>
      <c r="O1657" s="38"/>
    </row>
    <row r="1658" spans="8:15">
      <c r="H1658" s="37"/>
      <c r="I1658" s="36"/>
      <c r="J1658" s="38"/>
      <c r="K1658" s="36"/>
      <c r="L1658" s="36"/>
      <c r="M1658" s="38"/>
      <c r="N1658" s="36"/>
      <c r="O1658" s="38"/>
    </row>
    <row r="1659" spans="8:15">
      <c r="H1659" s="37"/>
      <c r="I1659" s="36"/>
      <c r="J1659" s="38"/>
      <c r="K1659" s="36"/>
      <c r="L1659" s="36"/>
      <c r="M1659" s="38"/>
      <c r="N1659" s="36"/>
      <c r="O1659" s="38"/>
    </row>
    <row r="1660" spans="8:15">
      <c r="H1660" s="37"/>
      <c r="I1660" s="36"/>
      <c r="J1660" s="38"/>
      <c r="K1660" s="36"/>
      <c r="L1660" s="36"/>
      <c r="M1660" s="38"/>
      <c r="N1660" s="36"/>
      <c r="O1660" s="38"/>
    </row>
    <row r="1661" spans="8:15">
      <c r="H1661" s="37"/>
      <c r="I1661" s="36"/>
      <c r="J1661" s="38"/>
      <c r="K1661" s="36"/>
      <c r="L1661" s="36"/>
      <c r="M1661" s="38"/>
      <c r="N1661" s="36"/>
      <c r="O1661" s="38"/>
    </row>
    <row r="1662" spans="8:15">
      <c r="H1662" s="37"/>
      <c r="I1662" s="36"/>
      <c r="J1662" s="38"/>
      <c r="K1662" s="36"/>
      <c r="L1662" s="36"/>
      <c r="M1662" s="38"/>
      <c r="N1662" s="36"/>
      <c r="O1662" s="38"/>
    </row>
    <row r="1663" spans="8:15">
      <c r="H1663" s="37"/>
      <c r="I1663" s="36"/>
      <c r="J1663" s="38"/>
      <c r="K1663" s="36"/>
      <c r="L1663" s="36"/>
      <c r="M1663" s="38"/>
      <c r="N1663" s="36"/>
      <c r="O1663" s="38"/>
    </row>
    <row r="1664" spans="8:15">
      <c r="H1664" s="37"/>
      <c r="I1664" s="36"/>
      <c r="J1664" s="38"/>
      <c r="K1664" s="36"/>
      <c r="L1664" s="36"/>
      <c r="M1664" s="38"/>
      <c r="N1664" s="36"/>
      <c r="O1664" s="38"/>
    </row>
    <row r="1665" spans="8:15">
      <c r="H1665" s="37"/>
      <c r="I1665" s="36"/>
      <c r="J1665" s="38"/>
      <c r="K1665" s="36"/>
      <c r="L1665" s="36"/>
      <c r="M1665" s="38"/>
      <c r="N1665" s="36"/>
      <c r="O1665" s="38"/>
    </row>
    <row r="1666" spans="8:15">
      <c r="H1666" s="37"/>
      <c r="I1666" s="36"/>
      <c r="J1666" s="38"/>
      <c r="K1666" s="36"/>
      <c r="L1666" s="36"/>
      <c r="M1666" s="38"/>
      <c r="N1666" s="36"/>
      <c r="O1666" s="38"/>
    </row>
    <row r="1667" spans="8:15">
      <c r="H1667" s="37"/>
      <c r="I1667" s="36"/>
      <c r="J1667" s="38"/>
      <c r="K1667" s="36"/>
      <c r="L1667" s="36"/>
      <c r="M1667" s="38"/>
      <c r="N1667" s="36"/>
      <c r="O1667" s="38"/>
    </row>
    <row r="1668" spans="8:15">
      <c r="H1668" s="37"/>
      <c r="I1668" s="36"/>
      <c r="J1668" s="38"/>
      <c r="K1668" s="36"/>
      <c r="L1668" s="36"/>
      <c r="M1668" s="38"/>
      <c r="N1668" s="36"/>
      <c r="O1668" s="38"/>
    </row>
    <row r="1669" spans="8:15">
      <c r="H1669" s="37"/>
      <c r="I1669" s="36"/>
      <c r="J1669" s="38"/>
      <c r="K1669" s="36"/>
      <c r="L1669" s="36"/>
      <c r="M1669" s="38"/>
      <c r="N1669" s="36"/>
      <c r="O1669" s="38"/>
    </row>
    <row r="1670" spans="8:15">
      <c r="H1670" s="37"/>
      <c r="I1670" s="36"/>
      <c r="J1670" s="38"/>
      <c r="K1670" s="36"/>
      <c r="L1670" s="36"/>
      <c r="M1670" s="38"/>
      <c r="N1670" s="36"/>
      <c r="O1670" s="38"/>
    </row>
    <row r="1671" spans="8:15">
      <c r="H1671" s="37"/>
      <c r="I1671" s="36"/>
      <c r="J1671" s="38"/>
      <c r="K1671" s="36"/>
      <c r="L1671" s="36"/>
      <c r="M1671" s="38"/>
      <c r="N1671" s="36"/>
      <c r="O1671" s="38"/>
    </row>
    <row r="1672" spans="8:15">
      <c r="H1672" s="37"/>
      <c r="I1672" s="36"/>
      <c r="J1672" s="38"/>
      <c r="K1672" s="36"/>
      <c r="L1672" s="36"/>
      <c r="M1672" s="38"/>
      <c r="N1672" s="36"/>
      <c r="O1672" s="38"/>
    </row>
    <row r="1673" spans="8:15">
      <c r="H1673" s="37"/>
      <c r="I1673" s="36"/>
      <c r="J1673" s="38"/>
      <c r="K1673" s="36"/>
      <c r="L1673" s="36"/>
      <c r="M1673" s="38"/>
      <c r="N1673" s="36"/>
      <c r="O1673" s="38"/>
    </row>
    <row r="1674" spans="8:15">
      <c r="H1674" s="37"/>
      <c r="I1674" s="36"/>
      <c r="J1674" s="38"/>
      <c r="K1674" s="36"/>
      <c r="L1674" s="36"/>
      <c r="M1674" s="38"/>
      <c r="N1674" s="36"/>
      <c r="O1674" s="38"/>
    </row>
    <row r="1675" spans="8:15">
      <c r="H1675" s="37"/>
      <c r="I1675" s="36"/>
      <c r="J1675" s="38"/>
      <c r="K1675" s="36"/>
      <c r="L1675" s="36"/>
      <c r="M1675" s="38"/>
      <c r="N1675" s="36"/>
      <c r="O1675" s="38"/>
    </row>
    <row r="1676" spans="8:15">
      <c r="H1676" s="37"/>
      <c r="I1676" s="36"/>
      <c r="J1676" s="38"/>
      <c r="K1676" s="36"/>
      <c r="L1676" s="36"/>
      <c r="M1676" s="38"/>
      <c r="N1676" s="36"/>
      <c r="O1676" s="38"/>
    </row>
    <row r="1677" spans="8:15">
      <c r="H1677" s="37"/>
      <c r="I1677" s="36"/>
      <c r="J1677" s="38"/>
      <c r="K1677" s="36"/>
      <c r="L1677" s="36"/>
      <c r="M1677" s="38"/>
      <c r="N1677" s="36"/>
      <c r="O1677" s="38"/>
    </row>
    <row r="1678" spans="8:15">
      <c r="H1678" s="37"/>
      <c r="I1678" s="36"/>
      <c r="J1678" s="38"/>
      <c r="K1678" s="36"/>
      <c r="L1678" s="36"/>
      <c r="M1678" s="38"/>
      <c r="N1678" s="36"/>
      <c r="O1678" s="38"/>
    </row>
    <row r="1679" spans="8:15">
      <c r="H1679" s="37"/>
      <c r="I1679" s="36"/>
      <c r="J1679" s="38"/>
      <c r="K1679" s="36"/>
      <c r="L1679" s="36"/>
      <c r="M1679" s="38"/>
      <c r="N1679" s="36"/>
      <c r="O1679" s="38"/>
    </row>
    <row r="1680" spans="8:15">
      <c r="H1680" s="37"/>
      <c r="I1680" s="36"/>
      <c r="J1680" s="38"/>
      <c r="K1680" s="36"/>
      <c r="L1680" s="36"/>
      <c r="M1680" s="38"/>
      <c r="N1680" s="36"/>
      <c r="O1680" s="38"/>
    </row>
    <row r="1681" spans="8:15">
      <c r="H1681" s="37"/>
      <c r="I1681" s="36"/>
      <c r="J1681" s="38"/>
      <c r="K1681" s="36"/>
      <c r="L1681" s="36"/>
      <c r="M1681" s="38"/>
      <c r="N1681" s="36"/>
      <c r="O1681" s="38"/>
    </row>
    <row r="1682" spans="8:15">
      <c r="H1682" s="37"/>
      <c r="I1682" s="36"/>
      <c r="J1682" s="38"/>
      <c r="K1682" s="36"/>
      <c r="L1682" s="36"/>
      <c r="M1682" s="38"/>
      <c r="N1682" s="36"/>
      <c r="O1682" s="38"/>
    </row>
    <row r="1683" spans="8:15">
      <c r="H1683" s="37"/>
      <c r="I1683" s="36"/>
      <c r="J1683" s="38"/>
      <c r="K1683" s="36"/>
      <c r="L1683" s="36"/>
      <c r="M1683" s="38"/>
      <c r="N1683" s="36"/>
      <c r="O1683" s="38"/>
    </row>
    <row r="1684" spans="8:15">
      <c r="H1684" s="37"/>
      <c r="I1684" s="36"/>
      <c r="J1684" s="38"/>
      <c r="K1684" s="36"/>
      <c r="L1684" s="36"/>
      <c r="M1684" s="38"/>
      <c r="N1684" s="36"/>
      <c r="O1684" s="38"/>
    </row>
    <row r="1685" spans="8:15">
      <c r="H1685" s="37"/>
      <c r="I1685" s="36"/>
      <c r="J1685" s="38"/>
      <c r="K1685" s="36"/>
      <c r="L1685" s="36"/>
      <c r="M1685" s="38"/>
      <c r="N1685" s="36"/>
      <c r="O1685" s="38"/>
    </row>
    <row r="1686" spans="8:15">
      <c r="H1686" s="37"/>
      <c r="I1686" s="36"/>
      <c r="J1686" s="38"/>
      <c r="K1686" s="36"/>
      <c r="L1686" s="36"/>
      <c r="M1686" s="38"/>
      <c r="N1686" s="36"/>
      <c r="O1686" s="38"/>
    </row>
    <row r="1687" spans="8:15">
      <c r="H1687" s="37"/>
      <c r="I1687" s="36"/>
      <c r="J1687" s="38"/>
      <c r="K1687" s="36"/>
      <c r="L1687" s="36"/>
      <c r="M1687" s="38"/>
      <c r="N1687" s="36"/>
      <c r="O1687" s="38"/>
    </row>
    <row r="1688" spans="8:15">
      <c r="H1688" s="37"/>
      <c r="I1688" s="36"/>
      <c r="J1688" s="38"/>
      <c r="K1688" s="36"/>
      <c r="L1688" s="36"/>
      <c r="M1688" s="38"/>
      <c r="N1688" s="36"/>
      <c r="O1688" s="38"/>
    </row>
    <row r="1689" spans="8:15">
      <c r="H1689" s="37"/>
      <c r="I1689" s="36"/>
      <c r="J1689" s="38"/>
      <c r="K1689" s="36"/>
      <c r="L1689" s="36"/>
      <c r="M1689" s="38"/>
      <c r="N1689" s="36"/>
      <c r="O1689" s="38"/>
    </row>
    <row r="1690" spans="8:15">
      <c r="H1690" s="37"/>
      <c r="I1690" s="36"/>
      <c r="J1690" s="38"/>
      <c r="K1690" s="36"/>
      <c r="L1690" s="36"/>
      <c r="M1690" s="38"/>
      <c r="N1690" s="36"/>
      <c r="O1690" s="38"/>
    </row>
    <row r="1691" spans="8:15">
      <c r="H1691" s="37"/>
      <c r="I1691" s="36"/>
      <c r="J1691" s="38"/>
      <c r="K1691" s="36"/>
      <c r="L1691" s="36"/>
      <c r="M1691" s="38"/>
      <c r="N1691" s="36"/>
      <c r="O1691" s="38"/>
    </row>
    <row r="1692" spans="8:15">
      <c r="H1692" s="37"/>
      <c r="I1692" s="36"/>
      <c r="J1692" s="38"/>
      <c r="K1692" s="36"/>
      <c r="L1692" s="36"/>
      <c r="M1692" s="38"/>
      <c r="N1692" s="36"/>
      <c r="O1692" s="38"/>
    </row>
    <row r="1693" spans="8:15">
      <c r="H1693" s="37"/>
      <c r="I1693" s="36"/>
      <c r="J1693" s="38"/>
      <c r="K1693" s="36"/>
      <c r="L1693" s="36"/>
      <c r="M1693" s="38"/>
      <c r="N1693" s="36"/>
      <c r="O1693" s="38"/>
    </row>
    <row r="1694" spans="8:15">
      <c r="H1694" s="37"/>
      <c r="I1694" s="36"/>
      <c r="J1694" s="38"/>
      <c r="K1694" s="36"/>
      <c r="L1694" s="36"/>
      <c r="M1694" s="38"/>
      <c r="N1694" s="36"/>
      <c r="O1694" s="38"/>
    </row>
    <row r="1695" spans="8:15">
      <c r="H1695" s="37"/>
      <c r="I1695" s="36"/>
      <c r="J1695" s="38"/>
      <c r="K1695" s="36"/>
      <c r="L1695" s="36"/>
      <c r="M1695" s="38"/>
      <c r="N1695" s="36"/>
      <c r="O1695" s="38"/>
    </row>
    <row r="1696" spans="8:15">
      <c r="H1696" s="37"/>
      <c r="I1696" s="36"/>
      <c r="J1696" s="38"/>
      <c r="K1696" s="36"/>
      <c r="L1696" s="36"/>
      <c r="M1696" s="38"/>
      <c r="N1696" s="36"/>
      <c r="O1696" s="38"/>
    </row>
    <row r="1697" spans="8:15">
      <c r="H1697" s="37"/>
      <c r="I1697" s="36"/>
      <c r="J1697" s="38"/>
      <c r="K1697" s="36"/>
      <c r="L1697" s="36"/>
      <c r="M1697" s="38"/>
      <c r="N1697" s="36"/>
      <c r="O1697" s="38"/>
    </row>
    <row r="1698" spans="8:15">
      <c r="H1698" s="37"/>
      <c r="I1698" s="36"/>
      <c r="J1698" s="38"/>
      <c r="K1698" s="36"/>
      <c r="L1698" s="36"/>
      <c r="M1698" s="38"/>
      <c r="N1698" s="36"/>
      <c r="O1698" s="38"/>
    </row>
    <row r="1699" spans="8:15">
      <c r="H1699" s="37"/>
      <c r="I1699" s="36"/>
      <c r="J1699" s="38"/>
      <c r="K1699" s="36"/>
      <c r="L1699" s="36"/>
      <c r="M1699" s="38"/>
      <c r="N1699" s="36"/>
      <c r="O1699" s="38"/>
    </row>
    <row r="1700" spans="8:15">
      <c r="H1700" s="37"/>
      <c r="I1700" s="36"/>
      <c r="J1700" s="38"/>
      <c r="K1700" s="36"/>
      <c r="L1700" s="36"/>
      <c r="M1700" s="38"/>
      <c r="N1700" s="36"/>
      <c r="O1700" s="38"/>
    </row>
    <row r="1701" spans="8:15">
      <c r="H1701" s="37"/>
      <c r="I1701" s="36"/>
      <c r="J1701" s="38"/>
      <c r="K1701" s="36"/>
      <c r="L1701" s="36"/>
      <c r="M1701" s="38"/>
      <c r="N1701" s="36"/>
      <c r="O1701" s="38"/>
    </row>
    <row r="1702" spans="8:15">
      <c r="H1702" s="37"/>
      <c r="I1702" s="36"/>
      <c r="J1702" s="38"/>
      <c r="K1702" s="36"/>
      <c r="L1702" s="36"/>
      <c r="M1702" s="38"/>
      <c r="N1702" s="36"/>
      <c r="O1702" s="38"/>
    </row>
    <row r="1703" spans="8:15">
      <c r="H1703" s="37"/>
      <c r="I1703" s="36"/>
      <c r="J1703" s="38"/>
      <c r="K1703" s="36"/>
      <c r="L1703" s="36"/>
      <c r="M1703" s="38"/>
      <c r="N1703" s="36"/>
      <c r="O1703" s="38"/>
    </row>
    <row r="1704" spans="8:15">
      <c r="H1704" s="37"/>
      <c r="I1704" s="36"/>
      <c r="J1704" s="38"/>
      <c r="K1704" s="36"/>
      <c r="L1704" s="36"/>
      <c r="M1704" s="38"/>
      <c r="N1704" s="36"/>
      <c r="O1704" s="38"/>
    </row>
    <row r="1705" spans="8:15">
      <c r="H1705" s="37"/>
      <c r="I1705" s="36"/>
      <c r="J1705" s="38"/>
      <c r="K1705" s="36"/>
      <c r="L1705" s="36"/>
      <c r="M1705" s="38"/>
      <c r="N1705" s="36"/>
      <c r="O1705" s="38"/>
    </row>
    <row r="1706" spans="8:15">
      <c r="H1706" s="37"/>
      <c r="I1706" s="36"/>
      <c r="J1706" s="38"/>
      <c r="K1706" s="36"/>
      <c r="L1706" s="36"/>
      <c r="M1706" s="38"/>
      <c r="N1706" s="36"/>
      <c r="O1706" s="38"/>
    </row>
    <row r="1707" spans="8:15">
      <c r="H1707" s="37"/>
      <c r="I1707" s="36"/>
      <c r="J1707" s="38"/>
      <c r="K1707" s="36"/>
      <c r="L1707" s="36"/>
      <c r="M1707" s="38"/>
      <c r="N1707" s="36"/>
      <c r="O1707" s="38"/>
    </row>
    <row r="1708" spans="8:15">
      <c r="H1708" s="37"/>
      <c r="I1708" s="36"/>
      <c r="J1708" s="38"/>
      <c r="K1708" s="36"/>
      <c r="L1708" s="36"/>
      <c r="M1708" s="38"/>
      <c r="N1708" s="36"/>
      <c r="O1708" s="38"/>
    </row>
    <row r="1709" spans="8:15">
      <c r="H1709" s="37"/>
      <c r="I1709" s="36"/>
      <c r="J1709" s="38"/>
      <c r="K1709" s="36"/>
      <c r="L1709" s="36"/>
      <c r="M1709" s="38"/>
      <c r="N1709" s="36"/>
      <c r="O1709" s="38"/>
    </row>
    <row r="1710" spans="8:15">
      <c r="H1710" s="37"/>
      <c r="I1710" s="36"/>
      <c r="J1710" s="38"/>
      <c r="K1710" s="36"/>
      <c r="L1710" s="36"/>
      <c r="M1710" s="38"/>
      <c r="N1710" s="36"/>
      <c r="O1710" s="38"/>
    </row>
    <row r="1711" spans="8:15">
      <c r="H1711" s="37"/>
      <c r="I1711" s="36"/>
      <c r="J1711" s="38"/>
      <c r="K1711" s="36"/>
      <c r="L1711" s="36"/>
      <c r="M1711" s="38"/>
      <c r="N1711" s="36"/>
      <c r="O1711" s="38"/>
    </row>
    <row r="1712" spans="8:15">
      <c r="H1712" s="37"/>
      <c r="I1712" s="36"/>
      <c r="J1712" s="38"/>
      <c r="K1712" s="36"/>
      <c r="L1712" s="36"/>
      <c r="M1712" s="38"/>
      <c r="N1712" s="36"/>
      <c r="O1712" s="38"/>
    </row>
    <row r="1713" spans="8:15">
      <c r="H1713" s="37"/>
      <c r="I1713" s="36"/>
      <c r="J1713" s="38"/>
      <c r="K1713" s="36"/>
      <c r="L1713" s="36"/>
      <c r="M1713" s="38"/>
      <c r="N1713" s="36"/>
      <c r="O1713" s="38"/>
    </row>
    <row r="1714" spans="8:15">
      <c r="H1714" s="37"/>
      <c r="I1714" s="36"/>
      <c r="J1714" s="38"/>
      <c r="K1714" s="36"/>
      <c r="L1714" s="36"/>
      <c r="M1714" s="38"/>
      <c r="N1714" s="36"/>
      <c r="O1714" s="38"/>
    </row>
    <row r="1715" spans="8:15">
      <c r="H1715" s="37"/>
      <c r="I1715" s="36"/>
      <c r="J1715" s="38"/>
      <c r="K1715" s="36"/>
      <c r="L1715" s="36"/>
      <c r="M1715" s="38"/>
      <c r="N1715" s="36"/>
      <c r="O1715" s="38"/>
    </row>
    <row r="1716" spans="8:15">
      <c r="H1716" s="37"/>
      <c r="I1716" s="36"/>
      <c r="J1716" s="38"/>
      <c r="K1716" s="36"/>
      <c r="L1716" s="36"/>
      <c r="M1716" s="38"/>
      <c r="N1716" s="36"/>
      <c r="O1716" s="38"/>
    </row>
    <row r="1717" spans="8:15">
      <c r="H1717" s="37"/>
      <c r="I1717" s="36"/>
      <c r="J1717" s="38"/>
      <c r="K1717" s="36"/>
      <c r="L1717" s="36"/>
      <c r="M1717" s="38"/>
      <c r="N1717" s="36"/>
      <c r="O1717" s="38"/>
    </row>
    <row r="1718" spans="8:15">
      <c r="H1718" s="37"/>
      <c r="I1718" s="36"/>
      <c r="J1718" s="38"/>
      <c r="K1718" s="36"/>
      <c r="L1718" s="36"/>
      <c r="M1718" s="38"/>
      <c r="N1718" s="36"/>
      <c r="O1718" s="38"/>
    </row>
    <row r="1719" spans="8:15">
      <c r="H1719" s="37"/>
      <c r="I1719" s="36"/>
      <c r="J1719" s="38"/>
      <c r="K1719" s="36"/>
      <c r="L1719" s="36"/>
      <c r="M1719" s="38"/>
      <c r="N1719" s="36"/>
      <c r="O1719" s="38"/>
    </row>
    <row r="1720" spans="8:15">
      <c r="H1720" s="37"/>
      <c r="I1720" s="36"/>
      <c r="J1720" s="38"/>
      <c r="K1720" s="36"/>
      <c r="L1720" s="36"/>
      <c r="M1720" s="38"/>
      <c r="N1720" s="36"/>
      <c r="O1720" s="38"/>
    </row>
    <row r="1721" spans="8:15">
      <c r="H1721" s="37"/>
      <c r="I1721" s="36"/>
      <c r="J1721" s="38"/>
      <c r="K1721" s="36"/>
      <c r="L1721" s="36"/>
      <c r="M1721" s="38"/>
      <c r="N1721" s="36"/>
      <c r="O1721" s="38"/>
    </row>
    <row r="1722" spans="8:15">
      <c r="H1722" s="37"/>
      <c r="I1722" s="36"/>
      <c r="J1722" s="38"/>
      <c r="K1722" s="36"/>
      <c r="L1722" s="36"/>
      <c r="M1722" s="38"/>
      <c r="N1722" s="36"/>
      <c r="O1722" s="38"/>
    </row>
    <row r="1723" spans="8:15">
      <c r="H1723" s="37"/>
      <c r="I1723" s="36"/>
      <c r="J1723" s="38"/>
      <c r="K1723" s="36"/>
      <c r="L1723" s="36"/>
      <c r="M1723" s="38"/>
      <c r="N1723" s="36"/>
      <c r="O1723" s="38"/>
    </row>
    <row r="1724" spans="8:15">
      <c r="H1724" s="37"/>
      <c r="I1724" s="36"/>
      <c r="J1724" s="38"/>
      <c r="K1724" s="36"/>
      <c r="L1724" s="36"/>
      <c r="M1724" s="38"/>
      <c r="N1724" s="36"/>
      <c r="O1724" s="38"/>
    </row>
    <row r="1725" spans="8:15">
      <c r="H1725" s="37"/>
      <c r="I1725" s="36"/>
      <c r="J1725" s="38"/>
      <c r="K1725" s="36"/>
      <c r="L1725" s="36"/>
      <c r="M1725" s="38"/>
      <c r="N1725" s="36"/>
      <c r="O1725" s="38"/>
    </row>
    <row r="1726" spans="8:15">
      <c r="H1726" s="37"/>
      <c r="I1726" s="36"/>
      <c r="J1726" s="38"/>
      <c r="K1726" s="36"/>
      <c r="L1726" s="36"/>
      <c r="M1726" s="38"/>
      <c r="N1726" s="36"/>
      <c r="O1726" s="38"/>
    </row>
    <row r="1727" spans="8:15">
      <c r="H1727" s="37"/>
      <c r="I1727" s="36"/>
      <c r="J1727" s="38"/>
      <c r="K1727" s="36"/>
      <c r="L1727" s="36"/>
      <c r="M1727" s="38"/>
      <c r="N1727" s="36"/>
      <c r="O1727" s="38"/>
    </row>
    <row r="1728" spans="8:15">
      <c r="H1728" s="37"/>
      <c r="I1728" s="36"/>
      <c r="J1728" s="38"/>
      <c r="K1728" s="36"/>
      <c r="L1728" s="36"/>
      <c r="M1728" s="38"/>
      <c r="N1728" s="36"/>
      <c r="O1728" s="38"/>
    </row>
    <row r="1729" spans="8:15">
      <c r="H1729" s="37"/>
      <c r="I1729" s="36"/>
      <c r="J1729" s="38"/>
      <c r="K1729" s="36"/>
      <c r="L1729" s="36"/>
      <c r="M1729" s="38"/>
      <c r="N1729" s="36"/>
      <c r="O1729" s="38"/>
    </row>
    <row r="1730" spans="8:15">
      <c r="H1730" s="37"/>
      <c r="I1730" s="36"/>
      <c r="J1730" s="38"/>
      <c r="K1730" s="36"/>
      <c r="L1730" s="36"/>
      <c r="M1730" s="38"/>
      <c r="N1730" s="36"/>
      <c r="O1730" s="38"/>
    </row>
    <row r="1731" spans="8:15">
      <c r="H1731" s="37"/>
      <c r="I1731" s="36"/>
      <c r="J1731" s="38"/>
      <c r="K1731" s="36"/>
      <c r="L1731" s="36"/>
      <c r="M1731" s="38"/>
      <c r="N1731" s="36"/>
      <c r="O1731" s="38"/>
    </row>
    <row r="1732" spans="8:15">
      <c r="H1732" s="37"/>
      <c r="I1732" s="36"/>
      <c r="J1732" s="38"/>
      <c r="K1732" s="36"/>
      <c r="L1732" s="36"/>
      <c r="M1732" s="38"/>
      <c r="N1732" s="36"/>
      <c r="O1732" s="38"/>
    </row>
    <row r="1733" spans="8:15">
      <c r="H1733" s="37"/>
      <c r="I1733" s="36"/>
      <c r="J1733" s="38"/>
      <c r="K1733" s="36"/>
      <c r="L1733" s="36"/>
      <c r="M1733" s="38"/>
      <c r="N1733" s="36"/>
      <c r="O1733" s="38"/>
    </row>
    <row r="1734" spans="8:15">
      <c r="H1734" s="37"/>
      <c r="I1734" s="36"/>
      <c r="J1734" s="38"/>
      <c r="K1734" s="36"/>
      <c r="L1734" s="36"/>
      <c r="M1734" s="38"/>
      <c r="N1734" s="36"/>
      <c r="O1734" s="38"/>
    </row>
    <row r="1735" spans="8:15">
      <c r="H1735" s="37"/>
      <c r="I1735" s="36"/>
      <c r="J1735" s="38"/>
      <c r="K1735" s="36"/>
      <c r="L1735" s="36"/>
      <c r="M1735" s="38"/>
      <c r="N1735" s="36"/>
      <c r="O1735" s="38"/>
    </row>
    <row r="1736" spans="8:15">
      <c r="H1736" s="37"/>
      <c r="I1736" s="36"/>
      <c r="J1736" s="38"/>
      <c r="K1736" s="36"/>
      <c r="L1736" s="36"/>
      <c r="M1736" s="38"/>
      <c r="N1736" s="36"/>
      <c r="O1736" s="38"/>
    </row>
    <row r="1737" spans="8:15">
      <c r="H1737" s="37"/>
      <c r="I1737" s="36"/>
      <c r="J1737" s="38"/>
      <c r="K1737" s="36"/>
      <c r="L1737" s="36"/>
      <c r="M1737" s="38"/>
      <c r="N1737" s="36"/>
      <c r="O1737" s="38"/>
    </row>
    <row r="1738" spans="8:15">
      <c r="H1738" s="37"/>
      <c r="I1738" s="36"/>
      <c r="J1738" s="38"/>
      <c r="K1738" s="36"/>
      <c r="L1738" s="36"/>
      <c r="M1738" s="38"/>
      <c r="N1738" s="36"/>
      <c r="O1738" s="38"/>
    </row>
    <row r="1739" spans="8:15">
      <c r="H1739" s="37"/>
      <c r="I1739" s="36"/>
      <c r="J1739" s="38"/>
      <c r="K1739" s="36"/>
      <c r="L1739" s="36"/>
      <c r="M1739" s="38"/>
      <c r="N1739" s="36"/>
      <c r="O1739" s="38"/>
    </row>
    <row r="1740" spans="8:15">
      <c r="H1740" s="37"/>
      <c r="I1740" s="36"/>
      <c r="J1740" s="38"/>
      <c r="K1740" s="36"/>
      <c r="L1740" s="36"/>
      <c r="M1740" s="38"/>
      <c r="N1740" s="36"/>
      <c r="O1740" s="38"/>
    </row>
    <row r="1741" spans="8:15">
      <c r="H1741" s="37"/>
      <c r="I1741" s="36"/>
      <c r="J1741" s="38"/>
      <c r="K1741" s="36"/>
      <c r="L1741" s="36"/>
      <c r="M1741" s="38"/>
      <c r="N1741" s="36"/>
      <c r="O1741" s="38"/>
    </row>
    <row r="1742" spans="8:15">
      <c r="H1742" s="37"/>
      <c r="I1742" s="36"/>
      <c r="J1742" s="38"/>
      <c r="K1742" s="36"/>
      <c r="L1742" s="36"/>
      <c r="M1742" s="38"/>
      <c r="N1742" s="36"/>
      <c r="O1742" s="38"/>
    </row>
    <row r="1743" spans="8:15">
      <c r="H1743" s="37"/>
      <c r="I1743" s="36"/>
      <c r="J1743" s="38"/>
      <c r="K1743" s="36"/>
      <c r="L1743" s="36"/>
      <c r="M1743" s="38"/>
      <c r="N1743" s="36"/>
      <c r="O1743" s="38"/>
    </row>
    <row r="1744" spans="8:15">
      <c r="H1744" s="37"/>
      <c r="I1744" s="36"/>
      <c r="J1744" s="38"/>
      <c r="K1744" s="36"/>
      <c r="L1744" s="36"/>
      <c r="M1744" s="38"/>
      <c r="N1744" s="36"/>
      <c r="O1744" s="38"/>
    </row>
    <row r="1745" spans="8:15">
      <c r="H1745" s="37"/>
      <c r="I1745" s="36"/>
      <c r="J1745" s="38"/>
      <c r="K1745" s="36"/>
      <c r="L1745" s="36"/>
      <c r="M1745" s="38"/>
      <c r="N1745" s="36"/>
      <c r="O1745" s="38"/>
    </row>
    <row r="1746" spans="8:15">
      <c r="H1746" s="37"/>
      <c r="I1746" s="36"/>
      <c r="J1746" s="38"/>
      <c r="K1746" s="36"/>
      <c r="L1746" s="36"/>
      <c r="M1746" s="38"/>
      <c r="N1746" s="36"/>
      <c r="O1746" s="38"/>
    </row>
    <row r="1747" spans="8:15">
      <c r="H1747" s="37"/>
      <c r="I1747" s="36"/>
      <c r="J1747" s="38"/>
      <c r="K1747" s="36"/>
      <c r="L1747" s="36"/>
      <c r="M1747" s="38"/>
      <c r="N1747" s="36"/>
      <c r="O1747" s="38"/>
    </row>
    <row r="1748" spans="8:15">
      <c r="H1748" s="37"/>
      <c r="I1748" s="36"/>
      <c r="J1748" s="38"/>
      <c r="K1748" s="36"/>
      <c r="L1748" s="36"/>
      <c r="M1748" s="38"/>
      <c r="N1748" s="36"/>
      <c r="O1748" s="38"/>
    </row>
    <row r="1749" spans="8:15">
      <c r="H1749" s="37"/>
      <c r="I1749" s="36"/>
      <c r="J1749" s="38"/>
      <c r="K1749" s="36"/>
      <c r="L1749" s="36"/>
      <c r="M1749" s="38"/>
      <c r="N1749" s="36"/>
      <c r="O1749" s="38"/>
    </row>
    <row r="1750" spans="8:15">
      <c r="H1750" s="37"/>
      <c r="I1750" s="36"/>
      <c r="J1750" s="38"/>
      <c r="K1750" s="36"/>
      <c r="L1750" s="36"/>
      <c r="M1750" s="38"/>
      <c r="N1750" s="36"/>
      <c r="O1750" s="38"/>
    </row>
    <row r="1751" spans="8:15">
      <c r="H1751" s="37"/>
      <c r="I1751" s="36"/>
      <c r="J1751" s="38"/>
      <c r="K1751" s="36"/>
      <c r="L1751" s="36"/>
      <c r="M1751" s="38"/>
      <c r="N1751" s="36"/>
      <c r="O1751" s="38"/>
    </row>
    <row r="1752" spans="8:15">
      <c r="H1752" s="37"/>
      <c r="I1752" s="36"/>
      <c r="J1752" s="38"/>
      <c r="K1752" s="36"/>
      <c r="L1752" s="36"/>
      <c r="M1752" s="38"/>
      <c r="N1752" s="36"/>
      <c r="O1752" s="38"/>
    </row>
    <row r="1753" spans="8:15">
      <c r="H1753" s="37"/>
      <c r="I1753" s="36"/>
      <c r="J1753" s="38"/>
      <c r="K1753" s="36"/>
      <c r="L1753" s="36"/>
      <c r="M1753" s="38"/>
      <c r="N1753" s="36"/>
      <c r="O1753" s="38"/>
    </row>
    <row r="1754" spans="8:15">
      <c r="H1754" s="37"/>
      <c r="I1754" s="36"/>
      <c r="J1754" s="38"/>
      <c r="K1754" s="36"/>
      <c r="L1754" s="36"/>
      <c r="M1754" s="38"/>
      <c r="N1754" s="36"/>
      <c r="O1754" s="38"/>
    </row>
    <row r="1755" spans="8:15">
      <c r="H1755" s="37"/>
      <c r="I1755" s="36"/>
      <c r="J1755" s="38"/>
      <c r="K1755" s="36"/>
      <c r="L1755" s="36"/>
      <c r="M1755" s="38"/>
      <c r="N1755" s="36"/>
      <c r="O1755" s="38"/>
    </row>
    <row r="1756" spans="8:15">
      <c r="H1756" s="37"/>
      <c r="I1756" s="36"/>
      <c r="J1756" s="38"/>
      <c r="K1756" s="36"/>
      <c r="L1756" s="36"/>
      <c r="M1756" s="38"/>
      <c r="N1756" s="36"/>
      <c r="O1756" s="38"/>
    </row>
    <row r="1757" spans="8:15">
      <c r="H1757" s="37"/>
      <c r="I1757" s="36"/>
      <c r="J1757" s="38"/>
      <c r="K1757" s="36"/>
      <c r="L1757" s="36"/>
      <c r="M1757" s="38"/>
      <c r="N1757" s="36"/>
      <c r="O1757" s="38"/>
    </row>
    <row r="1758" spans="8:15">
      <c r="H1758" s="37"/>
      <c r="I1758" s="36"/>
      <c r="J1758" s="38"/>
      <c r="K1758" s="36"/>
      <c r="L1758" s="36"/>
      <c r="M1758" s="38"/>
      <c r="N1758" s="36"/>
      <c r="O1758" s="38"/>
    </row>
    <row r="1759" spans="8:15">
      <c r="H1759" s="37"/>
      <c r="I1759" s="36"/>
      <c r="J1759" s="38"/>
      <c r="K1759" s="36"/>
      <c r="L1759" s="36"/>
      <c r="M1759" s="38"/>
      <c r="N1759" s="36"/>
      <c r="O1759" s="38"/>
    </row>
    <row r="1760" spans="8:15">
      <c r="H1760" s="37"/>
      <c r="I1760" s="36"/>
      <c r="J1760" s="38"/>
      <c r="K1760" s="36"/>
      <c r="L1760" s="36"/>
      <c r="M1760" s="38"/>
      <c r="N1760" s="36"/>
      <c r="O1760" s="38"/>
    </row>
    <row r="1761" spans="8:15">
      <c r="H1761" s="37"/>
      <c r="I1761" s="36"/>
      <c r="J1761" s="38"/>
      <c r="K1761" s="36"/>
      <c r="L1761" s="36"/>
      <c r="M1761" s="38"/>
      <c r="N1761" s="36"/>
      <c r="O1761" s="38"/>
    </row>
    <row r="1762" spans="8:15">
      <c r="H1762" s="37"/>
      <c r="I1762" s="36"/>
      <c r="J1762" s="38"/>
      <c r="K1762" s="36"/>
      <c r="L1762" s="36"/>
      <c r="M1762" s="38"/>
      <c r="N1762" s="36"/>
      <c r="O1762" s="38"/>
    </row>
    <row r="1763" spans="8:15">
      <c r="H1763" s="37"/>
      <c r="I1763" s="36"/>
      <c r="J1763" s="38"/>
      <c r="K1763" s="36"/>
      <c r="L1763" s="36"/>
      <c r="M1763" s="38"/>
      <c r="N1763" s="36"/>
      <c r="O1763" s="38"/>
    </row>
    <row r="1764" spans="8:15">
      <c r="H1764" s="37"/>
      <c r="I1764" s="36"/>
      <c r="J1764" s="38"/>
      <c r="K1764" s="36"/>
      <c r="L1764" s="36"/>
      <c r="M1764" s="38"/>
      <c r="N1764" s="36"/>
      <c r="O1764" s="38"/>
    </row>
    <row r="1765" spans="8:15">
      <c r="H1765" s="37"/>
      <c r="I1765" s="36"/>
      <c r="J1765" s="38"/>
      <c r="K1765" s="36"/>
      <c r="L1765" s="36"/>
      <c r="M1765" s="38"/>
      <c r="N1765" s="36"/>
      <c r="O1765" s="38"/>
    </row>
    <row r="1766" spans="8:15">
      <c r="H1766" s="37"/>
      <c r="I1766" s="36"/>
      <c r="J1766" s="38"/>
      <c r="K1766" s="36"/>
      <c r="L1766" s="36"/>
      <c r="M1766" s="38"/>
      <c r="N1766" s="36"/>
      <c r="O1766" s="38"/>
    </row>
    <row r="1767" spans="8:15">
      <c r="H1767" s="37"/>
      <c r="I1767" s="36"/>
      <c r="J1767" s="38"/>
      <c r="K1767" s="36"/>
      <c r="L1767" s="36"/>
      <c r="M1767" s="38"/>
      <c r="N1767" s="36"/>
      <c r="O1767" s="38"/>
    </row>
    <row r="1768" spans="8:15">
      <c r="H1768" s="37"/>
      <c r="I1768" s="36"/>
      <c r="J1768" s="38"/>
      <c r="K1768" s="36"/>
      <c r="L1768" s="36"/>
      <c r="M1768" s="38"/>
      <c r="N1768" s="36"/>
      <c r="O1768" s="38"/>
    </row>
    <row r="1769" spans="8:15">
      <c r="H1769" s="37"/>
      <c r="I1769" s="36"/>
      <c r="J1769" s="38"/>
      <c r="K1769" s="36"/>
      <c r="L1769" s="36"/>
      <c r="M1769" s="38"/>
      <c r="N1769" s="36"/>
      <c r="O1769" s="38"/>
    </row>
    <row r="1770" spans="8:15">
      <c r="H1770" s="37"/>
      <c r="I1770" s="36"/>
      <c r="J1770" s="38"/>
      <c r="K1770" s="36"/>
      <c r="L1770" s="36"/>
      <c r="M1770" s="38"/>
      <c r="N1770" s="36"/>
      <c r="O1770" s="38"/>
    </row>
    <row r="1771" spans="8:15">
      <c r="H1771" s="37"/>
      <c r="I1771" s="36"/>
      <c r="J1771" s="38"/>
      <c r="K1771" s="36"/>
      <c r="L1771" s="36"/>
      <c r="M1771" s="38"/>
      <c r="N1771" s="36"/>
      <c r="O1771" s="38"/>
    </row>
    <row r="1772" spans="8:15">
      <c r="H1772" s="37"/>
      <c r="I1772" s="36"/>
      <c r="J1772" s="38"/>
      <c r="K1772" s="36"/>
      <c r="L1772" s="36"/>
      <c r="M1772" s="38"/>
      <c r="N1772" s="36"/>
      <c r="O1772" s="38"/>
    </row>
    <row r="1773" spans="8:15">
      <c r="H1773" s="37"/>
      <c r="I1773" s="36"/>
      <c r="J1773" s="38"/>
      <c r="K1773" s="36"/>
      <c r="L1773" s="36"/>
      <c r="M1773" s="38"/>
      <c r="N1773" s="36"/>
      <c r="O1773" s="38"/>
    </row>
    <row r="1774" spans="8:15">
      <c r="H1774" s="37"/>
      <c r="I1774" s="36"/>
      <c r="J1774" s="38"/>
      <c r="K1774" s="36"/>
      <c r="L1774" s="36"/>
      <c r="M1774" s="38"/>
      <c r="N1774" s="36"/>
      <c r="O1774" s="38"/>
    </row>
    <row r="1775" spans="8:15">
      <c r="H1775" s="37"/>
      <c r="I1775" s="36"/>
      <c r="J1775" s="38"/>
      <c r="K1775" s="36"/>
      <c r="L1775" s="36"/>
      <c r="M1775" s="38"/>
      <c r="N1775" s="36"/>
      <c r="O1775" s="38"/>
    </row>
    <row r="1776" spans="8:15">
      <c r="H1776" s="37"/>
      <c r="I1776" s="36"/>
      <c r="J1776" s="38"/>
      <c r="K1776" s="36"/>
      <c r="L1776" s="36"/>
      <c r="M1776" s="38"/>
      <c r="N1776" s="36"/>
      <c r="O1776" s="38"/>
    </row>
    <row r="1777" spans="8:15">
      <c r="H1777" s="37"/>
      <c r="I1777" s="36"/>
      <c r="J1777" s="38"/>
      <c r="K1777" s="36"/>
      <c r="L1777" s="36"/>
      <c r="M1777" s="38"/>
      <c r="N1777" s="36"/>
      <c r="O1777" s="38"/>
    </row>
    <row r="1778" spans="8:15">
      <c r="H1778" s="37"/>
      <c r="I1778" s="36"/>
      <c r="J1778" s="38"/>
      <c r="K1778" s="36"/>
      <c r="L1778" s="36"/>
      <c r="M1778" s="38"/>
      <c r="N1778" s="36"/>
      <c r="O1778" s="38"/>
    </row>
    <row r="1779" spans="8:15">
      <c r="H1779" s="37"/>
      <c r="I1779" s="36"/>
      <c r="J1779" s="38"/>
      <c r="K1779" s="36"/>
      <c r="L1779" s="36"/>
      <c r="M1779" s="38"/>
      <c r="N1779" s="36"/>
      <c r="O1779" s="38"/>
    </row>
    <row r="1780" spans="8:15">
      <c r="H1780" s="37"/>
      <c r="I1780" s="36"/>
      <c r="J1780" s="38"/>
      <c r="K1780" s="36"/>
      <c r="L1780" s="36"/>
      <c r="M1780" s="38"/>
      <c r="N1780" s="36"/>
      <c r="O1780" s="38"/>
    </row>
    <row r="1781" spans="8:15">
      <c r="H1781" s="37"/>
      <c r="I1781" s="36"/>
      <c r="J1781" s="38"/>
      <c r="K1781" s="36"/>
      <c r="L1781" s="36"/>
      <c r="M1781" s="38"/>
      <c r="N1781" s="36"/>
      <c r="O1781" s="38"/>
    </row>
    <row r="1782" spans="8:15">
      <c r="H1782" s="37"/>
      <c r="I1782" s="36"/>
      <c r="J1782" s="38"/>
      <c r="K1782" s="36"/>
      <c r="L1782" s="36"/>
      <c r="M1782" s="38"/>
      <c r="N1782" s="36"/>
      <c r="O1782" s="38"/>
    </row>
    <row r="1783" spans="8:15">
      <c r="H1783" s="37"/>
      <c r="I1783" s="36"/>
      <c r="J1783" s="38"/>
      <c r="K1783" s="36"/>
      <c r="L1783" s="36"/>
      <c r="M1783" s="38"/>
      <c r="N1783" s="36"/>
      <c r="O1783" s="38"/>
    </row>
    <row r="1784" spans="8:15">
      <c r="H1784" s="37"/>
      <c r="I1784" s="36"/>
      <c r="J1784" s="38"/>
      <c r="K1784" s="36"/>
      <c r="L1784" s="36"/>
      <c r="M1784" s="38"/>
      <c r="N1784" s="36"/>
      <c r="O1784" s="38"/>
    </row>
    <row r="1785" spans="8:15">
      <c r="H1785" s="37"/>
      <c r="I1785" s="36"/>
      <c r="J1785" s="38"/>
      <c r="K1785" s="36"/>
      <c r="L1785" s="36"/>
      <c r="M1785" s="38"/>
      <c r="N1785" s="36"/>
      <c r="O1785" s="38"/>
    </row>
    <row r="1786" spans="8:15">
      <c r="H1786" s="37"/>
      <c r="I1786" s="36"/>
      <c r="J1786" s="38"/>
      <c r="K1786" s="36"/>
      <c r="L1786" s="36"/>
      <c r="M1786" s="38"/>
      <c r="N1786" s="36"/>
      <c r="O1786" s="38"/>
    </row>
    <row r="1787" spans="8:15">
      <c r="H1787" s="37"/>
      <c r="I1787" s="36"/>
      <c r="J1787" s="38"/>
      <c r="K1787" s="36"/>
      <c r="L1787" s="36"/>
      <c r="M1787" s="38"/>
      <c r="N1787" s="36"/>
      <c r="O1787" s="38"/>
    </row>
    <row r="1788" spans="8:15">
      <c r="H1788" s="37"/>
      <c r="I1788" s="36"/>
      <c r="J1788" s="38"/>
      <c r="K1788" s="36"/>
      <c r="L1788" s="36"/>
      <c r="M1788" s="38"/>
      <c r="N1788" s="36"/>
      <c r="O1788" s="38"/>
    </row>
    <row r="1789" spans="8:15">
      <c r="H1789" s="37"/>
      <c r="I1789" s="36"/>
      <c r="J1789" s="38"/>
      <c r="K1789" s="36"/>
      <c r="L1789" s="36"/>
      <c r="M1789" s="38"/>
      <c r="N1789" s="36"/>
      <c r="O1789" s="38"/>
    </row>
    <row r="1790" spans="8:15">
      <c r="H1790" s="37"/>
      <c r="I1790" s="36"/>
      <c r="J1790" s="38"/>
      <c r="K1790" s="36"/>
      <c r="L1790" s="36"/>
      <c r="M1790" s="38"/>
      <c r="N1790" s="36"/>
      <c r="O1790" s="38"/>
    </row>
    <row r="1791" spans="8:15">
      <c r="H1791" s="37"/>
      <c r="I1791" s="36"/>
      <c r="J1791" s="38"/>
      <c r="K1791" s="36"/>
      <c r="L1791" s="36"/>
      <c r="M1791" s="38"/>
      <c r="N1791" s="36"/>
      <c r="O1791" s="38"/>
    </row>
    <row r="1792" spans="8:15">
      <c r="H1792" s="37"/>
      <c r="I1792" s="36"/>
      <c r="J1792" s="38"/>
      <c r="K1792" s="36"/>
      <c r="L1792" s="36"/>
      <c r="M1792" s="38"/>
      <c r="N1792" s="36"/>
      <c r="O1792" s="38"/>
    </row>
    <row r="1793" spans="8:15">
      <c r="H1793" s="37"/>
      <c r="I1793" s="36"/>
      <c r="J1793" s="38"/>
      <c r="K1793" s="36"/>
      <c r="L1793" s="36"/>
      <c r="M1793" s="38"/>
      <c r="N1793" s="36"/>
      <c r="O1793" s="38"/>
    </row>
    <row r="1794" spans="8:15">
      <c r="H1794" s="37"/>
      <c r="I1794" s="36"/>
      <c r="J1794" s="38"/>
      <c r="K1794" s="36"/>
      <c r="L1794" s="36"/>
      <c r="M1794" s="38"/>
      <c r="N1794" s="36"/>
      <c r="O1794" s="38"/>
    </row>
    <row r="1795" spans="8:15">
      <c r="H1795" s="37"/>
      <c r="I1795" s="36"/>
      <c r="J1795" s="38"/>
      <c r="K1795" s="36"/>
      <c r="L1795" s="36"/>
      <c r="M1795" s="38"/>
      <c r="N1795" s="36"/>
      <c r="O1795" s="38"/>
    </row>
    <row r="1796" spans="8:15">
      <c r="H1796" s="37"/>
      <c r="I1796" s="36"/>
      <c r="J1796" s="38"/>
      <c r="K1796" s="36"/>
      <c r="L1796" s="36"/>
      <c r="M1796" s="38"/>
      <c r="N1796" s="36"/>
      <c r="O1796" s="38"/>
    </row>
    <row r="1797" spans="8:15">
      <c r="H1797" s="37"/>
      <c r="I1797" s="36"/>
      <c r="J1797" s="38"/>
      <c r="K1797" s="36"/>
      <c r="L1797" s="36"/>
      <c r="M1797" s="38"/>
      <c r="N1797" s="36"/>
      <c r="O1797" s="38"/>
    </row>
    <row r="1798" spans="8:15">
      <c r="H1798" s="37"/>
      <c r="I1798" s="36"/>
      <c r="J1798" s="38"/>
      <c r="K1798" s="36"/>
      <c r="L1798" s="36"/>
      <c r="M1798" s="38"/>
      <c r="N1798" s="36"/>
      <c r="O1798" s="38"/>
    </row>
    <row r="1799" spans="8:15">
      <c r="H1799" s="37"/>
      <c r="I1799" s="36"/>
      <c r="J1799" s="38"/>
      <c r="K1799" s="36"/>
      <c r="L1799" s="36"/>
      <c r="M1799" s="38"/>
      <c r="N1799" s="36"/>
      <c r="O1799" s="38"/>
    </row>
    <row r="1800" spans="8:15">
      <c r="H1800" s="37"/>
      <c r="I1800" s="36"/>
      <c r="J1800" s="38"/>
      <c r="K1800" s="36"/>
      <c r="L1800" s="36"/>
      <c r="M1800" s="38"/>
      <c r="N1800" s="36"/>
      <c r="O1800" s="38"/>
    </row>
    <row r="1801" spans="8:15">
      <c r="H1801" s="37"/>
      <c r="I1801" s="36"/>
      <c r="J1801" s="38"/>
      <c r="K1801" s="36"/>
      <c r="L1801" s="36"/>
      <c r="M1801" s="38"/>
      <c r="N1801" s="36"/>
      <c r="O1801" s="38"/>
    </row>
    <row r="1802" spans="8:15">
      <c r="H1802" s="37"/>
      <c r="I1802" s="36"/>
      <c r="J1802" s="38"/>
      <c r="K1802" s="36"/>
      <c r="L1802" s="36"/>
      <c r="M1802" s="38"/>
      <c r="N1802" s="36"/>
      <c r="O1802" s="38"/>
    </row>
    <row r="1803" spans="8:15">
      <c r="H1803" s="37"/>
      <c r="I1803" s="36"/>
      <c r="J1803" s="38"/>
      <c r="K1803" s="36"/>
      <c r="L1803" s="36"/>
      <c r="M1803" s="38"/>
      <c r="N1803" s="36"/>
      <c r="O1803" s="38"/>
    </row>
    <row r="1804" spans="8:15">
      <c r="H1804" s="37"/>
      <c r="I1804" s="36"/>
      <c r="J1804" s="38"/>
      <c r="K1804" s="36"/>
      <c r="L1804" s="36"/>
      <c r="M1804" s="38"/>
      <c r="N1804" s="36"/>
      <c r="O1804" s="38"/>
    </row>
    <row r="1805" spans="8:15">
      <c r="H1805" s="37"/>
      <c r="I1805" s="36"/>
      <c r="J1805" s="38"/>
      <c r="K1805" s="36"/>
      <c r="L1805" s="36"/>
      <c r="M1805" s="38"/>
      <c r="N1805" s="36"/>
      <c r="O1805" s="38"/>
    </row>
    <row r="1806" spans="8:15">
      <c r="H1806" s="37"/>
      <c r="I1806" s="36"/>
      <c r="J1806" s="38"/>
      <c r="K1806" s="36"/>
      <c r="L1806" s="36"/>
      <c r="M1806" s="38"/>
      <c r="N1806" s="36"/>
      <c r="O1806" s="38"/>
    </row>
    <row r="1807" spans="8:15">
      <c r="H1807" s="37"/>
      <c r="I1807" s="36"/>
      <c r="J1807" s="38"/>
      <c r="K1807" s="36"/>
      <c r="L1807" s="36"/>
      <c r="M1807" s="38"/>
      <c r="N1807" s="36"/>
      <c r="O1807" s="38"/>
    </row>
    <row r="1808" spans="8:15">
      <c r="H1808" s="37"/>
      <c r="I1808" s="36"/>
      <c r="J1808" s="38"/>
      <c r="K1808" s="36"/>
      <c r="L1808" s="36"/>
      <c r="M1808" s="38"/>
      <c r="N1808" s="36"/>
      <c r="O1808" s="38"/>
    </row>
    <row r="1809" spans="8:15">
      <c r="H1809" s="37"/>
      <c r="I1809" s="36"/>
      <c r="J1809" s="38"/>
      <c r="K1809" s="36"/>
      <c r="L1809" s="36"/>
      <c r="M1809" s="38"/>
      <c r="N1809" s="36"/>
      <c r="O1809" s="38"/>
    </row>
    <row r="1810" spans="8:15">
      <c r="H1810" s="37"/>
      <c r="I1810" s="36"/>
      <c r="J1810" s="38"/>
      <c r="K1810" s="36"/>
      <c r="L1810" s="36"/>
      <c r="M1810" s="38"/>
      <c r="N1810" s="36"/>
      <c r="O1810" s="38"/>
    </row>
    <row r="1811" spans="8:15">
      <c r="H1811" s="37"/>
      <c r="I1811" s="36"/>
      <c r="J1811" s="38"/>
      <c r="K1811" s="36"/>
      <c r="L1811" s="36"/>
      <c r="M1811" s="38"/>
      <c r="N1811" s="36"/>
      <c r="O1811" s="38"/>
    </row>
    <row r="1812" spans="8:15">
      <c r="H1812" s="37"/>
      <c r="I1812" s="36"/>
      <c r="J1812" s="38"/>
      <c r="K1812" s="36"/>
      <c r="L1812" s="36"/>
      <c r="M1812" s="38"/>
      <c r="N1812" s="36"/>
      <c r="O1812" s="38"/>
    </row>
    <row r="1813" spans="8:15">
      <c r="H1813" s="37"/>
      <c r="I1813" s="36"/>
      <c r="J1813" s="38"/>
      <c r="K1813" s="36"/>
      <c r="L1813" s="36"/>
      <c r="M1813" s="38"/>
      <c r="N1813" s="36"/>
      <c r="O1813" s="38"/>
    </row>
    <row r="1814" spans="8:15">
      <c r="H1814" s="37"/>
      <c r="I1814" s="36"/>
      <c r="J1814" s="38"/>
      <c r="K1814" s="36"/>
      <c r="L1814" s="36"/>
      <c r="M1814" s="38"/>
      <c r="N1814" s="36"/>
      <c r="O1814" s="38"/>
    </row>
    <row r="1815" spans="8:15">
      <c r="H1815" s="37"/>
      <c r="I1815" s="36"/>
      <c r="J1815" s="38"/>
      <c r="K1815" s="36"/>
      <c r="L1815" s="36"/>
      <c r="M1815" s="38"/>
      <c r="N1815" s="36"/>
      <c r="O1815" s="38"/>
    </row>
    <row r="1816" spans="8:15">
      <c r="H1816" s="37"/>
      <c r="I1816" s="36"/>
      <c r="J1816" s="38"/>
      <c r="K1816" s="36"/>
      <c r="L1816" s="36"/>
      <c r="M1816" s="38"/>
      <c r="N1816" s="36"/>
      <c r="O1816" s="38"/>
    </row>
    <row r="1817" spans="8:15">
      <c r="H1817" s="37"/>
      <c r="I1817" s="36"/>
      <c r="J1817" s="38"/>
      <c r="K1817" s="36"/>
      <c r="L1817" s="36"/>
      <c r="M1817" s="38"/>
      <c r="N1817" s="36"/>
      <c r="O1817" s="38"/>
    </row>
    <row r="1818" spans="8:15">
      <c r="H1818" s="37"/>
      <c r="I1818" s="36"/>
      <c r="J1818" s="38"/>
      <c r="K1818" s="36"/>
      <c r="L1818" s="36"/>
      <c r="M1818" s="38"/>
      <c r="N1818" s="36"/>
      <c r="O1818" s="38"/>
    </row>
    <row r="1819" spans="8:15">
      <c r="H1819" s="37"/>
      <c r="I1819" s="36"/>
      <c r="J1819" s="38"/>
      <c r="K1819" s="36"/>
      <c r="L1819" s="36"/>
      <c r="M1819" s="38"/>
      <c r="N1819" s="36"/>
      <c r="O1819" s="38"/>
    </row>
    <row r="1820" spans="8:15">
      <c r="H1820" s="37"/>
      <c r="I1820" s="36"/>
      <c r="J1820" s="38"/>
      <c r="K1820" s="36"/>
      <c r="L1820" s="36"/>
      <c r="M1820" s="38"/>
      <c r="N1820" s="36"/>
      <c r="O1820" s="38"/>
    </row>
    <row r="1821" spans="8:15">
      <c r="H1821" s="37"/>
      <c r="I1821" s="36"/>
      <c r="J1821" s="38"/>
      <c r="K1821" s="36"/>
      <c r="L1821" s="36"/>
      <c r="M1821" s="38"/>
      <c r="N1821" s="36"/>
      <c r="O1821" s="38"/>
    </row>
    <row r="1822" spans="8:15">
      <c r="H1822" s="37"/>
      <c r="I1822" s="36"/>
      <c r="J1822" s="38"/>
      <c r="K1822" s="36"/>
      <c r="L1822" s="36"/>
      <c r="M1822" s="38"/>
      <c r="N1822" s="36"/>
      <c r="O1822" s="38"/>
    </row>
    <row r="1823" spans="8:15">
      <c r="H1823" s="37"/>
      <c r="I1823" s="36"/>
      <c r="J1823" s="38"/>
      <c r="K1823" s="36"/>
      <c r="L1823" s="36"/>
      <c r="M1823" s="38"/>
      <c r="N1823" s="36"/>
      <c r="O1823" s="38"/>
    </row>
    <row r="1824" spans="8:15">
      <c r="H1824" s="37"/>
      <c r="I1824" s="36"/>
      <c r="J1824" s="38"/>
      <c r="K1824" s="36"/>
      <c r="L1824" s="36"/>
      <c r="M1824" s="38"/>
      <c r="N1824" s="36"/>
      <c r="O1824" s="38"/>
    </row>
    <row r="1825" spans="8:15">
      <c r="H1825" s="37"/>
      <c r="I1825" s="36"/>
      <c r="J1825" s="38"/>
      <c r="K1825" s="36"/>
      <c r="L1825" s="36"/>
      <c r="M1825" s="38"/>
      <c r="N1825" s="36"/>
      <c r="O1825" s="38"/>
    </row>
    <row r="1826" spans="8:15">
      <c r="H1826" s="37"/>
      <c r="I1826" s="36"/>
      <c r="J1826" s="38"/>
      <c r="K1826" s="36"/>
      <c r="L1826" s="36"/>
      <c r="M1826" s="38"/>
      <c r="N1826" s="36"/>
      <c r="O1826" s="38"/>
    </row>
    <row r="1827" spans="8:15">
      <c r="H1827" s="37"/>
      <c r="I1827" s="36"/>
      <c r="J1827" s="38"/>
      <c r="K1827" s="36"/>
      <c r="L1827" s="36"/>
      <c r="M1827" s="38"/>
      <c r="N1827" s="36"/>
      <c r="O1827" s="38"/>
    </row>
    <row r="1828" spans="8:15">
      <c r="H1828" s="37"/>
      <c r="I1828" s="36"/>
      <c r="J1828" s="38"/>
      <c r="K1828" s="36"/>
      <c r="L1828" s="36"/>
      <c r="M1828" s="38"/>
      <c r="N1828" s="36"/>
      <c r="O1828" s="38"/>
    </row>
    <row r="1829" spans="8:15">
      <c r="H1829" s="37"/>
      <c r="I1829" s="36"/>
      <c r="J1829" s="38"/>
      <c r="K1829" s="36"/>
      <c r="L1829" s="36"/>
      <c r="M1829" s="38"/>
      <c r="N1829" s="36"/>
      <c r="O1829" s="38"/>
    </row>
    <row r="1830" spans="8:15">
      <c r="H1830" s="37"/>
      <c r="I1830" s="36"/>
      <c r="J1830" s="38"/>
      <c r="K1830" s="36"/>
      <c r="L1830" s="36"/>
      <c r="M1830" s="38"/>
      <c r="N1830" s="36"/>
      <c r="O1830" s="38"/>
    </row>
    <row r="1831" spans="8:15">
      <c r="H1831" s="37"/>
      <c r="I1831" s="36"/>
      <c r="J1831" s="38"/>
      <c r="K1831" s="36"/>
      <c r="L1831" s="36"/>
      <c r="M1831" s="38"/>
      <c r="N1831" s="36"/>
      <c r="O1831" s="38"/>
    </row>
    <row r="1832" spans="8:15">
      <c r="H1832" s="37"/>
      <c r="I1832" s="36"/>
      <c r="J1832" s="38"/>
      <c r="K1832" s="36"/>
      <c r="L1832" s="36"/>
      <c r="M1832" s="38"/>
      <c r="N1832" s="36"/>
      <c r="O1832" s="38"/>
    </row>
    <row r="1833" spans="8:15">
      <c r="H1833" s="37"/>
      <c r="I1833" s="36"/>
      <c r="J1833" s="38"/>
      <c r="K1833" s="36"/>
      <c r="L1833" s="36"/>
      <c r="M1833" s="38"/>
      <c r="N1833" s="36"/>
      <c r="O1833" s="38"/>
    </row>
    <row r="1834" spans="8:15">
      <c r="H1834" s="37"/>
      <c r="I1834" s="36"/>
      <c r="J1834" s="38"/>
      <c r="K1834" s="36"/>
      <c r="L1834" s="36"/>
      <c r="M1834" s="38"/>
      <c r="N1834" s="36"/>
      <c r="O1834" s="38"/>
    </row>
    <row r="1835" spans="8:15">
      <c r="H1835" s="37"/>
      <c r="I1835" s="36"/>
      <c r="J1835" s="38"/>
      <c r="K1835" s="36"/>
      <c r="L1835" s="36"/>
      <c r="M1835" s="38"/>
      <c r="N1835" s="36"/>
      <c r="O1835" s="38"/>
    </row>
    <row r="1836" spans="8:15">
      <c r="H1836" s="37"/>
      <c r="I1836" s="36"/>
      <c r="J1836" s="38"/>
      <c r="K1836" s="36"/>
      <c r="L1836" s="36"/>
      <c r="M1836" s="38"/>
      <c r="N1836" s="36"/>
      <c r="O1836" s="38"/>
    </row>
    <row r="1837" spans="8:15">
      <c r="H1837" s="37"/>
      <c r="I1837" s="36"/>
      <c r="J1837" s="38"/>
      <c r="K1837" s="36"/>
      <c r="L1837" s="36"/>
      <c r="M1837" s="38"/>
      <c r="N1837" s="36"/>
      <c r="O1837" s="38"/>
    </row>
    <row r="1838" spans="8:15">
      <c r="H1838" s="37"/>
      <c r="I1838" s="36"/>
      <c r="J1838" s="38"/>
      <c r="K1838" s="36"/>
      <c r="L1838" s="36"/>
      <c r="M1838" s="38"/>
      <c r="N1838" s="36"/>
      <c r="O1838" s="38"/>
    </row>
    <row r="1839" spans="8:15">
      <c r="H1839" s="37"/>
      <c r="I1839" s="36"/>
      <c r="J1839" s="38"/>
      <c r="K1839" s="36"/>
      <c r="L1839" s="36"/>
      <c r="M1839" s="38"/>
      <c r="N1839" s="36"/>
      <c r="O1839" s="38"/>
    </row>
    <row r="1840" spans="8:15">
      <c r="H1840" s="37"/>
      <c r="I1840" s="36"/>
      <c r="J1840" s="38"/>
      <c r="K1840" s="36"/>
      <c r="L1840" s="36"/>
      <c r="M1840" s="38"/>
      <c r="N1840" s="36"/>
      <c r="O1840" s="38"/>
    </row>
    <row r="1841" spans="8:15">
      <c r="H1841" s="37"/>
      <c r="I1841" s="36"/>
      <c r="J1841" s="38"/>
      <c r="K1841" s="36"/>
      <c r="L1841" s="36"/>
      <c r="M1841" s="38"/>
      <c r="N1841" s="36"/>
      <c r="O1841" s="38"/>
    </row>
    <row r="1842" spans="8:15">
      <c r="H1842" s="37"/>
      <c r="I1842" s="36"/>
      <c r="J1842" s="38"/>
      <c r="K1842" s="36"/>
      <c r="L1842" s="36"/>
      <c r="M1842" s="38"/>
      <c r="N1842" s="36"/>
      <c r="O1842" s="38"/>
    </row>
    <row r="1843" spans="8:15">
      <c r="H1843" s="37"/>
      <c r="I1843" s="36"/>
      <c r="J1843" s="38"/>
      <c r="K1843" s="36"/>
      <c r="L1843" s="36"/>
      <c r="M1843" s="38"/>
      <c r="N1843" s="36"/>
      <c r="O1843" s="38"/>
    </row>
    <row r="1844" spans="8:15">
      <c r="H1844" s="37"/>
      <c r="I1844" s="36"/>
      <c r="J1844" s="38"/>
      <c r="K1844" s="36"/>
      <c r="L1844" s="36"/>
      <c r="M1844" s="38"/>
      <c r="N1844" s="36"/>
      <c r="O1844" s="38"/>
    </row>
    <row r="1845" spans="8:15">
      <c r="H1845" s="37"/>
      <c r="I1845" s="36"/>
      <c r="J1845" s="38"/>
      <c r="K1845" s="36"/>
      <c r="L1845" s="36"/>
      <c r="M1845" s="38"/>
      <c r="N1845" s="36"/>
      <c r="O1845" s="38"/>
    </row>
    <row r="1846" spans="8:15">
      <c r="H1846" s="37"/>
      <c r="I1846" s="36"/>
      <c r="J1846" s="38"/>
      <c r="K1846" s="36"/>
      <c r="L1846" s="36"/>
      <c r="M1846" s="38"/>
      <c r="N1846" s="36"/>
      <c r="O1846" s="38"/>
    </row>
    <row r="1847" spans="8:15">
      <c r="H1847" s="37"/>
      <c r="I1847" s="36"/>
      <c r="J1847" s="38"/>
      <c r="K1847" s="36"/>
      <c r="L1847" s="36"/>
      <c r="M1847" s="38"/>
      <c r="N1847" s="36"/>
      <c r="O1847" s="38"/>
    </row>
    <row r="1848" spans="8:15">
      <c r="H1848" s="37"/>
      <c r="I1848" s="36"/>
      <c r="J1848" s="38"/>
      <c r="K1848" s="36"/>
      <c r="L1848" s="36"/>
      <c r="M1848" s="38"/>
      <c r="N1848" s="36"/>
      <c r="O1848" s="38"/>
    </row>
    <row r="1849" spans="8:15">
      <c r="H1849" s="37"/>
      <c r="I1849" s="36"/>
      <c r="J1849" s="38"/>
      <c r="K1849" s="36"/>
      <c r="L1849" s="36"/>
      <c r="M1849" s="38"/>
      <c r="N1849" s="36"/>
      <c r="O1849" s="38"/>
    </row>
    <row r="1850" spans="8:15">
      <c r="H1850" s="37"/>
      <c r="I1850" s="36"/>
      <c r="J1850" s="38"/>
      <c r="K1850" s="36"/>
      <c r="L1850" s="36"/>
      <c r="M1850" s="38"/>
      <c r="N1850" s="36"/>
      <c r="O1850" s="38"/>
    </row>
    <row r="1851" spans="8:15">
      <c r="H1851" s="37"/>
      <c r="I1851" s="36"/>
      <c r="J1851" s="38"/>
      <c r="K1851" s="36"/>
      <c r="L1851" s="36"/>
      <c r="M1851" s="38"/>
      <c r="N1851" s="36"/>
      <c r="O1851" s="38"/>
    </row>
    <row r="1852" spans="8:15">
      <c r="H1852" s="37"/>
      <c r="I1852" s="36"/>
      <c r="J1852" s="38"/>
      <c r="K1852" s="36"/>
      <c r="L1852" s="36"/>
      <c r="M1852" s="38"/>
      <c r="N1852" s="36"/>
      <c r="O1852" s="38"/>
    </row>
    <row r="1853" spans="8:15">
      <c r="H1853" s="37"/>
      <c r="I1853" s="36"/>
      <c r="J1853" s="38"/>
      <c r="K1853" s="36"/>
      <c r="L1853" s="36"/>
      <c r="M1853" s="38"/>
      <c r="N1853" s="36"/>
      <c r="O1853" s="38"/>
    </row>
    <row r="1854" spans="8:15">
      <c r="H1854" s="37"/>
      <c r="I1854" s="36"/>
      <c r="J1854" s="38"/>
      <c r="K1854" s="36"/>
      <c r="L1854" s="36"/>
      <c r="M1854" s="38"/>
      <c r="N1854" s="36"/>
      <c r="O1854" s="38"/>
    </row>
    <row r="1855" spans="8:15">
      <c r="H1855" s="37"/>
      <c r="I1855" s="36"/>
      <c r="J1855" s="38"/>
      <c r="K1855" s="36"/>
      <c r="L1855" s="36"/>
      <c r="M1855" s="38"/>
      <c r="N1855" s="36"/>
      <c r="O1855" s="38"/>
    </row>
    <row r="1856" spans="8:15">
      <c r="H1856" s="37"/>
      <c r="I1856" s="36"/>
      <c r="J1856" s="38"/>
      <c r="K1856" s="36"/>
      <c r="L1856" s="36"/>
      <c r="M1856" s="38"/>
      <c r="N1856" s="36"/>
      <c r="O1856" s="38"/>
    </row>
    <row r="1857" spans="8:15">
      <c r="H1857" s="37"/>
      <c r="I1857" s="36"/>
      <c r="J1857" s="38"/>
      <c r="K1857" s="36"/>
      <c r="L1857" s="36"/>
      <c r="M1857" s="38"/>
      <c r="N1857" s="36"/>
      <c r="O1857" s="38"/>
    </row>
    <row r="1858" spans="8:15">
      <c r="H1858" s="37"/>
      <c r="I1858" s="36"/>
      <c r="J1858" s="38"/>
      <c r="K1858" s="36"/>
      <c r="L1858" s="36"/>
      <c r="M1858" s="38"/>
      <c r="N1858" s="36"/>
      <c r="O1858" s="38"/>
    </row>
    <row r="1859" spans="8:15">
      <c r="H1859" s="37"/>
      <c r="I1859" s="36"/>
      <c r="J1859" s="38"/>
      <c r="K1859" s="36"/>
      <c r="L1859" s="36"/>
      <c r="M1859" s="38"/>
      <c r="N1859" s="36"/>
      <c r="O1859" s="38"/>
    </row>
    <row r="1860" spans="8:15">
      <c r="H1860" s="37"/>
      <c r="I1860" s="36"/>
      <c r="J1860" s="38"/>
      <c r="K1860" s="36"/>
      <c r="L1860" s="36"/>
      <c r="M1860" s="38"/>
      <c r="N1860" s="36"/>
      <c r="O1860" s="38"/>
    </row>
    <row r="1861" spans="8:15">
      <c r="H1861" s="37"/>
      <c r="I1861" s="36"/>
      <c r="J1861" s="38"/>
      <c r="K1861" s="36"/>
      <c r="L1861" s="36"/>
      <c r="M1861" s="38"/>
      <c r="N1861" s="36"/>
      <c r="O1861" s="38"/>
    </row>
    <row r="1862" spans="8:15">
      <c r="H1862" s="37"/>
      <c r="I1862" s="36"/>
      <c r="J1862" s="38"/>
      <c r="K1862" s="36"/>
      <c r="L1862" s="36"/>
      <c r="M1862" s="38"/>
      <c r="N1862" s="36"/>
      <c r="O1862" s="38"/>
    </row>
    <row r="1863" spans="8:15">
      <c r="H1863" s="37"/>
      <c r="I1863" s="36"/>
      <c r="J1863" s="38"/>
      <c r="K1863" s="36"/>
      <c r="L1863" s="36"/>
      <c r="M1863" s="38"/>
      <c r="N1863" s="36"/>
      <c r="O1863" s="38"/>
    </row>
    <row r="1864" spans="8:15">
      <c r="H1864" s="37"/>
      <c r="I1864" s="36"/>
      <c r="J1864" s="38"/>
      <c r="K1864" s="36"/>
      <c r="L1864" s="36"/>
      <c r="M1864" s="38"/>
      <c r="N1864" s="36"/>
      <c r="O1864" s="38"/>
    </row>
    <row r="1865" spans="8:15">
      <c r="H1865" s="37"/>
      <c r="I1865" s="36"/>
      <c r="J1865" s="38"/>
      <c r="K1865" s="36"/>
      <c r="L1865" s="36"/>
      <c r="M1865" s="38"/>
      <c r="N1865" s="36"/>
      <c r="O1865" s="38"/>
    </row>
    <row r="1866" spans="8:15">
      <c r="H1866" s="37"/>
      <c r="I1866" s="36"/>
      <c r="J1866" s="38"/>
      <c r="K1866" s="36"/>
      <c r="L1866" s="36"/>
      <c r="M1866" s="38"/>
      <c r="N1866" s="36"/>
      <c r="O1866" s="38"/>
    </row>
    <row r="1867" spans="8:15">
      <c r="H1867" s="37"/>
      <c r="I1867" s="36"/>
      <c r="J1867" s="38"/>
      <c r="K1867" s="36"/>
      <c r="L1867" s="36"/>
      <c r="M1867" s="38"/>
      <c r="N1867" s="36"/>
      <c r="O1867" s="38"/>
    </row>
    <row r="1868" spans="8:15">
      <c r="H1868" s="37"/>
      <c r="I1868" s="36"/>
      <c r="J1868" s="38"/>
      <c r="K1868" s="36"/>
      <c r="L1868" s="36"/>
      <c r="M1868" s="38"/>
      <c r="N1868" s="36"/>
      <c r="O1868" s="38"/>
    </row>
    <row r="1869" spans="8:15">
      <c r="H1869" s="37"/>
      <c r="I1869" s="36"/>
      <c r="J1869" s="38"/>
      <c r="K1869" s="36"/>
      <c r="L1869" s="36"/>
      <c r="M1869" s="38"/>
      <c r="N1869" s="36"/>
      <c r="O1869" s="38"/>
    </row>
    <row r="1870" spans="8:15">
      <c r="H1870" s="37"/>
      <c r="I1870" s="36"/>
      <c r="J1870" s="38"/>
      <c r="K1870" s="36"/>
      <c r="L1870" s="36"/>
      <c r="M1870" s="38"/>
      <c r="N1870" s="36"/>
      <c r="O1870" s="38"/>
    </row>
    <row r="1871" spans="8:15">
      <c r="H1871" s="37"/>
      <c r="I1871" s="36"/>
      <c r="J1871" s="38"/>
      <c r="K1871" s="36"/>
      <c r="L1871" s="36"/>
      <c r="M1871" s="38"/>
      <c r="N1871" s="36"/>
      <c r="O1871" s="38"/>
    </row>
    <row r="1872" spans="8:15">
      <c r="H1872" s="37"/>
      <c r="I1872" s="36"/>
      <c r="J1872" s="38"/>
      <c r="K1872" s="36"/>
      <c r="L1872" s="36"/>
      <c r="M1872" s="38"/>
      <c r="N1872" s="36"/>
      <c r="O1872" s="38"/>
    </row>
    <row r="1873" spans="8:15">
      <c r="H1873" s="37"/>
      <c r="I1873" s="36"/>
      <c r="J1873" s="38"/>
      <c r="K1873" s="36"/>
      <c r="L1873" s="36"/>
      <c r="M1873" s="38"/>
      <c r="N1873" s="36"/>
      <c r="O1873" s="38"/>
    </row>
    <row r="1874" spans="8:15">
      <c r="H1874" s="37"/>
      <c r="I1874" s="36"/>
      <c r="J1874" s="38"/>
      <c r="K1874" s="36"/>
      <c r="L1874" s="36"/>
      <c r="M1874" s="38"/>
      <c r="N1874" s="36"/>
      <c r="O1874" s="38"/>
    </row>
    <row r="1875" spans="8:15">
      <c r="H1875" s="37"/>
      <c r="I1875" s="36"/>
      <c r="J1875" s="38"/>
      <c r="K1875" s="36"/>
      <c r="L1875" s="36"/>
      <c r="M1875" s="38"/>
      <c r="N1875" s="36"/>
      <c r="O1875" s="38"/>
    </row>
    <row r="1876" spans="8:15">
      <c r="H1876" s="37"/>
      <c r="I1876" s="36"/>
      <c r="J1876" s="38"/>
      <c r="K1876" s="36"/>
      <c r="L1876" s="36"/>
      <c r="M1876" s="38"/>
      <c r="N1876" s="36"/>
      <c r="O1876" s="38"/>
    </row>
    <row r="1877" spans="8:15">
      <c r="H1877" s="37"/>
      <c r="I1877" s="36"/>
      <c r="J1877" s="38"/>
      <c r="K1877" s="36"/>
      <c r="L1877" s="36"/>
      <c r="M1877" s="38"/>
      <c r="N1877" s="36"/>
      <c r="O1877" s="38"/>
    </row>
    <row r="1878" spans="8:15">
      <c r="H1878" s="37"/>
      <c r="I1878" s="36"/>
      <c r="J1878" s="38"/>
      <c r="K1878" s="36"/>
      <c r="L1878" s="36"/>
      <c r="M1878" s="38"/>
      <c r="N1878" s="36"/>
      <c r="O1878" s="38"/>
    </row>
    <row r="1879" spans="8:15">
      <c r="H1879" s="37"/>
      <c r="I1879" s="36"/>
      <c r="J1879" s="38"/>
      <c r="K1879" s="36"/>
      <c r="L1879" s="36"/>
      <c r="M1879" s="38"/>
      <c r="N1879" s="36"/>
      <c r="O1879" s="38"/>
    </row>
    <row r="1880" spans="8:15">
      <c r="H1880" s="37"/>
      <c r="I1880" s="36"/>
      <c r="J1880" s="38"/>
      <c r="K1880" s="36"/>
      <c r="L1880" s="36"/>
      <c r="M1880" s="38"/>
      <c r="N1880" s="36"/>
      <c r="O1880" s="38"/>
    </row>
    <row r="1881" spans="8:15">
      <c r="H1881" s="37"/>
      <c r="I1881" s="36"/>
      <c r="J1881" s="38"/>
      <c r="K1881" s="36"/>
      <c r="L1881" s="36"/>
      <c r="M1881" s="38"/>
      <c r="N1881" s="36"/>
      <c r="O1881" s="38"/>
    </row>
    <row r="1882" spans="8:15">
      <c r="H1882" s="37"/>
      <c r="I1882" s="36"/>
      <c r="J1882" s="38"/>
      <c r="K1882" s="36"/>
      <c r="L1882" s="36"/>
      <c r="M1882" s="38"/>
      <c r="N1882" s="36"/>
      <c r="O1882" s="38"/>
    </row>
    <row r="1883" spans="8:15">
      <c r="H1883" s="37"/>
      <c r="I1883" s="36"/>
      <c r="J1883" s="38"/>
      <c r="K1883" s="36"/>
      <c r="L1883" s="36"/>
      <c r="M1883" s="38"/>
      <c r="N1883" s="36"/>
      <c r="O1883" s="38"/>
    </row>
    <row r="1884" spans="8:15">
      <c r="H1884" s="37"/>
      <c r="I1884" s="36"/>
      <c r="J1884" s="38"/>
      <c r="K1884" s="36"/>
      <c r="L1884" s="36"/>
      <c r="M1884" s="38"/>
      <c r="N1884" s="36"/>
      <c r="O1884" s="38"/>
    </row>
    <row r="1885" spans="8:15">
      <c r="H1885" s="37"/>
      <c r="I1885" s="36"/>
      <c r="J1885" s="38"/>
      <c r="K1885" s="36"/>
      <c r="L1885" s="36"/>
      <c r="M1885" s="38"/>
      <c r="N1885" s="36"/>
      <c r="O1885" s="38"/>
    </row>
    <row r="1886" spans="8:15">
      <c r="H1886" s="37"/>
      <c r="I1886" s="36"/>
      <c r="J1886" s="38"/>
      <c r="K1886" s="36"/>
      <c r="L1886" s="36"/>
      <c r="M1886" s="38"/>
      <c r="N1886" s="36"/>
      <c r="O1886" s="38"/>
    </row>
    <row r="1887" spans="8:15">
      <c r="H1887" s="37"/>
      <c r="I1887" s="36"/>
      <c r="J1887" s="38"/>
      <c r="K1887" s="36"/>
      <c r="L1887" s="36"/>
      <c r="M1887" s="38"/>
      <c r="N1887" s="36"/>
      <c r="O1887" s="38"/>
    </row>
    <row r="1888" spans="8:15">
      <c r="H1888" s="37"/>
      <c r="I1888" s="36"/>
      <c r="J1888" s="38"/>
      <c r="K1888" s="36"/>
      <c r="L1888" s="36"/>
      <c r="M1888" s="38"/>
      <c r="N1888" s="36"/>
      <c r="O1888" s="38"/>
    </row>
    <row r="1889" spans="8:15">
      <c r="H1889" s="37"/>
      <c r="I1889" s="36"/>
      <c r="J1889" s="38"/>
      <c r="K1889" s="36"/>
      <c r="L1889" s="36"/>
      <c r="M1889" s="38"/>
      <c r="N1889" s="36"/>
      <c r="O1889" s="38"/>
    </row>
    <row r="1890" spans="8:15">
      <c r="H1890" s="37"/>
      <c r="I1890" s="36"/>
      <c r="J1890" s="38"/>
      <c r="K1890" s="36"/>
      <c r="L1890" s="36"/>
      <c r="M1890" s="38"/>
      <c r="N1890" s="36"/>
      <c r="O1890" s="38"/>
    </row>
    <row r="1891" spans="8:15">
      <c r="H1891" s="37"/>
      <c r="I1891" s="36"/>
      <c r="J1891" s="38"/>
      <c r="K1891" s="36"/>
      <c r="L1891" s="36"/>
      <c r="M1891" s="38"/>
      <c r="N1891" s="36"/>
      <c r="O1891" s="38"/>
    </row>
    <row r="1892" spans="8:15">
      <c r="H1892" s="37"/>
      <c r="I1892" s="36"/>
      <c r="J1892" s="38"/>
      <c r="K1892" s="36"/>
      <c r="L1892" s="36"/>
      <c r="M1892" s="38"/>
      <c r="N1892" s="36"/>
      <c r="O1892" s="38"/>
    </row>
    <row r="1893" spans="8:15">
      <c r="H1893" s="37"/>
      <c r="I1893" s="36"/>
      <c r="J1893" s="38"/>
      <c r="K1893" s="36"/>
      <c r="L1893" s="36"/>
      <c r="M1893" s="38"/>
      <c r="N1893" s="36"/>
      <c r="O1893" s="38"/>
    </row>
    <row r="1894" spans="8:15">
      <c r="H1894" s="37"/>
      <c r="I1894" s="36"/>
      <c r="J1894" s="38"/>
      <c r="K1894" s="36"/>
      <c r="L1894" s="36"/>
      <c r="M1894" s="38"/>
      <c r="N1894" s="36"/>
      <c r="O1894" s="38"/>
    </row>
    <row r="1895" spans="8:15">
      <c r="H1895" s="37"/>
      <c r="I1895" s="36"/>
      <c r="J1895" s="38"/>
      <c r="K1895" s="36"/>
      <c r="L1895" s="36"/>
      <c r="M1895" s="38"/>
      <c r="N1895" s="36"/>
      <c r="O1895" s="38"/>
    </row>
    <row r="1896" spans="8:15">
      <c r="H1896" s="37"/>
      <c r="I1896" s="36"/>
      <c r="J1896" s="38"/>
      <c r="K1896" s="36"/>
      <c r="L1896" s="36"/>
      <c r="M1896" s="38"/>
      <c r="N1896" s="36"/>
      <c r="O1896" s="38"/>
    </row>
    <row r="1897" spans="8:15">
      <c r="H1897" s="37"/>
      <c r="I1897" s="36"/>
      <c r="J1897" s="38"/>
      <c r="K1897" s="36"/>
      <c r="L1897" s="36"/>
      <c r="M1897" s="38"/>
      <c r="N1897" s="36"/>
      <c r="O1897" s="38"/>
    </row>
    <row r="1898" spans="8:15">
      <c r="H1898" s="37"/>
      <c r="I1898" s="36"/>
      <c r="J1898" s="38"/>
      <c r="K1898" s="36"/>
      <c r="L1898" s="36"/>
      <c r="M1898" s="38"/>
      <c r="N1898" s="36"/>
      <c r="O1898" s="38"/>
    </row>
    <row r="1899" spans="8:15">
      <c r="H1899" s="37"/>
      <c r="I1899" s="36"/>
      <c r="J1899" s="38"/>
      <c r="K1899" s="36"/>
      <c r="L1899" s="36"/>
      <c r="M1899" s="38"/>
      <c r="N1899" s="36"/>
      <c r="O1899" s="38"/>
    </row>
    <row r="1900" spans="8:15">
      <c r="H1900" s="37"/>
      <c r="I1900" s="36"/>
      <c r="J1900" s="38"/>
      <c r="K1900" s="36"/>
      <c r="L1900" s="36"/>
      <c r="M1900" s="38"/>
      <c r="N1900" s="36"/>
      <c r="O1900" s="38"/>
    </row>
    <row r="1901" spans="8:15">
      <c r="H1901" s="37"/>
      <c r="I1901" s="36"/>
      <c r="J1901" s="38"/>
      <c r="K1901" s="36"/>
      <c r="L1901" s="36"/>
      <c r="M1901" s="38"/>
      <c r="N1901" s="36"/>
      <c r="O1901" s="38"/>
    </row>
    <row r="1902" spans="8:15">
      <c r="H1902" s="37"/>
      <c r="I1902" s="36"/>
      <c r="J1902" s="38"/>
      <c r="K1902" s="36"/>
      <c r="L1902" s="36"/>
      <c r="M1902" s="38"/>
      <c r="N1902" s="36"/>
      <c r="O1902" s="38"/>
    </row>
    <row r="1903" spans="8:15">
      <c r="H1903" s="37"/>
      <c r="I1903" s="36"/>
      <c r="J1903" s="38"/>
      <c r="K1903" s="36"/>
      <c r="L1903" s="36"/>
      <c r="M1903" s="38"/>
      <c r="N1903" s="36"/>
      <c r="O1903" s="38"/>
    </row>
    <row r="1904" spans="8:15">
      <c r="H1904" s="37"/>
      <c r="I1904" s="36"/>
      <c r="J1904" s="38"/>
      <c r="K1904" s="36"/>
      <c r="L1904" s="36"/>
      <c r="M1904" s="38"/>
      <c r="N1904" s="36"/>
      <c r="O1904" s="38"/>
    </row>
    <row r="1905" spans="8:15">
      <c r="H1905" s="37"/>
      <c r="I1905" s="36"/>
      <c r="J1905" s="38"/>
      <c r="K1905" s="36"/>
      <c r="L1905" s="36"/>
      <c r="M1905" s="38"/>
      <c r="N1905" s="36"/>
      <c r="O1905" s="38"/>
    </row>
    <row r="1906" spans="8:15">
      <c r="H1906" s="37"/>
      <c r="I1906" s="36"/>
      <c r="J1906" s="38"/>
      <c r="K1906" s="36"/>
      <c r="L1906" s="36"/>
      <c r="M1906" s="38"/>
      <c r="N1906" s="36"/>
      <c r="O1906" s="38"/>
    </row>
    <row r="1907" spans="8:15">
      <c r="H1907" s="37"/>
      <c r="I1907" s="36"/>
      <c r="J1907" s="38"/>
      <c r="K1907" s="36"/>
      <c r="L1907" s="36"/>
      <c r="M1907" s="38"/>
      <c r="N1907" s="36"/>
      <c r="O1907" s="38"/>
    </row>
    <row r="1908" spans="8:15">
      <c r="H1908" s="37"/>
      <c r="I1908" s="36"/>
      <c r="J1908" s="38"/>
      <c r="K1908" s="36"/>
      <c r="L1908" s="36"/>
      <c r="M1908" s="38"/>
      <c r="N1908" s="36"/>
      <c r="O1908" s="38"/>
    </row>
    <row r="1909" spans="8:15">
      <c r="H1909" s="37"/>
      <c r="I1909" s="36"/>
      <c r="J1909" s="38"/>
      <c r="K1909" s="36"/>
      <c r="L1909" s="36"/>
      <c r="M1909" s="38"/>
      <c r="N1909" s="36"/>
      <c r="O1909" s="38"/>
    </row>
    <row r="1910" spans="8:15">
      <c r="H1910" s="37"/>
      <c r="I1910" s="36"/>
      <c r="J1910" s="38"/>
      <c r="K1910" s="36"/>
      <c r="L1910" s="36"/>
      <c r="M1910" s="38"/>
      <c r="N1910" s="36"/>
      <c r="O1910" s="38"/>
    </row>
    <row r="1911" spans="8:15">
      <c r="H1911" s="37"/>
      <c r="I1911" s="36"/>
      <c r="J1911" s="38"/>
      <c r="K1911" s="36"/>
      <c r="L1911" s="36"/>
      <c r="M1911" s="38"/>
      <c r="N1911" s="36"/>
      <c r="O1911" s="38"/>
    </row>
    <row r="1912" spans="8:15">
      <c r="H1912" s="37"/>
      <c r="I1912" s="36"/>
      <c r="J1912" s="38"/>
      <c r="K1912" s="36"/>
      <c r="L1912" s="36"/>
      <c r="M1912" s="38"/>
      <c r="N1912" s="36"/>
      <c r="O1912" s="38"/>
    </row>
    <row r="1913" spans="8:15">
      <c r="H1913" s="37"/>
      <c r="I1913" s="36"/>
      <c r="J1913" s="38"/>
      <c r="K1913" s="36"/>
      <c r="L1913" s="36"/>
      <c r="M1913" s="38"/>
      <c r="N1913" s="36"/>
      <c r="O1913" s="38"/>
    </row>
    <row r="1914" spans="8:15">
      <c r="H1914" s="37"/>
      <c r="I1914" s="36"/>
      <c r="J1914" s="38"/>
      <c r="K1914" s="36"/>
      <c r="L1914" s="36"/>
      <c r="M1914" s="38"/>
      <c r="N1914" s="36"/>
      <c r="O1914" s="38"/>
    </row>
    <row r="1915" spans="8:15">
      <c r="H1915" s="37"/>
      <c r="I1915" s="36"/>
      <c r="J1915" s="38"/>
      <c r="K1915" s="36"/>
      <c r="L1915" s="36"/>
      <c r="M1915" s="38"/>
      <c r="N1915" s="36"/>
      <c r="O1915" s="38"/>
    </row>
    <row r="1916" spans="8:15">
      <c r="H1916" s="37"/>
      <c r="I1916" s="36"/>
      <c r="J1916" s="38"/>
      <c r="K1916" s="36"/>
      <c r="L1916" s="36"/>
      <c r="M1916" s="38"/>
      <c r="N1916" s="36"/>
      <c r="O1916" s="38"/>
    </row>
    <row r="1917" spans="8:15">
      <c r="H1917" s="37"/>
      <c r="I1917" s="36"/>
      <c r="J1917" s="38"/>
      <c r="K1917" s="36"/>
      <c r="L1917" s="36"/>
      <c r="M1917" s="38"/>
      <c r="N1917" s="36"/>
      <c r="O1917" s="38"/>
    </row>
    <row r="1918" spans="8:15">
      <c r="H1918" s="37"/>
      <c r="I1918" s="36"/>
      <c r="J1918" s="38"/>
      <c r="K1918" s="36"/>
      <c r="L1918" s="36"/>
      <c r="M1918" s="38"/>
      <c r="N1918" s="36"/>
      <c r="O1918" s="38"/>
    </row>
    <row r="1919" spans="8:15">
      <c r="H1919" s="37"/>
      <c r="I1919" s="36"/>
      <c r="J1919" s="38"/>
      <c r="K1919" s="36"/>
      <c r="L1919" s="36"/>
      <c r="M1919" s="38"/>
      <c r="N1919" s="36"/>
      <c r="O1919" s="38"/>
    </row>
    <row r="1920" spans="8:15">
      <c r="H1920" s="37"/>
      <c r="I1920" s="36"/>
      <c r="J1920" s="38"/>
      <c r="K1920" s="36"/>
      <c r="L1920" s="36"/>
      <c r="M1920" s="38"/>
      <c r="N1920" s="36"/>
      <c r="O1920" s="38"/>
    </row>
    <row r="1921" spans="8:15">
      <c r="H1921" s="37"/>
      <c r="I1921" s="36"/>
      <c r="J1921" s="38"/>
      <c r="K1921" s="36"/>
      <c r="L1921" s="36"/>
      <c r="M1921" s="38"/>
      <c r="N1921" s="36"/>
      <c r="O1921" s="38"/>
    </row>
    <row r="1922" spans="8:15">
      <c r="H1922" s="37"/>
      <c r="I1922" s="36"/>
      <c r="J1922" s="38"/>
      <c r="K1922" s="36"/>
      <c r="L1922" s="36"/>
      <c r="M1922" s="38"/>
      <c r="N1922" s="36"/>
      <c r="O1922" s="38"/>
    </row>
    <row r="1923" spans="8:15">
      <c r="H1923" s="37"/>
      <c r="I1923" s="36"/>
      <c r="J1923" s="38"/>
      <c r="K1923" s="36"/>
      <c r="L1923" s="36"/>
      <c r="M1923" s="38"/>
      <c r="N1923" s="36"/>
      <c r="O1923" s="38"/>
    </row>
    <row r="1924" spans="8:15">
      <c r="H1924" s="37"/>
      <c r="I1924" s="36"/>
      <c r="J1924" s="38"/>
      <c r="K1924" s="36"/>
      <c r="L1924" s="36"/>
      <c r="M1924" s="38"/>
      <c r="N1924" s="36"/>
      <c r="O1924" s="38"/>
    </row>
    <row r="1925" spans="8:15">
      <c r="H1925" s="37"/>
      <c r="I1925" s="36"/>
      <c r="J1925" s="38"/>
      <c r="K1925" s="36"/>
      <c r="L1925" s="36"/>
      <c r="M1925" s="38"/>
      <c r="N1925" s="36"/>
      <c r="O1925" s="38"/>
    </row>
    <row r="1926" spans="8:15">
      <c r="H1926" s="37"/>
      <c r="I1926" s="36"/>
      <c r="J1926" s="38"/>
      <c r="K1926" s="36"/>
      <c r="L1926" s="36"/>
      <c r="M1926" s="38"/>
      <c r="N1926" s="36"/>
      <c r="O1926" s="38"/>
    </row>
    <row r="1927" spans="8:15">
      <c r="H1927" s="37"/>
      <c r="I1927" s="36"/>
      <c r="J1927" s="38"/>
      <c r="K1927" s="36"/>
      <c r="L1927" s="36"/>
      <c r="M1927" s="38"/>
      <c r="N1927" s="36"/>
      <c r="O1927" s="38"/>
    </row>
    <row r="1928" spans="8:15">
      <c r="H1928" s="37"/>
      <c r="I1928" s="36"/>
      <c r="J1928" s="38"/>
      <c r="K1928" s="36"/>
      <c r="L1928" s="36"/>
      <c r="M1928" s="38"/>
      <c r="N1928" s="36"/>
      <c r="O1928" s="38"/>
    </row>
    <row r="1929" spans="8:15">
      <c r="H1929" s="37"/>
      <c r="I1929" s="36"/>
      <c r="J1929" s="38"/>
      <c r="K1929" s="36"/>
      <c r="L1929" s="36"/>
      <c r="M1929" s="38"/>
      <c r="N1929" s="36"/>
      <c r="O1929" s="38"/>
    </row>
    <row r="1930" spans="8:15">
      <c r="H1930" s="37"/>
      <c r="I1930" s="36"/>
      <c r="J1930" s="38"/>
      <c r="K1930" s="36"/>
      <c r="L1930" s="36"/>
      <c r="M1930" s="38"/>
      <c r="N1930" s="36"/>
      <c r="O1930" s="38"/>
    </row>
    <row r="1931" spans="8:15">
      <c r="H1931" s="37"/>
      <c r="I1931" s="36"/>
      <c r="J1931" s="38"/>
      <c r="K1931" s="36"/>
      <c r="L1931" s="36"/>
      <c r="M1931" s="38"/>
      <c r="N1931" s="36"/>
      <c r="O1931" s="38"/>
    </row>
    <row r="1932" spans="8:15">
      <c r="H1932" s="37"/>
      <c r="I1932" s="36"/>
      <c r="J1932" s="38"/>
      <c r="K1932" s="36"/>
      <c r="L1932" s="36"/>
      <c r="M1932" s="38"/>
      <c r="N1932" s="36"/>
      <c r="O1932" s="38"/>
    </row>
    <row r="1933" spans="8:15">
      <c r="H1933" s="37"/>
      <c r="I1933" s="36"/>
      <c r="J1933" s="38"/>
      <c r="K1933" s="36"/>
      <c r="L1933" s="36"/>
      <c r="M1933" s="38"/>
      <c r="N1933" s="36"/>
      <c r="O1933" s="38"/>
    </row>
    <row r="1934" spans="8:15">
      <c r="H1934" s="37"/>
      <c r="I1934" s="36"/>
      <c r="J1934" s="38"/>
      <c r="K1934" s="36"/>
      <c r="L1934" s="36"/>
      <c r="M1934" s="38"/>
      <c r="N1934" s="36"/>
      <c r="O1934" s="38"/>
    </row>
    <row r="1935" spans="8:15">
      <c r="H1935" s="37"/>
      <c r="I1935" s="36"/>
      <c r="J1935" s="38"/>
      <c r="K1935" s="36"/>
      <c r="L1935" s="36"/>
      <c r="M1935" s="38"/>
      <c r="N1935" s="36"/>
      <c r="O1935" s="38"/>
    </row>
    <row r="1936" spans="8:15">
      <c r="H1936" s="37"/>
      <c r="I1936" s="36"/>
      <c r="J1936" s="38"/>
      <c r="K1936" s="36"/>
      <c r="L1936" s="36"/>
      <c r="M1936" s="38"/>
      <c r="N1936" s="36"/>
      <c r="O1936" s="38"/>
    </row>
    <row r="1937" spans="8:15">
      <c r="H1937" s="37"/>
      <c r="I1937" s="36"/>
      <c r="J1937" s="38"/>
      <c r="K1937" s="36"/>
      <c r="L1937" s="36"/>
      <c r="M1937" s="38"/>
      <c r="N1937" s="36"/>
      <c r="O1937" s="38"/>
    </row>
    <row r="1938" spans="8:15">
      <c r="H1938" s="37"/>
      <c r="I1938" s="36"/>
      <c r="J1938" s="38"/>
      <c r="K1938" s="36"/>
      <c r="L1938" s="36"/>
      <c r="M1938" s="38"/>
      <c r="N1938" s="36"/>
      <c r="O1938" s="38"/>
    </row>
    <row r="1939" spans="8:15">
      <c r="H1939" s="37"/>
      <c r="I1939" s="36"/>
      <c r="J1939" s="38"/>
      <c r="K1939" s="36"/>
      <c r="L1939" s="36"/>
      <c r="M1939" s="38"/>
      <c r="N1939" s="36"/>
      <c r="O1939" s="38"/>
    </row>
    <row r="1940" spans="8:15">
      <c r="H1940" s="37"/>
      <c r="I1940" s="36"/>
      <c r="J1940" s="38"/>
      <c r="K1940" s="36"/>
      <c r="L1940" s="36"/>
      <c r="M1940" s="38"/>
      <c r="N1940" s="36"/>
      <c r="O1940" s="38"/>
    </row>
    <row r="1941" spans="8:15">
      <c r="H1941" s="37"/>
      <c r="I1941" s="36"/>
      <c r="J1941" s="38"/>
      <c r="K1941" s="36"/>
      <c r="L1941" s="36"/>
      <c r="M1941" s="38"/>
      <c r="N1941" s="36"/>
      <c r="O1941" s="38"/>
    </row>
    <row r="1942" spans="8:15">
      <c r="H1942" s="37"/>
      <c r="I1942" s="36"/>
      <c r="J1942" s="38"/>
      <c r="K1942" s="36"/>
      <c r="L1942" s="36"/>
      <c r="M1942" s="38"/>
      <c r="N1942" s="36"/>
      <c r="O1942" s="38"/>
    </row>
    <row r="1943" spans="8:15">
      <c r="H1943" s="37"/>
      <c r="I1943" s="36"/>
      <c r="J1943" s="38"/>
      <c r="K1943" s="36"/>
      <c r="L1943" s="36"/>
      <c r="M1943" s="38"/>
      <c r="N1943" s="36"/>
      <c r="O1943" s="38"/>
    </row>
    <row r="1944" spans="8:15">
      <c r="H1944" s="37"/>
      <c r="I1944" s="36"/>
      <c r="J1944" s="38"/>
      <c r="K1944" s="36"/>
      <c r="L1944" s="36"/>
      <c r="M1944" s="38"/>
      <c r="N1944" s="36"/>
      <c r="O1944" s="38"/>
    </row>
    <row r="1945" spans="8:15">
      <c r="H1945" s="37"/>
      <c r="I1945" s="36"/>
      <c r="J1945" s="38"/>
      <c r="K1945" s="36"/>
      <c r="L1945" s="36"/>
      <c r="M1945" s="38"/>
      <c r="N1945" s="36"/>
      <c r="O1945" s="38"/>
    </row>
    <row r="1946" spans="8:15">
      <c r="H1946" s="37"/>
      <c r="I1946" s="36"/>
      <c r="J1946" s="38"/>
      <c r="K1946" s="36"/>
      <c r="L1946" s="36"/>
      <c r="M1946" s="38"/>
      <c r="N1946" s="36"/>
      <c r="O1946" s="38"/>
    </row>
    <row r="1947" spans="8:15">
      <c r="H1947" s="37"/>
      <c r="I1947" s="36"/>
      <c r="J1947" s="38"/>
      <c r="K1947" s="36"/>
      <c r="L1947" s="36"/>
      <c r="M1947" s="38"/>
      <c r="N1947" s="36"/>
      <c r="O1947" s="38"/>
    </row>
    <row r="1948" spans="8:15">
      <c r="H1948" s="37"/>
      <c r="I1948" s="36"/>
      <c r="J1948" s="38"/>
      <c r="K1948" s="36"/>
      <c r="L1948" s="36"/>
      <c r="M1948" s="38"/>
      <c r="N1948" s="36"/>
      <c r="O1948" s="38"/>
    </row>
    <row r="1949" spans="8:15">
      <c r="H1949" s="37"/>
      <c r="I1949" s="36"/>
      <c r="J1949" s="38"/>
      <c r="K1949" s="36"/>
      <c r="L1949" s="36"/>
      <c r="M1949" s="38"/>
      <c r="N1949" s="36"/>
      <c r="O1949" s="38"/>
    </row>
    <row r="1950" spans="8:15">
      <c r="H1950" s="37"/>
      <c r="I1950" s="36"/>
      <c r="J1950" s="38"/>
      <c r="K1950" s="36"/>
      <c r="L1950" s="36"/>
      <c r="M1950" s="38"/>
      <c r="N1950" s="36"/>
      <c r="O1950" s="38"/>
    </row>
    <row r="1951" spans="8:15">
      <c r="H1951" s="37"/>
      <c r="I1951" s="36"/>
      <c r="J1951" s="38"/>
      <c r="K1951" s="36"/>
      <c r="L1951" s="36"/>
      <c r="M1951" s="38"/>
      <c r="N1951" s="36"/>
      <c r="O1951" s="38"/>
    </row>
    <row r="1952" spans="8:15">
      <c r="H1952" s="37"/>
      <c r="I1952" s="36"/>
      <c r="J1952" s="38"/>
      <c r="K1952" s="36"/>
      <c r="L1952" s="36"/>
      <c r="M1952" s="38"/>
      <c r="N1952" s="36"/>
      <c r="O1952" s="38"/>
    </row>
    <row r="1953" spans="8:15">
      <c r="H1953" s="37"/>
      <c r="I1953" s="36"/>
      <c r="J1953" s="38"/>
      <c r="K1953" s="36"/>
      <c r="L1953" s="36"/>
      <c r="M1953" s="38"/>
      <c r="N1953" s="36"/>
      <c r="O1953" s="38"/>
    </row>
    <row r="1954" spans="8:15">
      <c r="H1954" s="37"/>
      <c r="I1954" s="36"/>
      <c r="J1954" s="38"/>
      <c r="K1954" s="36"/>
      <c r="L1954" s="36"/>
      <c r="M1954" s="38"/>
      <c r="N1954" s="36"/>
      <c r="O1954" s="38"/>
    </row>
    <row r="1955" spans="8:15">
      <c r="H1955" s="37"/>
      <c r="I1955" s="36"/>
      <c r="J1955" s="38"/>
      <c r="K1955" s="36"/>
      <c r="L1955" s="36"/>
      <c r="M1955" s="38"/>
      <c r="N1955" s="36"/>
      <c r="O1955" s="38"/>
    </row>
    <row r="1956" spans="8:15">
      <c r="H1956" s="37"/>
      <c r="I1956" s="36"/>
      <c r="J1956" s="38"/>
      <c r="K1956" s="36"/>
      <c r="L1956" s="36"/>
      <c r="M1956" s="38"/>
      <c r="N1956" s="36"/>
      <c r="O1956" s="38"/>
    </row>
    <row r="1957" spans="8:15">
      <c r="H1957" s="37"/>
      <c r="I1957" s="36"/>
      <c r="J1957" s="38"/>
      <c r="K1957" s="36"/>
      <c r="L1957" s="36"/>
      <c r="M1957" s="38"/>
      <c r="N1957" s="36"/>
      <c r="O1957" s="38"/>
    </row>
    <row r="1958" spans="8:15">
      <c r="H1958" s="37"/>
      <c r="I1958" s="36"/>
      <c r="J1958" s="38"/>
      <c r="K1958" s="36"/>
      <c r="L1958" s="36"/>
      <c r="M1958" s="38"/>
      <c r="N1958" s="36"/>
      <c r="O1958" s="38"/>
    </row>
    <row r="1959" spans="8:15">
      <c r="H1959" s="37"/>
      <c r="I1959" s="36"/>
      <c r="J1959" s="38"/>
      <c r="K1959" s="36"/>
      <c r="L1959" s="36"/>
      <c r="M1959" s="38"/>
      <c r="N1959" s="36"/>
      <c r="O1959" s="38"/>
    </row>
    <row r="1960" spans="8:15">
      <c r="H1960" s="37"/>
      <c r="I1960" s="36"/>
      <c r="J1960" s="38"/>
      <c r="K1960" s="36"/>
      <c r="L1960" s="36"/>
      <c r="M1960" s="38"/>
      <c r="N1960" s="36"/>
      <c r="O1960" s="38"/>
    </row>
    <row r="1961" spans="8:15">
      <c r="H1961" s="37"/>
      <c r="I1961" s="36"/>
      <c r="J1961" s="38"/>
      <c r="K1961" s="36"/>
      <c r="L1961" s="36"/>
      <c r="M1961" s="38"/>
      <c r="N1961" s="36"/>
      <c r="O1961" s="38"/>
    </row>
    <row r="1962" spans="8:15">
      <c r="H1962" s="37"/>
      <c r="I1962" s="36"/>
      <c r="J1962" s="38"/>
      <c r="K1962" s="36"/>
      <c r="L1962" s="36"/>
      <c r="M1962" s="38"/>
      <c r="N1962" s="36"/>
      <c r="O1962" s="38"/>
    </row>
    <row r="1963" spans="8:15">
      <c r="H1963" s="37"/>
      <c r="I1963" s="36"/>
      <c r="J1963" s="38"/>
      <c r="K1963" s="36"/>
      <c r="L1963" s="36"/>
      <c r="M1963" s="38"/>
      <c r="N1963" s="36"/>
      <c r="O1963" s="38"/>
    </row>
    <row r="1964" spans="8:15">
      <c r="H1964" s="37"/>
      <c r="I1964" s="36"/>
      <c r="J1964" s="38"/>
      <c r="K1964" s="36"/>
      <c r="L1964" s="36"/>
      <c r="M1964" s="38"/>
      <c r="N1964" s="36"/>
      <c r="O1964" s="38"/>
    </row>
    <row r="1965" spans="8:15">
      <c r="H1965" s="37"/>
      <c r="I1965" s="36"/>
      <c r="J1965" s="38"/>
      <c r="K1965" s="36"/>
      <c r="L1965" s="36"/>
      <c r="M1965" s="38"/>
      <c r="N1965" s="36"/>
      <c r="O1965" s="38"/>
    </row>
    <row r="1966" spans="8:15">
      <c r="H1966" s="37"/>
      <c r="I1966" s="36"/>
      <c r="J1966" s="38"/>
      <c r="K1966" s="36"/>
      <c r="L1966" s="36"/>
      <c r="M1966" s="38"/>
      <c r="N1966" s="36"/>
      <c r="O1966" s="38"/>
    </row>
    <row r="1967" spans="8:15">
      <c r="H1967" s="37"/>
      <c r="I1967" s="36"/>
      <c r="J1967" s="38"/>
      <c r="K1967" s="36"/>
      <c r="L1967" s="36"/>
      <c r="M1967" s="38"/>
      <c r="N1967" s="36"/>
      <c r="O1967" s="38"/>
    </row>
    <row r="1968" spans="8:15">
      <c r="H1968" s="37"/>
      <c r="I1968" s="36"/>
      <c r="J1968" s="38"/>
      <c r="K1968" s="36"/>
      <c r="L1968" s="36"/>
      <c r="M1968" s="38"/>
      <c r="N1968" s="36"/>
      <c r="O1968" s="38"/>
    </row>
    <row r="1969" spans="8:15">
      <c r="H1969" s="37"/>
      <c r="I1969" s="36"/>
      <c r="J1969" s="38"/>
      <c r="K1969" s="36"/>
      <c r="L1969" s="36"/>
      <c r="M1969" s="38"/>
      <c r="N1969" s="36"/>
      <c r="O1969" s="38"/>
    </row>
    <row r="1970" spans="8:15">
      <c r="H1970" s="37"/>
      <c r="I1970" s="36"/>
      <c r="J1970" s="38"/>
      <c r="K1970" s="36"/>
      <c r="L1970" s="36"/>
      <c r="M1970" s="38"/>
      <c r="N1970" s="36"/>
      <c r="O1970" s="38"/>
    </row>
    <row r="1971" spans="8:15">
      <c r="H1971" s="37"/>
      <c r="I1971" s="36"/>
      <c r="J1971" s="38"/>
      <c r="K1971" s="36"/>
      <c r="L1971" s="36"/>
      <c r="M1971" s="38"/>
      <c r="N1971" s="36"/>
      <c r="O1971" s="38"/>
    </row>
    <row r="1972" spans="8:15">
      <c r="H1972" s="37"/>
      <c r="I1972" s="36"/>
      <c r="J1972" s="38"/>
      <c r="K1972" s="36"/>
      <c r="L1972" s="36"/>
      <c r="M1972" s="38"/>
      <c r="N1972" s="36"/>
      <c r="O1972" s="38"/>
    </row>
    <row r="1973" spans="8:15">
      <c r="H1973" s="37"/>
      <c r="I1973" s="36"/>
      <c r="J1973" s="38"/>
      <c r="K1973" s="36"/>
      <c r="L1973" s="36"/>
      <c r="M1973" s="38"/>
      <c r="N1973" s="36"/>
      <c r="O1973" s="38"/>
    </row>
    <row r="1974" spans="8:15">
      <c r="H1974" s="37"/>
      <c r="I1974" s="36"/>
      <c r="J1974" s="38"/>
      <c r="K1974" s="36"/>
      <c r="L1974" s="36"/>
      <c r="M1974" s="38"/>
      <c r="N1974" s="36"/>
      <c r="O1974" s="38"/>
    </row>
    <row r="1975" spans="8:15">
      <c r="H1975" s="37"/>
      <c r="I1975" s="36"/>
      <c r="J1975" s="38"/>
      <c r="K1975" s="36"/>
      <c r="L1975" s="36"/>
      <c r="M1975" s="38"/>
      <c r="N1975" s="36"/>
      <c r="O1975" s="38"/>
    </row>
    <row r="1976" spans="8:15">
      <c r="H1976" s="37"/>
      <c r="I1976" s="36"/>
      <c r="J1976" s="38"/>
      <c r="K1976" s="36"/>
      <c r="L1976" s="36"/>
      <c r="M1976" s="38"/>
      <c r="N1976" s="36"/>
      <c r="O1976" s="38"/>
    </row>
    <row r="1977" spans="8:15">
      <c r="H1977" s="37"/>
      <c r="I1977" s="36"/>
      <c r="J1977" s="38"/>
      <c r="K1977" s="36"/>
      <c r="L1977" s="36"/>
      <c r="M1977" s="38"/>
      <c r="N1977" s="36"/>
      <c r="O1977" s="38"/>
    </row>
    <row r="1978" spans="8:15">
      <c r="H1978" s="37"/>
      <c r="I1978" s="36"/>
      <c r="J1978" s="38"/>
      <c r="K1978" s="36"/>
      <c r="L1978" s="36"/>
      <c r="M1978" s="38"/>
      <c r="N1978" s="36"/>
      <c r="O1978" s="38"/>
    </row>
    <row r="1979" spans="8:15">
      <c r="H1979" s="37"/>
      <c r="I1979" s="36"/>
      <c r="J1979" s="38"/>
      <c r="K1979" s="36"/>
      <c r="L1979" s="36"/>
      <c r="M1979" s="38"/>
      <c r="N1979" s="36"/>
      <c r="O1979" s="38"/>
    </row>
    <row r="1980" spans="8:15">
      <c r="H1980" s="37"/>
      <c r="I1980" s="36"/>
      <c r="J1980" s="38"/>
      <c r="K1980" s="36"/>
      <c r="L1980" s="36"/>
      <c r="M1980" s="38"/>
      <c r="N1980" s="36"/>
      <c r="O1980" s="38"/>
    </row>
    <row r="1981" spans="8:15">
      <c r="H1981" s="37"/>
      <c r="I1981" s="36"/>
      <c r="J1981" s="38"/>
      <c r="K1981" s="36"/>
      <c r="L1981" s="36"/>
      <c r="M1981" s="38"/>
      <c r="N1981" s="36"/>
      <c r="O1981" s="38"/>
    </row>
    <row r="1982" spans="8:15">
      <c r="H1982" s="37"/>
      <c r="I1982" s="36"/>
      <c r="J1982" s="38"/>
      <c r="K1982" s="36"/>
      <c r="L1982" s="36"/>
      <c r="M1982" s="38"/>
      <c r="N1982" s="36"/>
      <c r="O1982" s="38"/>
    </row>
    <row r="1983" spans="8:15">
      <c r="H1983" s="37"/>
      <c r="I1983" s="36"/>
      <c r="J1983" s="38"/>
      <c r="K1983" s="36"/>
      <c r="L1983" s="36"/>
      <c r="M1983" s="38"/>
      <c r="N1983" s="36"/>
      <c r="O1983" s="38"/>
    </row>
    <row r="1984" spans="8:15">
      <c r="H1984" s="37"/>
      <c r="I1984" s="36"/>
      <c r="J1984" s="38"/>
      <c r="K1984" s="36"/>
      <c r="L1984" s="36"/>
      <c r="M1984" s="38"/>
      <c r="N1984" s="36"/>
      <c r="O1984" s="38"/>
    </row>
    <row r="1985" spans="8:15">
      <c r="H1985" s="37"/>
      <c r="I1985" s="36"/>
      <c r="J1985" s="38"/>
      <c r="K1985" s="36"/>
      <c r="L1985" s="36"/>
      <c r="M1985" s="38"/>
      <c r="N1985" s="36"/>
      <c r="O1985" s="38"/>
    </row>
    <row r="1986" spans="8:15">
      <c r="H1986" s="37"/>
      <c r="I1986" s="36"/>
      <c r="J1986" s="38"/>
      <c r="K1986" s="36"/>
      <c r="L1986" s="36"/>
      <c r="M1986" s="38"/>
      <c r="N1986" s="36"/>
      <c r="O1986" s="38"/>
    </row>
    <row r="1987" spans="8:15">
      <c r="H1987" s="37"/>
      <c r="I1987" s="36"/>
      <c r="J1987" s="38"/>
      <c r="K1987" s="36"/>
      <c r="L1987" s="36"/>
      <c r="M1987" s="38"/>
      <c r="N1987" s="36"/>
      <c r="O1987" s="38"/>
    </row>
    <row r="1988" spans="8:15">
      <c r="H1988" s="37"/>
      <c r="I1988" s="36"/>
      <c r="J1988" s="38"/>
      <c r="K1988" s="36"/>
      <c r="L1988" s="36"/>
      <c r="M1988" s="38"/>
      <c r="N1988" s="36"/>
      <c r="O1988" s="38"/>
    </row>
    <row r="1989" spans="8:15">
      <c r="H1989" s="37"/>
      <c r="I1989" s="36"/>
      <c r="J1989" s="38"/>
      <c r="K1989" s="36"/>
      <c r="L1989" s="36"/>
      <c r="M1989" s="38"/>
      <c r="N1989" s="36"/>
      <c r="O1989" s="38"/>
    </row>
    <row r="1990" spans="8:15">
      <c r="H1990" s="37"/>
      <c r="I1990" s="36"/>
      <c r="J1990" s="38"/>
      <c r="K1990" s="36"/>
      <c r="L1990" s="36"/>
      <c r="M1990" s="38"/>
      <c r="N1990" s="36"/>
      <c r="O1990" s="38"/>
    </row>
    <row r="1991" spans="8:15">
      <c r="H1991" s="37"/>
      <c r="I1991" s="36"/>
      <c r="J1991" s="38"/>
      <c r="K1991" s="36"/>
      <c r="L1991" s="36"/>
      <c r="M1991" s="38"/>
      <c r="N1991" s="36"/>
      <c r="O1991" s="38"/>
    </row>
    <row r="1992" spans="8:15">
      <c r="H1992" s="37"/>
      <c r="I1992" s="36"/>
      <c r="J1992" s="38"/>
      <c r="K1992" s="36"/>
      <c r="L1992" s="36"/>
      <c r="M1992" s="38"/>
      <c r="N1992" s="36"/>
      <c r="O1992" s="38"/>
    </row>
    <row r="1993" spans="8:15">
      <c r="H1993" s="37"/>
      <c r="I1993" s="36"/>
      <c r="J1993" s="38"/>
      <c r="K1993" s="36"/>
      <c r="L1993" s="36"/>
      <c r="M1993" s="38"/>
      <c r="N1993" s="36"/>
      <c r="O1993" s="38"/>
    </row>
    <row r="1994" spans="8:15">
      <c r="H1994" s="37"/>
      <c r="I1994" s="36"/>
      <c r="J1994" s="38"/>
      <c r="K1994" s="36"/>
      <c r="L1994" s="36"/>
      <c r="M1994" s="38"/>
      <c r="N1994" s="36"/>
      <c r="O1994" s="38"/>
    </row>
    <row r="1995" spans="8:15">
      <c r="H1995" s="37"/>
      <c r="I1995" s="36"/>
      <c r="J1995" s="38"/>
      <c r="K1995" s="36"/>
      <c r="L1995" s="36"/>
      <c r="M1995" s="38"/>
      <c r="N1995" s="36"/>
      <c r="O1995" s="38"/>
    </row>
    <row r="1996" spans="8:15">
      <c r="H1996" s="37"/>
      <c r="I1996" s="36"/>
      <c r="J1996" s="38"/>
      <c r="K1996" s="36"/>
      <c r="L1996" s="36"/>
      <c r="M1996" s="38"/>
      <c r="N1996" s="36"/>
      <c r="O1996" s="38"/>
    </row>
    <row r="1997" spans="8:15">
      <c r="H1997" s="37"/>
      <c r="I1997" s="36"/>
      <c r="J1997" s="38"/>
      <c r="K1997" s="36"/>
      <c r="L1997" s="36"/>
      <c r="M1997" s="38"/>
      <c r="N1997" s="36"/>
      <c r="O1997" s="38"/>
    </row>
    <row r="1998" spans="8:15">
      <c r="H1998" s="37"/>
      <c r="I1998" s="36"/>
      <c r="J1998" s="38"/>
      <c r="K1998" s="36"/>
      <c r="L1998" s="36"/>
      <c r="M1998" s="38"/>
      <c r="N1998" s="36"/>
      <c r="O1998" s="38"/>
    </row>
    <row r="1999" spans="8:15">
      <c r="H1999" s="37"/>
      <c r="I1999" s="36"/>
      <c r="J1999" s="38"/>
      <c r="K1999" s="36"/>
      <c r="L1999" s="36"/>
      <c r="M1999" s="38"/>
      <c r="N1999" s="36"/>
      <c r="O1999" s="38"/>
    </row>
    <row r="2000" spans="8:15">
      <c r="H2000" s="37"/>
      <c r="I2000" s="36"/>
      <c r="J2000" s="38"/>
      <c r="K2000" s="36"/>
      <c r="L2000" s="36"/>
      <c r="M2000" s="38"/>
      <c r="N2000" s="36"/>
      <c r="O2000" s="38"/>
    </row>
    <row r="2001" spans="8:15">
      <c r="H2001" s="37"/>
      <c r="I2001" s="36"/>
      <c r="J2001" s="38"/>
      <c r="K2001" s="36"/>
      <c r="L2001" s="36"/>
      <c r="M2001" s="38"/>
      <c r="N2001" s="36"/>
      <c r="O2001" s="38"/>
    </row>
    <row r="2002" spans="8:15">
      <c r="H2002" s="37"/>
      <c r="I2002" s="36"/>
      <c r="J2002" s="38"/>
      <c r="K2002" s="36"/>
      <c r="L2002" s="36"/>
      <c r="M2002" s="38"/>
      <c r="N2002" s="36"/>
      <c r="O2002" s="38"/>
    </row>
    <row r="2003" spans="8:15">
      <c r="H2003" s="37"/>
      <c r="I2003" s="36"/>
      <c r="J2003" s="38"/>
      <c r="K2003" s="36"/>
      <c r="L2003" s="36"/>
      <c r="M2003" s="38"/>
      <c r="N2003" s="36"/>
      <c r="O2003" s="38"/>
    </row>
    <row r="2004" spans="8:15">
      <c r="H2004" s="37"/>
      <c r="I2004" s="36"/>
      <c r="J2004" s="38"/>
      <c r="K2004" s="36"/>
      <c r="L2004" s="36"/>
      <c r="M2004" s="38"/>
      <c r="N2004" s="36"/>
      <c r="O2004" s="38"/>
    </row>
    <row r="2005" spans="8:15">
      <c r="H2005" s="37"/>
      <c r="I2005" s="36"/>
      <c r="J2005" s="38"/>
      <c r="K2005" s="36"/>
      <c r="L2005" s="36"/>
      <c r="M2005" s="38"/>
      <c r="N2005" s="36"/>
      <c r="O2005" s="38"/>
    </row>
    <row r="2006" spans="8:15">
      <c r="H2006" s="37"/>
      <c r="I2006" s="36"/>
      <c r="J2006" s="38"/>
      <c r="K2006" s="36"/>
      <c r="L2006" s="36"/>
      <c r="M2006" s="38"/>
      <c r="N2006" s="36"/>
      <c r="O2006" s="38"/>
    </row>
    <row r="2007" spans="8:15">
      <c r="H2007" s="37"/>
      <c r="I2007" s="36"/>
      <c r="J2007" s="38"/>
      <c r="K2007" s="36"/>
      <c r="L2007" s="36"/>
      <c r="M2007" s="38"/>
      <c r="N2007" s="36"/>
      <c r="O2007" s="38"/>
    </row>
    <row r="2008" spans="8:15">
      <c r="H2008" s="37"/>
      <c r="I2008" s="36"/>
      <c r="J2008" s="38"/>
      <c r="K2008" s="36"/>
      <c r="L2008" s="36"/>
      <c r="M2008" s="38"/>
      <c r="N2008" s="36"/>
      <c r="O2008" s="38"/>
    </row>
    <row r="2009" spans="8:15">
      <c r="H2009" s="37"/>
      <c r="I2009" s="36"/>
      <c r="J2009" s="38"/>
      <c r="K2009" s="36"/>
      <c r="L2009" s="36"/>
      <c r="M2009" s="38"/>
      <c r="N2009" s="36"/>
      <c r="O2009" s="38"/>
    </row>
    <row r="2010" spans="8:15">
      <c r="H2010" s="37"/>
      <c r="I2010" s="36"/>
      <c r="J2010" s="38"/>
      <c r="K2010" s="36"/>
      <c r="L2010" s="36"/>
      <c r="M2010" s="38"/>
      <c r="N2010" s="36"/>
      <c r="O2010" s="38"/>
    </row>
    <row r="2011" spans="8:15">
      <c r="H2011" s="37"/>
      <c r="I2011" s="36"/>
      <c r="J2011" s="38"/>
      <c r="K2011" s="36"/>
      <c r="L2011" s="36"/>
      <c r="M2011" s="38"/>
      <c r="N2011" s="36"/>
      <c r="O2011" s="38"/>
    </row>
    <row r="2012" spans="8:15">
      <c r="H2012" s="37"/>
      <c r="I2012" s="36"/>
      <c r="J2012" s="38"/>
      <c r="K2012" s="36"/>
      <c r="L2012" s="36"/>
      <c r="M2012" s="38"/>
      <c r="N2012" s="36"/>
      <c r="O2012" s="38"/>
    </row>
    <row r="2013" spans="8:15">
      <c r="H2013" s="37"/>
      <c r="I2013" s="36"/>
      <c r="J2013" s="38"/>
      <c r="K2013" s="36"/>
      <c r="L2013" s="36"/>
      <c r="M2013" s="38"/>
      <c r="N2013" s="36"/>
      <c r="O2013" s="38"/>
    </row>
    <row r="2014" spans="8:15">
      <c r="H2014" s="37"/>
      <c r="I2014" s="36"/>
      <c r="J2014" s="38"/>
      <c r="K2014" s="36"/>
      <c r="L2014" s="36"/>
      <c r="M2014" s="38"/>
      <c r="N2014" s="36"/>
      <c r="O2014" s="38"/>
    </row>
    <row r="2015" spans="8:15">
      <c r="H2015" s="37"/>
      <c r="I2015" s="36"/>
      <c r="J2015" s="38"/>
      <c r="K2015" s="36"/>
      <c r="L2015" s="36"/>
      <c r="M2015" s="38"/>
      <c r="N2015" s="36"/>
      <c r="O2015" s="38"/>
    </row>
    <row r="2016" spans="8:15">
      <c r="H2016" s="37"/>
      <c r="I2016" s="36"/>
      <c r="J2016" s="38"/>
      <c r="K2016" s="36"/>
      <c r="L2016" s="36"/>
      <c r="M2016" s="38"/>
      <c r="N2016" s="36"/>
      <c r="O2016" s="38"/>
    </row>
    <row r="2017" spans="8:15">
      <c r="H2017" s="37"/>
      <c r="I2017" s="36"/>
      <c r="J2017" s="38"/>
      <c r="K2017" s="36"/>
      <c r="L2017" s="36"/>
      <c r="M2017" s="38"/>
      <c r="N2017" s="36"/>
      <c r="O2017" s="38"/>
    </row>
    <row r="2018" spans="8:15">
      <c r="H2018" s="37"/>
      <c r="I2018" s="36"/>
      <c r="J2018" s="38"/>
      <c r="K2018" s="36"/>
      <c r="L2018" s="36"/>
      <c r="M2018" s="38"/>
      <c r="N2018" s="36"/>
      <c r="O2018" s="38"/>
    </row>
    <row r="2019" spans="8:15">
      <c r="H2019" s="37"/>
      <c r="I2019" s="36"/>
      <c r="J2019" s="38"/>
      <c r="K2019" s="36"/>
      <c r="L2019" s="36"/>
      <c r="M2019" s="38"/>
      <c r="N2019" s="36"/>
      <c r="O2019" s="38"/>
    </row>
    <row r="2020" spans="8:15">
      <c r="H2020" s="37"/>
      <c r="I2020" s="36"/>
      <c r="J2020" s="38"/>
      <c r="K2020" s="36"/>
      <c r="L2020" s="36"/>
      <c r="M2020" s="38"/>
      <c r="N2020" s="36"/>
      <c r="O2020" s="38"/>
    </row>
    <row r="2021" spans="8:15">
      <c r="H2021" s="37"/>
      <c r="I2021" s="36"/>
      <c r="J2021" s="38"/>
      <c r="K2021" s="36"/>
      <c r="L2021" s="36"/>
      <c r="M2021" s="38"/>
      <c r="N2021" s="36"/>
      <c r="O2021" s="38"/>
    </row>
    <row r="2022" spans="8:15">
      <c r="H2022" s="37"/>
      <c r="I2022" s="36"/>
      <c r="J2022" s="38"/>
      <c r="K2022" s="36"/>
      <c r="L2022" s="36"/>
      <c r="M2022" s="38"/>
      <c r="N2022" s="36"/>
      <c r="O2022" s="38"/>
    </row>
    <row r="2023" spans="8:15">
      <c r="H2023" s="37"/>
      <c r="I2023" s="36"/>
      <c r="J2023" s="38"/>
      <c r="K2023" s="36"/>
      <c r="L2023" s="36"/>
      <c r="M2023" s="38"/>
      <c r="N2023" s="36"/>
      <c r="O2023" s="38"/>
    </row>
    <row r="2024" spans="8:15">
      <c r="H2024" s="37"/>
      <c r="I2024" s="36"/>
      <c r="J2024" s="38"/>
      <c r="K2024" s="36"/>
      <c r="L2024" s="36"/>
      <c r="M2024" s="38"/>
      <c r="N2024" s="36"/>
      <c r="O2024" s="38"/>
    </row>
    <row r="2025" spans="8:15">
      <c r="H2025" s="37"/>
      <c r="I2025" s="36"/>
      <c r="J2025" s="38"/>
      <c r="K2025" s="36"/>
      <c r="L2025" s="36"/>
      <c r="M2025" s="38"/>
      <c r="N2025" s="36"/>
      <c r="O2025" s="38"/>
    </row>
    <row r="2026" spans="8:15">
      <c r="H2026" s="37"/>
      <c r="I2026" s="36"/>
      <c r="J2026" s="38"/>
      <c r="K2026" s="36"/>
      <c r="L2026" s="36"/>
      <c r="M2026" s="38"/>
      <c r="N2026" s="36"/>
      <c r="O2026" s="38"/>
    </row>
    <row r="2027" spans="8:15">
      <c r="H2027" s="37"/>
      <c r="I2027" s="36"/>
      <c r="J2027" s="38"/>
      <c r="K2027" s="36"/>
      <c r="L2027" s="36"/>
      <c r="M2027" s="38"/>
      <c r="N2027" s="36"/>
      <c r="O2027" s="38"/>
    </row>
    <row r="2028" spans="8:15">
      <c r="H2028" s="37"/>
      <c r="I2028" s="36"/>
      <c r="J2028" s="38"/>
      <c r="K2028" s="36"/>
      <c r="L2028" s="36"/>
      <c r="M2028" s="38"/>
      <c r="N2028" s="36"/>
      <c r="O2028" s="38"/>
    </row>
    <row r="2029" spans="8:15">
      <c r="H2029" s="37"/>
      <c r="I2029" s="36"/>
      <c r="J2029" s="38"/>
      <c r="K2029" s="36"/>
      <c r="L2029" s="36"/>
      <c r="M2029" s="38"/>
      <c r="N2029" s="36"/>
      <c r="O2029" s="38"/>
    </row>
    <row r="2030" spans="8:15">
      <c r="H2030" s="37"/>
      <c r="I2030" s="36"/>
      <c r="J2030" s="38"/>
      <c r="K2030" s="36"/>
      <c r="L2030" s="36"/>
      <c r="M2030" s="38"/>
      <c r="N2030" s="36"/>
      <c r="O2030" s="38"/>
    </row>
    <row r="2031" spans="8:15">
      <c r="H2031" s="37"/>
      <c r="I2031" s="36"/>
      <c r="J2031" s="38"/>
      <c r="K2031" s="36"/>
      <c r="L2031" s="36"/>
      <c r="M2031" s="38"/>
      <c r="N2031" s="36"/>
      <c r="O2031" s="38"/>
    </row>
    <row r="2032" spans="8:15">
      <c r="H2032" s="37"/>
      <c r="I2032" s="36"/>
      <c r="J2032" s="38"/>
      <c r="K2032" s="36"/>
      <c r="L2032" s="36"/>
      <c r="M2032" s="38"/>
      <c r="N2032" s="36"/>
      <c r="O2032" s="38"/>
    </row>
    <row r="2033" spans="8:15">
      <c r="H2033" s="37"/>
      <c r="I2033" s="36"/>
      <c r="J2033" s="38"/>
      <c r="K2033" s="36"/>
      <c r="L2033" s="36"/>
      <c r="M2033" s="38"/>
      <c r="N2033" s="36"/>
      <c r="O2033" s="38"/>
    </row>
    <row r="2034" spans="8:15">
      <c r="H2034" s="37"/>
      <c r="I2034" s="36"/>
      <c r="J2034" s="38"/>
      <c r="K2034" s="36"/>
      <c r="L2034" s="36"/>
      <c r="M2034" s="38"/>
      <c r="N2034" s="36"/>
      <c r="O2034" s="38"/>
    </row>
    <row r="2035" spans="8:15">
      <c r="H2035" s="37"/>
      <c r="I2035" s="36"/>
      <c r="J2035" s="38"/>
      <c r="K2035" s="36"/>
      <c r="L2035" s="36"/>
      <c r="M2035" s="38"/>
      <c r="N2035" s="36"/>
      <c r="O2035" s="38"/>
    </row>
    <row r="2036" spans="8:15">
      <c r="H2036" s="37"/>
      <c r="I2036" s="36"/>
      <c r="J2036" s="38"/>
      <c r="K2036" s="36"/>
      <c r="L2036" s="36"/>
      <c r="M2036" s="38"/>
      <c r="N2036" s="36"/>
      <c r="O2036" s="38"/>
    </row>
    <row r="2037" spans="8:15">
      <c r="H2037" s="37"/>
      <c r="I2037" s="36"/>
      <c r="J2037" s="38"/>
      <c r="K2037" s="36"/>
      <c r="L2037" s="36"/>
      <c r="M2037" s="38"/>
      <c r="N2037" s="36"/>
      <c r="O2037" s="38"/>
    </row>
    <row r="2038" spans="8:15">
      <c r="H2038" s="37"/>
      <c r="I2038" s="36"/>
      <c r="J2038" s="38"/>
      <c r="K2038" s="36"/>
      <c r="L2038" s="36"/>
      <c r="M2038" s="38"/>
      <c r="N2038" s="36"/>
      <c r="O2038" s="38"/>
    </row>
    <row r="2039" spans="8:15">
      <c r="H2039" s="37"/>
      <c r="I2039" s="36"/>
      <c r="J2039" s="38"/>
      <c r="K2039" s="36"/>
      <c r="L2039" s="36"/>
      <c r="M2039" s="38"/>
      <c r="N2039" s="36"/>
      <c r="O2039" s="38"/>
    </row>
    <row r="2040" spans="8:15">
      <c r="H2040" s="37"/>
      <c r="I2040" s="36"/>
      <c r="J2040" s="38"/>
      <c r="K2040" s="36"/>
      <c r="L2040" s="36"/>
      <c r="M2040" s="38"/>
      <c r="N2040" s="36"/>
      <c r="O2040" s="38"/>
    </row>
    <row r="2041" spans="8:15">
      <c r="H2041" s="37"/>
      <c r="I2041" s="36"/>
      <c r="J2041" s="38"/>
      <c r="K2041" s="36"/>
      <c r="L2041" s="36"/>
      <c r="M2041" s="38"/>
      <c r="N2041" s="36"/>
      <c r="O2041" s="38"/>
    </row>
    <row r="2042" spans="8:15">
      <c r="H2042" s="37"/>
      <c r="I2042" s="36"/>
      <c r="J2042" s="38"/>
      <c r="K2042" s="36"/>
      <c r="L2042" s="36"/>
      <c r="M2042" s="38"/>
      <c r="N2042" s="36"/>
      <c r="O2042" s="38"/>
    </row>
    <row r="2043" spans="8:15">
      <c r="H2043" s="37"/>
      <c r="I2043" s="36"/>
      <c r="J2043" s="38"/>
      <c r="K2043" s="36"/>
      <c r="L2043" s="36"/>
      <c r="M2043" s="38"/>
      <c r="N2043" s="36"/>
      <c r="O2043" s="38"/>
    </row>
    <row r="2044" spans="8:15">
      <c r="H2044" s="37"/>
      <c r="I2044" s="36"/>
      <c r="J2044" s="38"/>
      <c r="K2044" s="36"/>
      <c r="L2044" s="36"/>
      <c r="M2044" s="38"/>
      <c r="N2044" s="36"/>
      <c r="O2044" s="38"/>
    </row>
    <row r="2045" spans="8:15">
      <c r="H2045" s="37"/>
      <c r="I2045" s="36"/>
      <c r="J2045" s="38"/>
      <c r="K2045" s="36"/>
      <c r="L2045" s="36"/>
      <c r="M2045" s="38"/>
      <c r="N2045" s="36"/>
      <c r="O2045" s="38"/>
    </row>
    <row r="2046" spans="8:15">
      <c r="H2046" s="37"/>
      <c r="I2046" s="36"/>
      <c r="J2046" s="38"/>
      <c r="K2046" s="36"/>
      <c r="L2046" s="36"/>
      <c r="M2046" s="38"/>
      <c r="N2046" s="36"/>
      <c r="O2046" s="38"/>
    </row>
    <row r="2047" spans="8:15">
      <c r="H2047" s="37"/>
      <c r="I2047" s="36"/>
      <c r="J2047" s="38"/>
      <c r="K2047" s="36"/>
      <c r="L2047" s="36"/>
      <c r="M2047" s="38"/>
      <c r="N2047" s="36"/>
      <c r="O2047" s="38"/>
    </row>
    <row r="2048" spans="8:15">
      <c r="H2048" s="37"/>
      <c r="I2048" s="36"/>
      <c r="J2048" s="38"/>
      <c r="K2048" s="36"/>
      <c r="L2048" s="36"/>
      <c r="M2048" s="38"/>
      <c r="N2048" s="36"/>
      <c r="O2048" s="38"/>
    </row>
    <row r="2049" spans="8:15">
      <c r="H2049" s="37"/>
      <c r="I2049" s="36"/>
      <c r="J2049" s="38"/>
      <c r="K2049" s="36"/>
      <c r="L2049" s="36"/>
      <c r="M2049" s="38"/>
      <c r="N2049" s="36"/>
      <c r="O2049" s="38"/>
    </row>
    <row r="2050" spans="8:15">
      <c r="H2050" s="37"/>
      <c r="I2050" s="36"/>
      <c r="J2050" s="38"/>
      <c r="K2050" s="36"/>
      <c r="L2050" s="36"/>
      <c r="M2050" s="38"/>
      <c r="N2050" s="36"/>
      <c r="O2050" s="38"/>
    </row>
    <row r="2051" spans="8:15">
      <c r="H2051" s="37"/>
      <c r="I2051" s="36"/>
      <c r="J2051" s="38"/>
      <c r="K2051" s="36"/>
      <c r="L2051" s="36"/>
      <c r="M2051" s="38"/>
      <c r="N2051" s="36"/>
      <c r="O2051" s="38"/>
    </row>
    <row r="2052" spans="8:15">
      <c r="H2052" s="37"/>
      <c r="I2052" s="36"/>
      <c r="J2052" s="38"/>
      <c r="K2052" s="36"/>
      <c r="L2052" s="36"/>
      <c r="M2052" s="38"/>
      <c r="N2052" s="36"/>
      <c r="O2052" s="38"/>
    </row>
    <row r="2053" spans="8:15">
      <c r="H2053" s="37"/>
      <c r="I2053" s="36"/>
      <c r="J2053" s="38"/>
      <c r="K2053" s="36"/>
      <c r="L2053" s="36"/>
      <c r="M2053" s="38"/>
      <c r="N2053" s="36"/>
      <c r="O2053" s="38"/>
    </row>
    <row r="2054" spans="8:15">
      <c r="H2054" s="37"/>
      <c r="I2054" s="36"/>
      <c r="J2054" s="38"/>
      <c r="K2054" s="36"/>
      <c r="L2054" s="36"/>
      <c r="M2054" s="38"/>
      <c r="N2054" s="36"/>
      <c r="O2054" s="38"/>
    </row>
    <row r="2055" spans="8:15">
      <c r="H2055" s="37"/>
      <c r="I2055" s="36"/>
      <c r="J2055" s="38"/>
      <c r="K2055" s="36"/>
      <c r="L2055" s="36"/>
      <c r="M2055" s="38"/>
      <c r="N2055" s="36"/>
      <c r="O2055" s="38"/>
    </row>
    <row r="2056" spans="8:15">
      <c r="H2056" s="37"/>
      <c r="I2056" s="36"/>
      <c r="J2056" s="38"/>
      <c r="K2056" s="36"/>
      <c r="L2056" s="36"/>
      <c r="M2056" s="38"/>
      <c r="N2056" s="36"/>
      <c r="O2056" s="38"/>
    </row>
    <row r="2057" spans="8:15">
      <c r="H2057" s="37"/>
      <c r="I2057" s="36"/>
      <c r="J2057" s="38"/>
      <c r="K2057" s="36"/>
      <c r="L2057" s="36"/>
      <c r="M2057" s="38"/>
      <c r="N2057" s="36"/>
      <c r="O2057" s="38"/>
    </row>
    <row r="2058" spans="8:15">
      <c r="H2058" s="37"/>
      <c r="I2058" s="36"/>
      <c r="J2058" s="38"/>
      <c r="K2058" s="36"/>
      <c r="L2058" s="36"/>
      <c r="M2058" s="38"/>
      <c r="N2058" s="36"/>
      <c r="O2058" s="38"/>
    </row>
    <row r="2059" spans="8:15">
      <c r="H2059" s="37"/>
      <c r="I2059" s="36"/>
      <c r="J2059" s="38"/>
      <c r="K2059" s="36"/>
      <c r="L2059" s="36"/>
      <c r="M2059" s="38"/>
      <c r="N2059" s="36"/>
      <c r="O2059" s="38"/>
    </row>
    <row r="2060" spans="8:15">
      <c r="H2060" s="37"/>
      <c r="I2060" s="36"/>
      <c r="J2060" s="38"/>
      <c r="K2060" s="36"/>
      <c r="L2060" s="36"/>
      <c r="M2060" s="38"/>
      <c r="N2060" s="36"/>
      <c r="O2060" s="38"/>
    </row>
    <row r="2061" spans="8:15">
      <c r="H2061" s="37"/>
      <c r="I2061" s="36"/>
      <c r="J2061" s="38"/>
      <c r="K2061" s="36"/>
      <c r="L2061" s="36"/>
      <c r="M2061" s="38"/>
      <c r="N2061" s="36"/>
      <c r="O2061" s="38"/>
    </row>
    <row r="2062" spans="8:15">
      <c r="H2062" s="37"/>
      <c r="I2062" s="36"/>
      <c r="J2062" s="38"/>
      <c r="K2062" s="36"/>
      <c r="L2062" s="36"/>
      <c r="M2062" s="38"/>
      <c r="N2062" s="36"/>
      <c r="O2062" s="38"/>
    </row>
    <row r="2063" spans="8:15">
      <c r="H2063" s="37"/>
      <c r="I2063" s="36"/>
      <c r="J2063" s="38"/>
      <c r="K2063" s="36"/>
      <c r="L2063" s="36"/>
      <c r="M2063" s="38"/>
      <c r="N2063" s="36"/>
      <c r="O2063" s="38"/>
    </row>
    <row r="2064" spans="8:15">
      <c r="H2064" s="37"/>
      <c r="I2064" s="36"/>
      <c r="J2064" s="38"/>
      <c r="K2064" s="36"/>
      <c r="L2064" s="36"/>
      <c r="M2064" s="38"/>
      <c r="N2064" s="36"/>
      <c r="O2064" s="38"/>
    </row>
    <row r="2065" spans="8:15">
      <c r="H2065" s="37"/>
      <c r="I2065" s="36"/>
      <c r="J2065" s="38"/>
      <c r="K2065" s="36"/>
      <c r="L2065" s="36"/>
      <c r="M2065" s="38"/>
      <c r="N2065" s="36"/>
      <c r="O2065" s="38"/>
    </row>
    <row r="2066" spans="8:15">
      <c r="H2066" s="37"/>
      <c r="I2066" s="36"/>
      <c r="J2066" s="38"/>
      <c r="K2066" s="36"/>
      <c r="L2066" s="36"/>
      <c r="M2066" s="38"/>
      <c r="N2066" s="36"/>
      <c r="O2066" s="38"/>
    </row>
    <row r="2067" spans="8:15">
      <c r="H2067" s="37"/>
      <c r="I2067" s="36"/>
      <c r="J2067" s="38"/>
      <c r="K2067" s="36"/>
      <c r="L2067" s="36"/>
      <c r="M2067" s="38"/>
      <c r="N2067" s="36"/>
      <c r="O2067" s="38"/>
    </row>
    <row r="2068" spans="8:15">
      <c r="H2068" s="37"/>
      <c r="I2068" s="36"/>
      <c r="J2068" s="38"/>
      <c r="K2068" s="36"/>
      <c r="L2068" s="36"/>
      <c r="M2068" s="38"/>
      <c r="N2068" s="36"/>
      <c r="O2068" s="38"/>
    </row>
    <row r="2069" spans="8:15">
      <c r="H2069" s="37"/>
      <c r="I2069" s="36"/>
      <c r="J2069" s="38"/>
      <c r="K2069" s="36"/>
      <c r="L2069" s="36"/>
      <c r="M2069" s="38"/>
      <c r="N2069" s="36"/>
      <c r="O2069" s="38"/>
    </row>
    <row r="2070" spans="8:15">
      <c r="H2070" s="37"/>
      <c r="I2070" s="36"/>
      <c r="J2070" s="38"/>
      <c r="K2070" s="36"/>
      <c r="L2070" s="36"/>
      <c r="M2070" s="38"/>
      <c r="N2070" s="36"/>
      <c r="O2070" s="38"/>
    </row>
    <row r="2071" spans="8:15">
      <c r="H2071" s="37"/>
      <c r="I2071" s="36"/>
      <c r="J2071" s="38"/>
      <c r="K2071" s="36"/>
      <c r="L2071" s="36"/>
      <c r="M2071" s="38"/>
      <c r="N2071" s="36"/>
      <c r="O2071" s="38"/>
    </row>
    <row r="2072" spans="8:15">
      <c r="H2072" s="37"/>
      <c r="I2072" s="36"/>
      <c r="J2072" s="38"/>
      <c r="K2072" s="36"/>
      <c r="L2072" s="36"/>
      <c r="M2072" s="38"/>
      <c r="N2072" s="36"/>
      <c r="O2072" s="38"/>
    </row>
    <row r="2073" spans="8:15">
      <c r="H2073" s="37"/>
      <c r="I2073" s="36"/>
      <c r="J2073" s="38"/>
      <c r="K2073" s="36"/>
      <c r="L2073" s="36"/>
      <c r="M2073" s="38"/>
      <c r="N2073" s="36"/>
      <c r="O2073" s="38"/>
    </row>
    <row r="2074" spans="8:15">
      <c r="H2074" s="37"/>
      <c r="I2074" s="36"/>
      <c r="J2074" s="38"/>
      <c r="K2074" s="36"/>
      <c r="L2074" s="36"/>
      <c r="M2074" s="38"/>
      <c r="N2074" s="36"/>
      <c r="O2074" s="38"/>
    </row>
    <row r="2075" spans="8:15">
      <c r="H2075" s="37"/>
      <c r="I2075" s="36"/>
      <c r="J2075" s="38"/>
      <c r="K2075" s="36"/>
      <c r="L2075" s="36"/>
      <c r="M2075" s="38"/>
      <c r="N2075" s="36"/>
      <c r="O2075" s="38"/>
    </row>
    <row r="2076" spans="8:15">
      <c r="H2076" s="37"/>
      <c r="I2076" s="36"/>
      <c r="J2076" s="38"/>
      <c r="K2076" s="36"/>
      <c r="L2076" s="36"/>
      <c r="M2076" s="38"/>
      <c r="N2076" s="36"/>
      <c r="O2076" s="38"/>
    </row>
    <row r="2077" spans="8:15">
      <c r="H2077" s="37"/>
      <c r="I2077" s="36"/>
      <c r="J2077" s="38"/>
      <c r="K2077" s="36"/>
      <c r="L2077" s="36"/>
      <c r="M2077" s="38"/>
      <c r="N2077" s="36"/>
      <c r="O2077" s="38"/>
    </row>
    <row r="2078" spans="8:15">
      <c r="H2078" s="37"/>
      <c r="I2078" s="36"/>
      <c r="J2078" s="38"/>
      <c r="K2078" s="36"/>
      <c r="L2078" s="36"/>
      <c r="M2078" s="38"/>
      <c r="N2078" s="36"/>
      <c r="O2078" s="38"/>
    </row>
    <row r="2079" spans="8:15">
      <c r="H2079" s="37"/>
      <c r="I2079" s="36"/>
      <c r="J2079" s="38"/>
      <c r="K2079" s="36"/>
      <c r="L2079" s="36"/>
      <c r="M2079" s="38"/>
      <c r="N2079" s="36"/>
      <c r="O2079" s="38"/>
    </row>
    <row r="2080" spans="8:15">
      <c r="H2080" s="37"/>
      <c r="I2080" s="36"/>
      <c r="J2080" s="38"/>
      <c r="K2080" s="36"/>
      <c r="L2080" s="36"/>
      <c r="M2080" s="38"/>
      <c r="N2080" s="36"/>
      <c r="O2080" s="38"/>
    </row>
    <row r="2081" spans="8:15">
      <c r="H2081" s="37"/>
      <c r="I2081" s="36"/>
      <c r="J2081" s="38"/>
      <c r="K2081" s="36"/>
      <c r="L2081" s="36"/>
      <c r="M2081" s="38"/>
      <c r="N2081" s="36"/>
      <c r="O2081" s="38"/>
    </row>
    <row r="2082" spans="8:15">
      <c r="H2082" s="37"/>
      <c r="I2082" s="36"/>
      <c r="J2082" s="38"/>
      <c r="K2082" s="36"/>
      <c r="L2082" s="36"/>
      <c r="M2082" s="38"/>
      <c r="N2082" s="36"/>
      <c r="O2082" s="38"/>
    </row>
    <row r="2083" spans="8:15">
      <c r="H2083" s="37"/>
      <c r="I2083" s="36"/>
      <c r="J2083" s="38"/>
      <c r="K2083" s="36"/>
      <c r="L2083" s="36"/>
      <c r="M2083" s="38"/>
      <c r="N2083" s="36"/>
      <c r="O2083" s="38"/>
    </row>
    <row r="2084" spans="8:15">
      <c r="H2084" s="37"/>
      <c r="I2084" s="36"/>
      <c r="J2084" s="38"/>
      <c r="K2084" s="36"/>
      <c r="L2084" s="36"/>
      <c r="M2084" s="38"/>
      <c r="N2084" s="36"/>
      <c r="O2084" s="38"/>
    </row>
    <row r="2085" spans="8:15">
      <c r="H2085" s="37"/>
      <c r="I2085" s="36"/>
      <c r="J2085" s="38"/>
      <c r="K2085" s="36"/>
      <c r="L2085" s="36"/>
      <c r="M2085" s="38"/>
      <c r="N2085" s="36"/>
      <c r="O2085" s="38"/>
    </row>
    <row r="2086" spans="8:15">
      <c r="H2086" s="37"/>
      <c r="I2086" s="36"/>
      <c r="J2086" s="38"/>
      <c r="K2086" s="36"/>
      <c r="L2086" s="36"/>
      <c r="M2086" s="38"/>
      <c r="N2086" s="36"/>
      <c r="O2086" s="38"/>
    </row>
    <row r="2087" spans="8:15">
      <c r="H2087" s="37"/>
      <c r="I2087" s="36"/>
      <c r="J2087" s="38"/>
      <c r="K2087" s="36"/>
      <c r="L2087" s="36"/>
      <c r="M2087" s="38"/>
      <c r="N2087" s="36"/>
      <c r="O2087" s="38"/>
    </row>
    <row r="2088" spans="8:15">
      <c r="H2088" s="37"/>
      <c r="I2088" s="36"/>
      <c r="J2088" s="38"/>
      <c r="K2088" s="36"/>
      <c r="L2088" s="36"/>
      <c r="M2088" s="38"/>
      <c r="N2088" s="36"/>
      <c r="O2088" s="38"/>
    </row>
    <row r="2089" spans="8:15">
      <c r="H2089" s="37"/>
      <c r="I2089" s="36"/>
      <c r="J2089" s="38"/>
      <c r="K2089" s="36"/>
      <c r="L2089" s="36"/>
      <c r="M2089" s="38"/>
      <c r="N2089" s="36"/>
      <c r="O2089" s="38"/>
    </row>
    <row r="2090" spans="8:15">
      <c r="H2090" s="37"/>
      <c r="I2090" s="36"/>
      <c r="J2090" s="38"/>
      <c r="K2090" s="36"/>
      <c r="L2090" s="36"/>
      <c r="M2090" s="38"/>
      <c r="N2090" s="36"/>
      <c r="O2090" s="38"/>
    </row>
    <row r="2091" spans="8:15">
      <c r="H2091" s="37"/>
      <c r="I2091" s="36"/>
      <c r="J2091" s="38"/>
      <c r="K2091" s="36"/>
      <c r="L2091" s="36"/>
      <c r="M2091" s="38"/>
      <c r="N2091" s="36"/>
      <c r="O2091" s="38"/>
    </row>
    <row r="2092" spans="8:15">
      <c r="H2092" s="37"/>
      <c r="I2092" s="36"/>
      <c r="J2092" s="38"/>
      <c r="K2092" s="36"/>
      <c r="L2092" s="36"/>
      <c r="M2092" s="38"/>
      <c r="N2092" s="36"/>
      <c r="O2092" s="38"/>
    </row>
    <row r="2093" spans="8:15">
      <c r="H2093" s="37"/>
      <c r="I2093" s="36"/>
      <c r="J2093" s="38"/>
      <c r="K2093" s="36"/>
      <c r="L2093" s="36"/>
      <c r="M2093" s="38"/>
      <c r="N2093" s="36"/>
      <c r="O2093" s="38"/>
    </row>
    <row r="2094" spans="8:15">
      <c r="H2094" s="37"/>
      <c r="I2094" s="36"/>
      <c r="J2094" s="38"/>
      <c r="K2094" s="36"/>
      <c r="L2094" s="36"/>
      <c r="M2094" s="38"/>
      <c r="N2094" s="36"/>
      <c r="O2094" s="38"/>
    </row>
    <row r="2095" spans="8:15">
      <c r="H2095" s="37"/>
      <c r="I2095" s="36"/>
      <c r="J2095" s="38"/>
      <c r="K2095" s="36"/>
      <c r="L2095" s="36"/>
      <c r="M2095" s="38"/>
      <c r="N2095" s="36"/>
      <c r="O2095" s="38"/>
    </row>
    <row r="2096" spans="8:15">
      <c r="H2096" s="37"/>
      <c r="I2096" s="36"/>
      <c r="J2096" s="38"/>
      <c r="K2096" s="36"/>
      <c r="L2096" s="36"/>
      <c r="M2096" s="38"/>
      <c r="N2096" s="36"/>
      <c r="O2096" s="38"/>
    </row>
    <row r="2097" spans="8:15">
      <c r="H2097" s="37"/>
      <c r="I2097" s="36"/>
      <c r="J2097" s="38"/>
      <c r="K2097" s="36"/>
      <c r="L2097" s="36"/>
      <c r="M2097" s="38"/>
      <c r="N2097" s="36"/>
      <c r="O2097" s="38"/>
    </row>
    <row r="2098" spans="8:15">
      <c r="H2098" s="37"/>
      <c r="I2098" s="36"/>
      <c r="J2098" s="38"/>
      <c r="K2098" s="36"/>
      <c r="L2098" s="36"/>
      <c r="M2098" s="38"/>
      <c r="N2098" s="36"/>
      <c r="O2098" s="38"/>
    </row>
    <row r="2099" spans="8:15">
      <c r="H2099" s="37"/>
      <c r="I2099" s="36"/>
      <c r="J2099" s="38"/>
      <c r="K2099" s="36"/>
      <c r="L2099" s="36"/>
      <c r="M2099" s="38"/>
      <c r="N2099" s="36"/>
      <c r="O2099" s="38"/>
    </row>
    <row r="2100" spans="8:15">
      <c r="H2100" s="37"/>
      <c r="I2100" s="36"/>
      <c r="J2100" s="38"/>
      <c r="K2100" s="36"/>
      <c r="L2100" s="36"/>
      <c r="M2100" s="38"/>
      <c r="N2100" s="36"/>
      <c r="O2100" s="38"/>
    </row>
    <row r="2101" spans="8:15">
      <c r="H2101" s="37"/>
      <c r="I2101" s="36"/>
      <c r="J2101" s="38"/>
      <c r="K2101" s="36"/>
      <c r="L2101" s="36"/>
      <c r="M2101" s="38"/>
      <c r="N2101" s="36"/>
      <c r="O2101" s="38"/>
    </row>
    <row r="2102" spans="8:15">
      <c r="H2102" s="37"/>
      <c r="I2102" s="36"/>
      <c r="J2102" s="38"/>
      <c r="K2102" s="36"/>
      <c r="L2102" s="36"/>
      <c r="M2102" s="38"/>
      <c r="N2102" s="36"/>
      <c r="O2102" s="38"/>
    </row>
    <row r="2103" spans="8:15">
      <c r="H2103" s="37"/>
      <c r="I2103" s="36"/>
      <c r="J2103" s="38"/>
      <c r="K2103" s="36"/>
      <c r="L2103" s="36"/>
      <c r="M2103" s="38"/>
      <c r="N2103" s="36"/>
      <c r="O2103" s="38"/>
    </row>
    <row r="2104" spans="8:15">
      <c r="H2104" s="37"/>
      <c r="I2104" s="36"/>
      <c r="J2104" s="38"/>
      <c r="K2104" s="36"/>
      <c r="L2104" s="36"/>
      <c r="M2104" s="38"/>
      <c r="N2104" s="36"/>
      <c r="O2104" s="38"/>
    </row>
    <row r="2105" spans="8:15">
      <c r="H2105" s="37"/>
      <c r="I2105" s="36"/>
      <c r="J2105" s="38"/>
      <c r="K2105" s="36"/>
      <c r="L2105" s="36"/>
      <c r="M2105" s="38"/>
      <c r="N2105" s="36"/>
      <c r="O2105" s="38"/>
    </row>
    <row r="2106" spans="8:15">
      <c r="H2106" s="37"/>
      <c r="I2106" s="36"/>
      <c r="J2106" s="38"/>
      <c r="K2106" s="36"/>
      <c r="L2106" s="36"/>
      <c r="M2106" s="38"/>
      <c r="N2106" s="36"/>
      <c r="O2106" s="38"/>
    </row>
    <row r="2107" spans="8:15">
      <c r="H2107" s="37"/>
      <c r="I2107" s="36"/>
      <c r="J2107" s="38"/>
      <c r="K2107" s="36"/>
      <c r="L2107" s="36"/>
      <c r="M2107" s="38"/>
      <c r="N2107" s="36"/>
      <c r="O2107" s="38"/>
    </row>
    <row r="2108" spans="8:15">
      <c r="H2108" s="37"/>
      <c r="I2108" s="36"/>
      <c r="J2108" s="38"/>
      <c r="K2108" s="36"/>
      <c r="L2108" s="36"/>
      <c r="M2108" s="38"/>
      <c r="N2108" s="36"/>
      <c r="O2108" s="38"/>
    </row>
    <row r="2109" spans="8:15">
      <c r="H2109" s="37"/>
      <c r="I2109" s="36"/>
      <c r="J2109" s="38"/>
      <c r="K2109" s="36"/>
      <c r="L2109" s="36"/>
      <c r="M2109" s="38"/>
      <c r="N2109" s="36"/>
      <c r="O2109" s="38"/>
    </row>
    <row r="2110" spans="8:15">
      <c r="H2110" s="37"/>
      <c r="I2110" s="36"/>
      <c r="J2110" s="38"/>
      <c r="K2110" s="36"/>
      <c r="L2110" s="36"/>
      <c r="M2110" s="38"/>
      <c r="N2110" s="36"/>
      <c r="O2110" s="38"/>
    </row>
    <row r="2111" spans="8:15">
      <c r="H2111" s="37"/>
      <c r="I2111" s="36"/>
      <c r="J2111" s="38"/>
      <c r="K2111" s="36"/>
      <c r="L2111" s="36"/>
      <c r="M2111" s="38"/>
      <c r="N2111" s="36"/>
      <c r="O2111" s="38"/>
    </row>
    <row r="2112" spans="8:15">
      <c r="H2112" s="37"/>
      <c r="I2112" s="36"/>
      <c r="J2112" s="38"/>
      <c r="K2112" s="36"/>
      <c r="L2112" s="36"/>
      <c r="M2112" s="38"/>
      <c r="N2112" s="36"/>
      <c r="O2112" s="38"/>
    </row>
    <row r="2113" spans="8:15">
      <c r="H2113" s="37"/>
      <c r="I2113" s="36"/>
      <c r="J2113" s="38"/>
      <c r="K2113" s="36"/>
      <c r="L2113" s="36"/>
      <c r="M2113" s="38"/>
      <c r="N2113" s="36"/>
      <c r="O2113" s="38"/>
    </row>
    <row r="2114" spans="8:15">
      <c r="H2114" s="37"/>
      <c r="I2114" s="36"/>
      <c r="J2114" s="38"/>
      <c r="K2114" s="36"/>
      <c r="L2114" s="36"/>
      <c r="M2114" s="38"/>
      <c r="N2114" s="36"/>
      <c r="O2114" s="38"/>
    </row>
    <row r="2115" spans="8:15">
      <c r="H2115" s="37"/>
      <c r="I2115" s="36"/>
      <c r="J2115" s="38"/>
      <c r="K2115" s="36"/>
      <c r="L2115" s="36"/>
      <c r="M2115" s="38"/>
      <c r="N2115" s="36"/>
      <c r="O2115" s="38"/>
    </row>
    <row r="2116" spans="8:15">
      <c r="H2116" s="37"/>
      <c r="I2116" s="36"/>
      <c r="J2116" s="38"/>
      <c r="K2116" s="36"/>
      <c r="L2116" s="36"/>
      <c r="M2116" s="38"/>
      <c r="N2116" s="36"/>
      <c r="O2116" s="38"/>
    </row>
    <row r="2117" spans="8:15">
      <c r="H2117" s="37"/>
      <c r="I2117" s="36"/>
      <c r="J2117" s="38"/>
      <c r="K2117" s="36"/>
      <c r="L2117" s="36"/>
      <c r="M2117" s="38"/>
      <c r="N2117" s="36"/>
      <c r="O2117" s="38"/>
    </row>
    <row r="2118" spans="8:15">
      <c r="H2118" s="37"/>
      <c r="I2118" s="36"/>
      <c r="J2118" s="38"/>
      <c r="K2118" s="36"/>
      <c r="L2118" s="36"/>
      <c r="M2118" s="38"/>
      <c r="N2118" s="36"/>
      <c r="O2118" s="38"/>
    </row>
    <row r="2119" spans="8:15">
      <c r="H2119" s="37"/>
      <c r="I2119" s="36"/>
      <c r="J2119" s="38"/>
      <c r="K2119" s="36"/>
      <c r="L2119" s="36"/>
      <c r="M2119" s="38"/>
      <c r="N2119" s="36"/>
      <c r="O2119" s="38"/>
    </row>
    <row r="2120" spans="8:15">
      <c r="H2120" s="37"/>
      <c r="I2120" s="36"/>
      <c r="J2120" s="38"/>
      <c r="K2120" s="36"/>
      <c r="L2120" s="36"/>
      <c r="M2120" s="38"/>
      <c r="N2120" s="36"/>
      <c r="O2120" s="38"/>
    </row>
    <row r="2121" spans="8:15">
      <c r="H2121" s="37"/>
      <c r="I2121" s="36"/>
      <c r="J2121" s="38"/>
      <c r="K2121" s="36"/>
      <c r="L2121" s="36"/>
      <c r="M2121" s="38"/>
      <c r="N2121" s="36"/>
      <c r="O2121" s="38"/>
    </row>
    <row r="2122" spans="8:15">
      <c r="H2122" s="37"/>
      <c r="I2122" s="36"/>
      <c r="J2122" s="38"/>
      <c r="K2122" s="36"/>
      <c r="L2122" s="36"/>
      <c r="M2122" s="38"/>
      <c r="N2122" s="36"/>
      <c r="O2122" s="38"/>
    </row>
    <row r="2123" spans="8:15">
      <c r="H2123" s="37"/>
      <c r="I2123" s="36"/>
      <c r="J2123" s="38"/>
      <c r="K2123" s="36"/>
      <c r="L2123" s="36"/>
      <c r="M2123" s="38"/>
      <c r="N2123" s="36"/>
      <c r="O2123" s="38"/>
    </row>
    <row r="2124" spans="8:15">
      <c r="H2124" s="37"/>
      <c r="I2124" s="36"/>
      <c r="J2124" s="38"/>
      <c r="K2124" s="36"/>
      <c r="L2124" s="36"/>
      <c r="M2124" s="38"/>
      <c r="N2124" s="36"/>
      <c r="O2124" s="38"/>
    </row>
    <row r="2125" spans="8:15">
      <c r="H2125" s="37"/>
      <c r="I2125" s="36"/>
      <c r="J2125" s="38"/>
      <c r="K2125" s="36"/>
      <c r="L2125" s="36"/>
      <c r="M2125" s="38"/>
      <c r="N2125" s="36"/>
      <c r="O2125" s="38"/>
    </row>
    <row r="2126" spans="8:15">
      <c r="H2126" s="37"/>
      <c r="I2126" s="36"/>
      <c r="J2126" s="38"/>
      <c r="K2126" s="36"/>
      <c r="L2126" s="36"/>
      <c r="M2126" s="38"/>
      <c r="N2126" s="36"/>
      <c r="O2126" s="38"/>
    </row>
    <row r="2127" spans="8:15">
      <c r="H2127" s="37"/>
      <c r="I2127" s="36"/>
      <c r="J2127" s="38"/>
      <c r="K2127" s="36"/>
      <c r="L2127" s="36"/>
      <c r="M2127" s="38"/>
      <c r="N2127" s="36"/>
      <c r="O2127" s="38"/>
    </row>
    <row r="2128" spans="8:15">
      <c r="H2128" s="37"/>
      <c r="I2128" s="36"/>
      <c r="J2128" s="38"/>
      <c r="K2128" s="36"/>
      <c r="L2128" s="36"/>
      <c r="M2128" s="38"/>
      <c r="N2128" s="36"/>
      <c r="O2128" s="38"/>
    </row>
    <row r="2129" spans="8:15">
      <c r="H2129" s="37"/>
      <c r="I2129" s="36"/>
      <c r="J2129" s="38"/>
      <c r="K2129" s="36"/>
      <c r="L2129" s="36"/>
      <c r="M2129" s="38"/>
      <c r="N2129" s="36"/>
      <c r="O2129" s="38"/>
    </row>
    <row r="2130" spans="8:15">
      <c r="H2130" s="37"/>
      <c r="I2130" s="36"/>
      <c r="J2130" s="38"/>
      <c r="K2130" s="36"/>
      <c r="L2130" s="36"/>
      <c r="M2130" s="38"/>
      <c r="N2130" s="36"/>
      <c r="O2130" s="38"/>
    </row>
    <row r="2131" spans="8:15">
      <c r="H2131" s="37"/>
      <c r="I2131" s="36"/>
      <c r="J2131" s="38"/>
      <c r="K2131" s="36"/>
      <c r="L2131" s="36"/>
      <c r="M2131" s="38"/>
      <c r="N2131" s="36"/>
      <c r="O2131" s="38"/>
    </row>
    <row r="2132" spans="8:15">
      <c r="H2132" s="37"/>
      <c r="I2132" s="36"/>
      <c r="J2132" s="38"/>
      <c r="K2132" s="36"/>
      <c r="L2132" s="36"/>
      <c r="M2132" s="38"/>
      <c r="N2132" s="36"/>
      <c r="O2132" s="38"/>
    </row>
    <row r="2133" spans="8:15">
      <c r="H2133" s="37"/>
      <c r="I2133" s="36"/>
      <c r="J2133" s="38"/>
      <c r="K2133" s="36"/>
      <c r="L2133" s="36"/>
      <c r="M2133" s="38"/>
      <c r="N2133" s="36"/>
      <c r="O2133" s="38"/>
    </row>
    <row r="2134" spans="8:15">
      <c r="H2134" s="37"/>
      <c r="I2134" s="36"/>
      <c r="J2134" s="38"/>
      <c r="K2134" s="36"/>
      <c r="L2134" s="36"/>
      <c r="M2134" s="38"/>
      <c r="N2134" s="36"/>
      <c r="O2134" s="38"/>
    </row>
    <row r="2135" spans="8:15">
      <c r="H2135" s="37"/>
      <c r="I2135" s="36"/>
      <c r="J2135" s="38"/>
      <c r="K2135" s="36"/>
      <c r="L2135" s="36"/>
      <c r="M2135" s="38"/>
      <c r="N2135" s="36"/>
      <c r="O2135" s="38"/>
    </row>
    <row r="2136" spans="8:15">
      <c r="H2136" s="37"/>
      <c r="I2136" s="36"/>
      <c r="J2136" s="38"/>
      <c r="K2136" s="36"/>
      <c r="L2136" s="36"/>
      <c r="M2136" s="38"/>
      <c r="N2136" s="36"/>
      <c r="O2136" s="38"/>
    </row>
    <row r="2137" spans="8:15">
      <c r="H2137" s="37"/>
      <c r="I2137" s="36"/>
      <c r="J2137" s="38"/>
      <c r="K2137" s="36"/>
      <c r="L2137" s="36"/>
      <c r="M2137" s="38"/>
      <c r="N2137" s="36"/>
      <c r="O2137" s="38"/>
    </row>
    <row r="2138" spans="8:15">
      <c r="H2138" s="37"/>
      <c r="I2138" s="36"/>
      <c r="J2138" s="38"/>
      <c r="K2138" s="36"/>
      <c r="L2138" s="36"/>
      <c r="M2138" s="38"/>
      <c r="N2138" s="36"/>
      <c r="O2138" s="38"/>
    </row>
    <row r="2139" spans="8:15">
      <c r="H2139" s="37"/>
      <c r="I2139" s="36"/>
      <c r="J2139" s="38"/>
      <c r="K2139" s="36"/>
      <c r="L2139" s="36"/>
      <c r="M2139" s="38"/>
      <c r="N2139" s="36"/>
      <c r="O2139" s="38"/>
    </row>
    <row r="2140" spans="8:15">
      <c r="H2140" s="37"/>
      <c r="I2140" s="36"/>
      <c r="J2140" s="38"/>
      <c r="K2140" s="36"/>
      <c r="L2140" s="36"/>
      <c r="M2140" s="38"/>
      <c r="N2140" s="36"/>
      <c r="O2140" s="38"/>
    </row>
    <row r="2141" spans="8:15">
      <c r="H2141" s="37"/>
      <c r="I2141" s="36"/>
      <c r="J2141" s="38"/>
      <c r="K2141" s="36"/>
      <c r="L2141" s="36"/>
      <c r="M2141" s="38"/>
      <c r="N2141" s="36"/>
      <c r="O2141" s="38"/>
    </row>
    <row r="2142" spans="8:15">
      <c r="H2142" s="37"/>
      <c r="I2142" s="36"/>
      <c r="J2142" s="38"/>
      <c r="K2142" s="36"/>
      <c r="L2142" s="36"/>
      <c r="M2142" s="38"/>
      <c r="N2142" s="36"/>
      <c r="O2142" s="38"/>
    </row>
    <row r="2143" spans="8:15">
      <c r="H2143" s="37"/>
      <c r="I2143" s="36"/>
      <c r="J2143" s="38"/>
      <c r="K2143" s="36"/>
      <c r="L2143" s="36"/>
      <c r="M2143" s="38"/>
      <c r="N2143" s="36"/>
      <c r="O2143" s="38"/>
    </row>
    <row r="2144" spans="8:15">
      <c r="H2144" s="37"/>
      <c r="I2144" s="36"/>
      <c r="J2144" s="38"/>
      <c r="K2144" s="36"/>
      <c r="L2144" s="36"/>
      <c r="M2144" s="38"/>
      <c r="N2144" s="36"/>
      <c r="O2144" s="38"/>
    </row>
    <row r="2145" spans="8:15">
      <c r="H2145" s="37"/>
      <c r="I2145" s="36"/>
      <c r="J2145" s="38"/>
      <c r="K2145" s="36"/>
      <c r="L2145" s="36"/>
      <c r="M2145" s="38"/>
      <c r="N2145" s="36"/>
      <c r="O2145" s="38"/>
    </row>
    <row r="2146" spans="8:15">
      <c r="H2146" s="37"/>
      <c r="I2146" s="36"/>
      <c r="J2146" s="38"/>
      <c r="K2146" s="36"/>
      <c r="L2146" s="36"/>
      <c r="M2146" s="38"/>
      <c r="N2146" s="36"/>
      <c r="O2146" s="38"/>
    </row>
    <row r="2147" spans="8:15">
      <c r="H2147" s="37"/>
      <c r="I2147" s="36"/>
      <c r="J2147" s="38"/>
      <c r="K2147" s="36"/>
      <c r="L2147" s="36"/>
      <c r="M2147" s="38"/>
      <c r="N2147" s="36"/>
      <c r="O2147" s="38"/>
    </row>
    <row r="2148" spans="8:15">
      <c r="H2148" s="37"/>
      <c r="I2148" s="36"/>
      <c r="J2148" s="38"/>
      <c r="K2148" s="36"/>
      <c r="L2148" s="36"/>
      <c r="M2148" s="38"/>
      <c r="N2148" s="36"/>
      <c r="O2148" s="38"/>
    </row>
    <row r="2149" spans="8:15">
      <c r="H2149" s="37"/>
      <c r="I2149" s="36"/>
      <c r="J2149" s="38"/>
      <c r="K2149" s="36"/>
      <c r="L2149" s="36"/>
      <c r="M2149" s="38"/>
      <c r="N2149" s="36"/>
      <c r="O2149" s="38"/>
    </row>
    <row r="2150" spans="8:15">
      <c r="H2150" s="37"/>
      <c r="I2150" s="36"/>
      <c r="J2150" s="38"/>
      <c r="K2150" s="36"/>
      <c r="L2150" s="36"/>
      <c r="M2150" s="38"/>
      <c r="N2150" s="36"/>
      <c r="O2150" s="38"/>
    </row>
    <row r="2151" spans="8:15">
      <c r="H2151" s="37"/>
      <c r="I2151" s="36"/>
      <c r="J2151" s="38"/>
      <c r="K2151" s="36"/>
      <c r="L2151" s="36"/>
      <c r="M2151" s="38"/>
      <c r="N2151" s="36"/>
      <c r="O2151" s="38"/>
    </row>
    <row r="2152" spans="8:15">
      <c r="H2152" s="37"/>
      <c r="I2152" s="36"/>
      <c r="J2152" s="38"/>
      <c r="K2152" s="36"/>
      <c r="L2152" s="36"/>
      <c r="M2152" s="38"/>
      <c r="N2152" s="36"/>
      <c r="O2152" s="38"/>
    </row>
    <row r="2153" spans="8:15">
      <c r="H2153" s="37"/>
      <c r="I2153" s="36"/>
      <c r="J2153" s="38"/>
      <c r="K2153" s="36"/>
      <c r="L2153" s="36"/>
      <c r="M2153" s="38"/>
      <c r="N2153" s="36"/>
      <c r="O2153" s="38"/>
    </row>
    <row r="2154" spans="8:15">
      <c r="H2154" s="37"/>
      <c r="I2154" s="36"/>
      <c r="J2154" s="38"/>
      <c r="K2154" s="36"/>
      <c r="L2154" s="36"/>
      <c r="M2154" s="38"/>
      <c r="N2154" s="36"/>
      <c r="O2154" s="38"/>
    </row>
    <row r="2155" spans="8:15">
      <c r="H2155" s="37"/>
      <c r="I2155" s="36"/>
      <c r="J2155" s="38"/>
      <c r="K2155" s="36"/>
      <c r="L2155" s="36"/>
      <c r="M2155" s="38"/>
      <c r="N2155" s="36"/>
      <c r="O2155" s="38"/>
    </row>
    <row r="2156" spans="8:15">
      <c r="H2156" s="37"/>
      <c r="I2156" s="36"/>
      <c r="J2156" s="38"/>
      <c r="K2156" s="36"/>
      <c r="L2156" s="36"/>
      <c r="M2156" s="38"/>
      <c r="N2156" s="36"/>
      <c r="O2156" s="38"/>
    </row>
    <row r="2157" spans="8:15">
      <c r="H2157" s="37"/>
      <c r="I2157" s="36"/>
      <c r="J2157" s="38"/>
      <c r="K2157" s="36"/>
      <c r="L2157" s="36"/>
      <c r="M2157" s="38"/>
      <c r="N2157" s="36"/>
      <c r="O2157" s="38"/>
    </row>
    <row r="2158" spans="8:15">
      <c r="H2158" s="37"/>
      <c r="I2158" s="36"/>
      <c r="J2158" s="38"/>
      <c r="K2158" s="36"/>
      <c r="L2158" s="36"/>
      <c r="M2158" s="38"/>
      <c r="N2158" s="36"/>
      <c r="O2158" s="38"/>
    </row>
    <row r="2159" spans="8:15">
      <c r="H2159" s="37"/>
      <c r="I2159" s="36"/>
      <c r="J2159" s="38"/>
      <c r="K2159" s="36"/>
      <c r="L2159" s="36"/>
      <c r="M2159" s="38"/>
      <c r="N2159" s="36"/>
      <c r="O2159" s="38"/>
    </row>
    <row r="2160" spans="8:15">
      <c r="H2160" s="37"/>
      <c r="I2160" s="36"/>
      <c r="J2160" s="38"/>
      <c r="K2160" s="36"/>
      <c r="L2160" s="36"/>
      <c r="M2160" s="38"/>
      <c r="N2160" s="36"/>
      <c r="O2160" s="38"/>
    </row>
    <row r="2161" spans="8:15">
      <c r="H2161" s="37"/>
      <c r="I2161" s="36"/>
      <c r="J2161" s="38"/>
      <c r="K2161" s="36"/>
      <c r="L2161" s="36"/>
      <c r="M2161" s="38"/>
      <c r="N2161" s="36"/>
      <c r="O2161" s="38"/>
    </row>
    <row r="2162" spans="8:15">
      <c r="H2162" s="37"/>
      <c r="I2162" s="36"/>
      <c r="J2162" s="38"/>
      <c r="K2162" s="36"/>
      <c r="L2162" s="36"/>
      <c r="M2162" s="38"/>
      <c r="N2162" s="36"/>
      <c r="O2162" s="38"/>
    </row>
    <row r="2163" spans="8:15">
      <c r="H2163" s="37"/>
      <c r="I2163" s="36"/>
      <c r="J2163" s="38"/>
      <c r="K2163" s="36"/>
      <c r="L2163" s="36"/>
      <c r="M2163" s="38"/>
      <c r="N2163" s="36"/>
      <c r="O2163" s="38"/>
    </row>
    <row r="2164" spans="8:15">
      <c r="H2164" s="37"/>
      <c r="I2164" s="36"/>
      <c r="J2164" s="38"/>
      <c r="K2164" s="36"/>
      <c r="L2164" s="36"/>
      <c r="M2164" s="38"/>
      <c r="N2164" s="36"/>
      <c r="O2164" s="38"/>
    </row>
    <row r="2165" spans="8:15">
      <c r="H2165" s="37"/>
      <c r="I2165" s="36"/>
      <c r="J2165" s="38"/>
      <c r="K2165" s="36"/>
      <c r="L2165" s="36"/>
      <c r="M2165" s="38"/>
      <c r="N2165" s="36"/>
      <c r="O2165" s="38"/>
    </row>
    <row r="2166" spans="8:15">
      <c r="H2166" s="37"/>
      <c r="I2166" s="36"/>
      <c r="J2166" s="38"/>
      <c r="K2166" s="36"/>
      <c r="L2166" s="36"/>
      <c r="M2166" s="38"/>
      <c r="N2166" s="36"/>
      <c r="O2166" s="38"/>
    </row>
    <row r="2167" spans="8:15">
      <c r="H2167" s="37"/>
      <c r="I2167" s="36"/>
      <c r="J2167" s="38"/>
      <c r="K2167" s="36"/>
      <c r="L2167" s="36"/>
      <c r="M2167" s="38"/>
      <c r="N2167" s="36"/>
      <c r="O2167" s="38"/>
    </row>
    <row r="2168" spans="8:15">
      <c r="H2168" s="37"/>
      <c r="I2168" s="36"/>
      <c r="J2168" s="38"/>
      <c r="K2168" s="36"/>
      <c r="L2168" s="36"/>
      <c r="M2168" s="38"/>
      <c r="N2168" s="36"/>
      <c r="O2168" s="38"/>
    </row>
    <row r="2169" spans="8:15">
      <c r="H2169" s="37"/>
      <c r="I2169" s="36"/>
      <c r="J2169" s="38"/>
      <c r="K2169" s="36"/>
      <c r="L2169" s="36"/>
      <c r="M2169" s="38"/>
      <c r="N2169" s="36"/>
      <c r="O2169" s="38"/>
    </row>
    <row r="2170" spans="8:15">
      <c r="H2170" s="37"/>
      <c r="I2170" s="36"/>
      <c r="J2170" s="38"/>
      <c r="K2170" s="36"/>
      <c r="L2170" s="36"/>
      <c r="M2170" s="38"/>
      <c r="N2170" s="36"/>
      <c r="O2170" s="38"/>
    </row>
    <row r="2171" spans="8:15">
      <c r="H2171" s="37"/>
      <c r="I2171" s="36"/>
      <c r="J2171" s="38"/>
      <c r="K2171" s="36"/>
      <c r="L2171" s="36"/>
      <c r="M2171" s="38"/>
      <c r="N2171" s="36"/>
      <c r="O2171" s="38"/>
    </row>
    <row r="2172" spans="8:15">
      <c r="H2172" s="37"/>
      <c r="I2172" s="36"/>
      <c r="J2172" s="38"/>
      <c r="K2172" s="36"/>
      <c r="L2172" s="36"/>
      <c r="M2172" s="38"/>
      <c r="N2172" s="36"/>
      <c r="O2172" s="38"/>
    </row>
    <row r="2173" spans="8:15">
      <c r="H2173" s="37"/>
      <c r="I2173" s="36"/>
      <c r="J2173" s="38"/>
      <c r="K2173" s="36"/>
      <c r="L2173" s="36"/>
      <c r="M2173" s="38"/>
      <c r="N2173" s="36"/>
      <c r="O2173" s="38"/>
    </row>
    <row r="2174" spans="8:15">
      <c r="H2174" s="37"/>
      <c r="I2174" s="36"/>
      <c r="J2174" s="38"/>
      <c r="K2174" s="36"/>
      <c r="L2174" s="36"/>
      <c r="M2174" s="38"/>
      <c r="N2174" s="36"/>
      <c r="O2174" s="38"/>
    </row>
    <row r="2175" spans="8:15">
      <c r="H2175" s="37"/>
      <c r="I2175" s="36"/>
      <c r="J2175" s="38"/>
      <c r="K2175" s="36"/>
      <c r="L2175" s="36"/>
      <c r="M2175" s="38"/>
      <c r="N2175" s="36"/>
      <c r="O2175" s="38"/>
    </row>
    <row r="2176" spans="8:15">
      <c r="H2176" s="37"/>
      <c r="I2176" s="36"/>
      <c r="J2176" s="38"/>
      <c r="K2176" s="36"/>
      <c r="L2176" s="36"/>
      <c r="M2176" s="38"/>
      <c r="N2176" s="36"/>
      <c r="O2176" s="38"/>
    </row>
    <row r="2177" spans="8:15">
      <c r="H2177" s="37"/>
      <c r="I2177" s="36"/>
      <c r="J2177" s="38"/>
      <c r="K2177" s="36"/>
      <c r="L2177" s="36"/>
      <c r="M2177" s="38"/>
      <c r="N2177" s="36"/>
      <c r="O2177" s="38"/>
    </row>
    <row r="2178" spans="8:15">
      <c r="H2178" s="37"/>
      <c r="I2178" s="36"/>
      <c r="J2178" s="38"/>
      <c r="K2178" s="36"/>
      <c r="L2178" s="36"/>
      <c r="M2178" s="38"/>
      <c r="N2178" s="36"/>
      <c r="O2178" s="38"/>
    </row>
    <row r="2179" spans="8:15">
      <c r="H2179" s="37"/>
      <c r="I2179" s="36"/>
      <c r="J2179" s="38"/>
      <c r="K2179" s="36"/>
      <c r="L2179" s="36"/>
      <c r="M2179" s="38"/>
      <c r="N2179" s="36"/>
      <c r="O2179" s="38"/>
    </row>
    <row r="2180" spans="8:15">
      <c r="H2180" s="37"/>
      <c r="I2180" s="36"/>
      <c r="J2180" s="38"/>
      <c r="K2180" s="36"/>
      <c r="L2180" s="36"/>
      <c r="M2180" s="38"/>
      <c r="N2180" s="36"/>
      <c r="O2180" s="38"/>
    </row>
    <row r="2181" spans="8:15">
      <c r="H2181" s="37"/>
      <c r="I2181" s="36"/>
      <c r="J2181" s="38"/>
      <c r="K2181" s="36"/>
      <c r="L2181" s="36"/>
      <c r="M2181" s="38"/>
      <c r="N2181" s="36"/>
      <c r="O2181" s="38"/>
    </row>
    <row r="2182" spans="8:15">
      <c r="H2182" s="37"/>
      <c r="I2182" s="36"/>
      <c r="J2182" s="38"/>
      <c r="K2182" s="36"/>
      <c r="L2182" s="36"/>
      <c r="M2182" s="38"/>
      <c r="N2182" s="36"/>
      <c r="O2182" s="38"/>
    </row>
    <row r="2183" spans="8:15">
      <c r="H2183" s="37"/>
      <c r="I2183" s="36"/>
      <c r="J2183" s="38"/>
      <c r="K2183" s="36"/>
      <c r="L2183" s="36"/>
      <c r="M2183" s="38"/>
      <c r="N2183" s="36"/>
      <c r="O2183" s="38"/>
    </row>
    <row r="2184" spans="8:15">
      <c r="H2184" s="37"/>
      <c r="I2184" s="36"/>
      <c r="J2184" s="38"/>
      <c r="K2184" s="36"/>
      <c r="L2184" s="36"/>
      <c r="M2184" s="38"/>
      <c r="N2184" s="36"/>
      <c r="O2184" s="38"/>
    </row>
    <row r="2185" spans="8:15">
      <c r="H2185" s="37"/>
      <c r="I2185" s="36"/>
      <c r="J2185" s="38"/>
      <c r="K2185" s="36"/>
      <c r="L2185" s="36"/>
      <c r="M2185" s="38"/>
      <c r="N2185" s="36"/>
      <c r="O2185" s="38"/>
    </row>
    <row r="2186" spans="8:15">
      <c r="H2186" s="37"/>
      <c r="I2186" s="36"/>
      <c r="J2186" s="38"/>
      <c r="K2186" s="36"/>
      <c r="L2186" s="36"/>
      <c r="M2186" s="38"/>
      <c r="N2186" s="36"/>
      <c r="O2186" s="38"/>
    </row>
    <row r="2187" spans="8:15">
      <c r="H2187" s="37"/>
      <c r="I2187" s="36"/>
      <c r="J2187" s="38"/>
      <c r="K2187" s="36"/>
      <c r="L2187" s="36"/>
      <c r="M2187" s="38"/>
      <c r="N2187" s="36"/>
      <c r="O2187" s="38"/>
    </row>
    <row r="2188" spans="8:15">
      <c r="H2188" s="37"/>
      <c r="I2188" s="36"/>
      <c r="J2188" s="38"/>
      <c r="K2188" s="36"/>
      <c r="L2188" s="36"/>
      <c r="M2188" s="38"/>
      <c r="N2188" s="36"/>
      <c r="O2188" s="38"/>
    </row>
    <row r="2189" spans="8:15">
      <c r="H2189" s="37"/>
      <c r="I2189" s="36"/>
      <c r="J2189" s="38"/>
      <c r="K2189" s="36"/>
      <c r="L2189" s="36"/>
      <c r="M2189" s="38"/>
      <c r="N2189" s="36"/>
      <c r="O2189" s="38"/>
    </row>
    <row r="2190" spans="8:15">
      <c r="H2190" s="37"/>
      <c r="I2190" s="36"/>
      <c r="J2190" s="38"/>
      <c r="K2190" s="36"/>
      <c r="L2190" s="36"/>
      <c r="M2190" s="38"/>
      <c r="N2190" s="36"/>
      <c r="O2190" s="38"/>
    </row>
    <row r="2191" spans="8:15">
      <c r="H2191" s="37"/>
      <c r="I2191" s="36"/>
      <c r="J2191" s="38"/>
      <c r="K2191" s="36"/>
      <c r="L2191" s="36"/>
      <c r="M2191" s="38"/>
      <c r="N2191" s="36"/>
      <c r="O2191" s="38"/>
    </row>
    <row r="2192" spans="8:15">
      <c r="H2192" s="37"/>
      <c r="I2192" s="36"/>
      <c r="J2192" s="38"/>
      <c r="K2192" s="36"/>
      <c r="L2192" s="36"/>
      <c r="M2192" s="38"/>
      <c r="N2192" s="36"/>
      <c r="O2192" s="38"/>
    </row>
    <row r="2193" spans="8:15">
      <c r="H2193" s="37"/>
      <c r="I2193" s="36"/>
      <c r="J2193" s="38"/>
      <c r="K2193" s="36"/>
      <c r="L2193" s="36"/>
      <c r="M2193" s="38"/>
      <c r="N2193" s="36"/>
      <c r="O2193" s="38"/>
    </row>
    <row r="2194" spans="8:15">
      <c r="H2194" s="37"/>
      <c r="I2194" s="36"/>
      <c r="J2194" s="38"/>
      <c r="K2194" s="36"/>
      <c r="L2194" s="36"/>
      <c r="M2194" s="38"/>
      <c r="N2194" s="36"/>
      <c r="O2194" s="38"/>
    </row>
    <row r="2195" spans="8:15">
      <c r="H2195" s="37"/>
      <c r="I2195" s="36"/>
      <c r="J2195" s="38"/>
      <c r="K2195" s="36"/>
      <c r="L2195" s="36"/>
      <c r="M2195" s="38"/>
      <c r="N2195" s="36"/>
      <c r="O2195" s="38"/>
    </row>
    <row r="2196" spans="8:15">
      <c r="H2196" s="37"/>
      <c r="I2196" s="36"/>
      <c r="J2196" s="38"/>
      <c r="K2196" s="36"/>
      <c r="L2196" s="36"/>
      <c r="M2196" s="38"/>
      <c r="N2196" s="36"/>
      <c r="O2196" s="38"/>
    </row>
    <row r="2197" spans="8:15">
      <c r="H2197" s="37"/>
      <c r="I2197" s="36"/>
      <c r="J2197" s="38"/>
      <c r="K2197" s="36"/>
      <c r="L2197" s="36"/>
      <c r="M2197" s="38"/>
      <c r="N2197" s="36"/>
      <c r="O2197" s="38"/>
    </row>
    <row r="2198" spans="8:15">
      <c r="H2198" s="37"/>
      <c r="I2198" s="36"/>
      <c r="J2198" s="38"/>
      <c r="K2198" s="36"/>
      <c r="L2198" s="36"/>
      <c r="M2198" s="38"/>
      <c r="N2198" s="36"/>
      <c r="O2198" s="38"/>
    </row>
    <row r="2199" spans="8:15">
      <c r="H2199" s="37"/>
      <c r="I2199" s="36"/>
      <c r="J2199" s="38"/>
      <c r="K2199" s="36"/>
      <c r="L2199" s="36"/>
      <c r="M2199" s="38"/>
      <c r="N2199" s="36"/>
      <c r="O2199" s="38"/>
    </row>
    <row r="2200" spans="8:15">
      <c r="H2200" s="37"/>
      <c r="I2200" s="36"/>
      <c r="J2200" s="38"/>
      <c r="K2200" s="36"/>
      <c r="L2200" s="36"/>
      <c r="M2200" s="38"/>
      <c r="N2200" s="36"/>
      <c r="O2200" s="38"/>
    </row>
    <row r="2201" spans="8:15">
      <c r="H2201" s="37"/>
      <c r="I2201" s="36"/>
      <c r="J2201" s="38"/>
      <c r="K2201" s="36"/>
      <c r="L2201" s="36"/>
      <c r="M2201" s="38"/>
      <c r="N2201" s="36"/>
      <c r="O2201" s="38"/>
    </row>
    <row r="2202" spans="8:15">
      <c r="H2202" s="37"/>
      <c r="I2202" s="36"/>
      <c r="J2202" s="38"/>
      <c r="K2202" s="36"/>
      <c r="L2202" s="36"/>
      <c r="M2202" s="38"/>
      <c r="N2202" s="36"/>
      <c r="O2202" s="38"/>
    </row>
    <row r="2203" spans="8:15">
      <c r="H2203" s="37"/>
      <c r="I2203" s="36"/>
      <c r="J2203" s="38"/>
      <c r="K2203" s="36"/>
      <c r="L2203" s="36"/>
      <c r="M2203" s="38"/>
      <c r="N2203" s="36"/>
      <c r="O2203" s="38"/>
    </row>
    <row r="2204" spans="8:15">
      <c r="H2204" s="37"/>
      <c r="I2204" s="36"/>
      <c r="J2204" s="38"/>
      <c r="K2204" s="36"/>
      <c r="L2204" s="36"/>
      <c r="M2204" s="38"/>
      <c r="N2204" s="36"/>
      <c r="O2204" s="38"/>
    </row>
    <row r="2205" spans="8:15">
      <c r="H2205" s="37"/>
      <c r="I2205" s="36"/>
      <c r="J2205" s="38"/>
      <c r="K2205" s="36"/>
      <c r="L2205" s="36"/>
      <c r="M2205" s="38"/>
      <c r="N2205" s="36"/>
      <c r="O2205" s="38"/>
    </row>
    <row r="2206" spans="8:15">
      <c r="H2206" s="37"/>
      <c r="I2206" s="36"/>
      <c r="J2206" s="38"/>
      <c r="K2206" s="36"/>
      <c r="L2206" s="36"/>
      <c r="M2206" s="38"/>
      <c r="N2206" s="36"/>
      <c r="O2206" s="38"/>
    </row>
    <row r="2207" spans="8:15">
      <c r="H2207" s="37"/>
      <c r="I2207" s="36"/>
      <c r="J2207" s="38"/>
      <c r="K2207" s="36"/>
      <c r="L2207" s="36"/>
      <c r="M2207" s="38"/>
      <c r="N2207" s="36"/>
      <c r="O2207" s="38"/>
    </row>
    <row r="2208" spans="8:15">
      <c r="H2208" s="37"/>
      <c r="I2208" s="36"/>
      <c r="J2208" s="38"/>
      <c r="K2208" s="36"/>
      <c r="L2208" s="36"/>
      <c r="M2208" s="38"/>
      <c r="N2208" s="36"/>
      <c r="O2208" s="38"/>
    </row>
    <row r="2209" spans="8:15">
      <c r="H2209" s="37"/>
      <c r="I2209" s="36"/>
      <c r="J2209" s="38"/>
      <c r="K2209" s="36"/>
      <c r="L2209" s="36"/>
      <c r="M2209" s="38"/>
      <c r="N2209" s="36"/>
      <c r="O2209" s="38"/>
    </row>
    <row r="2210" spans="8:15">
      <c r="H2210" s="37"/>
      <c r="I2210" s="36"/>
      <c r="J2210" s="38"/>
      <c r="K2210" s="36"/>
      <c r="L2210" s="36"/>
      <c r="M2210" s="38"/>
      <c r="N2210" s="36"/>
      <c r="O2210" s="38"/>
    </row>
    <row r="2211" spans="8:15">
      <c r="H2211" s="37"/>
      <c r="I2211" s="36"/>
      <c r="J2211" s="38"/>
      <c r="K2211" s="36"/>
      <c r="L2211" s="36"/>
      <c r="M2211" s="38"/>
      <c r="N2211" s="36"/>
      <c r="O2211" s="38"/>
    </row>
    <row r="2212" spans="8:15">
      <c r="H2212" s="37"/>
      <c r="I2212" s="36"/>
      <c r="J2212" s="38"/>
      <c r="K2212" s="36"/>
      <c r="L2212" s="36"/>
      <c r="M2212" s="38"/>
      <c r="N2212" s="36"/>
      <c r="O2212" s="38"/>
    </row>
    <row r="2213" spans="8:15">
      <c r="H2213" s="37"/>
      <c r="I2213" s="36"/>
      <c r="J2213" s="38"/>
      <c r="K2213" s="36"/>
      <c r="L2213" s="36"/>
      <c r="M2213" s="38"/>
      <c r="N2213" s="36"/>
      <c r="O2213" s="38"/>
    </row>
    <row r="2214" spans="8:15">
      <c r="H2214" s="37"/>
      <c r="I2214" s="36"/>
      <c r="J2214" s="38"/>
      <c r="K2214" s="36"/>
      <c r="L2214" s="36"/>
      <c r="M2214" s="38"/>
      <c r="N2214" s="36"/>
      <c r="O2214" s="38"/>
    </row>
    <row r="2215" spans="8:15">
      <c r="H2215" s="37"/>
      <c r="I2215" s="36"/>
      <c r="J2215" s="38"/>
      <c r="K2215" s="36"/>
      <c r="L2215" s="36"/>
      <c r="M2215" s="38"/>
      <c r="N2215" s="36"/>
      <c r="O2215" s="38"/>
    </row>
    <row r="2216" spans="8:15">
      <c r="H2216" s="37"/>
      <c r="I2216" s="36"/>
      <c r="J2216" s="38"/>
      <c r="K2216" s="36"/>
      <c r="L2216" s="36"/>
      <c r="M2216" s="38"/>
      <c r="N2216" s="36"/>
      <c r="O2216" s="38"/>
    </row>
    <row r="2217" spans="8:15">
      <c r="H2217" s="37"/>
      <c r="I2217" s="36"/>
      <c r="J2217" s="38"/>
      <c r="K2217" s="36"/>
      <c r="L2217" s="36"/>
      <c r="M2217" s="38"/>
      <c r="N2217" s="36"/>
      <c r="O2217" s="38"/>
    </row>
    <row r="2218" spans="8:15">
      <c r="H2218" s="37"/>
      <c r="I2218" s="36"/>
      <c r="J2218" s="38"/>
      <c r="K2218" s="36"/>
      <c r="L2218" s="36"/>
      <c r="M2218" s="38"/>
      <c r="N2218" s="36"/>
      <c r="O2218" s="38"/>
    </row>
    <row r="2219" spans="8:15">
      <c r="H2219" s="37"/>
      <c r="I2219" s="36"/>
      <c r="J2219" s="38"/>
      <c r="K2219" s="36"/>
      <c r="L2219" s="36"/>
      <c r="M2219" s="38"/>
      <c r="N2219" s="36"/>
      <c r="O2219" s="38"/>
    </row>
    <row r="2220" spans="8:15">
      <c r="H2220" s="37"/>
      <c r="I2220" s="36"/>
      <c r="J2220" s="38"/>
      <c r="K2220" s="36"/>
      <c r="L2220" s="36"/>
      <c r="M2220" s="38"/>
      <c r="N2220" s="36"/>
      <c r="O2220" s="38"/>
    </row>
    <row r="2221" spans="8:15">
      <c r="H2221" s="37"/>
      <c r="I2221" s="36"/>
      <c r="J2221" s="38"/>
      <c r="K2221" s="36"/>
      <c r="L2221" s="36"/>
      <c r="M2221" s="38"/>
      <c r="N2221" s="36"/>
      <c r="O2221" s="38"/>
    </row>
    <row r="2222" spans="8:15">
      <c r="H2222" s="37"/>
      <c r="I2222" s="36"/>
      <c r="J2222" s="38"/>
      <c r="K2222" s="36"/>
      <c r="L2222" s="36"/>
      <c r="M2222" s="38"/>
      <c r="N2222" s="36"/>
      <c r="O2222" s="38"/>
    </row>
    <row r="2223" spans="8:15">
      <c r="H2223" s="37"/>
      <c r="I2223" s="36"/>
      <c r="J2223" s="38"/>
      <c r="K2223" s="36"/>
      <c r="L2223" s="36"/>
      <c r="M2223" s="38"/>
      <c r="N2223" s="36"/>
      <c r="O2223" s="38"/>
    </row>
    <row r="2224" spans="8:15">
      <c r="H2224" s="37"/>
      <c r="I2224" s="36"/>
      <c r="J2224" s="38"/>
      <c r="K2224" s="36"/>
      <c r="L2224" s="36"/>
      <c r="M2224" s="38"/>
      <c r="N2224" s="36"/>
      <c r="O2224" s="38"/>
    </row>
    <row r="2225" spans="8:15">
      <c r="H2225" s="37"/>
      <c r="I2225" s="36"/>
      <c r="J2225" s="38"/>
      <c r="K2225" s="36"/>
      <c r="L2225" s="36"/>
      <c r="M2225" s="38"/>
      <c r="N2225" s="36"/>
      <c r="O2225" s="38"/>
    </row>
    <row r="2226" spans="8:15">
      <c r="H2226" s="37"/>
      <c r="I2226" s="36"/>
      <c r="J2226" s="38"/>
      <c r="K2226" s="36"/>
      <c r="L2226" s="36"/>
      <c r="M2226" s="38"/>
      <c r="N2226" s="36"/>
      <c r="O2226" s="38"/>
    </row>
    <row r="2227" spans="8:15">
      <c r="H2227" s="37"/>
      <c r="I2227" s="36"/>
      <c r="J2227" s="38"/>
      <c r="K2227" s="36"/>
      <c r="L2227" s="36"/>
      <c r="M2227" s="38"/>
      <c r="N2227" s="36"/>
      <c r="O2227" s="38"/>
    </row>
    <row r="2228" spans="8:15">
      <c r="H2228" s="37"/>
      <c r="I2228" s="36"/>
      <c r="J2228" s="38"/>
      <c r="K2228" s="36"/>
      <c r="L2228" s="36"/>
      <c r="M2228" s="38"/>
      <c r="N2228" s="36"/>
      <c r="O2228" s="38"/>
    </row>
    <row r="2229" spans="8:15">
      <c r="H2229" s="37"/>
      <c r="I2229" s="36"/>
      <c r="J2229" s="38"/>
      <c r="K2229" s="36"/>
      <c r="L2229" s="36"/>
      <c r="M2229" s="38"/>
      <c r="N2229" s="36"/>
      <c r="O2229" s="38"/>
    </row>
    <row r="2230" spans="8:15">
      <c r="H2230" s="37"/>
      <c r="I2230" s="36"/>
      <c r="J2230" s="38"/>
      <c r="K2230" s="36"/>
      <c r="L2230" s="36"/>
      <c r="M2230" s="38"/>
      <c r="N2230" s="36"/>
      <c r="O2230" s="38"/>
    </row>
    <row r="2231" spans="8:15">
      <c r="H2231" s="37"/>
      <c r="I2231" s="36"/>
      <c r="J2231" s="38"/>
      <c r="K2231" s="36"/>
      <c r="L2231" s="36"/>
      <c r="M2231" s="38"/>
      <c r="N2231" s="36"/>
      <c r="O2231" s="38"/>
    </row>
    <row r="2232" spans="8:15">
      <c r="H2232" s="37"/>
      <c r="I2232" s="36"/>
      <c r="J2232" s="38"/>
      <c r="K2232" s="36"/>
      <c r="L2232" s="36"/>
      <c r="M2232" s="38"/>
      <c r="N2232" s="36"/>
      <c r="O2232" s="38"/>
    </row>
    <row r="2233" spans="8:15">
      <c r="H2233" s="37"/>
      <c r="I2233" s="36"/>
      <c r="J2233" s="38"/>
      <c r="K2233" s="36"/>
      <c r="L2233" s="36"/>
      <c r="M2233" s="38"/>
      <c r="N2233" s="36"/>
      <c r="O2233" s="38"/>
    </row>
    <row r="2234" spans="8:15">
      <c r="H2234" s="37"/>
      <c r="I2234" s="36"/>
      <c r="J2234" s="38"/>
      <c r="K2234" s="36"/>
      <c r="L2234" s="36"/>
      <c r="M2234" s="38"/>
      <c r="N2234" s="36"/>
      <c r="O2234" s="38"/>
    </row>
    <row r="2235" spans="8:15">
      <c r="H2235" s="37"/>
      <c r="I2235" s="36"/>
      <c r="J2235" s="38"/>
      <c r="K2235" s="36"/>
      <c r="L2235" s="36"/>
      <c r="M2235" s="38"/>
      <c r="N2235" s="36"/>
      <c r="O2235" s="38"/>
    </row>
    <row r="2236" spans="8:15">
      <c r="H2236" s="37"/>
      <c r="I2236" s="36"/>
      <c r="J2236" s="38"/>
      <c r="K2236" s="36"/>
      <c r="L2236" s="36"/>
      <c r="M2236" s="38"/>
      <c r="N2236" s="36"/>
      <c r="O2236" s="38"/>
    </row>
    <row r="2237" spans="8:15">
      <c r="H2237" s="37"/>
      <c r="I2237" s="36"/>
      <c r="J2237" s="38"/>
      <c r="K2237" s="36"/>
      <c r="L2237" s="36"/>
      <c r="M2237" s="38"/>
      <c r="N2237" s="36"/>
      <c r="O2237" s="38"/>
    </row>
    <row r="2238" spans="8:15">
      <c r="H2238" s="37"/>
      <c r="I2238" s="36"/>
      <c r="J2238" s="38"/>
      <c r="K2238" s="36"/>
      <c r="L2238" s="36"/>
      <c r="M2238" s="38"/>
      <c r="N2238" s="36"/>
      <c r="O2238" s="38"/>
    </row>
    <row r="2239" spans="8:15">
      <c r="H2239" s="37"/>
      <c r="I2239" s="36"/>
      <c r="J2239" s="38"/>
      <c r="K2239" s="36"/>
      <c r="L2239" s="36"/>
      <c r="M2239" s="38"/>
      <c r="N2239" s="36"/>
      <c r="O2239" s="38"/>
    </row>
    <row r="2240" spans="8:15">
      <c r="H2240" s="37"/>
      <c r="I2240" s="36"/>
      <c r="J2240" s="38"/>
      <c r="K2240" s="36"/>
      <c r="L2240" s="36"/>
      <c r="M2240" s="38"/>
      <c r="N2240" s="36"/>
      <c r="O2240" s="38"/>
    </row>
    <row r="2241" spans="8:15">
      <c r="H2241" s="37"/>
      <c r="I2241" s="36"/>
      <c r="J2241" s="38"/>
      <c r="K2241" s="36"/>
      <c r="L2241" s="36"/>
      <c r="M2241" s="38"/>
      <c r="N2241" s="36"/>
      <c r="O2241" s="38"/>
    </row>
    <row r="2242" spans="8:15">
      <c r="H2242" s="37"/>
      <c r="I2242" s="36"/>
      <c r="J2242" s="38"/>
      <c r="K2242" s="36"/>
      <c r="L2242" s="36"/>
      <c r="M2242" s="38"/>
      <c r="N2242" s="36"/>
      <c r="O2242" s="38"/>
    </row>
    <row r="2243" spans="8:15">
      <c r="H2243" s="37"/>
      <c r="I2243" s="36"/>
      <c r="J2243" s="38"/>
      <c r="K2243" s="36"/>
      <c r="L2243" s="36"/>
      <c r="M2243" s="38"/>
      <c r="N2243" s="36"/>
      <c r="O2243" s="38"/>
    </row>
    <row r="2244" spans="8:15">
      <c r="H2244" s="37"/>
      <c r="I2244" s="36"/>
      <c r="J2244" s="38"/>
      <c r="K2244" s="36"/>
      <c r="L2244" s="36"/>
      <c r="M2244" s="38"/>
      <c r="N2244" s="36"/>
      <c r="O2244" s="38"/>
    </row>
    <row r="2245" spans="8:15">
      <c r="H2245" s="37"/>
      <c r="I2245" s="36"/>
      <c r="J2245" s="38"/>
      <c r="K2245" s="36"/>
      <c r="L2245" s="36"/>
      <c r="M2245" s="38"/>
      <c r="N2245" s="36"/>
      <c r="O2245" s="38"/>
    </row>
    <row r="2246" spans="8:15">
      <c r="H2246" s="37"/>
      <c r="I2246" s="36"/>
      <c r="J2246" s="38"/>
      <c r="K2246" s="36"/>
      <c r="L2246" s="36"/>
      <c r="M2246" s="38"/>
      <c r="N2246" s="36"/>
      <c r="O2246" s="38"/>
    </row>
    <row r="2247" spans="8:15">
      <c r="H2247" s="37"/>
      <c r="I2247" s="36"/>
      <c r="J2247" s="38"/>
      <c r="K2247" s="36"/>
      <c r="L2247" s="36"/>
      <c r="M2247" s="38"/>
      <c r="N2247" s="36"/>
      <c r="O2247" s="38"/>
    </row>
    <row r="2248" spans="8:15">
      <c r="H2248" s="37"/>
      <c r="I2248" s="36"/>
      <c r="J2248" s="38"/>
      <c r="K2248" s="36"/>
      <c r="L2248" s="36"/>
      <c r="M2248" s="38"/>
      <c r="N2248" s="36"/>
      <c r="O2248" s="38"/>
    </row>
    <row r="2249" spans="8:15">
      <c r="H2249" s="37"/>
      <c r="I2249" s="36"/>
      <c r="J2249" s="38"/>
      <c r="K2249" s="36"/>
      <c r="L2249" s="36"/>
      <c r="M2249" s="38"/>
      <c r="N2249" s="36"/>
      <c r="O2249" s="38"/>
    </row>
    <row r="2250" spans="8:15">
      <c r="H2250" s="37"/>
      <c r="I2250" s="36"/>
      <c r="J2250" s="38"/>
      <c r="K2250" s="36"/>
      <c r="L2250" s="36"/>
      <c r="M2250" s="38"/>
      <c r="N2250" s="36"/>
      <c r="O2250" s="38"/>
    </row>
    <row r="2251" spans="8:15">
      <c r="H2251" s="37"/>
      <c r="I2251" s="36"/>
      <c r="J2251" s="38"/>
      <c r="K2251" s="36"/>
      <c r="L2251" s="36"/>
      <c r="M2251" s="38"/>
      <c r="N2251" s="36"/>
      <c r="O2251" s="38"/>
    </row>
    <row r="2252" spans="8:15">
      <c r="H2252" s="37"/>
      <c r="I2252" s="36"/>
      <c r="J2252" s="38"/>
      <c r="K2252" s="36"/>
      <c r="L2252" s="36"/>
      <c r="M2252" s="38"/>
      <c r="N2252" s="36"/>
      <c r="O2252" s="38"/>
    </row>
    <row r="2253" spans="8:15">
      <c r="H2253" s="37"/>
      <c r="I2253" s="36"/>
      <c r="J2253" s="38"/>
      <c r="K2253" s="36"/>
      <c r="L2253" s="36"/>
      <c r="M2253" s="38"/>
      <c r="N2253" s="36"/>
      <c r="O2253" s="38"/>
    </row>
    <row r="2254" spans="8:15">
      <c r="H2254" s="37"/>
      <c r="I2254" s="36"/>
      <c r="J2254" s="38"/>
      <c r="K2254" s="36"/>
      <c r="L2254" s="36"/>
      <c r="M2254" s="38"/>
      <c r="N2254" s="36"/>
      <c r="O2254" s="38"/>
    </row>
    <row r="2255" spans="8:15">
      <c r="H2255" s="37"/>
      <c r="I2255" s="36"/>
      <c r="J2255" s="38"/>
      <c r="K2255" s="36"/>
      <c r="L2255" s="36"/>
      <c r="M2255" s="38"/>
      <c r="N2255" s="36"/>
      <c r="O2255" s="38"/>
    </row>
    <row r="2256" spans="8:15">
      <c r="H2256" s="37"/>
      <c r="I2256" s="36"/>
      <c r="J2256" s="38"/>
      <c r="K2256" s="36"/>
      <c r="L2256" s="36"/>
      <c r="M2256" s="38"/>
      <c r="N2256" s="36"/>
      <c r="O2256" s="38"/>
    </row>
    <row r="2257" spans="8:15">
      <c r="H2257" s="37"/>
      <c r="I2257" s="36"/>
      <c r="J2257" s="38"/>
      <c r="K2257" s="36"/>
      <c r="L2257" s="36"/>
      <c r="M2257" s="38"/>
      <c r="N2257" s="36"/>
      <c r="O2257" s="38"/>
    </row>
    <row r="2258" spans="8:15">
      <c r="H2258" s="37"/>
      <c r="I2258" s="36"/>
      <c r="J2258" s="38"/>
      <c r="K2258" s="36"/>
      <c r="L2258" s="36"/>
      <c r="M2258" s="38"/>
      <c r="N2258" s="36"/>
      <c r="O2258" s="38"/>
    </row>
    <row r="2259" spans="8:15">
      <c r="H2259" s="37"/>
      <c r="I2259" s="36"/>
      <c r="J2259" s="38"/>
      <c r="K2259" s="36"/>
      <c r="L2259" s="36"/>
      <c r="M2259" s="38"/>
      <c r="N2259" s="36"/>
      <c r="O2259" s="38"/>
    </row>
    <row r="2260" spans="8:15">
      <c r="H2260" s="37"/>
      <c r="I2260" s="36"/>
      <c r="J2260" s="38"/>
      <c r="K2260" s="36"/>
      <c r="L2260" s="36"/>
      <c r="M2260" s="38"/>
      <c r="N2260" s="36"/>
      <c r="O2260" s="38"/>
    </row>
    <row r="2261" spans="8:15">
      <c r="H2261" s="37"/>
      <c r="I2261" s="36"/>
      <c r="J2261" s="38"/>
      <c r="K2261" s="36"/>
      <c r="L2261" s="36"/>
      <c r="M2261" s="38"/>
      <c r="N2261" s="36"/>
      <c r="O2261" s="38"/>
    </row>
    <row r="2262" spans="8:15">
      <c r="H2262" s="37"/>
      <c r="I2262" s="36"/>
      <c r="J2262" s="38"/>
      <c r="K2262" s="36"/>
      <c r="L2262" s="36"/>
      <c r="M2262" s="38"/>
      <c r="N2262" s="36"/>
      <c r="O2262" s="38"/>
    </row>
    <row r="2263" spans="8:15">
      <c r="H2263" s="37"/>
      <c r="I2263" s="36"/>
      <c r="J2263" s="38"/>
      <c r="K2263" s="36"/>
      <c r="L2263" s="36"/>
      <c r="M2263" s="38"/>
      <c r="N2263" s="36"/>
      <c r="O2263" s="38"/>
    </row>
    <row r="2264" spans="8:15">
      <c r="H2264" s="37"/>
      <c r="I2264" s="36"/>
      <c r="J2264" s="38"/>
      <c r="K2264" s="36"/>
      <c r="L2264" s="36"/>
      <c r="M2264" s="38"/>
      <c r="N2264" s="36"/>
      <c r="O2264" s="38"/>
    </row>
    <row r="2265" spans="8:15">
      <c r="H2265" s="37"/>
      <c r="I2265" s="36"/>
      <c r="J2265" s="38"/>
      <c r="K2265" s="36"/>
      <c r="L2265" s="36"/>
      <c r="M2265" s="38"/>
      <c r="N2265" s="36"/>
      <c r="O2265" s="38"/>
    </row>
    <row r="2266" spans="8:15">
      <c r="H2266" s="37"/>
      <c r="I2266" s="36"/>
      <c r="J2266" s="38"/>
      <c r="K2266" s="36"/>
      <c r="L2266" s="36"/>
      <c r="M2266" s="38"/>
      <c r="N2266" s="36"/>
      <c r="O2266" s="38"/>
    </row>
    <row r="2267" spans="8:15">
      <c r="H2267" s="37"/>
      <c r="I2267" s="36"/>
      <c r="J2267" s="38"/>
      <c r="K2267" s="36"/>
      <c r="L2267" s="36"/>
      <c r="M2267" s="38"/>
      <c r="N2267" s="36"/>
      <c r="O2267" s="38"/>
    </row>
    <row r="2268" spans="8:15">
      <c r="H2268" s="37"/>
      <c r="I2268" s="36"/>
      <c r="J2268" s="38"/>
      <c r="K2268" s="36"/>
      <c r="L2268" s="36"/>
      <c r="M2268" s="38"/>
      <c r="N2268" s="36"/>
      <c r="O2268" s="38"/>
    </row>
    <row r="2269" spans="8:15">
      <c r="H2269" s="37"/>
      <c r="I2269" s="36"/>
      <c r="J2269" s="38"/>
      <c r="K2269" s="36"/>
      <c r="L2269" s="36"/>
      <c r="M2269" s="38"/>
      <c r="N2269" s="36"/>
      <c r="O2269" s="38"/>
    </row>
    <row r="2270" spans="8:15">
      <c r="H2270" s="37"/>
      <c r="I2270" s="36"/>
      <c r="J2270" s="38"/>
      <c r="K2270" s="36"/>
      <c r="L2270" s="36"/>
      <c r="M2270" s="38"/>
      <c r="N2270" s="36"/>
      <c r="O2270" s="38"/>
    </row>
    <row r="2271" spans="8:15">
      <c r="H2271" s="37"/>
      <c r="I2271" s="36"/>
      <c r="J2271" s="38"/>
      <c r="K2271" s="36"/>
      <c r="L2271" s="36"/>
      <c r="M2271" s="38"/>
      <c r="N2271" s="36"/>
      <c r="O2271" s="38"/>
    </row>
    <row r="2272" spans="8:15">
      <c r="H2272" s="37"/>
      <c r="I2272" s="36"/>
      <c r="J2272" s="38"/>
      <c r="K2272" s="36"/>
      <c r="L2272" s="36"/>
      <c r="M2272" s="38"/>
      <c r="N2272" s="36"/>
      <c r="O2272" s="38"/>
    </row>
    <row r="2273" spans="8:15">
      <c r="H2273" s="37"/>
      <c r="I2273" s="36"/>
      <c r="J2273" s="38"/>
      <c r="K2273" s="36"/>
      <c r="L2273" s="36"/>
      <c r="M2273" s="38"/>
      <c r="N2273" s="36"/>
      <c r="O2273" s="38"/>
    </row>
    <row r="2274" spans="8:15">
      <c r="H2274" s="37"/>
      <c r="I2274" s="36"/>
      <c r="J2274" s="38"/>
      <c r="K2274" s="36"/>
      <c r="L2274" s="36"/>
      <c r="M2274" s="38"/>
      <c r="N2274" s="36"/>
      <c r="O2274" s="38"/>
    </row>
    <row r="2275" spans="8:15">
      <c r="H2275" s="37"/>
      <c r="I2275" s="36"/>
      <c r="J2275" s="38"/>
      <c r="K2275" s="36"/>
      <c r="L2275" s="36"/>
      <c r="M2275" s="38"/>
      <c r="N2275" s="36"/>
      <c r="O2275" s="38"/>
    </row>
    <row r="2276" spans="8:15">
      <c r="H2276" s="37"/>
      <c r="I2276" s="36"/>
      <c r="J2276" s="38"/>
      <c r="K2276" s="36"/>
      <c r="L2276" s="36"/>
      <c r="M2276" s="38"/>
      <c r="N2276" s="36"/>
      <c r="O2276" s="38"/>
    </row>
    <row r="2277" spans="8:15">
      <c r="H2277" s="37"/>
      <c r="I2277" s="36"/>
      <c r="J2277" s="38"/>
      <c r="K2277" s="36"/>
      <c r="L2277" s="36"/>
      <c r="M2277" s="38"/>
      <c r="N2277" s="36"/>
      <c r="O2277" s="38"/>
    </row>
    <row r="2278" spans="8:15">
      <c r="H2278" s="37"/>
      <c r="I2278" s="36"/>
      <c r="J2278" s="38"/>
      <c r="K2278" s="36"/>
      <c r="L2278" s="36"/>
      <c r="M2278" s="38"/>
      <c r="N2278" s="36"/>
      <c r="O2278" s="38"/>
    </row>
    <row r="2279" spans="8:15">
      <c r="H2279" s="37"/>
      <c r="I2279" s="36"/>
      <c r="J2279" s="38"/>
      <c r="K2279" s="36"/>
      <c r="L2279" s="36"/>
      <c r="M2279" s="38"/>
      <c r="N2279" s="36"/>
      <c r="O2279" s="38"/>
    </row>
    <row r="2280" spans="8:15">
      <c r="H2280" s="37"/>
      <c r="I2280" s="36"/>
      <c r="J2280" s="38"/>
      <c r="K2280" s="36"/>
      <c r="L2280" s="36"/>
      <c r="M2280" s="38"/>
      <c r="N2280" s="36"/>
      <c r="O2280" s="38"/>
    </row>
    <row r="2281" spans="8:15">
      <c r="H2281" s="37"/>
      <c r="I2281" s="36"/>
      <c r="J2281" s="38"/>
      <c r="K2281" s="36"/>
      <c r="L2281" s="36"/>
      <c r="M2281" s="38"/>
      <c r="N2281" s="36"/>
      <c r="O2281" s="38"/>
    </row>
    <row r="2282" spans="8:15">
      <c r="H2282" s="37"/>
      <c r="I2282" s="36"/>
      <c r="J2282" s="38"/>
      <c r="K2282" s="36"/>
      <c r="L2282" s="36"/>
      <c r="M2282" s="38"/>
      <c r="N2282" s="36"/>
      <c r="O2282" s="38"/>
    </row>
    <row r="2283" spans="8:15">
      <c r="H2283" s="37"/>
      <c r="I2283" s="36"/>
      <c r="J2283" s="38"/>
      <c r="K2283" s="36"/>
      <c r="L2283" s="36"/>
      <c r="M2283" s="38"/>
      <c r="N2283" s="36"/>
      <c r="O2283" s="38"/>
    </row>
    <row r="2284" spans="8:15">
      <c r="H2284" s="37"/>
      <c r="I2284" s="36"/>
      <c r="J2284" s="38"/>
      <c r="K2284" s="36"/>
      <c r="L2284" s="36"/>
      <c r="M2284" s="38"/>
      <c r="N2284" s="36"/>
      <c r="O2284" s="38"/>
    </row>
    <row r="2285" spans="8:15">
      <c r="H2285" s="37"/>
      <c r="I2285" s="36"/>
      <c r="J2285" s="38"/>
      <c r="K2285" s="36"/>
      <c r="L2285" s="36"/>
      <c r="M2285" s="38"/>
      <c r="N2285" s="36"/>
      <c r="O2285" s="38"/>
    </row>
    <row r="2286" spans="8:15">
      <c r="H2286" s="37"/>
      <c r="I2286" s="36"/>
      <c r="J2286" s="38"/>
      <c r="K2286" s="36"/>
      <c r="L2286" s="36"/>
      <c r="M2286" s="38"/>
      <c r="N2286" s="36"/>
      <c r="O2286" s="38"/>
    </row>
    <row r="2287" spans="8:15">
      <c r="H2287" s="37"/>
      <c r="I2287" s="36"/>
      <c r="J2287" s="38"/>
      <c r="K2287" s="36"/>
      <c r="L2287" s="36"/>
      <c r="M2287" s="38"/>
      <c r="N2287" s="36"/>
      <c r="O2287" s="38"/>
    </row>
    <row r="2288" spans="8:15">
      <c r="H2288" s="37"/>
      <c r="I2288" s="36"/>
      <c r="J2288" s="38"/>
      <c r="K2288" s="36"/>
      <c r="L2288" s="36"/>
      <c r="M2288" s="38"/>
      <c r="N2288" s="36"/>
      <c r="O2288" s="38"/>
    </row>
    <row r="2289" spans="8:15">
      <c r="H2289" s="37"/>
      <c r="I2289" s="36"/>
      <c r="J2289" s="38"/>
      <c r="K2289" s="36"/>
      <c r="L2289" s="36"/>
      <c r="M2289" s="38"/>
      <c r="N2289" s="36"/>
      <c r="O2289" s="38"/>
    </row>
    <row r="2290" spans="8:15">
      <c r="H2290" s="37"/>
      <c r="I2290" s="36"/>
      <c r="J2290" s="38"/>
      <c r="K2290" s="36"/>
      <c r="L2290" s="36"/>
      <c r="M2290" s="38"/>
      <c r="N2290" s="36"/>
      <c r="O2290" s="38"/>
    </row>
    <row r="2291" spans="8:15">
      <c r="H2291" s="37"/>
      <c r="I2291" s="36"/>
      <c r="J2291" s="38"/>
      <c r="K2291" s="36"/>
      <c r="L2291" s="36"/>
      <c r="M2291" s="38"/>
      <c r="N2291" s="36"/>
      <c r="O2291" s="38"/>
    </row>
    <row r="2292" spans="8:15">
      <c r="H2292" s="37"/>
      <c r="I2292" s="36"/>
      <c r="J2292" s="38"/>
      <c r="K2292" s="36"/>
      <c r="L2292" s="36"/>
      <c r="M2292" s="38"/>
      <c r="N2292" s="36"/>
      <c r="O2292" s="38"/>
    </row>
    <row r="2293" spans="8:15">
      <c r="H2293" s="37"/>
      <c r="I2293" s="36"/>
      <c r="J2293" s="38"/>
      <c r="K2293" s="36"/>
      <c r="L2293" s="36"/>
      <c r="M2293" s="38"/>
      <c r="N2293" s="36"/>
      <c r="O2293" s="38"/>
    </row>
    <row r="2294" spans="8:15">
      <c r="H2294" s="37"/>
      <c r="I2294" s="36"/>
      <c r="J2294" s="38"/>
      <c r="K2294" s="36"/>
      <c r="L2294" s="36"/>
      <c r="M2294" s="38"/>
      <c r="N2294" s="36"/>
      <c r="O2294" s="38"/>
    </row>
    <row r="2295" spans="8:15">
      <c r="H2295" s="37"/>
      <c r="I2295" s="36"/>
      <c r="J2295" s="38"/>
      <c r="K2295" s="36"/>
      <c r="L2295" s="36"/>
      <c r="M2295" s="38"/>
      <c r="N2295" s="36"/>
      <c r="O2295" s="38"/>
    </row>
    <row r="2296" spans="8:15">
      <c r="H2296" s="37"/>
      <c r="I2296" s="36"/>
      <c r="J2296" s="38"/>
      <c r="K2296" s="36"/>
      <c r="L2296" s="36"/>
      <c r="M2296" s="38"/>
      <c r="N2296" s="36"/>
      <c r="O2296" s="38"/>
    </row>
    <row r="2297" spans="8:15">
      <c r="H2297" s="37"/>
      <c r="I2297" s="36"/>
      <c r="J2297" s="38"/>
      <c r="K2297" s="36"/>
      <c r="L2297" s="36"/>
      <c r="M2297" s="38"/>
      <c r="N2297" s="36"/>
      <c r="O2297" s="38"/>
    </row>
    <row r="2298" spans="8:15">
      <c r="H2298" s="37"/>
      <c r="I2298" s="36"/>
      <c r="J2298" s="38"/>
      <c r="K2298" s="36"/>
      <c r="L2298" s="36"/>
      <c r="M2298" s="38"/>
      <c r="N2298" s="36"/>
      <c r="O2298" s="38"/>
    </row>
    <row r="2299" spans="8:15">
      <c r="H2299" s="37"/>
      <c r="I2299" s="36"/>
      <c r="J2299" s="38"/>
      <c r="K2299" s="36"/>
      <c r="L2299" s="36"/>
      <c r="M2299" s="38"/>
      <c r="N2299" s="36"/>
      <c r="O2299" s="38"/>
    </row>
    <row r="2300" spans="8:15">
      <c r="H2300" s="37"/>
      <c r="I2300" s="36"/>
      <c r="J2300" s="38"/>
      <c r="K2300" s="36"/>
      <c r="L2300" s="36"/>
      <c r="M2300" s="38"/>
      <c r="N2300" s="36"/>
      <c r="O2300" s="38"/>
    </row>
    <row r="2301" spans="8:15">
      <c r="H2301" s="37"/>
      <c r="I2301" s="36"/>
      <c r="J2301" s="38"/>
      <c r="K2301" s="36"/>
      <c r="L2301" s="36"/>
      <c r="M2301" s="38"/>
      <c r="N2301" s="36"/>
      <c r="O2301" s="38"/>
    </row>
    <row r="2302" spans="8:15">
      <c r="H2302" s="37"/>
      <c r="I2302" s="36"/>
      <c r="J2302" s="38"/>
      <c r="K2302" s="36"/>
      <c r="L2302" s="36"/>
      <c r="M2302" s="38"/>
      <c r="N2302" s="36"/>
      <c r="O2302" s="38"/>
    </row>
    <row r="2303" spans="8:15">
      <c r="H2303" s="37"/>
      <c r="I2303" s="36"/>
      <c r="J2303" s="38"/>
      <c r="K2303" s="36"/>
      <c r="L2303" s="36"/>
      <c r="M2303" s="38"/>
      <c r="N2303" s="36"/>
      <c r="O2303" s="38"/>
    </row>
    <row r="2304" spans="8:15">
      <c r="H2304" s="37"/>
      <c r="I2304" s="36"/>
      <c r="J2304" s="38"/>
      <c r="K2304" s="36"/>
      <c r="L2304" s="36"/>
      <c r="M2304" s="38"/>
      <c r="N2304" s="36"/>
      <c r="O2304" s="38"/>
    </row>
    <row r="2305" spans="8:15">
      <c r="H2305" s="37"/>
      <c r="I2305" s="36"/>
      <c r="J2305" s="38"/>
      <c r="K2305" s="36"/>
      <c r="L2305" s="36"/>
      <c r="M2305" s="38"/>
      <c r="N2305" s="36"/>
      <c r="O2305" s="38"/>
    </row>
    <row r="2306" spans="8:15">
      <c r="H2306" s="37"/>
      <c r="I2306" s="36"/>
      <c r="J2306" s="38"/>
      <c r="K2306" s="36"/>
      <c r="L2306" s="36"/>
      <c r="M2306" s="38"/>
      <c r="N2306" s="36"/>
      <c r="O2306" s="38"/>
    </row>
    <row r="2307" spans="8:15">
      <c r="H2307" s="37"/>
      <c r="I2307" s="36"/>
      <c r="J2307" s="38"/>
      <c r="K2307" s="36"/>
      <c r="L2307" s="36"/>
      <c r="M2307" s="38"/>
      <c r="N2307" s="36"/>
      <c r="O2307" s="38"/>
    </row>
    <row r="2308" spans="8:15">
      <c r="H2308" s="37"/>
      <c r="I2308" s="36"/>
      <c r="J2308" s="38"/>
      <c r="K2308" s="36"/>
      <c r="L2308" s="36"/>
      <c r="M2308" s="38"/>
      <c r="N2308" s="36"/>
      <c r="O2308" s="38"/>
    </row>
    <row r="2309" spans="8:15">
      <c r="H2309" s="37"/>
      <c r="I2309" s="36"/>
      <c r="J2309" s="38"/>
      <c r="K2309" s="36"/>
      <c r="L2309" s="36"/>
      <c r="M2309" s="38"/>
      <c r="N2309" s="36"/>
      <c r="O2309" s="38"/>
    </row>
    <row r="2310" spans="8:15">
      <c r="H2310" s="37"/>
      <c r="I2310" s="36"/>
      <c r="J2310" s="38"/>
      <c r="K2310" s="36"/>
      <c r="L2310" s="36"/>
      <c r="M2310" s="38"/>
      <c r="N2310" s="36"/>
      <c r="O2310" s="38"/>
    </row>
    <row r="2311" spans="8:15">
      <c r="H2311" s="37"/>
      <c r="I2311" s="36"/>
      <c r="J2311" s="38"/>
      <c r="K2311" s="36"/>
      <c r="L2311" s="36"/>
      <c r="M2311" s="38"/>
      <c r="N2311" s="36"/>
      <c r="O2311" s="38"/>
    </row>
    <row r="2312" spans="8:15">
      <c r="H2312" s="37"/>
      <c r="I2312" s="36"/>
      <c r="J2312" s="38"/>
      <c r="K2312" s="36"/>
      <c r="L2312" s="36"/>
      <c r="M2312" s="38"/>
      <c r="N2312" s="36"/>
      <c r="O2312" s="38"/>
    </row>
    <row r="2313" spans="8:15">
      <c r="H2313" s="37"/>
      <c r="I2313" s="36"/>
      <c r="J2313" s="38"/>
      <c r="K2313" s="36"/>
      <c r="L2313" s="36"/>
      <c r="M2313" s="38"/>
      <c r="N2313" s="36"/>
      <c r="O2313" s="38"/>
    </row>
    <row r="2314" spans="8:15">
      <c r="H2314" s="37"/>
      <c r="I2314" s="36"/>
      <c r="J2314" s="38"/>
      <c r="K2314" s="36"/>
      <c r="L2314" s="36"/>
      <c r="M2314" s="38"/>
      <c r="N2314" s="36"/>
      <c r="O2314" s="38"/>
    </row>
    <row r="2315" spans="8:15">
      <c r="H2315" s="37"/>
      <c r="I2315" s="36"/>
      <c r="J2315" s="38"/>
      <c r="K2315" s="36"/>
      <c r="L2315" s="36"/>
      <c r="M2315" s="38"/>
      <c r="N2315" s="36"/>
      <c r="O2315" s="38"/>
    </row>
    <row r="2316" spans="8:15">
      <c r="H2316" s="37"/>
      <c r="I2316" s="36"/>
      <c r="J2316" s="38"/>
      <c r="K2316" s="36"/>
      <c r="L2316" s="36"/>
      <c r="M2316" s="38"/>
      <c r="N2316" s="36"/>
      <c r="O2316" s="38"/>
    </row>
    <row r="2317" spans="8:15">
      <c r="H2317" s="37"/>
      <c r="I2317" s="36"/>
      <c r="J2317" s="38"/>
      <c r="K2317" s="36"/>
      <c r="L2317" s="36"/>
      <c r="M2317" s="38"/>
      <c r="N2317" s="36"/>
      <c r="O2317" s="38"/>
    </row>
    <row r="2318" spans="8:15">
      <c r="H2318" s="37"/>
      <c r="I2318" s="36"/>
      <c r="J2318" s="38"/>
      <c r="K2318" s="36"/>
      <c r="L2318" s="36"/>
      <c r="M2318" s="38"/>
      <c r="N2318" s="36"/>
      <c r="O2318" s="38"/>
    </row>
    <row r="2319" spans="8:15">
      <c r="H2319" s="37"/>
      <c r="I2319" s="36"/>
      <c r="J2319" s="38"/>
      <c r="K2319" s="36"/>
      <c r="L2319" s="36"/>
      <c r="M2319" s="38"/>
      <c r="N2319" s="36"/>
      <c r="O2319" s="38"/>
    </row>
    <row r="2320" spans="8:15">
      <c r="H2320" s="37"/>
      <c r="I2320" s="36"/>
      <c r="J2320" s="38"/>
      <c r="K2320" s="36"/>
      <c r="L2320" s="36"/>
      <c r="M2320" s="38"/>
      <c r="N2320" s="36"/>
      <c r="O2320" s="38"/>
    </row>
    <row r="2321" spans="8:15">
      <c r="H2321" s="37"/>
      <c r="I2321" s="36"/>
      <c r="J2321" s="38"/>
      <c r="K2321" s="36"/>
      <c r="L2321" s="36"/>
      <c r="M2321" s="38"/>
      <c r="N2321" s="36"/>
      <c r="O2321" s="38"/>
    </row>
    <row r="2322" spans="8:15">
      <c r="H2322" s="37"/>
      <c r="I2322" s="36"/>
      <c r="J2322" s="38"/>
      <c r="K2322" s="36"/>
      <c r="L2322" s="36"/>
      <c r="M2322" s="38"/>
      <c r="N2322" s="36"/>
      <c r="O2322" s="38"/>
    </row>
    <row r="2323" spans="8:15">
      <c r="H2323" s="37"/>
      <c r="I2323" s="36"/>
      <c r="J2323" s="38"/>
      <c r="K2323" s="36"/>
      <c r="L2323" s="36"/>
      <c r="M2323" s="38"/>
      <c r="N2323" s="36"/>
      <c r="O2323" s="38"/>
    </row>
    <row r="2324" spans="8:15">
      <c r="H2324" s="37"/>
      <c r="I2324" s="36"/>
      <c r="J2324" s="38"/>
      <c r="K2324" s="36"/>
      <c r="L2324" s="36"/>
      <c r="M2324" s="38"/>
      <c r="N2324" s="36"/>
      <c r="O2324" s="38"/>
    </row>
    <row r="2325" spans="8:15">
      <c r="H2325" s="37"/>
      <c r="I2325" s="36"/>
      <c r="J2325" s="38"/>
      <c r="K2325" s="36"/>
      <c r="L2325" s="36"/>
      <c r="M2325" s="38"/>
      <c r="N2325" s="36"/>
      <c r="O2325" s="38"/>
    </row>
    <row r="2326" spans="8:15">
      <c r="H2326" s="37"/>
      <c r="I2326" s="36"/>
      <c r="J2326" s="38"/>
      <c r="K2326" s="36"/>
      <c r="L2326" s="36"/>
      <c r="M2326" s="38"/>
      <c r="N2326" s="36"/>
      <c r="O2326" s="38"/>
    </row>
    <row r="2327" spans="8:15">
      <c r="H2327" s="37"/>
      <c r="I2327" s="36"/>
      <c r="J2327" s="38"/>
      <c r="K2327" s="36"/>
      <c r="L2327" s="36"/>
      <c r="M2327" s="38"/>
      <c r="N2327" s="36"/>
      <c r="O2327" s="38"/>
    </row>
    <row r="2328" spans="8:15">
      <c r="H2328" s="37"/>
      <c r="I2328" s="36"/>
      <c r="J2328" s="38"/>
      <c r="K2328" s="36"/>
      <c r="L2328" s="36"/>
      <c r="M2328" s="38"/>
      <c r="N2328" s="36"/>
      <c r="O2328" s="38"/>
    </row>
    <row r="2329" spans="8:15">
      <c r="H2329" s="37"/>
      <c r="I2329" s="36"/>
      <c r="J2329" s="38"/>
      <c r="K2329" s="36"/>
      <c r="L2329" s="36"/>
      <c r="M2329" s="38"/>
      <c r="N2329" s="36"/>
      <c r="O2329" s="38"/>
    </row>
    <row r="2330" spans="8:15">
      <c r="H2330" s="37"/>
      <c r="I2330" s="36"/>
      <c r="J2330" s="38"/>
      <c r="K2330" s="36"/>
      <c r="L2330" s="36"/>
      <c r="M2330" s="38"/>
      <c r="N2330" s="36"/>
      <c r="O2330" s="38"/>
    </row>
    <row r="2331" spans="8:15">
      <c r="H2331" s="37"/>
      <c r="I2331" s="36"/>
      <c r="J2331" s="38"/>
      <c r="K2331" s="36"/>
      <c r="L2331" s="36"/>
      <c r="M2331" s="38"/>
      <c r="N2331" s="36"/>
      <c r="O2331" s="38"/>
    </row>
    <row r="2332" spans="8:15">
      <c r="H2332" s="37"/>
      <c r="I2332" s="36"/>
      <c r="J2332" s="38"/>
      <c r="K2332" s="36"/>
      <c r="L2332" s="36"/>
      <c r="M2332" s="38"/>
      <c r="N2332" s="36"/>
      <c r="O2332" s="38"/>
    </row>
    <row r="2333" spans="8:15">
      <c r="H2333" s="37"/>
      <c r="I2333" s="36"/>
      <c r="J2333" s="38"/>
      <c r="K2333" s="36"/>
      <c r="L2333" s="36"/>
      <c r="M2333" s="38"/>
      <c r="N2333" s="36"/>
      <c r="O2333" s="38"/>
    </row>
    <row r="2334" spans="8:15">
      <c r="H2334" s="37"/>
      <c r="I2334" s="36"/>
      <c r="J2334" s="38"/>
      <c r="K2334" s="36"/>
      <c r="L2334" s="36"/>
      <c r="M2334" s="38"/>
      <c r="N2334" s="36"/>
      <c r="O2334" s="38"/>
    </row>
    <row r="2335" spans="8:15">
      <c r="H2335" s="37"/>
      <c r="I2335" s="36"/>
      <c r="J2335" s="38"/>
      <c r="K2335" s="36"/>
      <c r="L2335" s="36"/>
      <c r="M2335" s="38"/>
      <c r="N2335" s="36"/>
      <c r="O2335" s="38"/>
    </row>
    <row r="2336" spans="8:15">
      <c r="H2336" s="37"/>
      <c r="I2336" s="36"/>
      <c r="J2336" s="38"/>
      <c r="K2336" s="36"/>
      <c r="L2336" s="36"/>
      <c r="M2336" s="38"/>
      <c r="N2336" s="36"/>
      <c r="O2336" s="38"/>
    </row>
    <row r="2337" spans="8:15">
      <c r="H2337" s="37"/>
      <c r="I2337" s="36"/>
      <c r="J2337" s="38"/>
      <c r="K2337" s="36"/>
      <c r="L2337" s="36"/>
      <c r="M2337" s="38"/>
      <c r="N2337" s="36"/>
      <c r="O2337" s="38"/>
    </row>
    <row r="2338" spans="8:15">
      <c r="H2338" s="37"/>
      <c r="I2338" s="36"/>
      <c r="J2338" s="38"/>
      <c r="K2338" s="36"/>
      <c r="L2338" s="36"/>
      <c r="M2338" s="38"/>
      <c r="N2338" s="36"/>
      <c r="O2338" s="38"/>
    </row>
    <row r="2339" spans="8:15">
      <c r="H2339" s="37"/>
      <c r="I2339" s="36"/>
      <c r="J2339" s="38"/>
      <c r="K2339" s="36"/>
      <c r="L2339" s="36"/>
      <c r="M2339" s="38"/>
      <c r="N2339" s="36"/>
      <c r="O2339" s="38"/>
    </row>
    <row r="2340" spans="8:15">
      <c r="H2340" s="37"/>
      <c r="I2340" s="36"/>
      <c r="J2340" s="38"/>
      <c r="K2340" s="36"/>
      <c r="L2340" s="36"/>
      <c r="M2340" s="38"/>
      <c r="N2340" s="36"/>
      <c r="O2340" s="38"/>
    </row>
    <row r="2341" spans="8:15">
      <c r="H2341" s="37"/>
      <c r="I2341" s="36"/>
      <c r="J2341" s="38"/>
      <c r="K2341" s="36"/>
      <c r="L2341" s="36"/>
      <c r="M2341" s="38"/>
      <c r="N2341" s="36"/>
      <c r="O2341" s="38"/>
    </row>
    <row r="2342" spans="8:15">
      <c r="H2342" s="37"/>
      <c r="I2342" s="36"/>
      <c r="J2342" s="38"/>
      <c r="K2342" s="36"/>
      <c r="L2342" s="36"/>
      <c r="M2342" s="38"/>
      <c r="N2342" s="36"/>
      <c r="O2342" s="38"/>
    </row>
    <row r="2343" spans="8:15">
      <c r="H2343" s="37"/>
      <c r="I2343" s="36"/>
      <c r="J2343" s="38"/>
      <c r="K2343" s="36"/>
      <c r="L2343" s="36"/>
      <c r="M2343" s="38"/>
      <c r="N2343" s="36"/>
      <c r="O2343" s="38"/>
    </row>
    <row r="2344" spans="8:15">
      <c r="H2344" s="37"/>
      <c r="I2344" s="36"/>
      <c r="J2344" s="38"/>
      <c r="K2344" s="36"/>
      <c r="L2344" s="36"/>
      <c r="M2344" s="38"/>
      <c r="N2344" s="36"/>
      <c r="O2344" s="38"/>
    </row>
    <row r="2345" spans="8:15">
      <c r="H2345" s="37"/>
      <c r="I2345" s="36"/>
      <c r="J2345" s="38"/>
      <c r="K2345" s="36"/>
      <c r="L2345" s="36"/>
      <c r="M2345" s="38"/>
      <c r="N2345" s="36"/>
      <c r="O2345" s="38"/>
    </row>
    <row r="2346" spans="8:15">
      <c r="H2346" s="37"/>
      <c r="I2346" s="36"/>
      <c r="J2346" s="38"/>
      <c r="K2346" s="36"/>
      <c r="L2346" s="36"/>
      <c r="M2346" s="38"/>
      <c r="N2346" s="36"/>
      <c r="O2346" s="38"/>
    </row>
    <row r="2347" spans="8:15">
      <c r="H2347" s="37"/>
      <c r="I2347" s="36"/>
      <c r="J2347" s="38"/>
      <c r="K2347" s="36"/>
      <c r="L2347" s="36"/>
      <c r="M2347" s="38"/>
      <c r="N2347" s="36"/>
      <c r="O2347" s="38"/>
    </row>
    <row r="2348" spans="8:15">
      <c r="H2348" s="37"/>
      <c r="I2348" s="36"/>
      <c r="J2348" s="38"/>
      <c r="K2348" s="36"/>
      <c r="L2348" s="36"/>
      <c r="M2348" s="38"/>
      <c r="N2348" s="36"/>
      <c r="O2348" s="38"/>
    </row>
    <row r="2349" spans="8:15">
      <c r="H2349" s="37"/>
      <c r="I2349" s="36"/>
      <c r="J2349" s="38"/>
      <c r="K2349" s="36"/>
      <c r="L2349" s="36"/>
      <c r="M2349" s="38"/>
      <c r="N2349" s="36"/>
      <c r="O2349" s="38"/>
    </row>
    <row r="2350" spans="8:15">
      <c r="H2350" s="37"/>
      <c r="I2350" s="36"/>
      <c r="J2350" s="38"/>
      <c r="K2350" s="36"/>
      <c r="L2350" s="36"/>
      <c r="M2350" s="38"/>
      <c r="N2350" s="36"/>
      <c r="O2350" s="38"/>
    </row>
    <row r="2351" spans="8:15">
      <c r="H2351" s="37"/>
      <c r="I2351" s="36"/>
      <c r="J2351" s="38"/>
      <c r="K2351" s="36"/>
      <c r="L2351" s="36"/>
      <c r="M2351" s="38"/>
      <c r="N2351" s="36"/>
      <c r="O2351" s="38"/>
    </row>
    <row r="2352" spans="8:15">
      <c r="H2352" s="37"/>
      <c r="I2352" s="36"/>
      <c r="J2352" s="38"/>
      <c r="K2352" s="36"/>
      <c r="L2352" s="36"/>
      <c r="M2352" s="38"/>
      <c r="N2352" s="36"/>
      <c r="O2352" s="38"/>
    </row>
    <row r="2353" spans="8:15">
      <c r="H2353" s="37"/>
      <c r="I2353" s="36"/>
      <c r="J2353" s="38"/>
      <c r="K2353" s="36"/>
      <c r="L2353" s="36"/>
      <c r="M2353" s="38"/>
      <c r="N2353" s="36"/>
      <c r="O2353" s="38"/>
    </row>
    <row r="2354" spans="8:15">
      <c r="H2354" s="37"/>
      <c r="I2354" s="36"/>
      <c r="J2354" s="38"/>
      <c r="K2354" s="36"/>
      <c r="L2354" s="36"/>
      <c r="M2354" s="38"/>
      <c r="N2354" s="36"/>
      <c r="O2354" s="38"/>
    </row>
    <row r="2355" spans="8:15">
      <c r="H2355" s="37"/>
      <c r="I2355" s="36"/>
      <c r="J2355" s="38"/>
      <c r="K2355" s="36"/>
      <c r="L2355" s="36"/>
      <c r="M2355" s="38"/>
      <c r="N2355" s="36"/>
      <c r="O2355" s="38"/>
    </row>
    <row r="2356" spans="8:15">
      <c r="H2356" s="37"/>
      <c r="I2356" s="36"/>
      <c r="J2356" s="38"/>
      <c r="K2356" s="36"/>
      <c r="L2356" s="36"/>
      <c r="M2356" s="38"/>
      <c r="N2356" s="36"/>
      <c r="O2356" s="38"/>
    </row>
    <row r="2357" spans="8:15">
      <c r="H2357" s="37"/>
      <c r="I2357" s="36"/>
      <c r="J2357" s="38"/>
      <c r="K2357" s="36"/>
      <c r="L2357" s="36"/>
      <c r="M2357" s="38"/>
      <c r="N2357" s="36"/>
      <c r="O2357" s="38"/>
    </row>
    <row r="2358" spans="8:15">
      <c r="H2358" s="37"/>
      <c r="I2358" s="36"/>
      <c r="J2358" s="38"/>
      <c r="K2358" s="36"/>
      <c r="L2358" s="36"/>
      <c r="M2358" s="38"/>
      <c r="N2358" s="36"/>
      <c r="O2358" s="38"/>
    </row>
    <row r="2359" spans="8:15">
      <c r="H2359" s="37"/>
      <c r="I2359" s="36"/>
      <c r="J2359" s="38"/>
      <c r="K2359" s="36"/>
      <c r="L2359" s="36"/>
      <c r="M2359" s="38"/>
      <c r="N2359" s="36"/>
      <c r="O2359" s="38"/>
    </row>
    <row r="2360" spans="8:15">
      <c r="H2360" s="37"/>
      <c r="I2360" s="36"/>
      <c r="J2360" s="38"/>
      <c r="K2360" s="36"/>
      <c r="L2360" s="36"/>
      <c r="M2360" s="38"/>
      <c r="N2360" s="36"/>
      <c r="O2360" s="38"/>
    </row>
    <row r="2361" spans="8:15">
      <c r="H2361" s="37"/>
      <c r="I2361" s="36"/>
      <c r="J2361" s="38"/>
      <c r="K2361" s="36"/>
      <c r="L2361" s="36"/>
      <c r="M2361" s="38"/>
      <c r="N2361" s="36"/>
      <c r="O2361" s="38"/>
    </row>
    <row r="2362" spans="8:15">
      <c r="H2362" s="37"/>
      <c r="I2362" s="36"/>
      <c r="J2362" s="38"/>
      <c r="K2362" s="36"/>
      <c r="L2362" s="36"/>
      <c r="M2362" s="38"/>
      <c r="N2362" s="36"/>
      <c r="O2362" s="38"/>
    </row>
    <row r="2363" spans="8:15">
      <c r="H2363" s="37"/>
      <c r="I2363" s="36"/>
      <c r="J2363" s="38"/>
      <c r="K2363" s="36"/>
      <c r="L2363" s="36"/>
      <c r="M2363" s="38"/>
      <c r="N2363" s="36"/>
      <c r="O2363" s="38"/>
    </row>
    <row r="2364" spans="8:15">
      <c r="H2364" s="37"/>
      <c r="I2364" s="36"/>
      <c r="J2364" s="38"/>
      <c r="K2364" s="36"/>
      <c r="L2364" s="36"/>
      <c r="M2364" s="38"/>
      <c r="N2364" s="36"/>
      <c r="O2364" s="38"/>
    </row>
    <row r="2365" spans="8:15">
      <c r="H2365" s="37"/>
      <c r="I2365" s="36"/>
      <c r="J2365" s="38"/>
      <c r="K2365" s="36"/>
      <c r="L2365" s="36"/>
      <c r="M2365" s="38"/>
      <c r="N2365" s="36"/>
      <c r="O2365" s="38"/>
    </row>
    <row r="2366" spans="8:15">
      <c r="H2366" s="37"/>
      <c r="I2366" s="36"/>
      <c r="J2366" s="38"/>
      <c r="K2366" s="36"/>
      <c r="L2366" s="36"/>
      <c r="M2366" s="38"/>
      <c r="N2366" s="36"/>
      <c r="O2366" s="38"/>
    </row>
    <row r="2367" spans="8:15">
      <c r="H2367" s="37"/>
      <c r="I2367" s="36"/>
      <c r="J2367" s="38"/>
      <c r="K2367" s="36"/>
      <c r="L2367" s="36"/>
      <c r="M2367" s="38"/>
      <c r="N2367" s="36"/>
      <c r="O2367" s="38"/>
    </row>
    <row r="2368" spans="8:15">
      <c r="H2368" s="37"/>
      <c r="I2368" s="36"/>
      <c r="J2368" s="38"/>
      <c r="K2368" s="36"/>
      <c r="L2368" s="36"/>
      <c r="M2368" s="38"/>
      <c r="N2368" s="36"/>
      <c r="O2368" s="38"/>
    </row>
    <row r="2369" spans="8:15">
      <c r="H2369" s="37"/>
      <c r="I2369" s="36"/>
      <c r="J2369" s="38"/>
      <c r="K2369" s="36"/>
      <c r="L2369" s="36"/>
      <c r="M2369" s="38"/>
      <c r="N2369" s="36"/>
      <c r="O2369" s="38"/>
    </row>
    <row r="2370" spans="8:15">
      <c r="H2370" s="37"/>
      <c r="I2370" s="36"/>
      <c r="J2370" s="38"/>
      <c r="K2370" s="36"/>
      <c r="L2370" s="36"/>
      <c r="M2370" s="38"/>
      <c r="N2370" s="36"/>
      <c r="O2370" s="38"/>
    </row>
    <row r="2371" spans="8:15">
      <c r="H2371" s="37"/>
      <c r="I2371" s="36"/>
      <c r="J2371" s="38"/>
      <c r="K2371" s="36"/>
      <c r="L2371" s="36"/>
      <c r="M2371" s="38"/>
      <c r="N2371" s="36"/>
      <c r="O2371" s="38"/>
    </row>
    <row r="2372" spans="8:15">
      <c r="H2372" s="37"/>
      <c r="I2372" s="36"/>
      <c r="J2372" s="38"/>
      <c r="K2372" s="36"/>
      <c r="L2372" s="36"/>
      <c r="M2372" s="38"/>
      <c r="N2372" s="36"/>
      <c r="O2372" s="38"/>
    </row>
    <row r="2373" spans="8:15">
      <c r="H2373" s="37"/>
      <c r="I2373" s="36"/>
      <c r="J2373" s="38"/>
      <c r="K2373" s="36"/>
      <c r="L2373" s="36"/>
      <c r="M2373" s="38"/>
      <c r="N2373" s="36"/>
      <c r="O2373" s="38"/>
    </row>
    <row r="2374" spans="8:15">
      <c r="H2374" s="37"/>
      <c r="I2374" s="36"/>
      <c r="J2374" s="38"/>
      <c r="K2374" s="36"/>
      <c r="L2374" s="36"/>
      <c r="M2374" s="38"/>
      <c r="N2374" s="36"/>
      <c r="O2374" s="38"/>
    </row>
    <row r="2375" spans="8:15">
      <c r="H2375" s="37"/>
      <c r="I2375" s="36"/>
      <c r="J2375" s="38"/>
      <c r="K2375" s="36"/>
      <c r="L2375" s="36"/>
      <c r="M2375" s="38"/>
      <c r="N2375" s="36"/>
      <c r="O2375" s="38"/>
    </row>
    <row r="2376" spans="8:15">
      <c r="H2376" s="37"/>
      <c r="I2376" s="36"/>
      <c r="J2376" s="38"/>
      <c r="K2376" s="36"/>
      <c r="L2376" s="36"/>
      <c r="M2376" s="38"/>
      <c r="N2376" s="36"/>
      <c r="O2376" s="38"/>
    </row>
    <row r="2377" spans="8:15">
      <c r="H2377" s="37"/>
      <c r="I2377" s="36"/>
      <c r="J2377" s="38"/>
      <c r="K2377" s="36"/>
      <c r="L2377" s="36"/>
      <c r="M2377" s="38"/>
      <c r="N2377" s="36"/>
      <c r="O2377" s="38"/>
    </row>
    <row r="2378" spans="8:15">
      <c r="H2378" s="37"/>
      <c r="I2378" s="36"/>
      <c r="J2378" s="38"/>
      <c r="K2378" s="36"/>
      <c r="L2378" s="36"/>
      <c r="M2378" s="38"/>
      <c r="N2378" s="36"/>
      <c r="O2378" s="38"/>
    </row>
    <row r="2379" spans="8:15">
      <c r="H2379" s="37"/>
      <c r="I2379" s="36"/>
      <c r="J2379" s="38"/>
      <c r="K2379" s="36"/>
      <c r="L2379" s="36"/>
      <c r="M2379" s="38"/>
      <c r="N2379" s="36"/>
      <c r="O2379" s="38"/>
    </row>
    <row r="2380" spans="8:15">
      <c r="H2380" s="37"/>
      <c r="I2380" s="36"/>
      <c r="J2380" s="38"/>
      <c r="K2380" s="36"/>
      <c r="L2380" s="36"/>
      <c r="M2380" s="38"/>
      <c r="N2380" s="36"/>
      <c r="O2380" s="38"/>
    </row>
    <row r="2381" spans="8:15">
      <c r="H2381" s="37"/>
      <c r="I2381" s="36"/>
      <c r="J2381" s="38"/>
      <c r="K2381" s="36"/>
      <c r="L2381" s="36"/>
      <c r="M2381" s="38"/>
      <c r="N2381" s="36"/>
      <c r="O2381" s="38"/>
    </row>
    <row r="2382" spans="8:15">
      <c r="H2382" s="37"/>
      <c r="I2382" s="36"/>
      <c r="J2382" s="38"/>
      <c r="K2382" s="36"/>
      <c r="L2382" s="36"/>
      <c r="M2382" s="38"/>
      <c r="N2382" s="36"/>
      <c r="O2382" s="38"/>
    </row>
    <row r="2383" spans="8:15">
      <c r="H2383" s="37"/>
      <c r="I2383" s="36"/>
      <c r="J2383" s="38"/>
      <c r="K2383" s="36"/>
      <c r="L2383" s="36"/>
      <c r="M2383" s="38"/>
      <c r="N2383" s="36"/>
      <c r="O2383" s="38"/>
    </row>
    <row r="2384" spans="8:15">
      <c r="H2384" s="37"/>
      <c r="I2384" s="36"/>
      <c r="J2384" s="38"/>
      <c r="K2384" s="36"/>
      <c r="L2384" s="36"/>
      <c r="M2384" s="38"/>
      <c r="N2384" s="36"/>
      <c r="O2384" s="38"/>
    </row>
    <row r="2385" spans="8:15">
      <c r="H2385" s="37"/>
      <c r="I2385" s="36"/>
      <c r="J2385" s="38"/>
      <c r="K2385" s="36"/>
      <c r="L2385" s="36"/>
      <c r="M2385" s="38"/>
      <c r="N2385" s="36"/>
      <c r="O2385" s="38"/>
    </row>
    <row r="2386" spans="8:15">
      <c r="H2386" s="37"/>
      <c r="I2386" s="36"/>
      <c r="J2386" s="38"/>
      <c r="K2386" s="36"/>
      <c r="L2386" s="36"/>
      <c r="M2386" s="38"/>
      <c r="N2386" s="36"/>
      <c r="O2386" s="38"/>
    </row>
    <row r="2387" spans="8:15">
      <c r="H2387" s="37"/>
      <c r="I2387" s="36"/>
      <c r="J2387" s="38"/>
      <c r="K2387" s="36"/>
      <c r="L2387" s="36"/>
      <c r="M2387" s="38"/>
      <c r="N2387" s="36"/>
      <c r="O2387" s="38"/>
    </row>
    <row r="2388" spans="8:15">
      <c r="H2388" s="37"/>
      <c r="I2388" s="36"/>
      <c r="J2388" s="38"/>
      <c r="K2388" s="36"/>
      <c r="L2388" s="36"/>
      <c r="M2388" s="38"/>
      <c r="N2388" s="36"/>
      <c r="O2388" s="38"/>
    </row>
    <row r="2389" spans="8:15">
      <c r="H2389" s="37"/>
      <c r="I2389" s="36"/>
      <c r="J2389" s="38"/>
      <c r="K2389" s="36"/>
      <c r="L2389" s="36"/>
      <c r="M2389" s="38"/>
      <c r="N2389" s="36"/>
      <c r="O2389" s="38"/>
    </row>
    <row r="2390" spans="8:15">
      <c r="H2390" s="37"/>
      <c r="I2390" s="36"/>
      <c r="J2390" s="38"/>
      <c r="K2390" s="36"/>
      <c r="L2390" s="36"/>
      <c r="M2390" s="38"/>
      <c r="N2390" s="36"/>
      <c r="O2390" s="38"/>
    </row>
    <row r="2391" spans="8:15">
      <c r="H2391" s="37"/>
      <c r="I2391" s="36"/>
      <c r="J2391" s="38"/>
      <c r="K2391" s="36"/>
      <c r="L2391" s="36"/>
      <c r="M2391" s="38"/>
      <c r="N2391" s="36"/>
      <c r="O2391" s="38"/>
    </row>
    <row r="2392" spans="8:15">
      <c r="H2392" s="37"/>
      <c r="I2392" s="36"/>
      <c r="J2392" s="38"/>
      <c r="K2392" s="36"/>
      <c r="L2392" s="36"/>
      <c r="M2392" s="38"/>
      <c r="N2392" s="36"/>
      <c r="O2392" s="38"/>
    </row>
    <row r="2393" spans="8:15">
      <c r="H2393" s="37"/>
      <c r="I2393" s="36"/>
      <c r="J2393" s="38"/>
      <c r="K2393" s="36"/>
      <c r="L2393" s="36"/>
      <c r="M2393" s="38"/>
      <c r="N2393" s="36"/>
      <c r="O2393" s="38"/>
    </row>
    <row r="2394" spans="8:15">
      <c r="H2394" s="37"/>
      <c r="I2394" s="36"/>
      <c r="J2394" s="38"/>
      <c r="K2394" s="36"/>
      <c r="L2394" s="36"/>
      <c r="M2394" s="38"/>
      <c r="N2394" s="36"/>
      <c r="O2394" s="38"/>
    </row>
    <row r="2395" spans="8:15">
      <c r="H2395" s="37"/>
      <c r="I2395" s="36"/>
      <c r="J2395" s="38"/>
      <c r="K2395" s="36"/>
      <c r="L2395" s="36"/>
      <c r="M2395" s="38"/>
      <c r="N2395" s="36"/>
      <c r="O2395" s="38"/>
    </row>
    <row r="2396" spans="8:15">
      <c r="H2396" s="37"/>
      <c r="I2396" s="36"/>
      <c r="J2396" s="38"/>
      <c r="K2396" s="36"/>
      <c r="L2396" s="36"/>
      <c r="M2396" s="38"/>
      <c r="N2396" s="36"/>
      <c r="O2396" s="38"/>
    </row>
    <row r="2397" spans="8:15">
      <c r="H2397" s="37"/>
      <c r="I2397" s="36"/>
      <c r="J2397" s="38"/>
      <c r="K2397" s="36"/>
      <c r="L2397" s="36"/>
      <c r="M2397" s="38"/>
      <c r="N2397" s="36"/>
      <c r="O2397" s="38"/>
    </row>
    <row r="2398" spans="8:15">
      <c r="H2398" s="37"/>
      <c r="I2398" s="36"/>
      <c r="J2398" s="38"/>
      <c r="K2398" s="36"/>
      <c r="L2398" s="36"/>
      <c r="M2398" s="38"/>
      <c r="N2398" s="36"/>
      <c r="O2398" s="38"/>
    </row>
    <row r="2399" spans="8:15">
      <c r="H2399" s="37"/>
      <c r="I2399" s="36"/>
      <c r="J2399" s="38"/>
      <c r="K2399" s="36"/>
      <c r="L2399" s="36"/>
      <c r="M2399" s="38"/>
      <c r="N2399" s="36"/>
      <c r="O2399" s="38"/>
    </row>
    <row r="2400" spans="8:15">
      <c r="H2400" s="37"/>
      <c r="I2400" s="36"/>
      <c r="J2400" s="38"/>
      <c r="K2400" s="36"/>
      <c r="L2400" s="36"/>
      <c r="M2400" s="38"/>
      <c r="N2400" s="36"/>
      <c r="O2400" s="38"/>
    </row>
    <row r="2401" spans="8:15">
      <c r="H2401" s="37"/>
      <c r="I2401" s="36"/>
      <c r="J2401" s="38"/>
      <c r="K2401" s="36"/>
      <c r="L2401" s="36"/>
      <c r="M2401" s="38"/>
      <c r="N2401" s="36"/>
      <c r="O2401" s="38"/>
    </row>
    <row r="2402" spans="8:15">
      <c r="H2402" s="37"/>
      <c r="I2402" s="36"/>
      <c r="J2402" s="38"/>
      <c r="K2402" s="36"/>
      <c r="L2402" s="36"/>
      <c r="M2402" s="38"/>
      <c r="N2402" s="36"/>
      <c r="O2402" s="38"/>
    </row>
    <row r="2403" spans="8:15">
      <c r="H2403" s="37"/>
      <c r="I2403" s="36"/>
      <c r="J2403" s="38"/>
      <c r="K2403" s="36"/>
      <c r="L2403" s="36"/>
      <c r="M2403" s="38"/>
      <c r="N2403" s="36"/>
      <c r="O2403" s="38"/>
    </row>
    <row r="2404" spans="8:15">
      <c r="H2404" s="37"/>
      <c r="I2404" s="36"/>
      <c r="J2404" s="38"/>
      <c r="K2404" s="36"/>
      <c r="L2404" s="36"/>
      <c r="M2404" s="38"/>
      <c r="N2404" s="36"/>
      <c r="O2404" s="38"/>
    </row>
    <row r="2405" spans="8:15">
      <c r="H2405" s="37"/>
      <c r="I2405" s="36"/>
      <c r="J2405" s="38"/>
      <c r="K2405" s="36"/>
      <c r="L2405" s="36"/>
      <c r="M2405" s="38"/>
      <c r="N2405" s="36"/>
      <c r="O2405" s="38"/>
    </row>
    <row r="2406" spans="8:15">
      <c r="H2406" s="37"/>
      <c r="I2406" s="36"/>
      <c r="J2406" s="38"/>
      <c r="K2406" s="36"/>
      <c r="L2406" s="36"/>
      <c r="M2406" s="38"/>
      <c r="N2406" s="36"/>
      <c r="O2406" s="38"/>
    </row>
    <row r="2407" spans="8:15">
      <c r="H2407" s="37"/>
      <c r="I2407" s="36"/>
      <c r="J2407" s="38"/>
      <c r="K2407" s="36"/>
      <c r="L2407" s="36"/>
      <c r="M2407" s="38"/>
      <c r="N2407" s="36"/>
      <c r="O2407" s="38"/>
    </row>
    <row r="2408" spans="8:15">
      <c r="H2408" s="37"/>
      <c r="I2408" s="36"/>
      <c r="J2408" s="38"/>
      <c r="K2408" s="36"/>
      <c r="L2408" s="36"/>
      <c r="M2408" s="38"/>
      <c r="N2408" s="36"/>
      <c r="O2408" s="38"/>
    </row>
    <row r="2409" spans="8:15">
      <c r="H2409" s="37"/>
      <c r="I2409" s="36"/>
      <c r="J2409" s="38"/>
      <c r="K2409" s="36"/>
      <c r="L2409" s="36"/>
      <c r="M2409" s="38"/>
      <c r="N2409" s="36"/>
      <c r="O2409" s="38"/>
    </row>
    <row r="2410" spans="8:15">
      <c r="H2410" s="37"/>
      <c r="I2410" s="36"/>
      <c r="J2410" s="38"/>
      <c r="K2410" s="36"/>
      <c r="L2410" s="36"/>
      <c r="M2410" s="38"/>
      <c r="N2410" s="36"/>
      <c r="O2410" s="38"/>
    </row>
    <row r="2411" spans="8:15">
      <c r="H2411" s="37"/>
      <c r="I2411" s="36"/>
      <c r="J2411" s="38"/>
      <c r="K2411" s="36"/>
      <c r="L2411" s="36"/>
      <c r="M2411" s="38"/>
      <c r="N2411" s="36"/>
      <c r="O2411" s="38"/>
    </row>
    <row r="2412" spans="8:15">
      <c r="H2412" s="37"/>
      <c r="I2412" s="36"/>
      <c r="J2412" s="38"/>
      <c r="K2412" s="36"/>
      <c r="L2412" s="36"/>
      <c r="M2412" s="38"/>
      <c r="N2412" s="36"/>
      <c r="O2412" s="38"/>
    </row>
    <row r="2413" spans="8:15">
      <c r="H2413" s="37"/>
      <c r="I2413" s="36"/>
      <c r="J2413" s="38"/>
      <c r="K2413" s="36"/>
      <c r="L2413" s="36"/>
      <c r="M2413" s="38"/>
      <c r="N2413" s="36"/>
      <c r="O2413" s="38"/>
    </row>
    <row r="2414" spans="8:15">
      <c r="H2414" s="37"/>
      <c r="I2414" s="36"/>
      <c r="J2414" s="38"/>
      <c r="K2414" s="36"/>
      <c r="L2414" s="36"/>
      <c r="M2414" s="38"/>
      <c r="N2414" s="36"/>
      <c r="O2414" s="38"/>
    </row>
    <row r="2415" spans="8:15">
      <c r="H2415" s="37"/>
      <c r="I2415" s="36"/>
      <c r="J2415" s="38"/>
      <c r="K2415" s="36"/>
      <c r="L2415" s="36"/>
      <c r="M2415" s="38"/>
      <c r="N2415" s="36"/>
      <c r="O2415" s="38"/>
    </row>
    <row r="2416" spans="8:15">
      <c r="H2416" s="37"/>
      <c r="I2416" s="36"/>
      <c r="J2416" s="38"/>
      <c r="K2416" s="36"/>
      <c r="L2416" s="36"/>
      <c r="M2416" s="38"/>
      <c r="N2416" s="36"/>
      <c r="O2416" s="38"/>
    </row>
    <row r="2417" spans="8:15">
      <c r="H2417" s="37"/>
      <c r="I2417" s="36"/>
      <c r="J2417" s="38"/>
      <c r="K2417" s="36"/>
      <c r="L2417" s="36"/>
      <c r="M2417" s="38"/>
      <c r="N2417" s="36"/>
      <c r="O2417" s="38"/>
    </row>
    <row r="2418" spans="8:15">
      <c r="H2418" s="37"/>
      <c r="I2418" s="36"/>
      <c r="J2418" s="38"/>
      <c r="K2418" s="36"/>
      <c r="L2418" s="36"/>
      <c r="M2418" s="38"/>
      <c r="N2418" s="36"/>
      <c r="O2418" s="38"/>
    </row>
    <row r="2419" spans="8:15">
      <c r="H2419" s="37"/>
      <c r="I2419" s="36"/>
      <c r="J2419" s="38"/>
      <c r="K2419" s="36"/>
      <c r="L2419" s="36"/>
      <c r="M2419" s="38"/>
      <c r="N2419" s="36"/>
      <c r="O2419" s="38"/>
    </row>
    <row r="2420" spans="8:15">
      <c r="H2420" s="37"/>
      <c r="I2420" s="36"/>
      <c r="J2420" s="38"/>
      <c r="K2420" s="36"/>
      <c r="L2420" s="36"/>
      <c r="M2420" s="38"/>
      <c r="N2420" s="36"/>
      <c r="O2420" s="38"/>
    </row>
    <row r="2421" spans="8:15">
      <c r="H2421" s="37"/>
      <c r="I2421" s="36"/>
      <c r="J2421" s="38"/>
      <c r="K2421" s="36"/>
      <c r="L2421" s="36"/>
      <c r="M2421" s="38"/>
      <c r="N2421" s="36"/>
      <c r="O2421" s="38"/>
    </row>
    <row r="2422" spans="8:15">
      <c r="H2422" s="37"/>
      <c r="I2422" s="36"/>
      <c r="J2422" s="38"/>
      <c r="K2422" s="36"/>
      <c r="L2422" s="36"/>
      <c r="M2422" s="38"/>
      <c r="N2422" s="36"/>
      <c r="O2422" s="38"/>
    </row>
    <row r="2423" spans="8:15">
      <c r="H2423" s="37"/>
      <c r="I2423" s="36"/>
      <c r="J2423" s="38"/>
      <c r="K2423" s="36"/>
      <c r="L2423" s="36"/>
      <c r="M2423" s="38"/>
      <c r="N2423" s="36"/>
      <c r="O2423" s="38"/>
    </row>
    <row r="2424" spans="8:15">
      <c r="H2424" s="37"/>
      <c r="I2424" s="36"/>
      <c r="J2424" s="38"/>
      <c r="K2424" s="36"/>
      <c r="L2424" s="36"/>
      <c r="M2424" s="38"/>
      <c r="N2424" s="36"/>
      <c r="O2424" s="38"/>
    </row>
    <row r="2425" spans="8:15">
      <c r="H2425" s="37"/>
      <c r="I2425" s="36"/>
      <c r="J2425" s="38"/>
      <c r="K2425" s="36"/>
      <c r="L2425" s="36"/>
      <c r="M2425" s="38"/>
      <c r="N2425" s="36"/>
      <c r="O2425" s="38"/>
    </row>
    <row r="2426" spans="8:15">
      <c r="H2426" s="37"/>
      <c r="I2426" s="36"/>
      <c r="J2426" s="38"/>
      <c r="K2426" s="36"/>
      <c r="L2426" s="36"/>
      <c r="M2426" s="38"/>
      <c r="N2426" s="36"/>
      <c r="O2426" s="38"/>
    </row>
    <row r="2427" spans="8:15">
      <c r="H2427" s="37"/>
      <c r="I2427" s="36"/>
      <c r="J2427" s="38"/>
      <c r="K2427" s="36"/>
      <c r="L2427" s="36"/>
      <c r="M2427" s="38"/>
      <c r="N2427" s="36"/>
      <c r="O2427" s="38"/>
    </row>
    <row r="2428" spans="8:15">
      <c r="H2428" s="37"/>
      <c r="I2428" s="36"/>
      <c r="J2428" s="38"/>
      <c r="K2428" s="36"/>
      <c r="L2428" s="36"/>
      <c r="M2428" s="38"/>
      <c r="N2428" s="36"/>
      <c r="O2428" s="38"/>
    </row>
    <row r="2429" spans="8:15">
      <c r="H2429" s="37"/>
      <c r="I2429" s="36"/>
      <c r="J2429" s="38"/>
      <c r="K2429" s="36"/>
      <c r="L2429" s="36"/>
      <c r="M2429" s="38"/>
      <c r="N2429" s="36"/>
      <c r="O2429" s="38"/>
    </row>
    <row r="2430" spans="8:15">
      <c r="H2430" s="37"/>
      <c r="I2430" s="36"/>
      <c r="J2430" s="38"/>
      <c r="K2430" s="36"/>
      <c r="L2430" s="36"/>
      <c r="M2430" s="38"/>
      <c r="N2430" s="36"/>
      <c r="O2430" s="38"/>
    </row>
    <row r="2431" spans="8:15">
      <c r="H2431" s="37"/>
      <c r="I2431" s="36"/>
      <c r="J2431" s="38"/>
      <c r="K2431" s="36"/>
      <c r="L2431" s="36"/>
      <c r="M2431" s="38"/>
      <c r="N2431" s="36"/>
      <c r="O2431" s="38"/>
    </row>
    <row r="2432" spans="8:15">
      <c r="H2432" s="37"/>
      <c r="I2432" s="36"/>
      <c r="J2432" s="38"/>
      <c r="K2432" s="36"/>
      <c r="L2432" s="36"/>
      <c r="M2432" s="38"/>
      <c r="N2432" s="36"/>
      <c r="O2432" s="38"/>
    </row>
    <row r="2433" spans="8:15">
      <c r="H2433" s="37"/>
      <c r="I2433" s="36"/>
      <c r="J2433" s="38"/>
      <c r="K2433" s="36"/>
      <c r="L2433" s="36"/>
      <c r="M2433" s="38"/>
      <c r="N2433" s="36"/>
      <c r="O2433" s="38"/>
    </row>
    <row r="2434" spans="8:15">
      <c r="H2434" s="37"/>
      <c r="I2434" s="36"/>
      <c r="J2434" s="38"/>
      <c r="K2434" s="36"/>
      <c r="L2434" s="36"/>
      <c r="M2434" s="38"/>
      <c r="N2434" s="36"/>
      <c r="O2434" s="38"/>
    </row>
    <row r="2435" spans="8:15">
      <c r="H2435" s="37"/>
      <c r="I2435" s="36"/>
      <c r="J2435" s="38"/>
      <c r="K2435" s="36"/>
      <c r="L2435" s="36"/>
      <c r="M2435" s="38"/>
      <c r="N2435" s="36"/>
      <c r="O2435" s="38"/>
    </row>
    <row r="2436" spans="8:15">
      <c r="H2436" s="37"/>
      <c r="I2436" s="36"/>
      <c r="J2436" s="38"/>
      <c r="K2436" s="36"/>
      <c r="L2436" s="36"/>
      <c r="M2436" s="38"/>
      <c r="N2436" s="36"/>
      <c r="O2436" s="38"/>
    </row>
    <row r="2437" spans="8:15">
      <c r="H2437" s="37"/>
      <c r="I2437" s="36"/>
      <c r="J2437" s="38"/>
      <c r="K2437" s="36"/>
      <c r="L2437" s="36"/>
      <c r="M2437" s="38"/>
      <c r="N2437" s="36"/>
      <c r="O2437" s="38"/>
    </row>
    <row r="2438" spans="8:15">
      <c r="H2438" s="37"/>
      <c r="I2438" s="36"/>
      <c r="J2438" s="38"/>
      <c r="K2438" s="36"/>
      <c r="L2438" s="36"/>
      <c r="M2438" s="38"/>
      <c r="N2438" s="36"/>
      <c r="O2438" s="38"/>
    </row>
    <row r="2439" spans="8:15">
      <c r="H2439" s="37"/>
      <c r="I2439" s="36"/>
      <c r="J2439" s="38"/>
      <c r="K2439" s="36"/>
      <c r="L2439" s="36"/>
      <c r="M2439" s="38"/>
      <c r="N2439" s="36"/>
      <c r="O2439" s="38"/>
    </row>
    <row r="2440" spans="8:15">
      <c r="H2440" s="37"/>
      <c r="I2440" s="36"/>
      <c r="J2440" s="38"/>
      <c r="K2440" s="36"/>
      <c r="L2440" s="36"/>
      <c r="M2440" s="38"/>
      <c r="N2440" s="36"/>
      <c r="O2440" s="38"/>
    </row>
    <row r="2441" spans="8:15">
      <c r="H2441" s="37"/>
      <c r="I2441" s="36"/>
      <c r="J2441" s="38"/>
      <c r="K2441" s="36"/>
      <c r="L2441" s="36"/>
      <c r="M2441" s="38"/>
      <c r="N2441" s="36"/>
      <c r="O2441" s="38"/>
    </row>
    <row r="2442" spans="8:15">
      <c r="H2442" s="37"/>
      <c r="I2442" s="36"/>
      <c r="J2442" s="38"/>
      <c r="K2442" s="36"/>
      <c r="L2442" s="36"/>
      <c r="M2442" s="38"/>
      <c r="N2442" s="36"/>
      <c r="O2442" s="38"/>
    </row>
    <row r="2443" spans="8:15">
      <c r="H2443" s="37"/>
      <c r="I2443" s="36"/>
      <c r="J2443" s="38"/>
      <c r="K2443" s="36"/>
      <c r="L2443" s="36"/>
      <c r="M2443" s="38"/>
      <c r="N2443" s="36"/>
      <c r="O2443" s="38"/>
    </row>
    <row r="2444" spans="8:15">
      <c r="H2444" s="37"/>
      <c r="I2444" s="36"/>
      <c r="J2444" s="38"/>
      <c r="K2444" s="36"/>
      <c r="L2444" s="36"/>
      <c r="M2444" s="38"/>
      <c r="N2444" s="36"/>
      <c r="O2444" s="38"/>
    </row>
    <row r="2445" spans="8:15">
      <c r="H2445" s="37"/>
      <c r="I2445" s="36"/>
      <c r="J2445" s="38"/>
      <c r="K2445" s="36"/>
      <c r="L2445" s="36"/>
      <c r="M2445" s="38"/>
      <c r="N2445" s="36"/>
      <c r="O2445" s="38"/>
    </row>
    <row r="2446" spans="8:15">
      <c r="H2446" s="37"/>
      <c r="I2446" s="36"/>
      <c r="J2446" s="38"/>
      <c r="K2446" s="36"/>
      <c r="L2446" s="36"/>
      <c r="M2446" s="38"/>
      <c r="N2446" s="36"/>
      <c r="O2446" s="38"/>
    </row>
    <row r="2447" spans="8:15">
      <c r="H2447" s="37"/>
      <c r="I2447" s="36"/>
      <c r="J2447" s="38"/>
      <c r="K2447" s="36"/>
      <c r="L2447" s="36"/>
      <c r="M2447" s="38"/>
      <c r="N2447" s="36"/>
      <c r="O2447" s="38"/>
    </row>
    <row r="2448" spans="8:15">
      <c r="H2448" s="37"/>
      <c r="I2448" s="36"/>
      <c r="J2448" s="38"/>
      <c r="K2448" s="36"/>
      <c r="L2448" s="36"/>
      <c r="M2448" s="38"/>
      <c r="N2448" s="36"/>
      <c r="O2448" s="38"/>
    </row>
    <row r="2449" spans="8:15">
      <c r="H2449" s="37"/>
      <c r="I2449" s="36"/>
      <c r="J2449" s="38"/>
      <c r="K2449" s="36"/>
      <c r="L2449" s="36"/>
      <c r="M2449" s="38"/>
      <c r="N2449" s="36"/>
      <c r="O2449" s="38"/>
    </row>
    <row r="2450" spans="8:15">
      <c r="H2450" s="37"/>
      <c r="I2450" s="36"/>
      <c r="J2450" s="38"/>
      <c r="K2450" s="36"/>
      <c r="L2450" s="36"/>
      <c r="M2450" s="38"/>
      <c r="N2450" s="36"/>
      <c r="O2450" s="38"/>
    </row>
    <row r="2451" spans="8:15">
      <c r="H2451" s="37"/>
      <c r="I2451" s="36"/>
      <c r="J2451" s="38"/>
      <c r="K2451" s="36"/>
      <c r="L2451" s="36"/>
      <c r="M2451" s="38"/>
      <c r="N2451" s="36"/>
      <c r="O2451" s="38"/>
    </row>
    <row r="2452" spans="8:15">
      <c r="H2452" s="37"/>
      <c r="I2452" s="36"/>
      <c r="J2452" s="38"/>
      <c r="K2452" s="36"/>
      <c r="L2452" s="36"/>
      <c r="M2452" s="38"/>
      <c r="N2452" s="36"/>
      <c r="O2452" s="38"/>
    </row>
    <row r="2453" spans="8:15">
      <c r="H2453" s="37"/>
      <c r="I2453" s="36"/>
      <c r="J2453" s="38"/>
      <c r="K2453" s="36"/>
      <c r="L2453" s="36"/>
      <c r="M2453" s="38"/>
      <c r="N2453" s="36"/>
      <c r="O2453" s="38"/>
    </row>
    <row r="2454" spans="8:15">
      <c r="H2454" s="37"/>
      <c r="I2454" s="36"/>
      <c r="J2454" s="38"/>
      <c r="K2454" s="36"/>
      <c r="L2454" s="36"/>
      <c r="M2454" s="38"/>
      <c r="N2454" s="36"/>
      <c r="O2454" s="38"/>
    </row>
    <row r="2455" spans="8:15">
      <c r="H2455" s="37"/>
      <c r="I2455" s="36"/>
      <c r="J2455" s="38"/>
      <c r="K2455" s="36"/>
      <c r="L2455" s="36"/>
      <c r="M2455" s="38"/>
      <c r="N2455" s="36"/>
      <c r="O2455" s="38"/>
    </row>
    <row r="2456" spans="8:15">
      <c r="H2456" s="37"/>
      <c r="I2456" s="36"/>
      <c r="J2456" s="38"/>
      <c r="K2456" s="36"/>
      <c r="L2456" s="36"/>
      <c r="M2456" s="38"/>
      <c r="N2456" s="36"/>
      <c r="O2456" s="38"/>
    </row>
    <row r="2457" spans="8:15">
      <c r="H2457" s="37"/>
      <c r="I2457" s="36"/>
      <c r="J2457" s="38"/>
      <c r="K2457" s="36"/>
      <c r="L2457" s="36"/>
      <c r="M2457" s="38"/>
      <c r="N2457" s="36"/>
      <c r="O2457" s="38"/>
    </row>
    <row r="2458" spans="8:15">
      <c r="H2458" s="37"/>
      <c r="I2458" s="36"/>
      <c r="J2458" s="38"/>
      <c r="K2458" s="36"/>
      <c r="L2458" s="36"/>
      <c r="M2458" s="38"/>
      <c r="N2458" s="36"/>
      <c r="O2458" s="38"/>
    </row>
    <row r="2459" spans="8:15">
      <c r="H2459" s="37"/>
      <c r="I2459" s="36"/>
      <c r="J2459" s="38"/>
      <c r="K2459" s="36"/>
      <c r="L2459" s="36"/>
      <c r="M2459" s="38"/>
      <c r="N2459" s="36"/>
      <c r="O2459" s="38"/>
    </row>
    <row r="2460" spans="8:15">
      <c r="H2460" s="37"/>
      <c r="I2460" s="36"/>
      <c r="J2460" s="38"/>
      <c r="K2460" s="36"/>
      <c r="L2460" s="36"/>
      <c r="M2460" s="38"/>
      <c r="N2460" s="36"/>
      <c r="O2460" s="38"/>
    </row>
    <row r="2461" spans="8:15">
      <c r="H2461" s="37"/>
      <c r="I2461" s="36"/>
      <c r="J2461" s="38"/>
      <c r="K2461" s="36"/>
      <c r="L2461" s="36"/>
      <c r="M2461" s="38"/>
      <c r="N2461" s="36"/>
      <c r="O2461" s="38"/>
    </row>
    <row r="2462" spans="8:15">
      <c r="H2462" s="37"/>
      <c r="I2462" s="36"/>
      <c r="J2462" s="38"/>
      <c r="K2462" s="36"/>
      <c r="L2462" s="36"/>
      <c r="M2462" s="38"/>
      <c r="N2462" s="36"/>
      <c r="O2462" s="38"/>
    </row>
    <row r="2463" spans="8:15">
      <c r="H2463" s="37"/>
      <c r="I2463" s="36"/>
      <c r="J2463" s="38"/>
      <c r="K2463" s="36"/>
      <c r="L2463" s="36"/>
      <c r="M2463" s="38"/>
      <c r="N2463" s="36"/>
      <c r="O2463" s="38"/>
    </row>
    <row r="2464" spans="8:15">
      <c r="H2464" s="37"/>
      <c r="I2464" s="36"/>
      <c r="J2464" s="38"/>
      <c r="K2464" s="36"/>
      <c r="L2464" s="36"/>
      <c r="M2464" s="38"/>
      <c r="N2464" s="36"/>
      <c r="O2464" s="38"/>
    </row>
    <row r="2465" spans="8:15">
      <c r="H2465" s="37"/>
      <c r="I2465" s="36"/>
      <c r="J2465" s="38"/>
      <c r="K2465" s="36"/>
      <c r="L2465" s="36"/>
      <c r="M2465" s="38"/>
      <c r="N2465" s="36"/>
      <c r="O2465" s="38"/>
    </row>
    <row r="2466" spans="8:15">
      <c r="H2466" s="37"/>
      <c r="I2466" s="36"/>
      <c r="J2466" s="38"/>
      <c r="K2466" s="36"/>
      <c r="L2466" s="36"/>
      <c r="M2466" s="38"/>
      <c r="N2466" s="36"/>
      <c r="O2466" s="38"/>
    </row>
    <row r="2467" spans="8:15">
      <c r="H2467" s="37"/>
      <c r="I2467" s="36"/>
      <c r="J2467" s="38"/>
      <c r="K2467" s="36"/>
      <c r="L2467" s="36"/>
      <c r="M2467" s="38"/>
      <c r="N2467" s="36"/>
      <c r="O2467" s="38"/>
    </row>
    <row r="2468" spans="8:15">
      <c r="H2468" s="37"/>
      <c r="I2468" s="36"/>
      <c r="J2468" s="38"/>
      <c r="K2468" s="36"/>
      <c r="L2468" s="36"/>
      <c r="M2468" s="38"/>
      <c r="N2468" s="36"/>
      <c r="O2468" s="38"/>
    </row>
    <row r="2469" spans="8:15">
      <c r="H2469" s="37"/>
      <c r="I2469" s="36"/>
      <c r="J2469" s="38"/>
      <c r="K2469" s="36"/>
      <c r="L2469" s="36"/>
      <c r="M2469" s="38"/>
      <c r="N2469" s="36"/>
      <c r="O2469" s="38"/>
    </row>
    <row r="2470" spans="8:15">
      <c r="H2470" s="37"/>
      <c r="I2470" s="36"/>
      <c r="J2470" s="38"/>
      <c r="K2470" s="36"/>
      <c r="L2470" s="36"/>
      <c r="M2470" s="38"/>
      <c r="N2470" s="36"/>
      <c r="O2470" s="38"/>
    </row>
    <row r="2471" spans="8:15">
      <c r="H2471" s="37"/>
      <c r="I2471" s="36"/>
      <c r="J2471" s="38"/>
      <c r="K2471" s="36"/>
      <c r="L2471" s="36"/>
      <c r="M2471" s="38"/>
      <c r="N2471" s="36"/>
      <c r="O2471" s="38"/>
    </row>
    <row r="2472" spans="8:15">
      <c r="H2472" s="37"/>
      <c r="I2472" s="36"/>
      <c r="J2472" s="38"/>
      <c r="K2472" s="36"/>
      <c r="L2472" s="36"/>
      <c r="M2472" s="38"/>
      <c r="N2472" s="36"/>
      <c r="O2472" s="38"/>
    </row>
    <row r="2473" spans="8:15">
      <c r="H2473" s="37"/>
      <c r="I2473" s="36"/>
      <c r="J2473" s="38"/>
      <c r="K2473" s="36"/>
      <c r="L2473" s="36"/>
      <c r="M2473" s="38"/>
      <c r="N2473" s="36"/>
      <c r="O2473" s="38"/>
    </row>
    <row r="2474" spans="8:15">
      <c r="H2474" s="37"/>
      <c r="I2474" s="36"/>
      <c r="J2474" s="38"/>
      <c r="K2474" s="36"/>
      <c r="L2474" s="36"/>
      <c r="M2474" s="38"/>
      <c r="N2474" s="36"/>
      <c r="O2474" s="38"/>
    </row>
    <row r="2475" spans="8:15">
      <c r="H2475" s="37"/>
      <c r="I2475" s="36"/>
      <c r="J2475" s="38"/>
      <c r="K2475" s="36"/>
      <c r="L2475" s="36"/>
      <c r="M2475" s="38"/>
      <c r="N2475" s="36"/>
      <c r="O2475" s="38"/>
    </row>
    <row r="2476" spans="8:15">
      <c r="H2476" s="37"/>
      <c r="I2476" s="36"/>
      <c r="J2476" s="38"/>
      <c r="K2476" s="36"/>
      <c r="L2476" s="36"/>
      <c r="M2476" s="38"/>
      <c r="N2476" s="36"/>
      <c r="O2476" s="38"/>
    </row>
    <row r="2477" spans="8:15">
      <c r="H2477" s="37"/>
      <c r="I2477" s="36"/>
      <c r="J2477" s="38"/>
      <c r="K2477" s="36"/>
      <c r="L2477" s="36"/>
      <c r="M2477" s="38"/>
      <c r="N2477" s="36"/>
      <c r="O2477" s="38"/>
    </row>
    <row r="2478" spans="8:15">
      <c r="H2478" s="37"/>
      <c r="I2478" s="36"/>
      <c r="J2478" s="38"/>
      <c r="K2478" s="36"/>
      <c r="L2478" s="36"/>
      <c r="M2478" s="38"/>
      <c r="N2478" s="36"/>
      <c r="O2478" s="38"/>
    </row>
    <row r="2479" spans="8:15">
      <c r="H2479" s="37"/>
      <c r="I2479" s="36"/>
      <c r="J2479" s="38"/>
      <c r="K2479" s="36"/>
      <c r="L2479" s="36"/>
      <c r="M2479" s="38"/>
      <c r="N2479" s="36"/>
      <c r="O2479" s="38"/>
    </row>
    <row r="2480" spans="8:15">
      <c r="H2480" s="37"/>
      <c r="I2480" s="36"/>
      <c r="J2480" s="38"/>
      <c r="K2480" s="36"/>
      <c r="L2480" s="36"/>
      <c r="M2480" s="38"/>
      <c r="N2480" s="36"/>
      <c r="O2480" s="38"/>
    </row>
    <row r="2481" spans="8:15">
      <c r="H2481" s="37"/>
      <c r="I2481" s="36"/>
      <c r="J2481" s="38"/>
      <c r="K2481" s="36"/>
      <c r="L2481" s="36"/>
      <c r="M2481" s="38"/>
      <c r="N2481" s="36"/>
      <c r="O2481" s="38"/>
    </row>
    <row r="2482" spans="8:15">
      <c r="H2482" s="37"/>
      <c r="I2482" s="36"/>
      <c r="J2482" s="38"/>
      <c r="K2482" s="36"/>
      <c r="L2482" s="36"/>
      <c r="M2482" s="38"/>
      <c r="N2482" s="36"/>
      <c r="O2482" s="38"/>
    </row>
    <row r="2483" spans="8:15">
      <c r="H2483" s="37"/>
      <c r="I2483" s="36"/>
      <c r="J2483" s="38"/>
      <c r="K2483" s="36"/>
      <c r="L2483" s="36"/>
      <c r="M2483" s="38"/>
      <c r="N2483" s="36"/>
      <c r="O2483" s="38"/>
    </row>
    <row r="2484" spans="8:15">
      <c r="H2484" s="37"/>
      <c r="I2484" s="36"/>
      <c r="J2484" s="38"/>
      <c r="K2484" s="36"/>
      <c r="L2484" s="36"/>
      <c r="M2484" s="38"/>
      <c r="N2484" s="36"/>
      <c r="O2484" s="38"/>
    </row>
    <row r="2485" spans="8:15">
      <c r="H2485" s="37"/>
      <c r="I2485" s="36"/>
      <c r="J2485" s="38"/>
      <c r="K2485" s="36"/>
      <c r="L2485" s="36"/>
      <c r="M2485" s="38"/>
      <c r="N2485" s="36"/>
      <c r="O2485" s="38"/>
    </row>
    <row r="2486" spans="8:15">
      <c r="H2486" s="37"/>
      <c r="I2486" s="36"/>
      <c r="J2486" s="38"/>
      <c r="K2486" s="36"/>
      <c r="L2486" s="36"/>
      <c r="M2486" s="38"/>
      <c r="N2486" s="36"/>
      <c r="O2486" s="38"/>
    </row>
    <row r="2487" spans="8:15">
      <c r="H2487" s="37"/>
      <c r="I2487" s="36"/>
      <c r="J2487" s="38"/>
      <c r="K2487" s="36"/>
      <c r="L2487" s="36"/>
      <c r="M2487" s="38"/>
      <c r="N2487" s="36"/>
      <c r="O2487" s="38"/>
    </row>
    <row r="2488" spans="8:15">
      <c r="H2488" s="37"/>
      <c r="I2488" s="36"/>
      <c r="J2488" s="38"/>
      <c r="K2488" s="36"/>
      <c r="L2488" s="36"/>
      <c r="M2488" s="38"/>
      <c r="N2488" s="36"/>
      <c r="O2488" s="38"/>
    </row>
    <row r="2489" spans="8:15">
      <c r="H2489" s="37"/>
      <c r="I2489" s="36"/>
      <c r="J2489" s="38"/>
      <c r="K2489" s="36"/>
      <c r="L2489" s="36"/>
      <c r="M2489" s="38"/>
      <c r="N2489" s="36"/>
      <c r="O2489" s="38"/>
    </row>
    <row r="2490" spans="8:15">
      <c r="H2490" s="37"/>
      <c r="I2490" s="36"/>
      <c r="J2490" s="38"/>
      <c r="K2490" s="36"/>
      <c r="L2490" s="36"/>
      <c r="M2490" s="38"/>
      <c r="N2490" s="36"/>
      <c r="O2490" s="38"/>
    </row>
    <row r="2491" spans="8:15">
      <c r="H2491" s="37"/>
      <c r="I2491" s="36"/>
      <c r="J2491" s="38"/>
      <c r="K2491" s="36"/>
      <c r="L2491" s="36"/>
      <c r="M2491" s="38"/>
      <c r="N2491" s="36"/>
      <c r="O2491" s="38"/>
    </row>
    <row r="2492" spans="8:15">
      <c r="H2492" s="37"/>
      <c r="I2492" s="36"/>
      <c r="J2492" s="38"/>
      <c r="K2492" s="36"/>
      <c r="L2492" s="36"/>
      <c r="M2492" s="38"/>
      <c r="N2492" s="36"/>
      <c r="O2492" s="38"/>
    </row>
    <row r="2493" spans="8:15">
      <c r="H2493" s="37"/>
      <c r="I2493" s="36"/>
      <c r="J2493" s="38"/>
      <c r="K2493" s="36"/>
      <c r="L2493" s="36"/>
      <c r="M2493" s="38"/>
      <c r="N2493" s="36"/>
      <c r="O2493" s="38"/>
    </row>
    <row r="2494" spans="8:15">
      <c r="H2494" s="37"/>
      <c r="I2494" s="36"/>
      <c r="J2494" s="38"/>
      <c r="K2494" s="36"/>
      <c r="L2494" s="36"/>
      <c r="M2494" s="38"/>
      <c r="N2494" s="36"/>
      <c r="O2494" s="38"/>
    </row>
    <row r="2495" spans="8:15">
      <c r="H2495" s="37"/>
      <c r="I2495" s="36"/>
      <c r="J2495" s="38"/>
      <c r="K2495" s="36"/>
      <c r="L2495" s="36"/>
      <c r="M2495" s="38"/>
      <c r="N2495" s="36"/>
      <c r="O2495" s="38"/>
    </row>
    <row r="2496" spans="8:15">
      <c r="H2496" s="37"/>
      <c r="I2496" s="36"/>
      <c r="J2496" s="38"/>
      <c r="K2496" s="36"/>
      <c r="L2496" s="36"/>
      <c r="M2496" s="38"/>
      <c r="N2496" s="36"/>
      <c r="O2496" s="38"/>
    </row>
    <row r="2497" spans="8:15">
      <c r="H2497" s="37"/>
      <c r="I2497" s="36"/>
      <c r="J2497" s="38"/>
      <c r="K2497" s="36"/>
      <c r="L2497" s="36"/>
      <c r="M2497" s="38"/>
      <c r="N2497" s="36"/>
      <c r="O2497" s="38"/>
    </row>
    <row r="2498" spans="8:15">
      <c r="H2498" s="37"/>
      <c r="I2498" s="36"/>
      <c r="J2498" s="38"/>
      <c r="K2498" s="36"/>
      <c r="L2498" s="36"/>
      <c r="M2498" s="38"/>
      <c r="N2498" s="36"/>
      <c r="O2498" s="38"/>
    </row>
    <row r="2499" spans="8:15">
      <c r="H2499" s="37"/>
      <c r="I2499" s="36"/>
      <c r="J2499" s="38"/>
      <c r="K2499" s="36"/>
      <c r="L2499" s="36"/>
      <c r="M2499" s="38"/>
      <c r="N2499" s="36"/>
      <c r="O2499" s="38"/>
    </row>
    <row r="2500" spans="8:15">
      <c r="H2500" s="37"/>
      <c r="I2500" s="36"/>
      <c r="J2500" s="38"/>
      <c r="K2500" s="36"/>
      <c r="L2500" s="36"/>
      <c r="M2500" s="38"/>
      <c r="N2500" s="36"/>
      <c r="O2500" s="38"/>
    </row>
    <row r="2501" spans="8:15">
      <c r="H2501" s="37"/>
      <c r="I2501" s="36"/>
      <c r="J2501" s="38"/>
      <c r="K2501" s="36"/>
      <c r="L2501" s="36"/>
      <c r="M2501" s="38"/>
      <c r="N2501" s="36"/>
      <c r="O2501" s="38"/>
    </row>
    <row r="2502" spans="8:15">
      <c r="H2502" s="37"/>
      <c r="I2502" s="36"/>
      <c r="J2502" s="38"/>
      <c r="K2502" s="36"/>
      <c r="L2502" s="36"/>
      <c r="M2502" s="38"/>
      <c r="N2502" s="36"/>
      <c r="O2502" s="38"/>
    </row>
    <row r="2503" spans="8:15">
      <c r="H2503" s="37"/>
      <c r="I2503" s="36"/>
      <c r="J2503" s="38"/>
      <c r="K2503" s="36"/>
      <c r="L2503" s="36"/>
      <c r="M2503" s="38"/>
      <c r="N2503" s="36"/>
      <c r="O2503" s="38"/>
    </row>
    <row r="2504" spans="8:15">
      <c r="H2504" s="37"/>
      <c r="I2504" s="36"/>
      <c r="J2504" s="38"/>
      <c r="K2504" s="36"/>
      <c r="L2504" s="36"/>
      <c r="M2504" s="38"/>
      <c r="N2504" s="36"/>
      <c r="O2504" s="38"/>
    </row>
    <row r="2505" spans="8:15">
      <c r="H2505" s="37"/>
      <c r="I2505" s="36"/>
      <c r="J2505" s="38"/>
      <c r="K2505" s="36"/>
      <c r="L2505" s="36"/>
      <c r="M2505" s="38"/>
      <c r="N2505" s="36"/>
      <c r="O2505" s="38"/>
    </row>
    <row r="2506" spans="8:15">
      <c r="H2506" s="37"/>
      <c r="I2506" s="36"/>
      <c r="J2506" s="38"/>
      <c r="K2506" s="36"/>
      <c r="L2506" s="36"/>
      <c r="M2506" s="38"/>
      <c r="N2506" s="36"/>
      <c r="O2506" s="38"/>
    </row>
    <row r="2507" spans="8:15">
      <c r="H2507" s="37"/>
      <c r="I2507" s="36"/>
      <c r="J2507" s="38"/>
      <c r="K2507" s="36"/>
      <c r="L2507" s="36"/>
      <c r="M2507" s="38"/>
      <c r="N2507" s="36"/>
      <c r="O2507" s="38"/>
    </row>
    <row r="2508" spans="8:15">
      <c r="H2508" s="37"/>
      <c r="I2508" s="36"/>
      <c r="J2508" s="38"/>
      <c r="K2508" s="36"/>
      <c r="L2508" s="36"/>
      <c r="M2508" s="38"/>
      <c r="N2508" s="36"/>
      <c r="O2508" s="38"/>
    </row>
    <row r="2509" spans="8:15">
      <c r="H2509" s="37"/>
      <c r="I2509" s="36"/>
      <c r="J2509" s="38"/>
      <c r="K2509" s="36"/>
      <c r="L2509" s="36"/>
      <c r="M2509" s="38"/>
      <c r="N2509" s="36"/>
      <c r="O2509" s="38"/>
    </row>
    <row r="2510" spans="8:15">
      <c r="H2510" s="37"/>
      <c r="I2510" s="36"/>
      <c r="J2510" s="38"/>
      <c r="K2510" s="36"/>
      <c r="L2510" s="36"/>
      <c r="M2510" s="38"/>
      <c r="N2510" s="36"/>
      <c r="O2510" s="38"/>
    </row>
    <row r="2511" spans="8:15">
      <c r="H2511" s="37"/>
      <c r="I2511" s="36"/>
      <c r="J2511" s="38"/>
      <c r="K2511" s="36"/>
      <c r="L2511" s="36"/>
      <c r="M2511" s="38"/>
      <c r="N2511" s="36"/>
      <c r="O2511" s="38"/>
    </row>
    <row r="2512" spans="8:15">
      <c r="H2512" s="37"/>
      <c r="I2512" s="36"/>
      <c r="J2512" s="38"/>
      <c r="K2512" s="36"/>
      <c r="L2512" s="36"/>
      <c r="M2512" s="38"/>
      <c r="N2512" s="36"/>
      <c r="O2512" s="38"/>
    </row>
    <row r="2513" spans="8:15">
      <c r="H2513" s="37"/>
      <c r="I2513" s="36"/>
      <c r="J2513" s="38"/>
      <c r="K2513" s="36"/>
      <c r="L2513" s="36"/>
      <c r="M2513" s="38"/>
      <c r="N2513" s="36"/>
      <c r="O2513" s="38"/>
    </row>
    <row r="2514" spans="8:15">
      <c r="H2514" s="37"/>
      <c r="I2514" s="36"/>
      <c r="J2514" s="38"/>
      <c r="K2514" s="36"/>
      <c r="L2514" s="36"/>
      <c r="M2514" s="38"/>
      <c r="N2514" s="36"/>
      <c r="O2514" s="38"/>
    </row>
    <row r="2515" spans="8:15">
      <c r="H2515" s="37"/>
      <c r="I2515" s="36"/>
      <c r="J2515" s="38"/>
      <c r="K2515" s="36"/>
      <c r="L2515" s="36"/>
      <c r="M2515" s="38"/>
      <c r="N2515" s="36"/>
      <c r="O2515" s="38"/>
    </row>
    <row r="2516" spans="8:15">
      <c r="H2516" s="37"/>
      <c r="I2516" s="36"/>
      <c r="J2516" s="38"/>
      <c r="K2516" s="36"/>
      <c r="L2516" s="36"/>
      <c r="M2516" s="38"/>
      <c r="N2516" s="36"/>
      <c r="O2516" s="38"/>
    </row>
    <row r="2517" spans="8:15">
      <c r="H2517" s="37"/>
      <c r="I2517" s="36"/>
      <c r="J2517" s="38"/>
      <c r="K2517" s="36"/>
      <c r="L2517" s="36"/>
      <c r="M2517" s="38"/>
      <c r="N2517" s="36"/>
      <c r="O2517" s="38"/>
    </row>
    <row r="2518" spans="8:15">
      <c r="H2518" s="37"/>
      <c r="I2518" s="36"/>
      <c r="J2518" s="38"/>
      <c r="K2518" s="36"/>
      <c r="L2518" s="36"/>
      <c r="M2518" s="38"/>
      <c r="N2518" s="36"/>
      <c r="O2518" s="38"/>
    </row>
    <row r="2519" spans="8:15">
      <c r="H2519" s="37"/>
      <c r="I2519" s="36"/>
      <c r="J2519" s="38"/>
      <c r="K2519" s="36"/>
      <c r="L2519" s="36"/>
      <c r="M2519" s="38"/>
      <c r="N2519" s="36"/>
      <c r="O2519" s="38"/>
    </row>
    <row r="2520" spans="8:15">
      <c r="H2520" s="37"/>
      <c r="I2520" s="36"/>
      <c r="J2520" s="38"/>
      <c r="K2520" s="36"/>
      <c r="L2520" s="36"/>
      <c r="M2520" s="38"/>
      <c r="N2520" s="36"/>
      <c r="O2520" s="38"/>
    </row>
    <row r="2521" spans="8:15">
      <c r="H2521" s="37"/>
      <c r="I2521" s="36"/>
      <c r="J2521" s="38"/>
      <c r="K2521" s="36"/>
      <c r="L2521" s="36"/>
      <c r="M2521" s="38"/>
      <c r="N2521" s="36"/>
      <c r="O2521" s="38"/>
    </row>
    <row r="2522" spans="8:15">
      <c r="H2522" s="37"/>
      <c r="I2522" s="36"/>
      <c r="J2522" s="38"/>
      <c r="K2522" s="36"/>
      <c r="L2522" s="36"/>
      <c r="M2522" s="38"/>
      <c r="N2522" s="36"/>
      <c r="O2522" s="38"/>
    </row>
    <row r="2523" spans="8:15">
      <c r="H2523" s="37"/>
      <c r="I2523" s="36"/>
      <c r="J2523" s="38"/>
      <c r="K2523" s="36"/>
      <c r="L2523" s="36"/>
      <c r="M2523" s="38"/>
      <c r="N2523" s="36"/>
      <c r="O2523" s="38"/>
    </row>
    <row r="2524" spans="8:15">
      <c r="H2524" s="37"/>
      <c r="I2524" s="36"/>
      <c r="J2524" s="38"/>
      <c r="K2524" s="36"/>
      <c r="L2524" s="36"/>
      <c r="M2524" s="38"/>
      <c r="N2524" s="36"/>
      <c r="O2524" s="38"/>
    </row>
    <row r="2525" spans="8:15">
      <c r="H2525" s="37"/>
      <c r="I2525" s="36"/>
      <c r="J2525" s="38"/>
      <c r="K2525" s="36"/>
      <c r="L2525" s="36"/>
      <c r="M2525" s="38"/>
      <c r="N2525" s="36"/>
      <c r="O2525" s="38"/>
    </row>
    <row r="2526" spans="8:15">
      <c r="H2526" s="37"/>
      <c r="I2526" s="36"/>
      <c r="J2526" s="38"/>
      <c r="K2526" s="36"/>
      <c r="L2526" s="36"/>
      <c r="M2526" s="38"/>
      <c r="N2526" s="36"/>
      <c r="O2526" s="38"/>
    </row>
    <row r="2527" spans="8:15">
      <c r="H2527" s="37"/>
      <c r="I2527" s="36"/>
      <c r="J2527" s="38"/>
      <c r="K2527" s="36"/>
      <c r="L2527" s="36"/>
      <c r="M2527" s="38"/>
      <c r="N2527" s="36"/>
      <c r="O2527" s="38"/>
    </row>
    <row r="2528" spans="8:15">
      <c r="H2528" s="37"/>
      <c r="I2528" s="36"/>
      <c r="J2528" s="38"/>
      <c r="K2528" s="36"/>
      <c r="L2528" s="36"/>
      <c r="M2528" s="38"/>
      <c r="N2528" s="36"/>
      <c r="O2528" s="38"/>
    </row>
    <row r="2529" spans="8:15">
      <c r="H2529" s="37"/>
      <c r="I2529" s="36"/>
      <c r="J2529" s="38"/>
      <c r="K2529" s="36"/>
      <c r="L2529" s="36"/>
      <c r="M2529" s="38"/>
      <c r="N2529" s="36"/>
      <c r="O2529" s="38"/>
    </row>
    <row r="2530" spans="8:15">
      <c r="H2530" s="37"/>
      <c r="I2530" s="36"/>
      <c r="J2530" s="38"/>
      <c r="K2530" s="36"/>
      <c r="L2530" s="36"/>
      <c r="M2530" s="38"/>
      <c r="N2530" s="36"/>
      <c r="O2530" s="38"/>
    </row>
    <row r="2531" spans="8:15">
      <c r="H2531" s="37"/>
      <c r="I2531" s="36"/>
      <c r="J2531" s="38"/>
      <c r="K2531" s="36"/>
      <c r="L2531" s="36"/>
      <c r="M2531" s="38"/>
      <c r="N2531" s="36"/>
      <c r="O2531" s="38"/>
    </row>
    <row r="2532" spans="8:15">
      <c r="H2532" s="37"/>
      <c r="I2532" s="36"/>
      <c r="J2532" s="38"/>
      <c r="K2532" s="36"/>
      <c r="L2532" s="36"/>
      <c r="M2532" s="38"/>
      <c r="N2532" s="36"/>
      <c r="O2532" s="38"/>
    </row>
    <row r="2533" spans="8:15">
      <c r="H2533" s="37"/>
      <c r="I2533" s="36"/>
      <c r="J2533" s="38"/>
      <c r="K2533" s="36"/>
      <c r="L2533" s="36"/>
      <c r="M2533" s="38"/>
      <c r="N2533" s="36"/>
      <c r="O2533" s="38"/>
    </row>
    <row r="2534" spans="8:15">
      <c r="H2534" s="37"/>
      <c r="I2534" s="36"/>
      <c r="J2534" s="38"/>
      <c r="K2534" s="36"/>
      <c r="L2534" s="36"/>
      <c r="M2534" s="38"/>
      <c r="N2534" s="36"/>
      <c r="O2534" s="38"/>
    </row>
    <row r="2535" spans="8:15">
      <c r="H2535" s="37"/>
      <c r="I2535" s="36"/>
      <c r="J2535" s="38"/>
      <c r="K2535" s="36"/>
      <c r="L2535" s="36"/>
      <c r="M2535" s="38"/>
      <c r="N2535" s="36"/>
      <c r="O2535" s="38"/>
    </row>
    <row r="2536" spans="8:15">
      <c r="H2536" s="37"/>
      <c r="I2536" s="36"/>
      <c r="J2536" s="38"/>
      <c r="K2536" s="36"/>
      <c r="L2536" s="36"/>
      <c r="M2536" s="38"/>
      <c r="N2536" s="36"/>
      <c r="O2536" s="38"/>
    </row>
    <row r="2537" spans="8:15">
      <c r="H2537" s="37"/>
      <c r="I2537" s="36"/>
      <c r="J2537" s="38"/>
      <c r="K2537" s="36"/>
      <c r="L2537" s="36"/>
      <c r="M2537" s="38"/>
      <c r="N2537" s="36"/>
      <c r="O2537" s="38"/>
    </row>
    <row r="2538" spans="8:15">
      <c r="H2538" s="37"/>
      <c r="I2538" s="36"/>
      <c r="J2538" s="38"/>
      <c r="K2538" s="36"/>
      <c r="L2538" s="36"/>
      <c r="M2538" s="38"/>
      <c r="N2538" s="36"/>
      <c r="O2538" s="38"/>
    </row>
    <row r="2539" spans="8:15">
      <c r="H2539" s="37"/>
      <c r="I2539" s="36"/>
      <c r="J2539" s="38"/>
      <c r="K2539" s="36"/>
      <c r="L2539" s="36"/>
      <c r="M2539" s="38"/>
      <c r="N2539" s="36"/>
      <c r="O2539" s="38"/>
    </row>
    <row r="2540" spans="8:15">
      <c r="H2540" s="37"/>
      <c r="I2540" s="36"/>
      <c r="J2540" s="38"/>
      <c r="K2540" s="36"/>
      <c r="L2540" s="36"/>
      <c r="M2540" s="38"/>
      <c r="N2540" s="36"/>
      <c r="O2540" s="38"/>
    </row>
    <row r="2541" spans="8:15">
      <c r="H2541" s="37"/>
      <c r="I2541" s="36"/>
      <c r="J2541" s="38"/>
      <c r="K2541" s="36"/>
      <c r="L2541" s="36"/>
      <c r="M2541" s="38"/>
      <c r="N2541" s="36"/>
      <c r="O2541" s="38"/>
    </row>
    <row r="2542" spans="8:15">
      <c r="H2542" s="37"/>
      <c r="I2542" s="36"/>
      <c r="J2542" s="38"/>
      <c r="K2542" s="36"/>
      <c r="L2542" s="36"/>
      <c r="M2542" s="38"/>
      <c r="N2542" s="36"/>
      <c r="O2542" s="38"/>
    </row>
    <row r="2543" spans="8:15">
      <c r="H2543" s="37"/>
      <c r="I2543" s="36"/>
      <c r="J2543" s="38"/>
      <c r="K2543" s="36"/>
      <c r="L2543" s="36"/>
      <c r="M2543" s="38"/>
      <c r="N2543" s="36"/>
      <c r="O2543" s="38"/>
    </row>
    <row r="2544" spans="8:15">
      <c r="H2544" s="37"/>
      <c r="I2544" s="36"/>
      <c r="J2544" s="38"/>
      <c r="K2544" s="36"/>
      <c r="L2544" s="36"/>
      <c r="M2544" s="38"/>
      <c r="N2544" s="36"/>
      <c r="O2544" s="38"/>
    </row>
    <row r="2545" spans="8:15">
      <c r="H2545" s="37"/>
      <c r="I2545" s="36"/>
      <c r="J2545" s="38"/>
      <c r="K2545" s="36"/>
      <c r="L2545" s="36"/>
      <c r="M2545" s="38"/>
      <c r="N2545" s="36"/>
      <c r="O2545" s="38"/>
    </row>
    <row r="2546" spans="8:15">
      <c r="H2546" s="37"/>
      <c r="I2546" s="36"/>
      <c r="J2546" s="38"/>
      <c r="K2546" s="36"/>
      <c r="L2546" s="36"/>
      <c r="M2546" s="38"/>
      <c r="N2546" s="36"/>
      <c r="O2546" s="38"/>
    </row>
    <row r="2547" spans="8:15">
      <c r="H2547" s="37"/>
      <c r="I2547" s="36"/>
      <c r="J2547" s="38"/>
      <c r="K2547" s="36"/>
      <c r="L2547" s="36"/>
      <c r="M2547" s="38"/>
      <c r="N2547" s="36"/>
      <c r="O2547" s="38"/>
    </row>
    <row r="2548" spans="8:15">
      <c r="H2548" s="37"/>
      <c r="I2548" s="36"/>
      <c r="J2548" s="38"/>
      <c r="K2548" s="36"/>
      <c r="L2548" s="36"/>
      <c r="M2548" s="38"/>
      <c r="N2548" s="36"/>
      <c r="O2548" s="38"/>
    </row>
    <row r="2549" spans="8:15">
      <c r="H2549" s="37"/>
      <c r="I2549" s="36"/>
      <c r="J2549" s="38"/>
      <c r="K2549" s="36"/>
      <c r="L2549" s="36"/>
      <c r="M2549" s="38"/>
      <c r="N2549" s="36"/>
      <c r="O2549" s="38"/>
    </row>
    <row r="2550" spans="8:15">
      <c r="H2550" s="37"/>
      <c r="I2550" s="36"/>
      <c r="J2550" s="38"/>
      <c r="K2550" s="36"/>
      <c r="L2550" s="36"/>
      <c r="M2550" s="38"/>
      <c r="N2550" s="36"/>
      <c r="O2550" s="38"/>
    </row>
    <row r="2551" spans="8:15">
      <c r="H2551" s="37"/>
      <c r="I2551" s="36"/>
      <c r="J2551" s="38"/>
      <c r="K2551" s="36"/>
      <c r="L2551" s="36"/>
      <c r="M2551" s="38"/>
      <c r="N2551" s="36"/>
      <c r="O2551" s="38"/>
    </row>
    <row r="2552" spans="8:15">
      <c r="H2552" s="37"/>
      <c r="I2552" s="36"/>
      <c r="J2552" s="38"/>
      <c r="K2552" s="36"/>
      <c r="L2552" s="36"/>
      <c r="M2552" s="38"/>
      <c r="N2552" s="36"/>
      <c r="O2552" s="38"/>
    </row>
    <row r="2553" spans="8:15">
      <c r="H2553" s="37"/>
      <c r="I2553" s="36"/>
      <c r="J2553" s="38"/>
      <c r="K2553" s="36"/>
      <c r="L2553" s="36"/>
      <c r="M2553" s="38"/>
      <c r="N2553" s="36"/>
      <c r="O2553" s="38"/>
    </row>
    <row r="2554" spans="8:15">
      <c r="H2554" s="37"/>
      <c r="I2554" s="36"/>
      <c r="J2554" s="38"/>
      <c r="K2554" s="36"/>
      <c r="L2554" s="36"/>
      <c r="M2554" s="38"/>
      <c r="N2554" s="36"/>
      <c r="O2554" s="38"/>
    </row>
    <row r="2555" spans="8:15">
      <c r="H2555" s="37"/>
      <c r="I2555" s="36"/>
      <c r="J2555" s="38"/>
      <c r="K2555" s="36"/>
      <c r="L2555" s="36"/>
      <c r="M2555" s="38"/>
      <c r="N2555" s="36"/>
      <c r="O2555" s="38"/>
    </row>
    <row r="2556" spans="8:15">
      <c r="H2556" s="37"/>
      <c r="I2556" s="36"/>
      <c r="J2556" s="38"/>
      <c r="K2556" s="36"/>
      <c r="L2556" s="36"/>
      <c r="M2556" s="38"/>
      <c r="N2556" s="36"/>
      <c r="O2556" s="38"/>
    </row>
    <row r="2557" spans="8:15">
      <c r="H2557" s="37"/>
      <c r="I2557" s="36"/>
      <c r="J2557" s="38"/>
      <c r="K2557" s="36"/>
      <c r="L2557" s="36"/>
      <c r="M2557" s="38"/>
      <c r="N2557" s="36"/>
      <c r="O2557" s="38"/>
    </row>
    <row r="2558" spans="8:15">
      <c r="H2558" s="37"/>
      <c r="I2558" s="36"/>
      <c r="J2558" s="38"/>
      <c r="K2558" s="36"/>
      <c r="L2558" s="36"/>
      <c r="M2558" s="38"/>
      <c r="N2558" s="36"/>
      <c r="O2558" s="38"/>
    </row>
    <row r="2559" spans="8:15">
      <c r="H2559" s="37"/>
      <c r="I2559" s="36"/>
      <c r="J2559" s="38"/>
      <c r="K2559" s="36"/>
      <c r="L2559" s="36"/>
      <c r="M2559" s="38"/>
      <c r="N2559" s="36"/>
      <c r="O2559" s="38"/>
    </row>
    <row r="2560" spans="8:15">
      <c r="H2560" s="37"/>
      <c r="I2560" s="36"/>
      <c r="J2560" s="38"/>
      <c r="K2560" s="36"/>
      <c r="L2560" s="36"/>
      <c r="M2560" s="38"/>
      <c r="N2560" s="36"/>
      <c r="O2560" s="38"/>
    </row>
    <row r="2561" spans="8:15">
      <c r="H2561" s="37"/>
      <c r="I2561" s="36"/>
      <c r="J2561" s="38"/>
      <c r="K2561" s="36"/>
      <c r="L2561" s="36"/>
      <c r="M2561" s="38"/>
      <c r="N2561" s="36"/>
      <c r="O2561" s="38"/>
    </row>
    <row r="2562" spans="8:15">
      <c r="H2562" s="37"/>
      <c r="I2562" s="36"/>
      <c r="J2562" s="38"/>
      <c r="K2562" s="36"/>
      <c r="L2562" s="36"/>
      <c r="M2562" s="38"/>
      <c r="N2562" s="36"/>
      <c r="O2562" s="38"/>
    </row>
    <row r="2563" spans="8:15">
      <c r="H2563" s="37"/>
      <c r="I2563" s="36"/>
      <c r="J2563" s="38"/>
      <c r="K2563" s="36"/>
      <c r="L2563" s="36"/>
      <c r="M2563" s="38"/>
      <c r="N2563" s="36"/>
      <c r="O2563" s="38"/>
    </row>
    <row r="2564" spans="8:15">
      <c r="H2564" s="37"/>
      <c r="I2564" s="36"/>
      <c r="J2564" s="38"/>
      <c r="K2564" s="36"/>
      <c r="L2564" s="36"/>
      <c r="M2564" s="38"/>
      <c r="N2564" s="36"/>
      <c r="O2564" s="38"/>
    </row>
    <row r="2565" spans="8:15">
      <c r="H2565" s="37"/>
      <c r="I2565" s="36"/>
      <c r="J2565" s="38"/>
      <c r="K2565" s="36"/>
      <c r="L2565" s="36"/>
      <c r="M2565" s="38"/>
      <c r="N2565" s="36"/>
      <c r="O2565" s="38"/>
    </row>
    <row r="2566" spans="8:15">
      <c r="H2566" s="37"/>
      <c r="I2566" s="36"/>
      <c r="J2566" s="38"/>
      <c r="K2566" s="36"/>
      <c r="L2566" s="36"/>
      <c r="M2566" s="38"/>
      <c r="N2566" s="36"/>
      <c r="O2566" s="38"/>
    </row>
    <row r="2567" spans="8:15">
      <c r="H2567" s="37"/>
      <c r="I2567" s="36"/>
      <c r="J2567" s="38"/>
      <c r="K2567" s="36"/>
      <c r="L2567" s="36"/>
      <c r="M2567" s="38"/>
      <c r="N2567" s="36"/>
      <c r="O2567" s="38"/>
    </row>
    <row r="2568" spans="8:15">
      <c r="H2568" s="37"/>
      <c r="I2568" s="36"/>
      <c r="J2568" s="38"/>
      <c r="K2568" s="36"/>
      <c r="L2568" s="36"/>
      <c r="M2568" s="38"/>
      <c r="N2568" s="36"/>
      <c r="O2568" s="38"/>
    </row>
    <row r="2569" spans="8:15">
      <c r="H2569" s="37"/>
      <c r="I2569" s="36"/>
      <c r="J2569" s="38"/>
      <c r="K2569" s="36"/>
      <c r="L2569" s="36"/>
      <c r="M2569" s="38"/>
      <c r="N2569" s="36"/>
      <c r="O2569" s="38"/>
    </row>
    <row r="2570" spans="8:15">
      <c r="H2570" s="37"/>
      <c r="I2570" s="36"/>
      <c r="J2570" s="38"/>
      <c r="K2570" s="36"/>
      <c r="L2570" s="36"/>
      <c r="M2570" s="38"/>
      <c r="N2570" s="36"/>
      <c r="O2570" s="38"/>
    </row>
    <row r="2571" spans="8:15">
      <c r="H2571" s="37"/>
      <c r="I2571" s="36"/>
      <c r="J2571" s="38"/>
      <c r="K2571" s="36"/>
      <c r="L2571" s="36"/>
      <c r="M2571" s="38"/>
      <c r="N2571" s="36"/>
      <c r="O2571" s="38"/>
    </row>
    <row r="2572" spans="8:15">
      <c r="H2572" s="37"/>
      <c r="I2572" s="36"/>
      <c r="J2572" s="38"/>
      <c r="K2572" s="36"/>
      <c r="L2572" s="36"/>
      <c r="M2572" s="38"/>
      <c r="N2572" s="36"/>
      <c r="O2572" s="38"/>
    </row>
    <row r="2573" spans="8:15">
      <c r="H2573" s="37"/>
      <c r="I2573" s="36"/>
      <c r="J2573" s="38"/>
      <c r="K2573" s="36"/>
      <c r="L2573" s="36"/>
      <c r="M2573" s="38"/>
      <c r="N2573" s="36"/>
      <c r="O2573" s="38"/>
    </row>
    <row r="2574" spans="8:15">
      <c r="H2574" s="37"/>
      <c r="I2574" s="36"/>
      <c r="J2574" s="38"/>
      <c r="K2574" s="36"/>
      <c r="L2574" s="36"/>
      <c r="M2574" s="38"/>
      <c r="N2574" s="36"/>
      <c r="O2574" s="38"/>
    </row>
    <row r="2575" spans="8:15">
      <c r="H2575" s="37"/>
      <c r="I2575" s="36"/>
      <c r="J2575" s="38"/>
      <c r="K2575" s="36"/>
      <c r="L2575" s="36"/>
      <c r="M2575" s="38"/>
      <c r="N2575" s="36"/>
      <c r="O2575" s="38"/>
    </row>
    <row r="2576" spans="8:15">
      <c r="H2576" s="37"/>
      <c r="I2576" s="36"/>
      <c r="J2576" s="38"/>
      <c r="K2576" s="36"/>
      <c r="L2576" s="36"/>
      <c r="M2576" s="38"/>
      <c r="N2576" s="36"/>
      <c r="O2576" s="38"/>
    </row>
    <row r="2577" spans="8:15">
      <c r="H2577" s="37"/>
      <c r="I2577" s="36"/>
      <c r="J2577" s="38"/>
      <c r="K2577" s="36"/>
      <c r="L2577" s="36"/>
      <c r="M2577" s="38"/>
      <c r="N2577" s="36"/>
      <c r="O2577" s="38"/>
    </row>
    <row r="2578" spans="8:15">
      <c r="H2578" s="37"/>
      <c r="I2578" s="36"/>
      <c r="J2578" s="38"/>
      <c r="K2578" s="36"/>
      <c r="L2578" s="36"/>
      <c r="M2578" s="38"/>
      <c r="N2578" s="36"/>
      <c r="O2578" s="38"/>
    </row>
    <row r="2579" spans="8:15">
      <c r="H2579" s="37"/>
      <c r="I2579" s="36"/>
      <c r="J2579" s="38"/>
      <c r="K2579" s="36"/>
      <c r="L2579" s="36"/>
      <c r="M2579" s="38"/>
      <c r="N2579" s="36"/>
      <c r="O2579" s="38"/>
    </row>
    <row r="2580" spans="8:15">
      <c r="H2580" s="37"/>
      <c r="I2580" s="36"/>
      <c r="J2580" s="38"/>
      <c r="K2580" s="36"/>
      <c r="L2580" s="36"/>
      <c r="M2580" s="38"/>
      <c r="N2580" s="36"/>
      <c r="O2580" s="38"/>
    </row>
    <row r="2581" spans="8:15">
      <c r="H2581" s="37"/>
      <c r="I2581" s="36"/>
      <c r="J2581" s="38"/>
      <c r="K2581" s="36"/>
      <c r="L2581" s="36"/>
      <c r="M2581" s="38"/>
      <c r="N2581" s="36"/>
      <c r="O2581" s="38"/>
    </row>
    <row r="2582" spans="8:15">
      <c r="H2582" s="37"/>
      <c r="I2582" s="36"/>
      <c r="J2582" s="38"/>
      <c r="K2582" s="36"/>
      <c r="L2582" s="36"/>
      <c r="M2582" s="38"/>
      <c r="N2582" s="36"/>
      <c r="O2582" s="38"/>
    </row>
    <row r="2583" spans="8:15">
      <c r="H2583" s="37"/>
      <c r="I2583" s="36"/>
      <c r="J2583" s="38"/>
      <c r="K2583" s="36"/>
      <c r="L2583" s="36"/>
      <c r="M2583" s="38"/>
      <c r="N2583" s="36"/>
      <c r="O2583" s="38"/>
    </row>
    <row r="2584" spans="8:15">
      <c r="H2584" s="37"/>
      <c r="I2584" s="36"/>
      <c r="J2584" s="38"/>
      <c r="K2584" s="36"/>
      <c r="L2584" s="36"/>
      <c r="M2584" s="38"/>
      <c r="N2584" s="36"/>
      <c r="O2584" s="38"/>
    </row>
    <row r="2585" spans="8:15">
      <c r="H2585" s="37"/>
      <c r="I2585" s="36"/>
      <c r="J2585" s="38"/>
      <c r="K2585" s="36"/>
      <c r="L2585" s="36"/>
      <c r="M2585" s="38"/>
      <c r="N2585" s="36"/>
      <c r="O2585" s="38"/>
    </row>
    <row r="2586" spans="8:15">
      <c r="H2586" s="37"/>
      <c r="I2586" s="36"/>
      <c r="J2586" s="38"/>
      <c r="K2586" s="36"/>
      <c r="L2586" s="36"/>
      <c r="M2586" s="38"/>
      <c r="N2586" s="36"/>
      <c r="O2586" s="38"/>
    </row>
    <row r="2587" spans="8:15">
      <c r="H2587" s="37"/>
      <c r="I2587" s="36"/>
      <c r="J2587" s="38"/>
      <c r="K2587" s="36"/>
      <c r="L2587" s="36"/>
      <c r="M2587" s="38"/>
      <c r="N2587" s="36"/>
      <c r="O2587" s="38"/>
    </row>
    <row r="2588" spans="8:15">
      <c r="H2588" s="37"/>
      <c r="I2588" s="36"/>
      <c r="J2588" s="38"/>
      <c r="K2588" s="36"/>
      <c r="L2588" s="36"/>
      <c r="M2588" s="38"/>
      <c r="N2588" s="36"/>
      <c r="O2588" s="38"/>
    </row>
    <row r="2589" spans="8:15">
      <c r="H2589" s="37"/>
      <c r="I2589" s="36"/>
      <c r="J2589" s="38"/>
      <c r="K2589" s="36"/>
      <c r="L2589" s="36"/>
      <c r="M2589" s="38"/>
      <c r="N2589" s="36"/>
      <c r="O2589" s="38"/>
    </row>
    <row r="2590" spans="8:15">
      <c r="H2590" s="37"/>
      <c r="I2590" s="36"/>
      <c r="J2590" s="38"/>
      <c r="K2590" s="36"/>
      <c r="L2590" s="36"/>
      <c r="M2590" s="38"/>
      <c r="N2590" s="36"/>
      <c r="O2590" s="38"/>
    </row>
    <row r="2591" spans="8:15">
      <c r="H2591" s="37"/>
      <c r="I2591" s="36"/>
      <c r="J2591" s="38"/>
      <c r="K2591" s="36"/>
      <c r="L2591" s="36"/>
      <c r="M2591" s="38"/>
      <c r="N2591" s="36"/>
      <c r="O2591" s="38"/>
    </row>
    <row r="2592" spans="8:15">
      <c r="H2592" s="37"/>
      <c r="I2592" s="36"/>
      <c r="J2592" s="38"/>
      <c r="K2592" s="36"/>
      <c r="L2592" s="36"/>
      <c r="M2592" s="38"/>
      <c r="N2592" s="36"/>
      <c r="O2592" s="38"/>
    </row>
    <row r="2593" spans="8:15">
      <c r="H2593" s="37"/>
      <c r="I2593" s="36"/>
      <c r="J2593" s="38"/>
      <c r="K2593" s="36"/>
      <c r="L2593" s="36"/>
      <c r="M2593" s="38"/>
      <c r="N2593" s="36"/>
      <c r="O2593" s="38"/>
    </row>
    <row r="2594" spans="8:15">
      <c r="H2594" s="37"/>
      <c r="I2594" s="36"/>
      <c r="J2594" s="38"/>
      <c r="K2594" s="36"/>
      <c r="L2594" s="36"/>
      <c r="M2594" s="38"/>
      <c r="N2594" s="36"/>
      <c r="O2594" s="38"/>
    </row>
    <row r="2595" spans="8:15">
      <c r="H2595" s="37"/>
      <c r="I2595" s="36"/>
      <c r="J2595" s="38"/>
      <c r="K2595" s="36"/>
      <c r="L2595" s="36"/>
      <c r="M2595" s="38"/>
      <c r="N2595" s="36"/>
      <c r="O2595" s="38"/>
    </row>
    <row r="2596" spans="8:15">
      <c r="H2596" s="37"/>
      <c r="I2596" s="36"/>
      <c r="J2596" s="38"/>
      <c r="K2596" s="36"/>
      <c r="L2596" s="36"/>
      <c r="M2596" s="38"/>
      <c r="N2596" s="36"/>
      <c r="O2596" s="38"/>
    </row>
    <row r="2597" spans="8:15">
      <c r="H2597" s="37"/>
      <c r="I2597" s="36"/>
      <c r="J2597" s="38"/>
      <c r="K2597" s="36"/>
      <c r="L2597" s="36"/>
      <c r="M2597" s="38"/>
      <c r="N2597" s="36"/>
      <c r="O2597" s="38"/>
    </row>
    <row r="2598" spans="8:15">
      <c r="H2598" s="37"/>
      <c r="I2598" s="36"/>
      <c r="J2598" s="38"/>
      <c r="K2598" s="36"/>
      <c r="L2598" s="36"/>
      <c r="M2598" s="38"/>
      <c r="N2598" s="36"/>
      <c r="O2598" s="38"/>
    </row>
    <row r="2599" spans="8:15">
      <c r="H2599" s="37"/>
      <c r="I2599" s="36"/>
      <c r="J2599" s="38"/>
      <c r="K2599" s="36"/>
      <c r="L2599" s="36"/>
      <c r="M2599" s="38"/>
      <c r="N2599" s="36"/>
      <c r="O2599" s="38"/>
    </row>
    <row r="2600" spans="8:15">
      <c r="H2600" s="37"/>
      <c r="I2600" s="36"/>
      <c r="J2600" s="38"/>
      <c r="K2600" s="36"/>
      <c r="L2600" s="36"/>
      <c r="M2600" s="38"/>
      <c r="N2600" s="36"/>
      <c r="O2600" s="38"/>
    </row>
    <row r="2601" spans="8:15">
      <c r="H2601" s="37"/>
      <c r="I2601" s="36"/>
      <c r="J2601" s="38"/>
      <c r="K2601" s="36"/>
      <c r="L2601" s="36"/>
      <c r="M2601" s="38"/>
      <c r="N2601" s="36"/>
      <c r="O2601" s="38"/>
    </row>
    <row r="2602" spans="8:15">
      <c r="H2602" s="37"/>
      <c r="I2602" s="36"/>
      <c r="J2602" s="38"/>
      <c r="K2602" s="36"/>
      <c r="L2602" s="36"/>
      <c r="M2602" s="38"/>
      <c r="N2602" s="36"/>
      <c r="O2602" s="38"/>
    </row>
    <row r="2603" spans="8:15">
      <c r="H2603" s="37"/>
      <c r="I2603" s="36"/>
      <c r="J2603" s="38"/>
      <c r="K2603" s="36"/>
      <c r="L2603" s="36"/>
      <c r="M2603" s="38"/>
      <c r="N2603" s="36"/>
      <c r="O2603" s="38"/>
    </row>
    <row r="2604" spans="8:15">
      <c r="H2604" s="37"/>
      <c r="I2604" s="36"/>
      <c r="J2604" s="38"/>
      <c r="K2604" s="36"/>
      <c r="L2604" s="36"/>
      <c r="M2604" s="38"/>
      <c r="N2604" s="36"/>
      <c r="O2604" s="38"/>
    </row>
    <row r="2605" spans="8:15">
      <c r="H2605" s="37"/>
      <c r="I2605" s="36"/>
      <c r="J2605" s="38"/>
      <c r="K2605" s="36"/>
      <c r="L2605" s="36"/>
      <c r="M2605" s="38"/>
      <c r="N2605" s="36"/>
      <c r="O2605" s="38"/>
    </row>
    <row r="2606" spans="8:15">
      <c r="H2606" s="37"/>
      <c r="I2606" s="36"/>
      <c r="J2606" s="38"/>
      <c r="K2606" s="36"/>
      <c r="L2606" s="36"/>
      <c r="M2606" s="38"/>
      <c r="N2606" s="36"/>
      <c r="O2606" s="38"/>
    </row>
    <row r="2607" spans="8:15">
      <c r="H2607" s="37"/>
      <c r="I2607" s="36"/>
      <c r="J2607" s="38"/>
      <c r="K2607" s="36"/>
      <c r="L2607" s="36"/>
      <c r="M2607" s="38"/>
      <c r="N2607" s="36"/>
      <c r="O2607" s="38"/>
    </row>
    <row r="2608" spans="8:15">
      <c r="H2608" s="37"/>
      <c r="I2608" s="36"/>
      <c r="J2608" s="38"/>
      <c r="K2608" s="36"/>
      <c r="L2608" s="36"/>
      <c r="M2608" s="38"/>
      <c r="N2608" s="36"/>
      <c r="O2608" s="38"/>
    </row>
    <row r="2609" spans="8:15">
      <c r="H2609" s="37"/>
      <c r="I2609" s="36"/>
      <c r="J2609" s="38"/>
      <c r="K2609" s="36"/>
      <c r="L2609" s="36"/>
      <c r="M2609" s="38"/>
      <c r="N2609" s="36"/>
      <c r="O2609" s="38"/>
    </row>
    <row r="2610" spans="8:15">
      <c r="H2610" s="37"/>
      <c r="I2610" s="36"/>
      <c r="J2610" s="38"/>
      <c r="K2610" s="36"/>
      <c r="L2610" s="36"/>
      <c r="M2610" s="38"/>
      <c r="N2610" s="36"/>
      <c r="O2610" s="38"/>
    </row>
    <row r="2611" spans="8:15">
      <c r="H2611" s="37"/>
      <c r="I2611" s="36"/>
      <c r="J2611" s="38"/>
      <c r="K2611" s="36"/>
      <c r="L2611" s="36"/>
      <c r="M2611" s="38"/>
      <c r="N2611" s="36"/>
      <c r="O2611" s="38"/>
    </row>
    <row r="2612" spans="8:15">
      <c r="H2612" s="37"/>
      <c r="I2612" s="36"/>
      <c r="J2612" s="38"/>
      <c r="K2612" s="36"/>
      <c r="L2612" s="36"/>
      <c r="M2612" s="38"/>
      <c r="N2612" s="36"/>
      <c r="O2612" s="38"/>
    </row>
    <row r="2613" spans="8:15">
      <c r="H2613" s="37"/>
      <c r="I2613" s="36"/>
      <c r="J2613" s="38"/>
      <c r="K2613" s="36"/>
      <c r="L2613" s="36"/>
      <c r="M2613" s="38"/>
      <c r="N2613" s="36"/>
      <c r="O2613" s="38"/>
    </row>
    <row r="2614" spans="8:15">
      <c r="H2614" s="37"/>
      <c r="I2614" s="36"/>
      <c r="J2614" s="38"/>
      <c r="K2614" s="36"/>
      <c r="L2614" s="36"/>
      <c r="M2614" s="38"/>
      <c r="N2614" s="36"/>
      <c r="O2614" s="38"/>
    </row>
    <row r="2615" spans="8:15">
      <c r="H2615" s="37"/>
      <c r="I2615" s="36"/>
      <c r="J2615" s="38"/>
      <c r="K2615" s="36"/>
      <c r="L2615" s="36"/>
      <c r="M2615" s="38"/>
      <c r="N2615" s="36"/>
      <c r="O2615" s="38"/>
    </row>
    <row r="2616" spans="8:15">
      <c r="H2616" s="37"/>
      <c r="I2616" s="36"/>
      <c r="J2616" s="38"/>
      <c r="K2616" s="36"/>
      <c r="L2616" s="36"/>
      <c r="M2616" s="38"/>
      <c r="N2616" s="36"/>
      <c r="O2616" s="38"/>
    </row>
    <row r="2617" spans="8:15">
      <c r="H2617" s="37"/>
      <c r="I2617" s="36"/>
      <c r="J2617" s="38"/>
      <c r="K2617" s="36"/>
      <c r="L2617" s="36"/>
      <c r="M2617" s="38"/>
      <c r="N2617" s="36"/>
      <c r="O2617" s="38"/>
    </row>
    <row r="2618" spans="8:15">
      <c r="H2618" s="37"/>
      <c r="I2618" s="36"/>
      <c r="J2618" s="38"/>
      <c r="K2618" s="36"/>
      <c r="L2618" s="36"/>
      <c r="M2618" s="38"/>
      <c r="N2618" s="36"/>
      <c r="O2618" s="38"/>
    </row>
    <row r="2619" spans="8:15">
      <c r="H2619" s="37"/>
      <c r="I2619" s="36"/>
      <c r="J2619" s="38"/>
      <c r="K2619" s="36"/>
      <c r="L2619" s="36"/>
      <c r="M2619" s="38"/>
      <c r="N2619" s="36"/>
      <c r="O2619" s="38"/>
    </row>
    <row r="2620" spans="8:15">
      <c r="H2620" s="37"/>
      <c r="I2620" s="36"/>
      <c r="J2620" s="38"/>
      <c r="K2620" s="36"/>
      <c r="L2620" s="36"/>
      <c r="M2620" s="38"/>
      <c r="N2620" s="36"/>
      <c r="O2620" s="38"/>
    </row>
    <row r="2621" spans="8:15">
      <c r="H2621" s="37"/>
      <c r="I2621" s="36"/>
      <c r="J2621" s="38"/>
      <c r="K2621" s="36"/>
      <c r="L2621" s="36"/>
      <c r="M2621" s="38"/>
      <c r="N2621" s="36"/>
      <c r="O2621" s="38"/>
    </row>
    <row r="2622" spans="8:15">
      <c r="H2622" s="37"/>
      <c r="I2622" s="36"/>
      <c r="J2622" s="38"/>
      <c r="K2622" s="36"/>
      <c r="L2622" s="36"/>
      <c r="M2622" s="38"/>
      <c r="N2622" s="36"/>
      <c r="O2622" s="38"/>
    </row>
    <row r="2623" spans="8:15">
      <c r="H2623" s="37"/>
      <c r="I2623" s="36"/>
      <c r="J2623" s="38"/>
      <c r="K2623" s="36"/>
      <c r="L2623" s="36"/>
      <c r="M2623" s="38"/>
      <c r="N2623" s="36"/>
      <c r="O2623" s="38"/>
    </row>
    <row r="2624" spans="8:15">
      <c r="H2624" s="37"/>
      <c r="I2624" s="36"/>
      <c r="J2624" s="38"/>
      <c r="K2624" s="36"/>
      <c r="L2624" s="36"/>
      <c r="M2624" s="38"/>
      <c r="N2624" s="36"/>
      <c r="O2624" s="38"/>
    </row>
    <row r="2625" spans="8:15">
      <c r="H2625" s="37"/>
      <c r="I2625" s="36"/>
      <c r="J2625" s="38"/>
      <c r="K2625" s="36"/>
      <c r="L2625" s="36"/>
      <c r="M2625" s="38"/>
      <c r="N2625" s="36"/>
      <c r="O2625" s="38"/>
    </row>
    <row r="2626" spans="8:15">
      <c r="H2626" s="37"/>
      <c r="I2626" s="36"/>
      <c r="J2626" s="38"/>
      <c r="K2626" s="36"/>
      <c r="L2626" s="36"/>
      <c r="M2626" s="38"/>
      <c r="N2626" s="36"/>
      <c r="O2626" s="38"/>
    </row>
    <row r="2627" spans="8:15">
      <c r="H2627" s="37"/>
      <c r="I2627" s="36"/>
      <c r="J2627" s="38"/>
      <c r="K2627" s="36"/>
      <c r="L2627" s="36"/>
      <c r="M2627" s="38"/>
      <c r="N2627" s="36"/>
      <c r="O2627" s="38"/>
    </row>
    <row r="2628" spans="8:15">
      <c r="H2628" s="37"/>
      <c r="I2628" s="36"/>
      <c r="J2628" s="38"/>
      <c r="K2628" s="36"/>
      <c r="L2628" s="36"/>
      <c r="M2628" s="38"/>
      <c r="N2628" s="36"/>
      <c r="O2628" s="38"/>
    </row>
    <row r="2629" spans="8:15">
      <c r="H2629" s="37"/>
      <c r="I2629" s="36"/>
      <c r="J2629" s="38"/>
      <c r="K2629" s="36"/>
      <c r="L2629" s="36"/>
      <c r="M2629" s="38"/>
      <c r="N2629" s="36"/>
      <c r="O2629" s="38"/>
    </row>
    <row r="2630" spans="8:15">
      <c r="H2630" s="37"/>
      <c r="I2630" s="36"/>
      <c r="J2630" s="38"/>
      <c r="K2630" s="36"/>
      <c r="L2630" s="36"/>
      <c r="M2630" s="38"/>
      <c r="N2630" s="36"/>
      <c r="O2630" s="38"/>
    </row>
    <row r="2631" spans="8:15">
      <c r="H2631" s="37"/>
      <c r="I2631" s="36"/>
      <c r="J2631" s="38"/>
      <c r="K2631" s="36"/>
      <c r="L2631" s="36"/>
      <c r="M2631" s="38"/>
      <c r="N2631" s="36"/>
      <c r="O2631" s="38"/>
    </row>
    <row r="2632" spans="8:15">
      <c r="H2632" s="37"/>
      <c r="I2632" s="36"/>
      <c r="J2632" s="38"/>
      <c r="K2632" s="36"/>
      <c r="L2632" s="36"/>
      <c r="M2632" s="38"/>
      <c r="N2632" s="36"/>
      <c r="O2632" s="38"/>
    </row>
    <row r="2633" spans="8:15">
      <c r="H2633" s="37"/>
      <c r="I2633" s="36"/>
      <c r="J2633" s="38"/>
      <c r="K2633" s="36"/>
      <c r="L2633" s="36"/>
      <c r="M2633" s="38"/>
      <c r="N2633" s="36"/>
      <c r="O2633" s="38"/>
    </row>
    <row r="2634" spans="8:15">
      <c r="H2634" s="37"/>
      <c r="I2634" s="36"/>
      <c r="J2634" s="38"/>
      <c r="K2634" s="36"/>
      <c r="L2634" s="36"/>
      <c r="M2634" s="38"/>
      <c r="N2634" s="36"/>
      <c r="O2634" s="38"/>
    </row>
    <row r="2635" spans="8:15">
      <c r="H2635" s="37"/>
      <c r="I2635" s="36"/>
      <c r="J2635" s="38"/>
      <c r="K2635" s="36"/>
      <c r="L2635" s="36"/>
      <c r="M2635" s="38"/>
      <c r="N2635" s="36"/>
      <c r="O2635" s="38"/>
    </row>
    <row r="2636" spans="8:15">
      <c r="H2636" s="37"/>
      <c r="I2636" s="36"/>
      <c r="J2636" s="38"/>
      <c r="K2636" s="36"/>
      <c r="L2636" s="36"/>
      <c r="M2636" s="38"/>
      <c r="N2636" s="36"/>
      <c r="O2636" s="38"/>
    </row>
    <row r="2637" spans="8:15">
      <c r="H2637" s="37"/>
      <c r="I2637" s="36"/>
      <c r="J2637" s="38"/>
      <c r="K2637" s="36"/>
      <c r="L2637" s="36"/>
      <c r="M2637" s="38"/>
      <c r="N2637" s="36"/>
      <c r="O2637" s="38"/>
    </row>
    <row r="2638" spans="8:15">
      <c r="H2638" s="37"/>
      <c r="I2638" s="36"/>
      <c r="J2638" s="38"/>
      <c r="K2638" s="36"/>
      <c r="L2638" s="36"/>
      <c r="M2638" s="38"/>
      <c r="N2638" s="36"/>
      <c r="O2638" s="38"/>
    </row>
    <row r="2639" spans="8:15">
      <c r="H2639" s="37"/>
      <c r="I2639" s="36"/>
      <c r="J2639" s="38"/>
      <c r="K2639" s="36"/>
      <c r="L2639" s="36"/>
      <c r="M2639" s="38"/>
      <c r="N2639" s="36"/>
      <c r="O2639" s="38"/>
    </row>
    <row r="2640" spans="8:15">
      <c r="H2640" s="37"/>
      <c r="I2640" s="36"/>
      <c r="J2640" s="38"/>
      <c r="K2640" s="36"/>
      <c r="L2640" s="36"/>
      <c r="M2640" s="38"/>
      <c r="N2640" s="36"/>
      <c r="O2640" s="38"/>
    </row>
    <row r="2641" spans="8:15">
      <c r="H2641" s="37"/>
      <c r="I2641" s="36"/>
      <c r="J2641" s="38"/>
      <c r="K2641" s="36"/>
      <c r="L2641" s="36"/>
      <c r="M2641" s="38"/>
      <c r="N2641" s="36"/>
      <c r="O2641" s="38"/>
    </row>
    <row r="2642" spans="8:15">
      <c r="H2642" s="37"/>
      <c r="I2642" s="36"/>
      <c r="J2642" s="38"/>
      <c r="K2642" s="36"/>
      <c r="L2642" s="36"/>
      <c r="M2642" s="38"/>
      <c r="N2642" s="36"/>
      <c r="O2642" s="38"/>
    </row>
    <row r="2643" spans="8:15">
      <c r="H2643" s="37"/>
      <c r="I2643" s="36"/>
      <c r="J2643" s="38"/>
      <c r="K2643" s="36"/>
      <c r="L2643" s="36"/>
      <c r="M2643" s="38"/>
      <c r="N2643" s="36"/>
      <c r="O2643" s="38"/>
    </row>
    <row r="2644" spans="8:15">
      <c r="H2644" s="37"/>
      <c r="I2644" s="36"/>
      <c r="J2644" s="38"/>
      <c r="K2644" s="36"/>
      <c r="L2644" s="36"/>
      <c r="M2644" s="38"/>
      <c r="N2644" s="36"/>
      <c r="O2644" s="38"/>
    </row>
    <row r="2645" spans="8:15">
      <c r="H2645" s="37"/>
      <c r="I2645" s="36"/>
      <c r="J2645" s="38"/>
      <c r="K2645" s="36"/>
      <c r="L2645" s="36"/>
      <c r="M2645" s="38"/>
      <c r="N2645" s="36"/>
      <c r="O2645" s="38"/>
    </row>
    <row r="2646" spans="8:15">
      <c r="H2646" s="37"/>
      <c r="I2646" s="36"/>
      <c r="J2646" s="38"/>
      <c r="K2646" s="36"/>
      <c r="L2646" s="36"/>
      <c r="M2646" s="38"/>
      <c r="N2646" s="36"/>
      <c r="O2646" s="38"/>
    </row>
    <row r="2647" spans="8:15">
      <c r="H2647" s="37"/>
      <c r="I2647" s="36"/>
      <c r="J2647" s="38"/>
      <c r="K2647" s="36"/>
      <c r="L2647" s="36"/>
      <c r="M2647" s="38"/>
      <c r="N2647" s="36"/>
      <c r="O2647" s="38"/>
    </row>
    <row r="2648" spans="8:15">
      <c r="H2648" s="37"/>
      <c r="I2648" s="36"/>
      <c r="J2648" s="38"/>
      <c r="K2648" s="36"/>
      <c r="L2648" s="36"/>
      <c r="M2648" s="38"/>
      <c r="N2648" s="36"/>
      <c r="O2648" s="38"/>
    </row>
    <row r="2649" spans="8:15">
      <c r="H2649" s="37"/>
      <c r="I2649" s="36"/>
      <c r="J2649" s="38"/>
      <c r="K2649" s="36"/>
      <c r="L2649" s="36"/>
      <c r="M2649" s="38"/>
      <c r="N2649" s="36"/>
      <c r="O2649" s="38"/>
    </row>
    <row r="2650" spans="8:15">
      <c r="H2650" s="37"/>
      <c r="I2650" s="36"/>
      <c r="J2650" s="38"/>
      <c r="K2650" s="36"/>
      <c r="L2650" s="36"/>
      <c r="M2650" s="38"/>
      <c r="N2650" s="36"/>
      <c r="O2650" s="38"/>
    </row>
    <row r="2651" spans="8:15">
      <c r="H2651" s="37"/>
      <c r="I2651" s="36"/>
      <c r="J2651" s="38"/>
      <c r="K2651" s="36"/>
      <c r="L2651" s="36"/>
      <c r="M2651" s="38"/>
      <c r="N2651" s="36"/>
      <c r="O2651" s="38"/>
    </row>
    <row r="2652" spans="8:15">
      <c r="H2652" s="37"/>
      <c r="I2652" s="36"/>
      <c r="J2652" s="38"/>
      <c r="K2652" s="36"/>
      <c r="L2652" s="36"/>
      <c r="M2652" s="38"/>
      <c r="N2652" s="36"/>
      <c r="O2652" s="38"/>
    </row>
    <row r="2653" spans="8:15">
      <c r="H2653" s="37"/>
      <c r="I2653" s="36"/>
      <c r="J2653" s="38"/>
      <c r="K2653" s="36"/>
      <c r="L2653" s="36"/>
      <c r="M2653" s="38"/>
      <c r="N2653" s="36"/>
      <c r="O2653" s="38"/>
    </row>
    <row r="2654" spans="8:15">
      <c r="H2654" s="37"/>
      <c r="I2654" s="36"/>
      <c r="J2654" s="38"/>
      <c r="K2654" s="36"/>
      <c r="L2654" s="36"/>
      <c r="M2654" s="38"/>
      <c r="N2654" s="36"/>
      <c r="O2654" s="38"/>
    </row>
    <row r="2655" spans="8:15">
      <c r="H2655" s="37"/>
      <c r="I2655" s="36"/>
      <c r="J2655" s="38"/>
      <c r="K2655" s="36"/>
      <c r="L2655" s="36"/>
      <c r="M2655" s="38"/>
      <c r="N2655" s="36"/>
      <c r="O2655" s="38"/>
    </row>
    <row r="2656" spans="8:15">
      <c r="H2656" s="37"/>
      <c r="I2656" s="36"/>
      <c r="J2656" s="38"/>
      <c r="K2656" s="36"/>
      <c r="L2656" s="36"/>
      <c r="M2656" s="38"/>
      <c r="N2656" s="36"/>
      <c r="O2656" s="38"/>
    </row>
    <row r="2657" spans="8:15">
      <c r="H2657" s="37"/>
      <c r="I2657" s="36"/>
      <c r="J2657" s="38"/>
      <c r="K2657" s="36"/>
      <c r="L2657" s="36"/>
      <c r="M2657" s="38"/>
      <c r="N2657" s="36"/>
      <c r="O2657" s="38"/>
    </row>
    <row r="2658" spans="8:15">
      <c r="H2658" s="37"/>
      <c r="I2658" s="36"/>
      <c r="J2658" s="38"/>
      <c r="K2658" s="36"/>
      <c r="L2658" s="36"/>
      <c r="M2658" s="38"/>
      <c r="N2658" s="36"/>
      <c r="O2658" s="38"/>
    </row>
    <row r="2659" spans="8:15">
      <c r="H2659" s="37"/>
      <c r="I2659" s="36"/>
      <c r="J2659" s="38"/>
      <c r="K2659" s="36"/>
      <c r="L2659" s="36"/>
      <c r="M2659" s="38"/>
      <c r="N2659" s="36"/>
      <c r="O2659" s="38"/>
    </row>
    <row r="2660" spans="8:15">
      <c r="H2660" s="37"/>
      <c r="I2660" s="36"/>
      <c r="J2660" s="38"/>
      <c r="K2660" s="36"/>
      <c r="L2660" s="36"/>
      <c r="M2660" s="38"/>
      <c r="N2660" s="36"/>
      <c r="O2660" s="38"/>
    </row>
    <row r="2661" spans="8:15">
      <c r="H2661" s="37"/>
      <c r="I2661" s="36"/>
      <c r="J2661" s="38"/>
      <c r="K2661" s="36"/>
      <c r="L2661" s="36"/>
      <c r="M2661" s="38"/>
      <c r="N2661" s="36"/>
      <c r="O2661" s="38"/>
    </row>
    <row r="2662" spans="8:15">
      <c r="H2662" s="37"/>
      <c r="I2662" s="36"/>
      <c r="J2662" s="38"/>
      <c r="K2662" s="36"/>
      <c r="L2662" s="36"/>
      <c r="M2662" s="38"/>
      <c r="N2662" s="36"/>
      <c r="O2662" s="38"/>
    </row>
    <row r="2663" spans="8:15">
      <c r="H2663" s="37"/>
      <c r="I2663" s="36"/>
      <c r="J2663" s="38"/>
      <c r="K2663" s="36"/>
      <c r="L2663" s="36"/>
      <c r="M2663" s="38"/>
      <c r="N2663" s="36"/>
      <c r="O2663" s="38"/>
    </row>
    <row r="2664" spans="8:15">
      <c r="H2664" s="37"/>
      <c r="I2664" s="36"/>
      <c r="J2664" s="38"/>
      <c r="K2664" s="36"/>
      <c r="L2664" s="36"/>
      <c r="M2664" s="38"/>
      <c r="N2664" s="36"/>
      <c r="O2664" s="38"/>
    </row>
    <row r="2665" spans="8:15">
      <c r="H2665" s="37"/>
      <c r="I2665" s="36"/>
      <c r="J2665" s="38"/>
      <c r="K2665" s="36"/>
      <c r="L2665" s="36"/>
      <c r="M2665" s="38"/>
      <c r="N2665" s="36"/>
      <c r="O2665" s="38"/>
    </row>
    <row r="2666" spans="8:15">
      <c r="H2666" s="37"/>
      <c r="I2666" s="36"/>
      <c r="J2666" s="38"/>
      <c r="K2666" s="36"/>
      <c r="L2666" s="36"/>
      <c r="M2666" s="38"/>
      <c r="N2666" s="36"/>
      <c r="O2666" s="38"/>
    </row>
    <row r="2667" spans="8:15">
      <c r="H2667" s="37"/>
      <c r="I2667" s="36"/>
      <c r="J2667" s="38"/>
      <c r="K2667" s="36"/>
      <c r="L2667" s="36"/>
      <c r="M2667" s="38"/>
      <c r="N2667" s="36"/>
      <c r="O2667" s="38"/>
    </row>
    <row r="2668" spans="8:15">
      <c r="H2668" s="37"/>
      <c r="I2668" s="36"/>
      <c r="J2668" s="38"/>
      <c r="K2668" s="36"/>
      <c r="L2668" s="36"/>
      <c r="M2668" s="38"/>
      <c r="N2668" s="36"/>
      <c r="O2668" s="38"/>
    </row>
    <row r="2669" spans="8:15">
      <c r="H2669" s="37"/>
      <c r="I2669" s="36"/>
      <c r="J2669" s="38"/>
      <c r="K2669" s="36"/>
      <c r="L2669" s="36"/>
      <c r="M2669" s="38"/>
      <c r="N2669" s="36"/>
      <c r="O2669" s="38"/>
    </row>
    <row r="2670" spans="8:15">
      <c r="H2670" s="37"/>
      <c r="I2670" s="36"/>
      <c r="J2670" s="38"/>
      <c r="K2670" s="36"/>
      <c r="L2670" s="36"/>
      <c r="M2670" s="38"/>
      <c r="N2670" s="36"/>
      <c r="O2670" s="38"/>
    </row>
    <row r="2671" spans="8:15">
      <c r="H2671" s="37"/>
      <c r="I2671" s="36"/>
      <c r="J2671" s="38"/>
      <c r="K2671" s="36"/>
      <c r="L2671" s="36"/>
      <c r="M2671" s="38"/>
      <c r="N2671" s="36"/>
      <c r="O2671" s="38"/>
    </row>
    <row r="2672" spans="8:15">
      <c r="H2672" s="37"/>
      <c r="I2672" s="36"/>
      <c r="J2672" s="38"/>
      <c r="K2672" s="36"/>
      <c r="L2672" s="36"/>
      <c r="M2672" s="38"/>
      <c r="N2672" s="36"/>
      <c r="O2672" s="38"/>
    </row>
    <row r="2673" spans="8:15">
      <c r="H2673" s="37"/>
      <c r="I2673" s="36"/>
      <c r="J2673" s="38"/>
      <c r="K2673" s="36"/>
      <c r="L2673" s="36"/>
      <c r="M2673" s="38"/>
      <c r="N2673" s="36"/>
      <c r="O2673" s="38"/>
    </row>
    <row r="2674" spans="8:15">
      <c r="H2674" s="37"/>
      <c r="I2674" s="36"/>
      <c r="J2674" s="38"/>
      <c r="K2674" s="36"/>
      <c r="L2674" s="36"/>
      <c r="M2674" s="38"/>
      <c r="N2674" s="36"/>
      <c r="O2674" s="38"/>
    </row>
    <row r="2675" spans="8:15">
      <c r="H2675" s="37"/>
      <c r="I2675" s="36"/>
      <c r="J2675" s="38"/>
      <c r="K2675" s="36"/>
      <c r="L2675" s="36"/>
      <c r="M2675" s="38"/>
      <c r="N2675" s="36"/>
      <c r="O2675" s="38"/>
    </row>
    <row r="2676" spans="8:15">
      <c r="H2676" s="37"/>
      <c r="I2676" s="36"/>
      <c r="J2676" s="38"/>
      <c r="K2676" s="36"/>
      <c r="L2676" s="36"/>
      <c r="M2676" s="38"/>
      <c r="N2676" s="36"/>
      <c r="O2676" s="38"/>
    </row>
    <row r="2677" spans="8:15">
      <c r="H2677" s="37"/>
      <c r="I2677" s="36"/>
      <c r="J2677" s="38"/>
      <c r="K2677" s="36"/>
      <c r="L2677" s="36"/>
      <c r="M2677" s="38"/>
      <c r="N2677" s="36"/>
      <c r="O2677" s="38"/>
    </row>
    <row r="2678" spans="8:15">
      <c r="H2678" s="37"/>
      <c r="I2678" s="36"/>
      <c r="J2678" s="38"/>
      <c r="K2678" s="36"/>
      <c r="L2678" s="36"/>
      <c r="M2678" s="38"/>
      <c r="N2678" s="36"/>
      <c r="O2678" s="38"/>
    </row>
    <row r="2679" spans="8:15">
      <c r="H2679" s="37"/>
      <c r="I2679" s="36"/>
      <c r="J2679" s="38"/>
      <c r="K2679" s="36"/>
      <c r="L2679" s="36"/>
      <c r="M2679" s="38"/>
      <c r="N2679" s="36"/>
      <c r="O2679" s="38"/>
    </row>
    <row r="2680" spans="8:15">
      <c r="H2680" s="37"/>
      <c r="I2680" s="36"/>
      <c r="J2680" s="38"/>
      <c r="K2680" s="36"/>
      <c r="L2680" s="36"/>
      <c r="M2680" s="38"/>
      <c r="N2680" s="36"/>
      <c r="O2680" s="38"/>
    </row>
    <row r="2681" spans="8:15">
      <c r="H2681" s="37"/>
      <c r="I2681" s="36"/>
      <c r="J2681" s="38"/>
      <c r="K2681" s="36"/>
      <c r="L2681" s="36"/>
      <c r="M2681" s="38"/>
      <c r="N2681" s="36"/>
      <c r="O2681" s="38"/>
    </row>
    <row r="2682" spans="8:15">
      <c r="H2682" s="37"/>
      <c r="I2682" s="36"/>
      <c r="J2682" s="38"/>
      <c r="K2682" s="36"/>
      <c r="L2682" s="36"/>
      <c r="M2682" s="38"/>
      <c r="N2682" s="36"/>
      <c r="O2682" s="38"/>
    </row>
    <row r="2683" spans="8:15">
      <c r="H2683" s="37"/>
      <c r="I2683" s="36"/>
      <c r="J2683" s="38"/>
      <c r="K2683" s="36"/>
      <c r="L2683" s="36"/>
      <c r="M2683" s="38"/>
      <c r="N2683" s="36"/>
      <c r="O2683" s="38"/>
    </row>
    <row r="2684" spans="8:15">
      <c r="H2684" s="37"/>
      <c r="I2684" s="36"/>
      <c r="J2684" s="38"/>
      <c r="K2684" s="36"/>
      <c r="L2684" s="36"/>
      <c r="M2684" s="38"/>
      <c r="N2684" s="36"/>
      <c r="O2684" s="38"/>
    </row>
    <row r="2685" spans="8:15">
      <c r="H2685" s="37"/>
      <c r="I2685" s="36"/>
      <c r="J2685" s="38"/>
      <c r="K2685" s="36"/>
      <c r="L2685" s="36"/>
      <c r="M2685" s="38"/>
      <c r="N2685" s="36"/>
      <c r="O2685" s="38"/>
    </row>
    <row r="2686" spans="8:15">
      <c r="H2686" s="37"/>
      <c r="I2686" s="36"/>
      <c r="J2686" s="38"/>
      <c r="K2686" s="36"/>
      <c r="L2686" s="36"/>
      <c r="M2686" s="38"/>
      <c r="N2686" s="36"/>
      <c r="O2686" s="38"/>
    </row>
    <row r="2687" spans="8:15">
      <c r="H2687" s="37"/>
      <c r="I2687" s="36"/>
      <c r="J2687" s="38"/>
      <c r="K2687" s="36"/>
      <c r="L2687" s="36"/>
      <c r="M2687" s="38"/>
      <c r="N2687" s="36"/>
      <c r="O2687" s="38"/>
    </row>
    <row r="2688" spans="8:15">
      <c r="H2688" s="37"/>
      <c r="I2688" s="36"/>
      <c r="J2688" s="38"/>
      <c r="K2688" s="36"/>
      <c r="L2688" s="36"/>
      <c r="M2688" s="38"/>
      <c r="N2688" s="36"/>
      <c r="O2688" s="38"/>
    </row>
    <row r="2689" spans="8:15">
      <c r="H2689" s="37"/>
      <c r="I2689" s="36"/>
      <c r="J2689" s="38"/>
      <c r="K2689" s="36"/>
      <c r="L2689" s="36"/>
      <c r="M2689" s="38"/>
      <c r="N2689" s="36"/>
      <c r="O2689" s="38"/>
    </row>
    <row r="2690" spans="8:15">
      <c r="H2690" s="37"/>
      <c r="I2690" s="36"/>
      <c r="J2690" s="38"/>
      <c r="K2690" s="36"/>
      <c r="L2690" s="36"/>
      <c r="M2690" s="38"/>
      <c r="N2690" s="36"/>
      <c r="O2690" s="38"/>
    </row>
    <row r="2691" spans="8:15">
      <c r="H2691" s="37"/>
      <c r="I2691" s="36"/>
      <c r="J2691" s="38"/>
      <c r="K2691" s="36"/>
      <c r="L2691" s="36"/>
      <c r="M2691" s="38"/>
      <c r="N2691" s="36"/>
      <c r="O2691" s="38"/>
    </row>
    <row r="2692" spans="8:15">
      <c r="H2692" s="37"/>
      <c r="I2692" s="36"/>
      <c r="J2692" s="38"/>
      <c r="K2692" s="36"/>
      <c r="L2692" s="36"/>
      <c r="M2692" s="38"/>
      <c r="N2692" s="36"/>
      <c r="O2692" s="38"/>
    </row>
    <row r="2693" spans="8:15">
      <c r="H2693" s="37"/>
      <c r="I2693" s="36"/>
      <c r="J2693" s="38"/>
      <c r="K2693" s="36"/>
      <c r="L2693" s="36"/>
      <c r="M2693" s="38"/>
      <c r="N2693" s="36"/>
      <c r="O2693" s="38"/>
    </row>
    <row r="2694" spans="8:15">
      <c r="H2694" s="37"/>
      <c r="I2694" s="36"/>
      <c r="J2694" s="38"/>
      <c r="K2694" s="36"/>
      <c r="L2694" s="36"/>
      <c r="M2694" s="38"/>
      <c r="N2694" s="36"/>
      <c r="O2694" s="38"/>
    </row>
    <row r="2695" spans="8:15">
      <c r="H2695" s="37"/>
      <c r="I2695" s="36"/>
      <c r="J2695" s="38"/>
      <c r="K2695" s="36"/>
      <c r="L2695" s="36"/>
      <c r="M2695" s="38"/>
      <c r="N2695" s="36"/>
      <c r="O2695" s="38"/>
    </row>
    <row r="2696" spans="8:15">
      <c r="H2696" s="37"/>
      <c r="I2696" s="36"/>
      <c r="J2696" s="38"/>
      <c r="K2696" s="36"/>
      <c r="L2696" s="36"/>
      <c r="M2696" s="38"/>
      <c r="N2696" s="36"/>
      <c r="O2696" s="38"/>
    </row>
    <row r="2697" spans="8:15">
      <c r="H2697" s="37"/>
      <c r="I2697" s="36"/>
      <c r="J2697" s="38"/>
      <c r="K2697" s="36"/>
      <c r="L2697" s="36"/>
      <c r="M2697" s="38"/>
      <c r="N2697" s="36"/>
      <c r="O2697" s="38"/>
    </row>
    <row r="2698" spans="8:15">
      <c r="H2698" s="37"/>
      <c r="I2698" s="36"/>
      <c r="J2698" s="38"/>
      <c r="K2698" s="36"/>
      <c r="L2698" s="36"/>
      <c r="M2698" s="38"/>
      <c r="N2698" s="36"/>
      <c r="O2698" s="38"/>
    </row>
    <row r="2699" spans="8:15">
      <c r="H2699" s="37"/>
      <c r="I2699" s="36"/>
      <c r="J2699" s="38"/>
      <c r="K2699" s="36"/>
      <c r="L2699" s="36"/>
      <c r="M2699" s="38"/>
      <c r="N2699" s="36"/>
      <c r="O2699" s="38"/>
    </row>
    <row r="2700" spans="8:15">
      <c r="H2700" s="37"/>
      <c r="I2700" s="36"/>
      <c r="J2700" s="38"/>
      <c r="K2700" s="36"/>
      <c r="L2700" s="36"/>
      <c r="M2700" s="38"/>
      <c r="N2700" s="36"/>
      <c r="O2700" s="38"/>
    </row>
    <row r="2701" spans="8:15">
      <c r="H2701" s="37"/>
      <c r="I2701" s="36"/>
      <c r="J2701" s="38"/>
      <c r="K2701" s="36"/>
      <c r="L2701" s="36"/>
      <c r="M2701" s="38"/>
      <c r="N2701" s="36"/>
      <c r="O2701" s="38"/>
    </row>
    <row r="2702" spans="8:15">
      <c r="H2702" s="37"/>
      <c r="I2702" s="36"/>
      <c r="J2702" s="38"/>
      <c r="K2702" s="36"/>
      <c r="L2702" s="36"/>
      <c r="M2702" s="38"/>
      <c r="N2702" s="36"/>
      <c r="O2702" s="38"/>
    </row>
    <row r="2703" spans="8:15">
      <c r="H2703" s="37"/>
      <c r="I2703" s="36"/>
      <c r="J2703" s="38"/>
      <c r="K2703" s="36"/>
      <c r="L2703" s="36"/>
      <c r="M2703" s="38"/>
      <c r="N2703" s="36"/>
      <c r="O2703" s="38"/>
    </row>
    <row r="2704" spans="8:15">
      <c r="H2704" s="37"/>
      <c r="I2704" s="36"/>
      <c r="J2704" s="38"/>
      <c r="K2704" s="36"/>
      <c r="L2704" s="36"/>
      <c r="M2704" s="38"/>
      <c r="N2704" s="36"/>
      <c r="O2704" s="38"/>
    </row>
    <row r="2705" spans="8:15">
      <c r="H2705" s="37"/>
      <c r="I2705" s="36"/>
      <c r="J2705" s="38"/>
      <c r="K2705" s="36"/>
      <c r="L2705" s="36"/>
      <c r="M2705" s="38"/>
      <c r="N2705" s="36"/>
      <c r="O2705" s="38"/>
    </row>
    <row r="2706" spans="8:15">
      <c r="H2706" s="37"/>
      <c r="I2706" s="36"/>
      <c r="J2706" s="38"/>
      <c r="K2706" s="36"/>
      <c r="L2706" s="36"/>
      <c r="M2706" s="38"/>
      <c r="N2706" s="36"/>
      <c r="O2706" s="38"/>
    </row>
    <row r="2707" spans="8:15">
      <c r="H2707" s="37"/>
      <c r="I2707" s="36"/>
      <c r="J2707" s="38"/>
      <c r="K2707" s="36"/>
      <c r="L2707" s="36"/>
      <c r="M2707" s="38"/>
      <c r="N2707" s="36"/>
      <c r="O2707" s="38"/>
    </row>
    <row r="2708" spans="8:15">
      <c r="H2708" s="37"/>
      <c r="I2708" s="36"/>
      <c r="J2708" s="38"/>
      <c r="K2708" s="36"/>
      <c r="L2708" s="36"/>
      <c r="M2708" s="38"/>
      <c r="N2708" s="36"/>
      <c r="O2708" s="38"/>
    </row>
    <row r="2709" spans="8:15">
      <c r="H2709" s="37"/>
      <c r="I2709" s="36"/>
      <c r="J2709" s="38"/>
      <c r="K2709" s="36"/>
      <c r="L2709" s="36"/>
      <c r="M2709" s="38"/>
      <c r="N2709" s="36"/>
      <c r="O2709" s="38"/>
    </row>
    <row r="2710" spans="8:15">
      <c r="H2710" s="37"/>
      <c r="I2710" s="36"/>
      <c r="J2710" s="38"/>
      <c r="K2710" s="36"/>
      <c r="L2710" s="36"/>
      <c r="M2710" s="38"/>
      <c r="N2710" s="36"/>
      <c r="O2710" s="38"/>
    </row>
    <row r="2711" spans="8:15">
      <c r="H2711" s="37"/>
      <c r="I2711" s="36"/>
      <c r="J2711" s="38"/>
      <c r="K2711" s="36"/>
      <c r="L2711" s="36"/>
      <c r="M2711" s="38"/>
      <c r="N2711" s="36"/>
      <c r="O2711" s="38"/>
    </row>
    <row r="2712" spans="8:15">
      <c r="H2712" s="37"/>
      <c r="I2712" s="36"/>
      <c r="J2712" s="38"/>
      <c r="K2712" s="36"/>
      <c r="L2712" s="36"/>
      <c r="M2712" s="38"/>
      <c r="N2712" s="36"/>
      <c r="O2712" s="38"/>
    </row>
    <row r="2713" spans="8:15">
      <c r="H2713" s="37"/>
      <c r="I2713" s="36"/>
      <c r="J2713" s="38"/>
      <c r="K2713" s="36"/>
      <c r="L2713" s="36"/>
      <c r="M2713" s="38"/>
      <c r="N2713" s="36"/>
      <c r="O2713" s="38"/>
    </row>
    <row r="2714" spans="8:15">
      <c r="H2714" s="37"/>
      <c r="I2714" s="36"/>
      <c r="J2714" s="38"/>
      <c r="K2714" s="36"/>
      <c r="L2714" s="36"/>
      <c r="M2714" s="38"/>
      <c r="N2714" s="36"/>
      <c r="O2714" s="38"/>
    </row>
    <row r="2715" spans="8:15">
      <c r="H2715" s="37"/>
      <c r="I2715" s="36"/>
      <c r="J2715" s="38"/>
      <c r="K2715" s="36"/>
      <c r="L2715" s="36"/>
      <c r="M2715" s="38"/>
      <c r="N2715" s="36"/>
      <c r="O2715" s="38"/>
    </row>
    <row r="2716" spans="8:15">
      <c r="H2716" s="37"/>
      <c r="I2716" s="36"/>
      <c r="J2716" s="38"/>
      <c r="K2716" s="36"/>
      <c r="L2716" s="36"/>
      <c r="M2716" s="38"/>
      <c r="N2716" s="36"/>
      <c r="O2716" s="38"/>
    </row>
    <row r="2717" spans="8:15">
      <c r="H2717" s="37"/>
      <c r="I2717" s="36"/>
      <c r="J2717" s="38"/>
      <c r="K2717" s="36"/>
      <c r="L2717" s="36"/>
      <c r="M2717" s="38"/>
      <c r="N2717" s="36"/>
      <c r="O2717" s="38"/>
    </row>
    <row r="2718" spans="8:15">
      <c r="H2718" s="37"/>
      <c r="I2718" s="36"/>
      <c r="J2718" s="38"/>
      <c r="K2718" s="36"/>
      <c r="L2718" s="36"/>
      <c r="M2718" s="38"/>
      <c r="N2718" s="36"/>
      <c r="O2718" s="38"/>
    </row>
    <row r="2719" spans="8:15">
      <c r="H2719" s="37"/>
      <c r="I2719" s="36"/>
      <c r="J2719" s="38"/>
      <c r="K2719" s="36"/>
      <c r="L2719" s="36"/>
      <c r="M2719" s="38"/>
      <c r="N2719" s="36"/>
      <c r="O2719" s="38"/>
    </row>
    <row r="2720" spans="8:15">
      <c r="H2720" s="37"/>
      <c r="I2720" s="36"/>
      <c r="J2720" s="38"/>
      <c r="K2720" s="36"/>
      <c r="L2720" s="36"/>
      <c r="M2720" s="38"/>
      <c r="N2720" s="36"/>
      <c r="O2720" s="38"/>
    </row>
    <row r="2721" spans="8:15">
      <c r="H2721" s="37"/>
      <c r="I2721" s="36"/>
      <c r="J2721" s="38"/>
      <c r="K2721" s="36"/>
      <c r="L2721" s="36"/>
      <c r="M2721" s="38"/>
      <c r="N2721" s="36"/>
      <c r="O2721" s="38"/>
    </row>
    <row r="2722" spans="8:15">
      <c r="H2722" s="37"/>
      <c r="I2722" s="36"/>
      <c r="J2722" s="38"/>
      <c r="K2722" s="36"/>
      <c r="L2722" s="36"/>
      <c r="M2722" s="38"/>
      <c r="N2722" s="36"/>
      <c r="O2722" s="38"/>
    </row>
    <row r="2723" spans="8:15">
      <c r="H2723" s="37"/>
      <c r="I2723" s="36"/>
      <c r="J2723" s="38"/>
      <c r="K2723" s="36"/>
      <c r="L2723" s="36"/>
      <c r="M2723" s="38"/>
      <c r="N2723" s="36"/>
      <c r="O2723" s="38"/>
    </row>
    <row r="2724" spans="8:15">
      <c r="H2724" s="37"/>
      <c r="I2724" s="36"/>
      <c r="J2724" s="38"/>
      <c r="K2724" s="36"/>
      <c r="L2724" s="36"/>
      <c r="M2724" s="38"/>
      <c r="N2724" s="36"/>
      <c r="O2724" s="38"/>
    </row>
    <row r="2725" spans="8:15">
      <c r="H2725" s="37"/>
      <c r="I2725" s="36"/>
      <c r="J2725" s="38"/>
      <c r="K2725" s="36"/>
      <c r="L2725" s="36"/>
      <c r="M2725" s="38"/>
      <c r="N2725" s="36"/>
      <c r="O2725" s="38"/>
    </row>
    <row r="2726" spans="8:15">
      <c r="H2726" s="37"/>
      <c r="I2726" s="36"/>
      <c r="J2726" s="38"/>
      <c r="K2726" s="36"/>
      <c r="L2726" s="36"/>
      <c r="M2726" s="38"/>
      <c r="N2726" s="36"/>
      <c r="O2726" s="38"/>
    </row>
    <row r="2727" spans="8:15">
      <c r="H2727" s="37"/>
      <c r="I2727" s="36"/>
      <c r="J2727" s="38"/>
      <c r="K2727" s="36"/>
      <c r="L2727" s="36"/>
      <c r="M2727" s="38"/>
      <c r="N2727" s="36"/>
      <c r="O2727" s="38"/>
    </row>
    <row r="2728" spans="8:15">
      <c r="H2728" s="37"/>
      <c r="I2728" s="36"/>
      <c r="J2728" s="38"/>
      <c r="K2728" s="36"/>
      <c r="L2728" s="36"/>
      <c r="M2728" s="38"/>
      <c r="N2728" s="36"/>
      <c r="O2728" s="38"/>
    </row>
    <row r="2729" spans="8:15">
      <c r="H2729" s="37"/>
      <c r="I2729" s="36"/>
      <c r="J2729" s="38"/>
      <c r="K2729" s="36"/>
      <c r="L2729" s="36"/>
      <c r="M2729" s="38"/>
      <c r="N2729" s="36"/>
      <c r="O2729" s="38"/>
    </row>
    <row r="2730" spans="8:15">
      <c r="H2730" s="37"/>
      <c r="I2730" s="36"/>
      <c r="J2730" s="38"/>
      <c r="K2730" s="36"/>
      <c r="L2730" s="36"/>
      <c r="M2730" s="38"/>
      <c r="N2730" s="36"/>
      <c r="O2730" s="38"/>
    </row>
    <row r="2731" spans="8:15">
      <c r="H2731" s="37"/>
      <c r="I2731" s="36"/>
      <c r="J2731" s="38"/>
      <c r="K2731" s="36"/>
      <c r="L2731" s="36"/>
      <c r="M2731" s="38"/>
      <c r="N2731" s="36"/>
      <c r="O2731" s="38"/>
    </row>
    <row r="2732" spans="8:15">
      <c r="H2732" s="37"/>
      <c r="I2732" s="36"/>
      <c r="J2732" s="38"/>
      <c r="K2732" s="36"/>
      <c r="L2732" s="36"/>
      <c r="M2732" s="38"/>
      <c r="N2732" s="36"/>
      <c r="O2732" s="38"/>
    </row>
    <row r="2733" spans="8:15">
      <c r="H2733" s="37"/>
      <c r="I2733" s="36"/>
      <c r="J2733" s="38"/>
      <c r="K2733" s="36"/>
      <c r="L2733" s="36"/>
      <c r="M2733" s="38"/>
      <c r="N2733" s="36"/>
      <c r="O2733" s="38"/>
    </row>
    <row r="2734" spans="8:15">
      <c r="H2734" s="37"/>
      <c r="I2734" s="36"/>
      <c r="J2734" s="38"/>
      <c r="K2734" s="36"/>
      <c r="L2734" s="36"/>
      <c r="M2734" s="38"/>
      <c r="N2734" s="36"/>
      <c r="O2734" s="38"/>
    </row>
    <row r="2735" spans="8:15">
      <c r="H2735" s="37"/>
      <c r="I2735" s="36"/>
      <c r="J2735" s="38"/>
      <c r="K2735" s="36"/>
      <c r="L2735" s="36"/>
      <c r="M2735" s="38"/>
      <c r="N2735" s="36"/>
      <c r="O2735" s="38"/>
    </row>
    <row r="2736" spans="8:15">
      <c r="H2736" s="37"/>
      <c r="I2736" s="36"/>
      <c r="J2736" s="38"/>
      <c r="K2736" s="36"/>
      <c r="L2736" s="36"/>
      <c r="M2736" s="38"/>
      <c r="N2736" s="36"/>
      <c r="O2736" s="38"/>
    </row>
    <row r="2737" spans="8:15">
      <c r="H2737" s="37"/>
      <c r="I2737" s="36"/>
      <c r="J2737" s="38"/>
      <c r="K2737" s="36"/>
      <c r="L2737" s="36"/>
      <c r="M2737" s="38"/>
      <c r="N2737" s="36"/>
      <c r="O2737" s="38"/>
    </row>
    <row r="2738" spans="8:15">
      <c r="H2738" s="37"/>
      <c r="I2738" s="36"/>
      <c r="J2738" s="38"/>
      <c r="K2738" s="36"/>
      <c r="L2738" s="36"/>
      <c r="M2738" s="38"/>
      <c r="N2738" s="36"/>
      <c r="O2738" s="38"/>
    </row>
    <row r="2739" spans="8:15">
      <c r="H2739" s="37"/>
      <c r="I2739" s="36"/>
      <c r="J2739" s="38"/>
      <c r="K2739" s="36"/>
      <c r="L2739" s="36"/>
      <c r="M2739" s="38"/>
      <c r="N2739" s="36"/>
      <c r="O2739" s="38"/>
    </row>
    <row r="2740" spans="8:15">
      <c r="H2740" s="37"/>
      <c r="I2740" s="36"/>
      <c r="J2740" s="38"/>
      <c r="K2740" s="36"/>
      <c r="L2740" s="36"/>
      <c r="M2740" s="38"/>
      <c r="N2740" s="36"/>
      <c r="O2740" s="38"/>
    </row>
    <row r="2741" spans="8:15">
      <c r="H2741" s="37"/>
      <c r="I2741" s="36"/>
      <c r="J2741" s="38"/>
      <c r="K2741" s="36"/>
      <c r="L2741" s="36"/>
      <c r="M2741" s="38"/>
      <c r="N2741" s="36"/>
      <c r="O2741" s="38"/>
    </row>
    <row r="2742" spans="8:15">
      <c r="H2742" s="37"/>
      <c r="I2742" s="36"/>
      <c r="J2742" s="38"/>
      <c r="K2742" s="36"/>
      <c r="L2742" s="36"/>
      <c r="M2742" s="38"/>
      <c r="N2742" s="36"/>
      <c r="O2742" s="38"/>
    </row>
    <row r="2743" spans="8:15">
      <c r="H2743" s="37"/>
      <c r="I2743" s="36"/>
      <c r="J2743" s="38"/>
      <c r="K2743" s="36"/>
      <c r="L2743" s="36"/>
      <c r="M2743" s="38"/>
      <c r="N2743" s="36"/>
      <c r="O2743" s="38"/>
    </row>
    <row r="2744" spans="8:15">
      <c r="H2744" s="37"/>
      <c r="I2744" s="36"/>
      <c r="J2744" s="38"/>
      <c r="K2744" s="36"/>
      <c r="L2744" s="36"/>
      <c r="M2744" s="38"/>
      <c r="N2744" s="36"/>
      <c r="O2744" s="38"/>
    </row>
    <row r="2745" spans="8:15">
      <c r="H2745" s="37"/>
      <c r="I2745" s="36"/>
      <c r="J2745" s="38"/>
      <c r="K2745" s="36"/>
      <c r="L2745" s="36"/>
      <c r="M2745" s="38"/>
      <c r="N2745" s="36"/>
      <c r="O2745" s="38"/>
    </row>
    <row r="2746" spans="8:15">
      <c r="H2746" s="37"/>
      <c r="I2746" s="36"/>
      <c r="J2746" s="38"/>
      <c r="K2746" s="36"/>
      <c r="L2746" s="36"/>
      <c r="M2746" s="38"/>
      <c r="N2746" s="36"/>
      <c r="O2746" s="38"/>
    </row>
    <row r="2747" spans="8:15">
      <c r="H2747" s="37"/>
      <c r="I2747" s="36"/>
      <c r="J2747" s="38"/>
      <c r="K2747" s="36"/>
      <c r="L2747" s="36"/>
      <c r="M2747" s="38"/>
      <c r="N2747" s="36"/>
      <c r="O2747" s="38"/>
    </row>
    <row r="2748" spans="8:15">
      <c r="H2748" s="37"/>
      <c r="I2748" s="36"/>
      <c r="J2748" s="38"/>
      <c r="K2748" s="36"/>
      <c r="L2748" s="36"/>
      <c r="M2748" s="38"/>
      <c r="N2748" s="36"/>
      <c r="O2748" s="38"/>
    </row>
    <row r="2749" spans="8:15">
      <c r="H2749" s="37"/>
      <c r="I2749" s="36"/>
      <c r="J2749" s="38"/>
      <c r="K2749" s="36"/>
      <c r="L2749" s="36"/>
      <c r="M2749" s="38"/>
      <c r="N2749" s="36"/>
      <c r="O2749" s="38"/>
    </row>
    <row r="2750" spans="8:15">
      <c r="H2750" s="37"/>
      <c r="I2750" s="36"/>
      <c r="J2750" s="38"/>
      <c r="K2750" s="36"/>
      <c r="L2750" s="36"/>
      <c r="M2750" s="38"/>
      <c r="N2750" s="36"/>
      <c r="O2750" s="38"/>
    </row>
    <row r="2751" spans="8:15">
      <c r="H2751" s="37"/>
      <c r="I2751" s="36"/>
      <c r="J2751" s="38"/>
      <c r="K2751" s="36"/>
      <c r="L2751" s="36"/>
      <c r="M2751" s="38"/>
      <c r="N2751" s="36"/>
      <c r="O2751" s="38"/>
    </row>
    <row r="2752" spans="8:15">
      <c r="H2752" s="37"/>
      <c r="I2752" s="36"/>
      <c r="J2752" s="38"/>
      <c r="K2752" s="36"/>
      <c r="L2752" s="36"/>
      <c r="M2752" s="38"/>
      <c r="N2752" s="36"/>
      <c r="O2752" s="38"/>
    </row>
    <row r="2753" spans="8:15">
      <c r="H2753" s="37"/>
      <c r="I2753" s="36"/>
      <c r="J2753" s="38"/>
      <c r="K2753" s="36"/>
      <c r="L2753" s="36"/>
      <c r="M2753" s="38"/>
      <c r="N2753" s="36"/>
      <c r="O2753" s="38"/>
    </row>
    <row r="2754" spans="8:15">
      <c r="H2754" s="37"/>
      <c r="I2754" s="36"/>
      <c r="J2754" s="38"/>
      <c r="K2754" s="36"/>
      <c r="L2754" s="36"/>
      <c r="M2754" s="38"/>
      <c r="N2754" s="36"/>
      <c r="O2754" s="38"/>
    </row>
    <row r="2755" spans="8:15">
      <c r="H2755" s="37"/>
      <c r="I2755" s="36"/>
      <c r="J2755" s="38"/>
      <c r="K2755" s="36"/>
      <c r="L2755" s="36"/>
      <c r="M2755" s="38"/>
      <c r="N2755" s="36"/>
      <c r="O2755" s="38"/>
    </row>
    <row r="2756" spans="8:15">
      <c r="H2756" s="37"/>
      <c r="I2756" s="36"/>
      <c r="J2756" s="38"/>
      <c r="K2756" s="36"/>
      <c r="L2756" s="36"/>
      <c r="M2756" s="38"/>
      <c r="N2756" s="36"/>
      <c r="O2756" s="38"/>
    </row>
    <row r="2757" spans="8:15">
      <c r="H2757" s="37"/>
      <c r="I2757" s="36"/>
      <c r="J2757" s="38"/>
      <c r="K2757" s="36"/>
      <c r="L2757" s="36"/>
      <c r="M2757" s="38"/>
      <c r="N2757" s="36"/>
      <c r="O2757" s="38"/>
    </row>
    <row r="2758" spans="8:15">
      <c r="H2758" s="37"/>
      <c r="I2758" s="36"/>
      <c r="J2758" s="38"/>
      <c r="K2758" s="36"/>
      <c r="L2758" s="36"/>
      <c r="M2758" s="38"/>
      <c r="N2758" s="36"/>
      <c r="O2758" s="38"/>
    </row>
    <row r="2759" spans="8:15">
      <c r="H2759" s="37"/>
      <c r="I2759" s="36"/>
      <c r="J2759" s="38"/>
      <c r="K2759" s="36"/>
      <c r="L2759" s="36"/>
      <c r="M2759" s="38"/>
      <c r="N2759" s="36"/>
      <c r="O2759" s="38"/>
    </row>
    <row r="2760" spans="8:15">
      <c r="H2760" s="37"/>
      <c r="I2760" s="36"/>
      <c r="J2760" s="38"/>
      <c r="K2760" s="36"/>
      <c r="L2760" s="36"/>
      <c r="M2760" s="38"/>
      <c r="N2760" s="36"/>
      <c r="O2760" s="38"/>
    </row>
    <row r="2761" spans="8:15">
      <c r="H2761" s="37"/>
      <c r="I2761" s="36"/>
      <c r="J2761" s="38"/>
      <c r="K2761" s="36"/>
      <c r="L2761" s="36"/>
      <c r="M2761" s="38"/>
      <c r="N2761" s="36"/>
      <c r="O2761" s="38"/>
    </row>
    <row r="2762" spans="8:15">
      <c r="H2762" s="37"/>
      <c r="I2762" s="36"/>
      <c r="J2762" s="38"/>
      <c r="K2762" s="36"/>
      <c r="L2762" s="36"/>
      <c r="M2762" s="38"/>
      <c r="N2762" s="36"/>
      <c r="O2762" s="38"/>
    </row>
    <row r="2763" spans="8:15">
      <c r="H2763" s="37"/>
      <c r="I2763" s="36"/>
      <c r="J2763" s="38"/>
      <c r="K2763" s="36"/>
      <c r="L2763" s="36"/>
      <c r="M2763" s="38"/>
      <c r="N2763" s="36"/>
      <c r="O2763" s="38"/>
    </row>
    <row r="2764" spans="8:15">
      <c r="H2764" s="37"/>
      <c r="I2764" s="36"/>
      <c r="J2764" s="38"/>
      <c r="K2764" s="36"/>
      <c r="L2764" s="36"/>
      <c r="M2764" s="38"/>
      <c r="N2764" s="36"/>
      <c r="O2764" s="38"/>
    </row>
    <row r="2765" spans="8:15">
      <c r="H2765" s="37"/>
      <c r="I2765" s="36"/>
      <c r="J2765" s="38"/>
      <c r="K2765" s="36"/>
      <c r="L2765" s="36"/>
      <c r="M2765" s="38"/>
      <c r="N2765" s="36"/>
      <c r="O2765" s="38"/>
    </row>
    <row r="2766" spans="8:15">
      <c r="H2766" s="37"/>
      <c r="I2766" s="36"/>
      <c r="J2766" s="38"/>
      <c r="K2766" s="36"/>
      <c r="L2766" s="36"/>
      <c r="M2766" s="38"/>
      <c r="N2766" s="36"/>
      <c r="O2766" s="38"/>
    </row>
    <row r="2767" spans="8:15">
      <c r="H2767" s="37"/>
      <c r="I2767" s="36"/>
      <c r="J2767" s="38"/>
      <c r="K2767" s="36"/>
      <c r="L2767" s="36"/>
      <c r="M2767" s="38"/>
      <c r="N2767" s="36"/>
      <c r="O2767" s="38"/>
    </row>
    <row r="2768" spans="8:15">
      <c r="H2768" s="37"/>
      <c r="I2768" s="36"/>
      <c r="J2768" s="38"/>
      <c r="K2768" s="36"/>
      <c r="L2768" s="36"/>
      <c r="M2768" s="38"/>
      <c r="N2768" s="36"/>
      <c r="O2768" s="38"/>
    </row>
    <row r="2769" spans="8:15">
      <c r="H2769" s="37"/>
      <c r="I2769" s="36"/>
      <c r="J2769" s="38"/>
      <c r="K2769" s="36"/>
      <c r="L2769" s="36"/>
      <c r="M2769" s="38"/>
      <c r="N2769" s="36"/>
      <c r="O2769" s="38"/>
    </row>
    <row r="2770" spans="8:15">
      <c r="H2770" s="37"/>
      <c r="I2770" s="36"/>
      <c r="J2770" s="38"/>
      <c r="K2770" s="36"/>
      <c r="L2770" s="36"/>
      <c r="M2770" s="38"/>
      <c r="N2770" s="36"/>
      <c r="O2770" s="38"/>
    </row>
    <row r="2771" spans="8:15">
      <c r="H2771" s="37"/>
      <c r="I2771" s="36"/>
      <c r="J2771" s="38"/>
      <c r="K2771" s="36"/>
      <c r="L2771" s="36"/>
      <c r="M2771" s="38"/>
      <c r="N2771" s="36"/>
      <c r="O2771" s="38"/>
    </row>
    <row r="2772" spans="8:15">
      <c r="H2772" s="37"/>
      <c r="I2772" s="36"/>
      <c r="J2772" s="38"/>
      <c r="K2772" s="36"/>
      <c r="L2772" s="36"/>
      <c r="M2772" s="38"/>
      <c r="N2772" s="36"/>
      <c r="O2772" s="38"/>
    </row>
    <row r="2773" spans="8:15">
      <c r="H2773" s="37"/>
      <c r="I2773" s="36"/>
      <c r="J2773" s="38"/>
      <c r="K2773" s="36"/>
      <c r="L2773" s="36"/>
      <c r="M2773" s="38"/>
      <c r="N2773" s="36"/>
      <c r="O2773" s="38"/>
    </row>
    <row r="2774" spans="8:15">
      <c r="H2774" s="37"/>
      <c r="I2774" s="36"/>
      <c r="J2774" s="38"/>
      <c r="K2774" s="36"/>
      <c r="L2774" s="36"/>
      <c r="M2774" s="38"/>
      <c r="N2774" s="36"/>
      <c r="O2774" s="38"/>
    </row>
    <row r="2775" spans="8:15">
      <c r="H2775" s="37"/>
      <c r="I2775" s="36"/>
      <c r="J2775" s="38"/>
      <c r="K2775" s="36"/>
      <c r="L2775" s="36"/>
      <c r="M2775" s="38"/>
      <c r="N2775" s="36"/>
      <c r="O2775" s="38"/>
    </row>
    <row r="2776" spans="8:15">
      <c r="H2776" s="37"/>
      <c r="I2776" s="36"/>
      <c r="J2776" s="38"/>
      <c r="K2776" s="36"/>
      <c r="L2776" s="36"/>
      <c r="M2776" s="38"/>
      <c r="N2776" s="36"/>
      <c r="O2776" s="38"/>
    </row>
    <row r="2777" spans="8:15">
      <c r="H2777" s="37"/>
      <c r="I2777" s="36"/>
      <c r="J2777" s="38"/>
      <c r="K2777" s="36"/>
      <c r="L2777" s="36"/>
      <c r="M2777" s="38"/>
      <c r="N2777" s="36"/>
      <c r="O2777" s="38"/>
    </row>
    <row r="2778" spans="8:15">
      <c r="H2778" s="37"/>
      <c r="I2778" s="36"/>
      <c r="J2778" s="38"/>
      <c r="K2778" s="36"/>
      <c r="L2778" s="36"/>
      <c r="M2778" s="38"/>
      <c r="N2778" s="36"/>
      <c r="O2778" s="38"/>
    </row>
    <row r="2779" spans="8:15">
      <c r="H2779" s="37"/>
      <c r="I2779" s="36"/>
      <c r="J2779" s="38"/>
      <c r="K2779" s="36"/>
      <c r="L2779" s="36"/>
      <c r="M2779" s="38"/>
      <c r="N2779" s="36"/>
      <c r="O2779" s="38"/>
    </row>
    <row r="2780" spans="8:15">
      <c r="H2780" s="37"/>
      <c r="I2780" s="36"/>
      <c r="J2780" s="38"/>
      <c r="K2780" s="36"/>
      <c r="L2780" s="36"/>
      <c r="M2780" s="38"/>
      <c r="N2780" s="36"/>
      <c r="O2780" s="38"/>
    </row>
    <row r="2781" spans="8:15">
      <c r="H2781" s="37"/>
      <c r="I2781" s="36"/>
      <c r="J2781" s="38"/>
      <c r="K2781" s="36"/>
      <c r="L2781" s="36"/>
      <c r="M2781" s="38"/>
      <c r="N2781" s="36"/>
      <c r="O2781" s="38"/>
    </row>
    <row r="2782" spans="8:15">
      <c r="H2782" s="37"/>
      <c r="I2782" s="36"/>
      <c r="J2782" s="38"/>
      <c r="K2782" s="36"/>
      <c r="L2782" s="36"/>
      <c r="M2782" s="38"/>
      <c r="N2782" s="36"/>
      <c r="O2782" s="38"/>
    </row>
    <row r="2783" spans="8:15">
      <c r="H2783" s="37"/>
      <c r="I2783" s="36"/>
      <c r="J2783" s="38"/>
      <c r="K2783" s="36"/>
      <c r="L2783" s="36"/>
      <c r="M2783" s="38"/>
      <c r="N2783" s="36"/>
      <c r="O2783" s="38"/>
    </row>
    <row r="2784" spans="8:15">
      <c r="H2784" s="37"/>
      <c r="I2784" s="36"/>
      <c r="J2784" s="38"/>
      <c r="K2784" s="36"/>
      <c r="L2784" s="36"/>
      <c r="M2784" s="38"/>
      <c r="N2784" s="36"/>
      <c r="O2784" s="38"/>
    </row>
    <row r="2785" spans="8:15">
      <c r="H2785" s="37"/>
      <c r="I2785" s="36"/>
      <c r="J2785" s="38"/>
      <c r="K2785" s="36"/>
      <c r="L2785" s="36"/>
      <c r="M2785" s="38"/>
      <c r="N2785" s="36"/>
      <c r="O2785" s="38"/>
    </row>
    <row r="2786" spans="8:15">
      <c r="H2786" s="37"/>
      <c r="I2786" s="36"/>
      <c r="J2786" s="38"/>
      <c r="K2786" s="36"/>
      <c r="L2786" s="36"/>
      <c r="M2786" s="38"/>
      <c r="N2786" s="36"/>
      <c r="O2786" s="38"/>
    </row>
    <row r="2787" spans="8:15">
      <c r="H2787" s="37"/>
      <c r="I2787" s="36"/>
      <c r="J2787" s="38"/>
      <c r="K2787" s="36"/>
      <c r="L2787" s="36"/>
      <c r="M2787" s="38"/>
      <c r="N2787" s="36"/>
      <c r="O2787" s="38"/>
    </row>
    <row r="2788" spans="8:15">
      <c r="H2788" s="37"/>
      <c r="I2788" s="36"/>
      <c r="J2788" s="38"/>
      <c r="K2788" s="36"/>
      <c r="L2788" s="36"/>
      <c r="M2788" s="38"/>
      <c r="N2788" s="36"/>
      <c r="O2788" s="38"/>
    </row>
    <row r="2789" spans="8:15">
      <c r="H2789" s="37"/>
      <c r="I2789" s="36"/>
      <c r="J2789" s="38"/>
      <c r="K2789" s="36"/>
      <c r="L2789" s="36"/>
      <c r="M2789" s="38"/>
      <c r="N2789" s="36"/>
      <c r="O2789" s="38"/>
    </row>
    <row r="2790" spans="8:15">
      <c r="H2790" s="37"/>
      <c r="I2790" s="36"/>
      <c r="J2790" s="38"/>
      <c r="K2790" s="36"/>
      <c r="L2790" s="36"/>
      <c r="M2790" s="38"/>
      <c r="N2790" s="36"/>
      <c r="O2790" s="38"/>
    </row>
    <row r="2791" spans="8:15">
      <c r="H2791" s="37"/>
      <c r="I2791" s="36"/>
      <c r="J2791" s="38"/>
      <c r="K2791" s="36"/>
      <c r="L2791" s="36"/>
      <c r="M2791" s="38"/>
      <c r="N2791" s="36"/>
      <c r="O2791" s="38"/>
    </row>
    <row r="2792" spans="8:15">
      <c r="H2792" s="37"/>
      <c r="I2792" s="36"/>
      <c r="J2792" s="38"/>
      <c r="K2792" s="36"/>
      <c r="L2792" s="36"/>
      <c r="M2792" s="38"/>
      <c r="N2792" s="36"/>
      <c r="O2792" s="38"/>
    </row>
    <row r="2793" spans="8:15">
      <c r="H2793" s="37"/>
      <c r="I2793" s="36"/>
      <c r="J2793" s="38"/>
      <c r="K2793" s="36"/>
      <c r="L2793" s="36"/>
      <c r="M2793" s="38"/>
      <c r="N2793" s="36"/>
      <c r="O2793" s="38"/>
    </row>
    <row r="2794" spans="8:15">
      <c r="H2794" s="37"/>
      <c r="I2794" s="36"/>
      <c r="J2794" s="38"/>
      <c r="K2794" s="36"/>
      <c r="L2794" s="36"/>
      <c r="M2794" s="38"/>
      <c r="N2794" s="36"/>
      <c r="O2794" s="38"/>
    </row>
    <row r="2795" spans="8:15">
      <c r="H2795" s="37"/>
      <c r="I2795" s="36"/>
      <c r="J2795" s="38"/>
      <c r="K2795" s="36"/>
      <c r="L2795" s="36"/>
      <c r="M2795" s="38"/>
      <c r="N2795" s="36"/>
      <c r="O2795" s="38"/>
    </row>
    <row r="2796" spans="8:15">
      <c r="H2796" s="37"/>
      <c r="I2796" s="36"/>
      <c r="J2796" s="38"/>
      <c r="K2796" s="36"/>
      <c r="L2796" s="36"/>
      <c r="M2796" s="38"/>
      <c r="N2796" s="36"/>
      <c r="O2796" s="38"/>
    </row>
    <row r="2797" spans="8:15">
      <c r="H2797" s="37"/>
      <c r="I2797" s="36"/>
      <c r="J2797" s="38"/>
      <c r="K2797" s="36"/>
      <c r="L2797" s="36"/>
      <c r="M2797" s="38"/>
      <c r="N2797" s="36"/>
      <c r="O2797" s="38"/>
    </row>
    <row r="2798" spans="8:15">
      <c r="H2798" s="37"/>
      <c r="I2798" s="36"/>
      <c r="J2798" s="38"/>
      <c r="K2798" s="36"/>
      <c r="L2798" s="36"/>
      <c r="M2798" s="38"/>
      <c r="N2798" s="36"/>
      <c r="O2798" s="38"/>
    </row>
    <row r="2799" spans="8:15">
      <c r="H2799" s="37"/>
      <c r="I2799" s="36"/>
      <c r="J2799" s="38"/>
      <c r="K2799" s="36"/>
      <c r="L2799" s="36"/>
      <c r="M2799" s="38"/>
      <c r="N2799" s="36"/>
      <c r="O2799" s="38"/>
    </row>
    <row r="2800" spans="8:15">
      <c r="H2800" s="37"/>
      <c r="I2800" s="36"/>
      <c r="J2800" s="38"/>
      <c r="K2800" s="36"/>
      <c r="L2800" s="36"/>
      <c r="M2800" s="38"/>
      <c r="N2800" s="36"/>
      <c r="O2800" s="38"/>
    </row>
    <row r="2801" spans="8:15">
      <c r="H2801" s="37"/>
      <c r="I2801" s="36"/>
      <c r="J2801" s="38"/>
      <c r="K2801" s="36"/>
      <c r="L2801" s="36"/>
      <c r="M2801" s="38"/>
      <c r="N2801" s="36"/>
      <c r="O2801" s="38"/>
    </row>
    <row r="2802" spans="8:15">
      <c r="H2802" s="37"/>
      <c r="I2802" s="36"/>
      <c r="J2802" s="38"/>
      <c r="K2802" s="36"/>
      <c r="L2802" s="36"/>
      <c r="M2802" s="38"/>
      <c r="N2802" s="36"/>
      <c r="O2802" s="38"/>
    </row>
    <row r="2803" spans="8:15">
      <c r="H2803" s="37"/>
      <c r="I2803" s="36"/>
      <c r="J2803" s="38"/>
      <c r="K2803" s="36"/>
      <c r="L2803" s="36"/>
      <c r="M2803" s="38"/>
      <c r="N2803" s="36"/>
      <c r="O2803" s="38"/>
    </row>
    <row r="2804" spans="8:15">
      <c r="H2804" s="37"/>
      <c r="I2804" s="36"/>
      <c r="J2804" s="38"/>
      <c r="K2804" s="36"/>
      <c r="L2804" s="36"/>
      <c r="M2804" s="38"/>
      <c r="N2804" s="36"/>
      <c r="O2804" s="38"/>
    </row>
    <row r="2805" spans="8:15">
      <c r="H2805" s="37"/>
      <c r="I2805" s="36"/>
      <c r="J2805" s="38"/>
      <c r="K2805" s="36"/>
      <c r="L2805" s="36"/>
      <c r="M2805" s="38"/>
      <c r="N2805" s="36"/>
      <c r="O2805" s="38"/>
    </row>
    <row r="2806" spans="8:15">
      <c r="H2806" s="37"/>
      <c r="I2806" s="36"/>
      <c r="J2806" s="38"/>
      <c r="K2806" s="36"/>
      <c r="L2806" s="36"/>
      <c r="M2806" s="38"/>
      <c r="N2806" s="36"/>
      <c r="O2806" s="38"/>
    </row>
    <row r="2807" spans="8:15">
      <c r="H2807" s="37"/>
      <c r="I2807" s="36"/>
      <c r="J2807" s="38"/>
      <c r="K2807" s="36"/>
      <c r="L2807" s="36"/>
      <c r="M2807" s="38"/>
      <c r="N2807" s="36"/>
      <c r="O2807" s="38"/>
    </row>
    <row r="2808" spans="8:15">
      <c r="H2808" s="37"/>
      <c r="I2808" s="36"/>
      <c r="J2808" s="38"/>
      <c r="K2808" s="36"/>
      <c r="L2808" s="36"/>
      <c r="M2808" s="38"/>
      <c r="N2808" s="36"/>
      <c r="O2808" s="38"/>
    </row>
    <row r="2809" spans="8:15">
      <c r="H2809" s="37"/>
      <c r="I2809" s="36"/>
      <c r="J2809" s="38"/>
      <c r="K2809" s="36"/>
      <c r="L2809" s="36"/>
      <c r="M2809" s="38"/>
      <c r="N2809" s="36"/>
      <c r="O2809" s="38"/>
    </row>
    <row r="2810" spans="8:15">
      <c r="H2810" s="37"/>
      <c r="I2810" s="36"/>
      <c r="J2810" s="38"/>
      <c r="K2810" s="36"/>
      <c r="L2810" s="36"/>
      <c r="M2810" s="38"/>
      <c r="N2810" s="36"/>
      <c r="O2810" s="38"/>
    </row>
    <row r="2811" spans="8:15">
      <c r="H2811" s="37"/>
      <c r="I2811" s="36"/>
      <c r="J2811" s="38"/>
      <c r="K2811" s="36"/>
      <c r="L2811" s="36"/>
      <c r="M2811" s="38"/>
      <c r="N2811" s="36"/>
      <c r="O2811" s="38"/>
    </row>
    <row r="2812" spans="8:15">
      <c r="H2812" s="37"/>
      <c r="I2812" s="36"/>
      <c r="J2812" s="38"/>
      <c r="K2812" s="36"/>
      <c r="L2812" s="36"/>
      <c r="M2812" s="38"/>
      <c r="N2812" s="36"/>
      <c r="O2812" s="38"/>
    </row>
    <row r="2813" spans="8:15">
      <c r="H2813" s="37"/>
      <c r="I2813" s="36"/>
      <c r="J2813" s="38"/>
      <c r="K2813" s="36"/>
      <c r="L2813" s="36"/>
      <c r="M2813" s="38"/>
      <c r="N2813" s="36"/>
      <c r="O2813" s="38"/>
    </row>
    <row r="2814" spans="8:15">
      <c r="H2814" s="37"/>
      <c r="I2814" s="36"/>
      <c r="J2814" s="38"/>
      <c r="K2814" s="36"/>
      <c r="L2814" s="36"/>
      <c r="M2814" s="38"/>
      <c r="N2814" s="36"/>
      <c r="O2814" s="38"/>
    </row>
    <row r="2815" spans="8:15">
      <c r="H2815" s="37"/>
      <c r="I2815" s="36"/>
      <c r="J2815" s="38"/>
      <c r="K2815" s="36"/>
      <c r="L2815" s="36"/>
      <c r="M2815" s="38"/>
      <c r="N2815" s="36"/>
      <c r="O2815" s="38"/>
    </row>
    <row r="2816" spans="8:15">
      <c r="H2816" s="37"/>
      <c r="I2816" s="36"/>
      <c r="J2816" s="38"/>
      <c r="K2816" s="36"/>
      <c r="L2816" s="36"/>
      <c r="M2816" s="38"/>
      <c r="N2816" s="36"/>
      <c r="O2816" s="38"/>
    </row>
    <row r="2817" spans="8:15">
      <c r="H2817" s="37"/>
      <c r="I2817" s="36"/>
      <c r="J2817" s="38"/>
      <c r="K2817" s="36"/>
      <c r="L2817" s="36"/>
      <c r="M2817" s="38"/>
      <c r="N2817" s="36"/>
      <c r="O2817" s="38"/>
    </row>
    <row r="2818" spans="8:15">
      <c r="H2818" s="37"/>
      <c r="I2818" s="36"/>
      <c r="J2818" s="38"/>
      <c r="K2818" s="36"/>
      <c r="L2818" s="36"/>
      <c r="M2818" s="38"/>
      <c r="N2818" s="36"/>
      <c r="O2818" s="38"/>
    </row>
    <row r="2819" spans="8:15">
      <c r="H2819" s="37"/>
      <c r="I2819" s="36"/>
      <c r="J2819" s="38"/>
      <c r="K2819" s="36"/>
      <c r="L2819" s="36"/>
      <c r="M2819" s="38"/>
      <c r="N2819" s="36"/>
      <c r="O2819" s="38"/>
    </row>
    <row r="2820" spans="8:15">
      <c r="H2820" s="37"/>
      <c r="I2820" s="36"/>
      <c r="J2820" s="38"/>
      <c r="K2820" s="36"/>
      <c r="L2820" s="36"/>
      <c r="M2820" s="38"/>
      <c r="N2820" s="36"/>
      <c r="O2820" s="38"/>
    </row>
    <row r="2821" spans="8:15">
      <c r="H2821" s="37"/>
      <c r="I2821" s="36"/>
      <c r="J2821" s="38"/>
      <c r="K2821" s="36"/>
      <c r="L2821" s="36"/>
      <c r="M2821" s="38"/>
      <c r="N2821" s="36"/>
      <c r="O2821" s="38"/>
    </row>
    <row r="2822" spans="8:15">
      <c r="H2822" s="37"/>
      <c r="I2822" s="36"/>
      <c r="J2822" s="38"/>
      <c r="K2822" s="36"/>
      <c r="L2822" s="36"/>
      <c r="M2822" s="38"/>
      <c r="N2822" s="36"/>
      <c r="O2822" s="38"/>
    </row>
    <row r="2823" spans="8:15">
      <c r="H2823" s="37"/>
      <c r="I2823" s="36"/>
      <c r="J2823" s="38"/>
      <c r="K2823" s="36"/>
      <c r="L2823" s="36"/>
      <c r="M2823" s="38"/>
      <c r="N2823" s="36"/>
      <c r="O2823" s="38"/>
    </row>
    <row r="2824" spans="8:15">
      <c r="H2824" s="37"/>
      <c r="I2824" s="36"/>
      <c r="J2824" s="38"/>
      <c r="K2824" s="36"/>
      <c r="L2824" s="36"/>
      <c r="M2824" s="38"/>
      <c r="N2824" s="36"/>
      <c r="O2824" s="38"/>
    </row>
    <row r="2825" spans="8:15">
      <c r="H2825" s="37"/>
      <c r="I2825" s="36"/>
      <c r="J2825" s="38"/>
      <c r="K2825" s="36"/>
      <c r="L2825" s="36"/>
      <c r="M2825" s="38"/>
      <c r="N2825" s="36"/>
      <c r="O2825" s="38"/>
    </row>
    <row r="2826" spans="8:15">
      <c r="H2826" s="37"/>
      <c r="I2826" s="36"/>
      <c r="J2826" s="38"/>
      <c r="K2826" s="36"/>
      <c r="L2826" s="36"/>
      <c r="M2826" s="38"/>
      <c r="N2826" s="36"/>
      <c r="O2826" s="38"/>
    </row>
    <row r="2827" spans="8:15">
      <c r="H2827" s="37"/>
      <c r="I2827" s="36"/>
      <c r="J2827" s="38"/>
      <c r="K2827" s="36"/>
      <c r="L2827" s="36"/>
      <c r="M2827" s="38"/>
      <c r="N2827" s="36"/>
      <c r="O2827" s="38"/>
    </row>
    <row r="2828" spans="8:15">
      <c r="H2828" s="37"/>
      <c r="I2828" s="36"/>
      <c r="J2828" s="38"/>
      <c r="K2828" s="36"/>
      <c r="L2828" s="36"/>
      <c r="M2828" s="38"/>
      <c r="N2828" s="36"/>
      <c r="O2828" s="38"/>
    </row>
    <row r="2829" spans="8:15">
      <c r="H2829" s="37"/>
      <c r="I2829" s="36"/>
      <c r="J2829" s="38"/>
      <c r="K2829" s="36"/>
      <c r="L2829" s="36"/>
      <c r="M2829" s="38"/>
      <c r="N2829" s="36"/>
      <c r="O2829" s="38"/>
    </row>
    <row r="2830" spans="8:15">
      <c r="H2830" s="37"/>
      <c r="I2830" s="36"/>
      <c r="J2830" s="38"/>
      <c r="K2830" s="36"/>
      <c r="L2830" s="36"/>
      <c r="M2830" s="38"/>
      <c r="N2830" s="36"/>
      <c r="O2830" s="38"/>
    </row>
    <row r="2831" spans="8:15">
      <c r="H2831" s="37"/>
      <c r="I2831" s="36"/>
      <c r="J2831" s="38"/>
      <c r="K2831" s="36"/>
      <c r="L2831" s="36"/>
      <c r="M2831" s="38"/>
      <c r="N2831" s="36"/>
      <c r="O2831" s="38"/>
    </row>
    <row r="2832" spans="8:15">
      <c r="H2832" s="37"/>
      <c r="I2832" s="36"/>
      <c r="J2832" s="38"/>
      <c r="K2832" s="36"/>
      <c r="L2832" s="36"/>
      <c r="M2832" s="38"/>
      <c r="N2832" s="36"/>
      <c r="O2832" s="38"/>
    </row>
    <row r="2833" spans="8:15">
      <c r="H2833" s="37"/>
      <c r="I2833" s="36"/>
      <c r="J2833" s="38"/>
      <c r="K2833" s="36"/>
      <c r="L2833" s="36"/>
      <c r="M2833" s="38"/>
      <c r="N2833" s="36"/>
      <c r="O2833" s="38"/>
    </row>
    <row r="2834" spans="8:15">
      <c r="H2834" s="37"/>
      <c r="I2834" s="36"/>
      <c r="J2834" s="38"/>
      <c r="K2834" s="36"/>
      <c r="L2834" s="36"/>
      <c r="M2834" s="38"/>
      <c r="N2834" s="36"/>
      <c r="O2834" s="38"/>
    </row>
    <row r="2835" spans="8:15">
      <c r="H2835" s="37"/>
      <c r="I2835" s="36"/>
      <c r="J2835" s="38"/>
      <c r="K2835" s="36"/>
      <c r="L2835" s="36"/>
      <c r="M2835" s="38"/>
      <c r="N2835" s="36"/>
      <c r="O2835" s="38"/>
    </row>
    <row r="2836" spans="8:15">
      <c r="H2836" s="37"/>
      <c r="I2836" s="36"/>
      <c r="J2836" s="38"/>
      <c r="K2836" s="36"/>
      <c r="L2836" s="36"/>
      <c r="M2836" s="38"/>
      <c r="N2836" s="36"/>
      <c r="O2836" s="38"/>
    </row>
    <row r="2837" spans="8:15">
      <c r="H2837" s="37"/>
      <c r="I2837" s="36"/>
      <c r="J2837" s="38"/>
      <c r="K2837" s="36"/>
      <c r="L2837" s="36"/>
      <c r="M2837" s="38"/>
      <c r="N2837" s="36"/>
      <c r="O2837" s="38"/>
    </row>
    <row r="2838" spans="8:15">
      <c r="H2838" s="37"/>
      <c r="I2838" s="36"/>
      <c r="J2838" s="38"/>
      <c r="K2838" s="36"/>
      <c r="L2838" s="36"/>
      <c r="M2838" s="38"/>
      <c r="N2838" s="36"/>
      <c r="O2838" s="38"/>
    </row>
    <row r="2839" spans="8:15">
      <c r="H2839" s="37"/>
      <c r="I2839" s="36"/>
      <c r="J2839" s="38"/>
      <c r="K2839" s="36"/>
      <c r="L2839" s="36"/>
      <c r="M2839" s="38"/>
      <c r="N2839" s="36"/>
      <c r="O2839" s="38"/>
    </row>
    <row r="2840" spans="8:15">
      <c r="H2840" s="37"/>
      <c r="I2840" s="36"/>
      <c r="J2840" s="38"/>
      <c r="K2840" s="36"/>
      <c r="L2840" s="36"/>
      <c r="M2840" s="38"/>
      <c r="N2840" s="36"/>
      <c r="O2840" s="38"/>
    </row>
    <row r="2841" spans="8:15">
      <c r="H2841" s="37"/>
      <c r="I2841" s="36"/>
      <c r="J2841" s="38"/>
      <c r="K2841" s="36"/>
      <c r="L2841" s="36"/>
      <c r="M2841" s="38"/>
      <c r="N2841" s="36"/>
      <c r="O2841" s="38"/>
    </row>
    <row r="2842" spans="8:15">
      <c r="H2842" s="37"/>
      <c r="I2842" s="36"/>
      <c r="J2842" s="38"/>
      <c r="K2842" s="36"/>
      <c r="L2842" s="36"/>
      <c r="M2842" s="38"/>
      <c r="N2842" s="36"/>
      <c r="O2842" s="38"/>
    </row>
    <row r="2843" spans="8:15">
      <c r="H2843" s="37"/>
      <c r="I2843" s="36"/>
      <c r="J2843" s="38"/>
      <c r="K2843" s="36"/>
      <c r="L2843" s="36"/>
      <c r="M2843" s="38"/>
      <c r="N2843" s="36"/>
      <c r="O2843" s="38"/>
    </row>
    <row r="2844" spans="8:15">
      <c r="H2844" s="37"/>
      <c r="I2844" s="36"/>
      <c r="J2844" s="38"/>
      <c r="K2844" s="36"/>
      <c r="L2844" s="36"/>
      <c r="M2844" s="38"/>
      <c r="N2844" s="36"/>
      <c r="O2844" s="38"/>
    </row>
    <row r="2845" spans="8:15">
      <c r="H2845" s="37"/>
      <c r="I2845" s="36"/>
      <c r="J2845" s="38"/>
      <c r="K2845" s="36"/>
      <c r="L2845" s="36"/>
      <c r="M2845" s="38"/>
      <c r="N2845" s="36"/>
      <c r="O2845" s="38"/>
    </row>
    <row r="2846" spans="8:15">
      <c r="H2846" s="37"/>
      <c r="I2846" s="36"/>
      <c r="J2846" s="38"/>
      <c r="K2846" s="36"/>
      <c r="L2846" s="36"/>
      <c r="M2846" s="38"/>
      <c r="N2846" s="36"/>
      <c r="O2846" s="38"/>
    </row>
    <row r="2847" spans="8:15">
      <c r="H2847" s="37"/>
      <c r="I2847" s="36"/>
      <c r="J2847" s="38"/>
      <c r="K2847" s="36"/>
      <c r="L2847" s="36"/>
      <c r="M2847" s="38"/>
      <c r="N2847" s="36"/>
      <c r="O2847" s="38"/>
    </row>
    <row r="2848" spans="8:15">
      <c r="H2848" s="37"/>
      <c r="I2848" s="36"/>
      <c r="J2848" s="38"/>
      <c r="K2848" s="36"/>
      <c r="L2848" s="36"/>
      <c r="M2848" s="38"/>
      <c r="N2848" s="36"/>
      <c r="O2848" s="38"/>
    </row>
    <row r="2849" spans="8:15">
      <c r="H2849" s="37"/>
      <c r="I2849" s="36"/>
      <c r="J2849" s="38"/>
      <c r="K2849" s="36"/>
      <c r="L2849" s="36"/>
      <c r="M2849" s="38"/>
      <c r="N2849" s="36"/>
      <c r="O2849" s="38"/>
    </row>
    <row r="2850" spans="8:15">
      <c r="H2850" s="37"/>
      <c r="I2850" s="36"/>
      <c r="J2850" s="38"/>
      <c r="K2850" s="36"/>
      <c r="L2850" s="36"/>
      <c r="M2850" s="38"/>
      <c r="N2850" s="36"/>
      <c r="O2850" s="38"/>
    </row>
    <row r="2851" spans="8:15">
      <c r="H2851" s="37"/>
      <c r="I2851" s="36"/>
      <c r="J2851" s="38"/>
      <c r="K2851" s="36"/>
      <c r="L2851" s="36"/>
      <c r="M2851" s="38"/>
      <c r="N2851" s="36"/>
      <c r="O2851" s="38"/>
    </row>
    <row r="2852" spans="8:15">
      <c r="H2852" s="37"/>
      <c r="I2852" s="36"/>
      <c r="J2852" s="38"/>
      <c r="K2852" s="36"/>
      <c r="L2852" s="36"/>
      <c r="M2852" s="38"/>
      <c r="N2852" s="36"/>
      <c r="O2852" s="38"/>
    </row>
    <row r="2853" spans="8:15">
      <c r="H2853" s="37"/>
      <c r="I2853" s="36"/>
      <c r="J2853" s="38"/>
      <c r="K2853" s="36"/>
      <c r="L2853" s="36"/>
      <c r="M2853" s="38"/>
      <c r="N2853" s="36"/>
      <c r="O2853" s="38"/>
    </row>
    <row r="2854" spans="8:15">
      <c r="H2854" s="37"/>
      <c r="I2854" s="36"/>
      <c r="J2854" s="38"/>
      <c r="K2854" s="36"/>
      <c r="L2854" s="36"/>
      <c r="M2854" s="38"/>
      <c r="N2854" s="36"/>
      <c r="O2854" s="38"/>
    </row>
    <row r="2855" spans="8:15">
      <c r="H2855" s="37"/>
      <c r="I2855" s="36"/>
      <c r="J2855" s="38"/>
      <c r="K2855" s="36"/>
      <c r="L2855" s="36"/>
      <c r="M2855" s="38"/>
      <c r="N2855" s="36"/>
      <c r="O2855" s="38"/>
    </row>
    <row r="2856" spans="8:15">
      <c r="H2856" s="37"/>
      <c r="I2856" s="36"/>
      <c r="J2856" s="38"/>
      <c r="K2856" s="36"/>
      <c r="L2856" s="36"/>
      <c r="M2856" s="38"/>
      <c r="N2856" s="36"/>
      <c r="O2856" s="38"/>
    </row>
    <row r="2857" spans="8:15">
      <c r="H2857" s="37"/>
      <c r="I2857" s="36"/>
      <c r="J2857" s="38"/>
      <c r="K2857" s="36"/>
      <c r="L2857" s="36"/>
      <c r="M2857" s="38"/>
      <c r="N2857" s="36"/>
      <c r="O2857" s="38"/>
    </row>
    <row r="2858" spans="8:15">
      <c r="H2858" s="37"/>
      <c r="I2858" s="36"/>
      <c r="J2858" s="38"/>
      <c r="K2858" s="36"/>
      <c r="L2858" s="36"/>
      <c r="M2858" s="38"/>
      <c r="N2858" s="36"/>
      <c r="O2858" s="38"/>
    </row>
    <row r="2859" spans="8:15">
      <c r="H2859" s="37"/>
      <c r="I2859" s="36"/>
      <c r="J2859" s="38"/>
      <c r="K2859" s="36"/>
      <c r="L2859" s="36"/>
      <c r="M2859" s="38"/>
      <c r="N2859" s="36"/>
      <c r="O2859" s="38"/>
    </row>
    <row r="2860" spans="8:15">
      <c r="H2860" s="37"/>
      <c r="I2860" s="36"/>
      <c r="J2860" s="38"/>
      <c r="K2860" s="36"/>
      <c r="L2860" s="36"/>
      <c r="M2860" s="38"/>
      <c r="N2860" s="36"/>
      <c r="O2860" s="38"/>
    </row>
    <row r="2861" spans="8:15">
      <c r="H2861" s="37"/>
      <c r="I2861" s="36"/>
      <c r="J2861" s="38"/>
      <c r="K2861" s="36"/>
      <c r="L2861" s="36"/>
      <c r="M2861" s="38"/>
      <c r="N2861" s="36"/>
      <c r="O2861" s="38"/>
    </row>
    <row r="2862" spans="8:15">
      <c r="H2862" s="37"/>
      <c r="I2862" s="36"/>
      <c r="J2862" s="38"/>
      <c r="K2862" s="36"/>
      <c r="L2862" s="36"/>
      <c r="M2862" s="38"/>
      <c r="N2862" s="36"/>
      <c r="O2862" s="38"/>
    </row>
    <row r="2863" spans="8:15">
      <c r="H2863" s="37"/>
      <c r="I2863" s="36"/>
      <c r="J2863" s="38"/>
      <c r="K2863" s="36"/>
      <c r="L2863" s="36"/>
      <c r="M2863" s="38"/>
      <c r="N2863" s="36"/>
      <c r="O2863" s="38"/>
    </row>
    <row r="2864" spans="8:15">
      <c r="H2864" s="37"/>
      <c r="I2864" s="36"/>
      <c r="J2864" s="38"/>
      <c r="K2864" s="36"/>
      <c r="L2864" s="36"/>
      <c r="M2864" s="38"/>
      <c r="N2864" s="36"/>
      <c r="O2864" s="38"/>
    </row>
    <row r="2865" spans="8:15">
      <c r="H2865" s="37"/>
      <c r="I2865" s="36"/>
      <c r="J2865" s="38"/>
      <c r="K2865" s="36"/>
      <c r="L2865" s="36"/>
      <c r="M2865" s="38"/>
      <c r="N2865" s="36"/>
      <c r="O2865" s="38"/>
    </row>
    <row r="2866" spans="8:15">
      <c r="H2866" s="37"/>
      <c r="I2866" s="36"/>
      <c r="J2866" s="38"/>
      <c r="K2866" s="36"/>
      <c r="L2866" s="36"/>
      <c r="M2866" s="38"/>
      <c r="N2866" s="36"/>
      <c r="O2866" s="38"/>
    </row>
    <row r="2867" spans="8:15">
      <c r="H2867" s="37"/>
      <c r="I2867" s="36"/>
      <c r="J2867" s="38"/>
      <c r="K2867" s="36"/>
      <c r="L2867" s="36"/>
      <c r="M2867" s="38"/>
      <c r="N2867" s="36"/>
      <c r="O2867" s="38"/>
    </row>
    <row r="2868" spans="8:15">
      <c r="H2868" s="37"/>
      <c r="I2868" s="36"/>
      <c r="J2868" s="38"/>
      <c r="K2868" s="36"/>
      <c r="L2868" s="36"/>
      <c r="M2868" s="38"/>
      <c r="N2868" s="36"/>
      <c r="O2868" s="38"/>
    </row>
    <row r="2869" spans="8:15">
      <c r="H2869" s="37"/>
      <c r="I2869" s="36"/>
      <c r="J2869" s="38"/>
      <c r="K2869" s="36"/>
      <c r="L2869" s="36"/>
      <c r="M2869" s="38"/>
      <c r="N2869" s="36"/>
      <c r="O2869" s="38"/>
    </row>
    <row r="2870" spans="8:15">
      <c r="H2870" s="37"/>
      <c r="I2870" s="36"/>
      <c r="J2870" s="38"/>
      <c r="K2870" s="36"/>
      <c r="L2870" s="36"/>
      <c r="M2870" s="38"/>
      <c r="N2870" s="36"/>
      <c r="O2870" s="38"/>
    </row>
    <row r="2871" spans="8:15">
      <c r="H2871" s="37"/>
      <c r="I2871" s="36"/>
      <c r="J2871" s="38"/>
      <c r="K2871" s="36"/>
      <c r="L2871" s="36"/>
      <c r="M2871" s="38"/>
      <c r="N2871" s="36"/>
      <c r="O2871" s="38"/>
    </row>
    <row r="2872" spans="8:15">
      <c r="H2872" s="37"/>
      <c r="I2872" s="36"/>
      <c r="J2872" s="38"/>
      <c r="K2872" s="36"/>
      <c r="L2872" s="36"/>
      <c r="M2872" s="38"/>
      <c r="N2872" s="36"/>
      <c r="O2872" s="38"/>
    </row>
    <row r="2873" spans="8:15">
      <c r="H2873" s="37"/>
      <c r="I2873" s="36"/>
      <c r="J2873" s="38"/>
      <c r="K2873" s="36"/>
      <c r="L2873" s="36"/>
      <c r="M2873" s="38"/>
      <c r="N2873" s="36"/>
      <c r="O2873" s="38"/>
    </row>
    <row r="2874" spans="8:15">
      <c r="H2874" s="37"/>
      <c r="I2874" s="36"/>
      <c r="J2874" s="38"/>
      <c r="K2874" s="36"/>
      <c r="L2874" s="36"/>
      <c r="M2874" s="38"/>
      <c r="N2874" s="36"/>
      <c r="O2874" s="38"/>
    </row>
    <row r="2875" spans="8:15">
      <c r="H2875" s="37"/>
      <c r="I2875" s="36"/>
      <c r="J2875" s="38"/>
      <c r="K2875" s="36"/>
      <c r="L2875" s="36"/>
      <c r="M2875" s="38"/>
      <c r="N2875" s="36"/>
      <c r="O2875" s="38"/>
    </row>
    <row r="2876" spans="8:15">
      <c r="H2876" s="37"/>
      <c r="I2876" s="36"/>
      <c r="J2876" s="38"/>
      <c r="K2876" s="36"/>
      <c r="L2876" s="36"/>
      <c r="M2876" s="38"/>
      <c r="N2876" s="36"/>
      <c r="O2876" s="38"/>
    </row>
    <row r="2877" spans="8:15">
      <c r="H2877" s="37"/>
      <c r="I2877" s="36"/>
      <c r="J2877" s="38"/>
      <c r="K2877" s="36"/>
      <c r="L2877" s="36"/>
      <c r="M2877" s="38"/>
      <c r="N2877" s="36"/>
      <c r="O2877" s="38"/>
    </row>
    <row r="2878" spans="8:15">
      <c r="H2878" s="37"/>
      <c r="I2878" s="36"/>
      <c r="J2878" s="38"/>
      <c r="K2878" s="36"/>
      <c r="L2878" s="36"/>
      <c r="M2878" s="38"/>
      <c r="N2878" s="36"/>
      <c r="O2878" s="38"/>
    </row>
    <row r="2879" spans="8:15">
      <c r="H2879" s="37"/>
      <c r="I2879" s="36"/>
      <c r="J2879" s="38"/>
      <c r="K2879" s="36"/>
      <c r="L2879" s="36"/>
      <c r="M2879" s="38"/>
      <c r="N2879" s="36"/>
      <c r="O2879" s="38"/>
    </row>
    <row r="2880" spans="8:15">
      <c r="H2880" s="37"/>
      <c r="I2880" s="36"/>
      <c r="J2880" s="38"/>
      <c r="K2880" s="36"/>
      <c r="L2880" s="36"/>
      <c r="M2880" s="38"/>
      <c r="N2880" s="36"/>
      <c r="O2880" s="38"/>
    </row>
    <row r="2881" spans="8:15">
      <c r="H2881" s="37"/>
      <c r="I2881" s="36"/>
      <c r="J2881" s="38"/>
      <c r="K2881" s="36"/>
      <c r="L2881" s="36"/>
      <c r="M2881" s="38"/>
      <c r="N2881" s="36"/>
      <c r="O2881" s="38"/>
    </row>
    <row r="2882" spans="8:15">
      <c r="H2882" s="37"/>
      <c r="I2882" s="36"/>
      <c r="J2882" s="38"/>
      <c r="K2882" s="36"/>
      <c r="L2882" s="36"/>
      <c r="M2882" s="38"/>
      <c r="N2882" s="36"/>
      <c r="O2882" s="38"/>
    </row>
    <row r="2883" spans="8:15">
      <c r="H2883" s="37"/>
      <c r="I2883" s="36"/>
      <c r="J2883" s="38"/>
      <c r="K2883" s="36"/>
      <c r="L2883" s="36"/>
      <c r="M2883" s="38"/>
      <c r="N2883" s="36"/>
      <c r="O2883" s="38"/>
    </row>
    <row r="2884" spans="8:15">
      <c r="H2884" s="37"/>
      <c r="I2884" s="36"/>
      <c r="J2884" s="38"/>
      <c r="K2884" s="36"/>
      <c r="L2884" s="36"/>
      <c r="M2884" s="38"/>
      <c r="N2884" s="36"/>
      <c r="O2884" s="38"/>
    </row>
    <row r="2885" spans="8:15">
      <c r="H2885" s="37"/>
      <c r="I2885" s="36"/>
      <c r="J2885" s="38"/>
      <c r="K2885" s="36"/>
      <c r="L2885" s="36"/>
      <c r="M2885" s="38"/>
      <c r="N2885" s="36"/>
      <c r="O2885" s="38"/>
    </row>
    <row r="2886" spans="8:15">
      <c r="H2886" s="37"/>
      <c r="I2886" s="36"/>
      <c r="J2886" s="38"/>
      <c r="K2886" s="36"/>
      <c r="L2886" s="36"/>
      <c r="M2886" s="38"/>
      <c r="N2886" s="36"/>
      <c r="O2886" s="38"/>
    </row>
    <row r="2887" spans="8:15">
      <c r="H2887" s="37"/>
      <c r="I2887" s="36"/>
      <c r="J2887" s="38"/>
      <c r="K2887" s="36"/>
      <c r="L2887" s="36"/>
      <c r="M2887" s="38"/>
      <c r="N2887" s="36"/>
      <c r="O2887" s="38"/>
    </row>
    <row r="2888" spans="8:15">
      <c r="H2888" s="37"/>
      <c r="I2888" s="36"/>
      <c r="J2888" s="38"/>
      <c r="K2888" s="36"/>
      <c r="L2888" s="36"/>
      <c r="M2888" s="38"/>
      <c r="N2888" s="36"/>
      <c r="O2888" s="38"/>
    </row>
    <row r="2889" spans="8:15">
      <c r="H2889" s="37"/>
      <c r="I2889" s="36"/>
      <c r="J2889" s="38"/>
      <c r="K2889" s="36"/>
      <c r="L2889" s="36"/>
      <c r="M2889" s="38"/>
      <c r="N2889" s="36"/>
      <c r="O2889" s="38"/>
    </row>
    <row r="2890" spans="8:15">
      <c r="H2890" s="37"/>
      <c r="I2890" s="36"/>
      <c r="J2890" s="38"/>
      <c r="K2890" s="36"/>
      <c r="L2890" s="36"/>
      <c r="M2890" s="38"/>
      <c r="N2890" s="36"/>
      <c r="O2890" s="38"/>
    </row>
    <row r="2891" spans="8:15">
      <c r="H2891" s="37"/>
      <c r="I2891" s="36"/>
      <c r="J2891" s="38"/>
      <c r="K2891" s="36"/>
      <c r="L2891" s="36"/>
      <c r="M2891" s="38"/>
      <c r="N2891" s="36"/>
      <c r="O2891" s="38"/>
    </row>
    <row r="2892" spans="8:15">
      <c r="H2892" s="37"/>
      <c r="I2892" s="36"/>
      <c r="J2892" s="38"/>
      <c r="K2892" s="36"/>
      <c r="L2892" s="36"/>
      <c r="M2892" s="38"/>
      <c r="N2892" s="36"/>
      <c r="O2892" s="38"/>
    </row>
    <row r="2893" spans="8:15">
      <c r="H2893" s="37"/>
      <c r="I2893" s="36"/>
      <c r="J2893" s="38"/>
      <c r="K2893" s="36"/>
      <c r="L2893" s="36"/>
      <c r="M2893" s="38"/>
      <c r="N2893" s="36"/>
      <c r="O2893" s="38"/>
    </row>
    <row r="2894" spans="8:15">
      <c r="H2894" s="37"/>
      <c r="I2894" s="36"/>
      <c r="J2894" s="38"/>
      <c r="K2894" s="36"/>
      <c r="L2894" s="36"/>
      <c r="M2894" s="38"/>
      <c r="N2894" s="36"/>
      <c r="O2894" s="38"/>
    </row>
    <row r="2895" spans="8:15">
      <c r="H2895" s="37"/>
      <c r="I2895" s="36"/>
      <c r="J2895" s="38"/>
      <c r="K2895" s="36"/>
      <c r="L2895" s="36"/>
      <c r="M2895" s="38"/>
      <c r="N2895" s="36"/>
      <c r="O2895" s="38"/>
    </row>
    <row r="2896" spans="8:15">
      <c r="H2896" s="37"/>
      <c r="I2896" s="36"/>
      <c r="J2896" s="38"/>
      <c r="K2896" s="36"/>
      <c r="L2896" s="36"/>
      <c r="M2896" s="38"/>
      <c r="N2896" s="36"/>
      <c r="O2896" s="38"/>
    </row>
    <row r="2897" spans="8:15">
      <c r="H2897" s="37"/>
      <c r="I2897" s="36"/>
      <c r="J2897" s="38"/>
      <c r="K2897" s="36"/>
      <c r="L2897" s="36"/>
      <c r="M2897" s="38"/>
      <c r="N2897" s="36"/>
      <c r="O2897" s="38"/>
    </row>
    <row r="2898" spans="8:15">
      <c r="H2898" s="37"/>
      <c r="I2898" s="36"/>
      <c r="J2898" s="38"/>
      <c r="K2898" s="36"/>
      <c r="L2898" s="36"/>
      <c r="M2898" s="38"/>
      <c r="N2898" s="36"/>
      <c r="O2898" s="38"/>
    </row>
    <row r="2899" spans="8:15">
      <c r="H2899" s="37"/>
      <c r="I2899" s="36"/>
      <c r="J2899" s="38"/>
      <c r="K2899" s="36"/>
      <c r="L2899" s="36"/>
      <c r="M2899" s="38"/>
      <c r="N2899" s="36"/>
      <c r="O2899" s="38"/>
    </row>
    <row r="2900" spans="8:15">
      <c r="H2900" s="37"/>
      <c r="I2900" s="36"/>
      <c r="J2900" s="38"/>
      <c r="K2900" s="36"/>
      <c r="L2900" s="36"/>
      <c r="M2900" s="38"/>
      <c r="N2900" s="36"/>
      <c r="O2900" s="38"/>
    </row>
    <row r="2901" spans="8:15">
      <c r="H2901" s="37"/>
      <c r="I2901" s="36"/>
      <c r="J2901" s="38"/>
      <c r="K2901" s="36"/>
      <c r="L2901" s="36"/>
      <c r="M2901" s="38"/>
      <c r="N2901" s="36"/>
      <c r="O2901" s="38"/>
    </row>
    <row r="2902" spans="8:15">
      <c r="H2902" s="37"/>
      <c r="I2902" s="36"/>
      <c r="J2902" s="38"/>
      <c r="K2902" s="36"/>
      <c r="L2902" s="36"/>
      <c r="M2902" s="38"/>
      <c r="N2902" s="36"/>
      <c r="O2902" s="38"/>
    </row>
    <row r="2903" spans="8:15">
      <c r="H2903" s="37"/>
      <c r="I2903" s="36"/>
      <c r="J2903" s="38"/>
      <c r="K2903" s="36"/>
      <c r="L2903" s="36"/>
      <c r="M2903" s="38"/>
      <c r="N2903" s="36"/>
      <c r="O2903" s="38"/>
    </row>
    <row r="2904" spans="8:15">
      <c r="H2904" s="37"/>
      <c r="I2904" s="36"/>
      <c r="J2904" s="38"/>
      <c r="K2904" s="36"/>
      <c r="L2904" s="36"/>
      <c r="M2904" s="38"/>
      <c r="N2904" s="36"/>
      <c r="O2904" s="38"/>
    </row>
    <row r="2905" spans="8:15">
      <c r="H2905" s="37"/>
      <c r="I2905" s="36"/>
      <c r="J2905" s="38"/>
      <c r="K2905" s="36"/>
      <c r="L2905" s="36"/>
      <c r="M2905" s="38"/>
      <c r="N2905" s="36"/>
      <c r="O2905" s="38"/>
    </row>
    <row r="2906" spans="8:15">
      <c r="H2906" s="37"/>
      <c r="I2906" s="36"/>
      <c r="J2906" s="38"/>
      <c r="K2906" s="36"/>
      <c r="L2906" s="36"/>
      <c r="M2906" s="38"/>
      <c r="N2906" s="36"/>
      <c r="O2906" s="38"/>
    </row>
    <row r="2907" spans="8:15">
      <c r="H2907" s="37"/>
      <c r="I2907" s="36"/>
      <c r="J2907" s="38"/>
      <c r="K2907" s="36"/>
      <c r="L2907" s="36"/>
      <c r="M2907" s="38"/>
      <c r="N2907" s="36"/>
      <c r="O2907" s="38"/>
    </row>
    <row r="2908" spans="8:15">
      <c r="H2908" s="37"/>
      <c r="I2908" s="36"/>
      <c r="J2908" s="38"/>
      <c r="K2908" s="36"/>
      <c r="L2908" s="36"/>
      <c r="M2908" s="38"/>
      <c r="N2908" s="36"/>
      <c r="O2908" s="38"/>
    </row>
    <row r="2909" spans="8:15">
      <c r="H2909" s="37"/>
      <c r="I2909" s="36"/>
      <c r="J2909" s="38"/>
      <c r="K2909" s="36"/>
      <c r="L2909" s="36"/>
      <c r="M2909" s="38"/>
      <c r="N2909" s="36"/>
      <c r="O2909" s="38"/>
    </row>
    <row r="2910" spans="8:15">
      <c r="H2910" s="37"/>
      <c r="I2910" s="36"/>
      <c r="J2910" s="38"/>
      <c r="K2910" s="36"/>
      <c r="L2910" s="36"/>
      <c r="M2910" s="38"/>
      <c r="N2910" s="36"/>
      <c r="O2910" s="38"/>
    </row>
    <row r="2911" spans="8:15">
      <c r="H2911" s="37"/>
      <c r="I2911" s="36"/>
      <c r="J2911" s="38"/>
      <c r="K2911" s="36"/>
      <c r="L2911" s="36"/>
      <c r="M2911" s="38"/>
      <c r="N2911" s="36"/>
      <c r="O2911" s="38"/>
    </row>
    <row r="2912" spans="8:15">
      <c r="H2912" s="37"/>
      <c r="I2912" s="36"/>
      <c r="J2912" s="38"/>
      <c r="K2912" s="36"/>
      <c r="L2912" s="36"/>
      <c r="M2912" s="38"/>
      <c r="N2912" s="36"/>
      <c r="O2912" s="38"/>
    </row>
    <row r="2913" spans="8:15">
      <c r="H2913" s="37"/>
      <c r="I2913" s="36"/>
      <c r="J2913" s="38"/>
      <c r="K2913" s="36"/>
      <c r="L2913" s="36"/>
      <c r="M2913" s="38"/>
      <c r="N2913" s="36"/>
      <c r="O2913" s="38"/>
    </row>
    <row r="2914" spans="8:15">
      <c r="H2914" s="37"/>
      <c r="I2914" s="36"/>
      <c r="J2914" s="38"/>
      <c r="K2914" s="36"/>
      <c r="L2914" s="36"/>
      <c r="M2914" s="38"/>
      <c r="N2914" s="36"/>
      <c r="O2914" s="38"/>
    </row>
    <row r="2915" spans="8:15">
      <c r="H2915" s="37"/>
      <c r="I2915" s="36"/>
      <c r="J2915" s="38"/>
      <c r="K2915" s="36"/>
      <c r="L2915" s="36"/>
      <c r="M2915" s="38"/>
      <c r="N2915" s="36"/>
      <c r="O2915" s="38"/>
    </row>
    <row r="2916" spans="8:15">
      <c r="H2916" s="37"/>
      <c r="I2916" s="36"/>
      <c r="J2916" s="38"/>
      <c r="K2916" s="36"/>
      <c r="L2916" s="36"/>
      <c r="M2916" s="38"/>
      <c r="N2916" s="36"/>
      <c r="O2916" s="38"/>
    </row>
    <row r="2917" spans="8:15">
      <c r="H2917" s="37"/>
      <c r="I2917" s="36"/>
      <c r="J2917" s="38"/>
      <c r="K2917" s="36"/>
      <c r="L2917" s="36"/>
      <c r="M2917" s="38"/>
      <c r="N2917" s="36"/>
      <c r="O2917" s="38"/>
    </row>
    <row r="2918" spans="8:15">
      <c r="H2918" s="37"/>
      <c r="I2918" s="36"/>
      <c r="J2918" s="38"/>
      <c r="K2918" s="36"/>
      <c r="L2918" s="36"/>
      <c r="M2918" s="38"/>
      <c r="N2918" s="36"/>
      <c r="O2918" s="38"/>
    </row>
    <row r="2919" spans="8:15">
      <c r="H2919" s="37"/>
      <c r="I2919" s="36"/>
      <c r="J2919" s="38"/>
      <c r="K2919" s="36"/>
      <c r="L2919" s="36"/>
      <c r="M2919" s="38"/>
      <c r="N2919" s="36"/>
      <c r="O2919" s="38"/>
    </row>
    <row r="2920" spans="8:15">
      <c r="H2920" s="37"/>
      <c r="I2920" s="36"/>
      <c r="J2920" s="38"/>
      <c r="K2920" s="36"/>
      <c r="L2920" s="36"/>
      <c r="M2920" s="38"/>
      <c r="N2920" s="36"/>
      <c r="O2920" s="38"/>
    </row>
    <row r="2921" spans="8:15">
      <c r="H2921" s="37"/>
      <c r="I2921" s="36"/>
      <c r="J2921" s="38"/>
      <c r="K2921" s="36"/>
      <c r="L2921" s="36"/>
      <c r="M2921" s="38"/>
      <c r="N2921" s="36"/>
      <c r="O2921" s="38"/>
    </row>
    <row r="2922" spans="8:15">
      <c r="H2922" s="37"/>
      <c r="I2922" s="36"/>
      <c r="J2922" s="38"/>
      <c r="K2922" s="36"/>
      <c r="L2922" s="36"/>
      <c r="M2922" s="38"/>
      <c r="N2922" s="36"/>
      <c r="O2922" s="38"/>
    </row>
    <row r="2923" spans="8:15">
      <c r="H2923" s="37"/>
      <c r="I2923" s="36"/>
      <c r="J2923" s="38"/>
      <c r="K2923" s="36"/>
      <c r="L2923" s="36"/>
      <c r="M2923" s="38"/>
      <c r="N2923" s="36"/>
      <c r="O2923" s="38"/>
    </row>
    <row r="2924" spans="8:15">
      <c r="H2924" s="37"/>
      <c r="I2924" s="36"/>
      <c r="J2924" s="38"/>
      <c r="K2924" s="36"/>
      <c r="L2924" s="36"/>
      <c r="M2924" s="38"/>
      <c r="N2924" s="36"/>
      <c r="O2924" s="38"/>
    </row>
    <row r="2925" spans="8:15">
      <c r="H2925" s="37"/>
      <c r="I2925" s="36"/>
      <c r="J2925" s="38"/>
      <c r="K2925" s="36"/>
      <c r="L2925" s="36"/>
      <c r="M2925" s="38"/>
      <c r="N2925" s="36"/>
      <c r="O2925" s="38"/>
    </row>
    <row r="2926" spans="8:15">
      <c r="H2926" s="37"/>
      <c r="I2926" s="36"/>
      <c r="J2926" s="38"/>
      <c r="K2926" s="36"/>
      <c r="L2926" s="36"/>
      <c r="M2926" s="38"/>
      <c r="N2926" s="36"/>
      <c r="O2926" s="38"/>
    </row>
    <row r="2927" spans="8:15">
      <c r="H2927" s="37"/>
      <c r="I2927" s="36"/>
      <c r="J2927" s="38"/>
      <c r="K2927" s="36"/>
      <c r="L2927" s="36"/>
      <c r="M2927" s="38"/>
      <c r="N2927" s="36"/>
      <c r="O2927" s="38"/>
    </row>
    <row r="2928" spans="8:15">
      <c r="H2928" s="37"/>
      <c r="I2928" s="36"/>
      <c r="J2928" s="38"/>
      <c r="K2928" s="36"/>
      <c r="L2928" s="36"/>
      <c r="M2928" s="38"/>
      <c r="N2928" s="36"/>
      <c r="O2928" s="38"/>
    </row>
    <row r="2929" spans="8:15">
      <c r="H2929" s="37"/>
      <c r="I2929" s="36"/>
      <c r="J2929" s="38"/>
      <c r="K2929" s="36"/>
      <c r="L2929" s="36"/>
      <c r="M2929" s="38"/>
      <c r="N2929" s="36"/>
      <c r="O2929" s="38"/>
    </row>
    <row r="2930" spans="8:15">
      <c r="H2930" s="37"/>
      <c r="I2930" s="36"/>
      <c r="J2930" s="38"/>
      <c r="K2930" s="36"/>
      <c r="L2930" s="36"/>
      <c r="M2930" s="38"/>
      <c r="N2930" s="36"/>
      <c r="O2930" s="38"/>
    </row>
    <row r="2931" spans="8:15">
      <c r="H2931" s="37"/>
      <c r="I2931" s="36"/>
      <c r="J2931" s="38"/>
      <c r="K2931" s="36"/>
      <c r="L2931" s="36"/>
      <c r="M2931" s="38"/>
      <c r="N2931" s="36"/>
      <c r="O2931" s="38"/>
    </row>
    <row r="2932" spans="8:15">
      <c r="H2932" s="37"/>
      <c r="I2932" s="36"/>
      <c r="J2932" s="38"/>
      <c r="K2932" s="36"/>
      <c r="L2932" s="36"/>
      <c r="M2932" s="38"/>
      <c r="N2932" s="36"/>
      <c r="O2932" s="38"/>
    </row>
    <row r="2933" spans="8:15">
      <c r="H2933" s="37"/>
      <c r="I2933" s="36"/>
      <c r="J2933" s="38"/>
      <c r="K2933" s="36"/>
      <c r="L2933" s="36"/>
      <c r="M2933" s="38"/>
      <c r="N2933" s="36"/>
      <c r="O2933" s="38"/>
    </row>
    <row r="2934" spans="8:15">
      <c r="H2934" s="37"/>
      <c r="I2934" s="36"/>
      <c r="J2934" s="38"/>
      <c r="K2934" s="36"/>
      <c r="L2934" s="36"/>
      <c r="M2934" s="38"/>
      <c r="N2934" s="36"/>
      <c r="O2934" s="38"/>
    </row>
    <row r="2935" spans="8:15">
      <c r="H2935" s="37"/>
      <c r="I2935" s="36"/>
      <c r="J2935" s="38"/>
      <c r="K2935" s="36"/>
      <c r="L2935" s="36"/>
      <c r="M2935" s="38"/>
      <c r="N2935" s="36"/>
      <c r="O2935" s="38"/>
    </row>
    <row r="2936" spans="8:15">
      <c r="H2936" s="37"/>
      <c r="I2936" s="36"/>
      <c r="J2936" s="38"/>
      <c r="K2936" s="36"/>
      <c r="L2936" s="36"/>
      <c r="M2936" s="38"/>
      <c r="N2936" s="36"/>
      <c r="O2936" s="38"/>
    </row>
    <row r="2937" spans="8:15">
      <c r="H2937" s="37"/>
      <c r="I2937" s="36"/>
      <c r="J2937" s="38"/>
      <c r="K2937" s="36"/>
      <c r="L2937" s="36"/>
      <c r="M2937" s="38"/>
      <c r="N2937" s="36"/>
      <c r="O2937" s="38"/>
    </row>
    <row r="2938" spans="8:15">
      <c r="H2938" s="37"/>
      <c r="I2938" s="36"/>
      <c r="J2938" s="38"/>
      <c r="K2938" s="36"/>
      <c r="L2938" s="36"/>
      <c r="M2938" s="38"/>
      <c r="N2938" s="36"/>
      <c r="O2938" s="38"/>
    </row>
    <row r="2939" spans="8:15">
      <c r="H2939" s="37"/>
      <c r="I2939" s="36"/>
      <c r="J2939" s="38"/>
      <c r="K2939" s="36"/>
      <c r="L2939" s="36"/>
      <c r="M2939" s="38"/>
      <c r="N2939" s="36"/>
      <c r="O2939" s="38"/>
    </row>
    <row r="2940" spans="8:15">
      <c r="H2940" s="37"/>
      <c r="I2940" s="36"/>
      <c r="J2940" s="38"/>
      <c r="K2940" s="36"/>
      <c r="L2940" s="36"/>
      <c r="M2940" s="38"/>
      <c r="N2940" s="36"/>
      <c r="O2940" s="38"/>
    </row>
    <row r="2941" spans="8:15">
      <c r="H2941" s="37"/>
      <c r="I2941" s="36"/>
      <c r="J2941" s="38"/>
      <c r="K2941" s="36"/>
      <c r="L2941" s="36"/>
      <c r="M2941" s="38"/>
      <c r="N2941" s="36"/>
      <c r="O2941" s="38"/>
    </row>
    <row r="2942" spans="8:15">
      <c r="H2942" s="37"/>
      <c r="I2942" s="36"/>
      <c r="J2942" s="38"/>
      <c r="K2942" s="36"/>
      <c r="L2942" s="36"/>
      <c r="M2942" s="38"/>
      <c r="N2942" s="36"/>
      <c r="O2942" s="38"/>
    </row>
    <row r="2943" spans="8:15">
      <c r="H2943" s="37"/>
      <c r="I2943" s="36"/>
      <c r="J2943" s="38"/>
      <c r="K2943" s="36"/>
      <c r="L2943" s="36"/>
      <c r="M2943" s="38"/>
      <c r="N2943" s="36"/>
      <c r="O2943" s="38"/>
    </row>
    <row r="2944" spans="8:15">
      <c r="H2944" s="37"/>
      <c r="I2944" s="36"/>
      <c r="J2944" s="38"/>
      <c r="K2944" s="36"/>
      <c r="L2944" s="36"/>
      <c r="M2944" s="38"/>
      <c r="N2944" s="36"/>
      <c r="O2944" s="38"/>
    </row>
    <row r="2945" spans="8:15">
      <c r="H2945" s="37"/>
      <c r="I2945" s="36"/>
      <c r="J2945" s="38"/>
      <c r="K2945" s="36"/>
      <c r="L2945" s="36"/>
      <c r="M2945" s="38"/>
      <c r="N2945" s="36"/>
      <c r="O2945" s="38"/>
    </row>
    <row r="2946" spans="8:15">
      <c r="H2946" s="37"/>
      <c r="I2946" s="36"/>
      <c r="J2946" s="38"/>
      <c r="K2946" s="36"/>
      <c r="L2946" s="36"/>
      <c r="M2946" s="38"/>
      <c r="N2946" s="36"/>
      <c r="O2946" s="38"/>
    </row>
    <row r="2947" spans="8:15">
      <c r="H2947" s="37"/>
      <c r="I2947" s="36"/>
      <c r="J2947" s="38"/>
      <c r="K2947" s="36"/>
      <c r="L2947" s="36"/>
      <c r="M2947" s="38"/>
      <c r="N2947" s="36"/>
      <c r="O2947" s="38"/>
    </row>
    <row r="2948" spans="8:15">
      <c r="H2948" s="37"/>
      <c r="I2948" s="36"/>
      <c r="J2948" s="38"/>
      <c r="K2948" s="36"/>
      <c r="L2948" s="36"/>
      <c r="M2948" s="38"/>
      <c r="N2948" s="36"/>
      <c r="O2948" s="38"/>
    </row>
    <row r="2949" spans="8:15">
      <c r="H2949" s="37"/>
      <c r="I2949" s="36"/>
      <c r="J2949" s="38"/>
      <c r="K2949" s="36"/>
      <c r="L2949" s="36"/>
      <c r="M2949" s="38"/>
      <c r="N2949" s="36"/>
      <c r="O2949" s="38"/>
    </row>
    <row r="2950" spans="8:15">
      <c r="H2950" s="37"/>
      <c r="I2950" s="36"/>
      <c r="J2950" s="38"/>
      <c r="K2950" s="36"/>
      <c r="L2950" s="36"/>
      <c r="M2950" s="38"/>
      <c r="N2950" s="36"/>
      <c r="O2950" s="38"/>
    </row>
    <row r="2951" spans="8:15">
      <c r="H2951" s="37"/>
      <c r="I2951" s="36"/>
      <c r="J2951" s="38"/>
      <c r="K2951" s="36"/>
      <c r="L2951" s="36"/>
      <c r="M2951" s="38"/>
      <c r="N2951" s="36"/>
      <c r="O2951" s="38"/>
    </row>
    <row r="2952" spans="8:15">
      <c r="H2952" s="37"/>
      <c r="I2952" s="36"/>
      <c r="J2952" s="38"/>
      <c r="K2952" s="36"/>
      <c r="L2952" s="36"/>
      <c r="M2952" s="38"/>
      <c r="N2952" s="36"/>
      <c r="O2952" s="38"/>
    </row>
    <row r="2953" spans="8:15">
      <c r="H2953" s="37"/>
      <c r="I2953" s="36"/>
      <c r="J2953" s="38"/>
      <c r="K2953" s="36"/>
      <c r="L2953" s="36"/>
      <c r="M2953" s="38"/>
      <c r="N2953" s="36"/>
      <c r="O2953" s="38"/>
    </row>
    <row r="2954" spans="8:15">
      <c r="H2954" s="37"/>
      <c r="I2954" s="36"/>
      <c r="J2954" s="38"/>
      <c r="K2954" s="36"/>
      <c r="L2954" s="36"/>
      <c r="M2954" s="38"/>
      <c r="N2954" s="36"/>
      <c r="O2954" s="38"/>
    </row>
    <row r="2955" spans="8:15">
      <c r="H2955" s="37"/>
      <c r="I2955" s="36"/>
      <c r="J2955" s="38"/>
      <c r="K2955" s="36"/>
      <c r="L2955" s="36"/>
      <c r="M2955" s="38"/>
      <c r="N2955" s="36"/>
      <c r="O2955" s="38"/>
    </row>
    <row r="2956" spans="8:15">
      <c r="H2956" s="37"/>
      <c r="I2956" s="36"/>
      <c r="J2956" s="38"/>
      <c r="K2956" s="36"/>
      <c r="L2956" s="36"/>
      <c r="M2956" s="38"/>
      <c r="N2956" s="36"/>
      <c r="O2956" s="38"/>
    </row>
    <row r="2957" spans="8:15">
      <c r="H2957" s="37"/>
      <c r="I2957" s="36"/>
      <c r="J2957" s="38"/>
      <c r="K2957" s="36"/>
      <c r="L2957" s="36"/>
      <c r="M2957" s="38"/>
      <c r="N2957" s="36"/>
      <c r="O2957" s="38"/>
    </row>
    <row r="2958" spans="8:15">
      <c r="H2958" s="37"/>
      <c r="I2958" s="36"/>
      <c r="J2958" s="38"/>
      <c r="K2958" s="36"/>
      <c r="L2958" s="36"/>
      <c r="M2958" s="38"/>
      <c r="N2958" s="36"/>
      <c r="O2958" s="38"/>
    </row>
    <row r="2959" spans="8:15">
      <c r="H2959" s="37"/>
      <c r="I2959" s="36"/>
      <c r="J2959" s="38"/>
      <c r="K2959" s="36"/>
      <c r="L2959" s="36"/>
      <c r="M2959" s="38"/>
      <c r="N2959" s="36"/>
      <c r="O2959" s="38"/>
    </row>
    <row r="2960" spans="8:15">
      <c r="H2960" s="37"/>
      <c r="I2960" s="36"/>
      <c r="J2960" s="38"/>
      <c r="K2960" s="36"/>
      <c r="L2960" s="36"/>
      <c r="M2960" s="38"/>
      <c r="N2960" s="36"/>
      <c r="O2960" s="38"/>
    </row>
    <row r="2961" spans="8:15">
      <c r="H2961" s="37"/>
      <c r="I2961" s="36"/>
      <c r="J2961" s="38"/>
      <c r="K2961" s="36"/>
      <c r="L2961" s="36"/>
      <c r="M2961" s="38"/>
      <c r="N2961" s="36"/>
      <c r="O2961" s="38"/>
    </row>
    <row r="2962" spans="8:15">
      <c r="H2962" s="37"/>
      <c r="I2962" s="36"/>
      <c r="J2962" s="38"/>
      <c r="K2962" s="36"/>
      <c r="L2962" s="36"/>
      <c r="M2962" s="38"/>
      <c r="N2962" s="36"/>
      <c r="O2962" s="38"/>
    </row>
    <row r="2963" spans="8:15">
      <c r="H2963" s="37"/>
      <c r="I2963" s="36"/>
      <c r="J2963" s="38"/>
      <c r="K2963" s="36"/>
      <c r="L2963" s="36"/>
      <c r="M2963" s="38"/>
      <c r="N2963" s="36"/>
      <c r="O2963" s="38"/>
    </row>
    <row r="2964" spans="8:15">
      <c r="H2964" s="37"/>
      <c r="I2964" s="36"/>
      <c r="J2964" s="38"/>
      <c r="K2964" s="36"/>
      <c r="L2964" s="36"/>
      <c r="M2964" s="38"/>
      <c r="N2964" s="36"/>
      <c r="O2964" s="38"/>
    </row>
    <row r="2965" spans="8:15">
      <c r="H2965" s="37"/>
      <c r="I2965" s="36"/>
      <c r="J2965" s="38"/>
      <c r="K2965" s="36"/>
      <c r="L2965" s="36"/>
      <c r="M2965" s="38"/>
      <c r="N2965" s="36"/>
      <c r="O2965" s="38"/>
    </row>
    <row r="2966" spans="8:15">
      <c r="H2966" s="37"/>
      <c r="I2966" s="36"/>
      <c r="J2966" s="38"/>
      <c r="K2966" s="36"/>
      <c r="L2966" s="36"/>
      <c r="M2966" s="38"/>
      <c r="N2966" s="36"/>
      <c r="O2966" s="38"/>
    </row>
    <row r="2967" spans="8:15">
      <c r="H2967" s="37"/>
      <c r="I2967" s="36"/>
      <c r="J2967" s="38"/>
      <c r="K2967" s="36"/>
      <c r="L2967" s="36"/>
      <c r="M2967" s="38"/>
      <c r="N2967" s="36"/>
      <c r="O2967" s="38"/>
    </row>
    <row r="2968" spans="8:15">
      <c r="H2968" s="37"/>
      <c r="I2968" s="36"/>
      <c r="J2968" s="38"/>
      <c r="K2968" s="36"/>
      <c r="L2968" s="36"/>
      <c r="M2968" s="38"/>
      <c r="N2968" s="36"/>
      <c r="O2968" s="38"/>
    </row>
    <row r="2969" spans="8:15">
      <c r="H2969" s="37"/>
      <c r="I2969" s="36"/>
      <c r="J2969" s="38"/>
      <c r="K2969" s="36"/>
      <c r="L2969" s="36"/>
      <c r="M2969" s="38"/>
      <c r="N2969" s="36"/>
      <c r="O2969" s="38"/>
    </row>
    <row r="2970" spans="8:15">
      <c r="H2970" s="37"/>
      <c r="I2970" s="36"/>
      <c r="J2970" s="38"/>
      <c r="K2970" s="36"/>
      <c r="L2970" s="36"/>
      <c r="M2970" s="38"/>
      <c r="N2970" s="36"/>
      <c r="O2970" s="38"/>
    </row>
    <row r="2971" spans="8:15">
      <c r="H2971" s="37"/>
      <c r="I2971" s="36"/>
      <c r="J2971" s="38"/>
      <c r="K2971" s="36"/>
      <c r="L2971" s="36"/>
      <c r="M2971" s="38"/>
      <c r="N2971" s="36"/>
      <c r="O2971" s="38"/>
    </row>
    <row r="2972" spans="8:15">
      <c r="H2972" s="37"/>
      <c r="I2972" s="36"/>
      <c r="J2972" s="38"/>
      <c r="K2972" s="36"/>
      <c r="L2972" s="36"/>
      <c r="M2972" s="38"/>
      <c r="N2972" s="36"/>
      <c r="O2972" s="38"/>
    </row>
    <row r="2973" spans="8:15">
      <c r="H2973" s="37"/>
      <c r="I2973" s="36"/>
      <c r="J2973" s="38"/>
      <c r="K2973" s="36"/>
      <c r="L2973" s="36"/>
      <c r="M2973" s="38"/>
      <c r="N2973" s="36"/>
      <c r="O2973" s="38"/>
    </row>
    <row r="2974" spans="8:15">
      <c r="H2974" s="37"/>
      <c r="I2974" s="36"/>
      <c r="J2974" s="38"/>
      <c r="K2974" s="36"/>
      <c r="L2974" s="36"/>
      <c r="M2974" s="38"/>
      <c r="N2974" s="36"/>
      <c r="O2974" s="38"/>
    </row>
    <row r="2975" spans="8:15">
      <c r="H2975" s="37"/>
      <c r="I2975" s="36"/>
      <c r="J2975" s="38"/>
      <c r="K2975" s="36"/>
      <c r="L2975" s="36"/>
      <c r="M2975" s="38"/>
      <c r="N2975" s="36"/>
      <c r="O2975" s="38"/>
    </row>
    <row r="2976" spans="8:15">
      <c r="H2976" s="37"/>
      <c r="I2976" s="36"/>
      <c r="J2976" s="38"/>
      <c r="K2976" s="36"/>
      <c r="L2976" s="36"/>
      <c r="M2976" s="38"/>
      <c r="N2976" s="36"/>
      <c r="O2976" s="38"/>
    </row>
    <row r="2977" spans="8:15">
      <c r="H2977" s="37"/>
      <c r="I2977" s="36"/>
      <c r="J2977" s="38"/>
      <c r="K2977" s="36"/>
      <c r="L2977" s="36"/>
      <c r="M2977" s="38"/>
      <c r="N2977" s="36"/>
      <c r="O2977" s="38"/>
    </row>
    <row r="2978" spans="8:15">
      <c r="H2978" s="37"/>
      <c r="I2978" s="36"/>
      <c r="J2978" s="38"/>
      <c r="K2978" s="36"/>
      <c r="L2978" s="36"/>
      <c r="M2978" s="38"/>
      <c r="N2978" s="36"/>
      <c r="O2978" s="38"/>
    </row>
    <row r="2979" spans="8:15">
      <c r="H2979" s="37"/>
      <c r="I2979" s="36"/>
      <c r="J2979" s="38"/>
      <c r="K2979" s="36"/>
      <c r="L2979" s="36"/>
      <c r="M2979" s="38"/>
      <c r="N2979" s="36"/>
      <c r="O2979" s="38"/>
    </row>
    <row r="2980" spans="8:15">
      <c r="H2980" s="37"/>
      <c r="I2980" s="36"/>
      <c r="J2980" s="38"/>
      <c r="K2980" s="36"/>
      <c r="L2980" s="36"/>
      <c r="M2980" s="38"/>
      <c r="N2980" s="36"/>
      <c r="O2980" s="38"/>
    </row>
    <row r="2981" spans="8:15">
      <c r="H2981" s="37"/>
      <c r="I2981" s="36"/>
      <c r="J2981" s="38"/>
      <c r="K2981" s="36"/>
      <c r="L2981" s="36"/>
      <c r="M2981" s="38"/>
      <c r="N2981" s="36"/>
      <c r="O2981" s="38"/>
    </row>
    <row r="2982" spans="8:15">
      <c r="H2982" s="37"/>
      <c r="I2982" s="36"/>
      <c r="J2982" s="38"/>
      <c r="K2982" s="36"/>
      <c r="L2982" s="36"/>
      <c r="M2982" s="38"/>
      <c r="N2982" s="36"/>
      <c r="O2982" s="38"/>
    </row>
    <row r="2983" spans="8:15">
      <c r="H2983" s="37"/>
      <c r="I2983" s="36"/>
      <c r="J2983" s="38"/>
      <c r="K2983" s="36"/>
      <c r="L2983" s="36"/>
      <c r="M2983" s="38"/>
      <c r="N2983" s="36"/>
      <c r="O2983" s="38"/>
    </row>
    <row r="2984" spans="8:15">
      <c r="H2984" s="37"/>
      <c r="I2984" s="36"/>
      <c r="J2984" s="38"/>
      <c r="K2984" s="36"/>
      <c r="L2984" s="36"/>
      <c r="M2984" s="38"/>
      <c r="N2984" s="36"/>
      <c r="O2984" s="38"/>
    </row>
    <row r="2985" spans="8:15">
      <c r="H2985" s="37"/>
      <c r="I2985" s="36"/>
      <c r="J2985" s="38"/>
      <c r="K2985" s="36"/>
      <c r="L2985" s="36"/>
      <c r="M2985" s="38"/>
      <c r="N2985" s="36"/>
      <c r="O2985" s="38"/>
    </row>
    <row r="2986" spans="8:15">
      <c r="H2986" s="37"/>
      <c r="I2986" s="36"/>
      <c r="J2986" s="38"/>
      <c r="K2986" s="36"/>
      <c r="L2986" s="36"/>
      <c r="M2986" s="38"/>
      <c r="N2986" s="36"/>
      <c r="O2986" s="38"/>
    </row>
    <row r="2987" spans="8:15">
      <c r="H2987" s="37"/>
      <c r="I2987" s="36"/>
      <c r="J2987" s="38"/>
      <c r="K2987" s="36"/>
      <c r="L2987" s="36"/>
      <c r="M2987" s="38"/>
      <c r="N2987" s="36"/>
      <c r="O2987" s="38"/>
    </row>
    <row r="2988" spans="8:15">
      <c r="H2988" s="37"/>
      <c r="I2988" s="36"/>
      <c r="J2988" s="38"/>
      <c r="K2988" s="36"/>
      <c r="L2988" s="36"/>
      <c r="M2988" s="38"/>
      <c r="N2988" s="36"/>
      <c r="O2988" s="38"/>
    </row>
    <row r="2989" spans="8:15">
      <c r="H2989" s="37"/>
      <c r="I2989" s="36"/>
      <c r="J2989" s="38"/>
      <c r="K2989" s="36"/>
      <c r="L2989" s="36"/>
      <c r="M2989" s="38"/>
      <c r="N2989" s="36"/>
      <c r="O2989" s="38"/>
    </row>
    <row r="2990" spans="8:15">
      <c r="H2990" s="37"/>
      <c r="I2990" s="36"/>
      <c r="J2990" s="38"/>
      <c r="K2990" s="36"/>
      <c r="L2990" s="36"/>
      <c r="M2990" s="38"/>
      <c r="N2990" s="36"/>
      <c r="O2990" s="38"/>
    </row>
    <row r="2991" spans="8:15">
      <c r="H2991" s="37"/>
      <c r="I2991" s="36"/>
      <c r="J2991" s="38"/>
      <c r="K2991" s="36"/>
      <c r="L2991" s="36"/>
      <c r="M2991" s="38"/>
      <c r="N2991" s="36"/>
      <c r="O2991" s="38"/>
    </row>
    <row r="2992" spans="8:15">
      <c r="H2992" s="37"/>
      <c r="I2992" s="36"/>
      <c r="J2992" s="38"/>
      <c r="K2992" s="36"/>
      <c r="L2992" s="36"/>
      <c r="M2992" s="38"/>
      <c r="N2992" s="36"/>
      <c r="O2992" s="38"/>
    </row>
    <row r="2993" spans="8:15">
      <c r="H2993" s="37"/>
      <c r="I2993" s="36"/>
      <c r="J2993" s="38"/>
      <c r="K2993" s="36"/>
      <c r="L2993" s="36"/>
      <c r="M2993" s="38"/>
      <c r="N2993" s="36"/>
      <c r="O2993" s="38"/>
    </row>
    <row r="2994" spans="8:15">
      <c r="H2994" s="37"/>
      <c r="I2994" s="36"/>
      <c r="J2994" s="38"/>
      <c r="K2994" s="36"/>
      <c r="L2994" s="36"/>
      <c r="M2994" s="38"/>
      <c r="N2994" s="36"/>
      <c r="O2994" s="38"/>
    </row>
    <row r="2995" spans="8:15">
      <c r="H2995" s="37"/>
      <c r="I2995" s="36"/>
      <c r="J2995" s="38"/>
      <c r="K2995" s="36"/>
      <c r="L2995" s="36"/>
      <c r="M2995" s="38"/>
      <c r="N2995" s="36"/>
      <c r="O2995" s="38"/>
    </row>
    <row r="2996" spans="8:15">
      <c r="H2996" s="37"/>
      <c r="I2996" s="36"/>
      <c r="J2996" s="38"/>
      <c r="K2996" s="36"/>
      <c r="L2996" s="36"/>
      <c r="M2996" s="38"/>
      <c r="N2996" s="36"/>
      <c r="O2996" s="38"/>
    </row>
    <row r="2997" spans="8:15">
      <c r="H2997" s="37"/>
      <c r="I2997" s="36"/>
      <c r="J2997" s="38"/>
      <c r="K2997" s="36"/>
      <c r="L2997" s="36"/>
      <c r="M2997" s="38"/>
      <c r="N2997" s="36"/>
      <c r="O2997" s="38"/>
    </row>
    <row r="2998" spans="8:15">
      <c r="H2998" s="37"/>
      <c r="I2998" s="36"/>
      <c r="J2998" s="38"/>
      <c r="K2998" s="36"/>
      <c r="L2998" s="36"/>
      <c r="M2998" s="38"/>
      <c r="N2998" s="36"/>
      <c r="O2998" s="38"/>
    </row>
    <row r="2999" spans="8:15">
      <c r="H2999" s="37"/>
      <c r="I2999" s="36"/>
      <c r="J2999" s="38"/>
      <c r="K2999" s="36"/>
      <c r="L2999" s="36"/>
      <c r="M2999" s="38"/>
      <c r="N2999" s="36"/>
      <c r="O2999" s="38"/>
    </row>
    <row r="3000" spans="8:15">
      <c r="H3000" s="37"/>
      <c r="I3000" s="36"/>
      <c r="J3000" s="38"/>
      <c r="K3000" s="36"/>
      <c r="L3000" s="36"/>
      <c r="M3000" s="38"/>
      <c r="N3000" s="36"/>
      <c r="O3000" s="38"/>
    </row>
    <row r="3001" spans="8:15">
      <c r="H3001" s="37"/>
      <c r="I3001" s="36"/>
      <c r="J3001" s="38"/>
      <c r="K3001" s="36"/>
      <c r="L3001" s="36"/>
      <c r="M3001" s="38"/>
      <c r="N3001" s="36"/>
      <c r="O3001" s="38"/>
    </row>
    <row r="3002" spans="8:15">
      <c r="H3002" s="37"/>
      <c r="I3002" s="36"/>
      <c r="J3002" s="38"/>
      <c r="K3002" s="36"/>
      <c r="L3002" s="36"/>
      <c r="M3002" s="38"/>
      <c r="N3002" s="36"/>
      <c r="O3002" s="38"/>
    </row>
    <row r="3003" spans="8:15">
      <c r="H3003" s="37"/>
      <c r="I3003" s="36"/>
      <c r="J3003" s="38"/>
      <c r="K3003" s="36"/>
      <c r="L3003" s="36"/>
      <c r="M3003" s="38"/>
      <c r="N3003" s="36"/>
      <c r="O3003" s="38"/>
    </row>
    <row r="3004" spans="8:15">
      <c r="H3004" s="37"/>
      <c r="I3004" s="36"/>
      <c r="J3004" s="38"/>
      <c r="K3004" s="36"/>
      <c r="L3004" s="36"/>
      <c r="M3004" s="38"/>
      <c r="N3004" s="36"/>
      <c r="O3004" s="38"/>
    </row>
    <row r="3005" spans="8:15">
      <c r="H3005" s="37"/>
      <c r="I3005" s="36"/>
      <c r="J3005" s="38"/>
      <c r="K3005" s="36"/>
      <c r="L3005" s="36"/>
      <c r="M3005" s="38"/>
      <c r="N3005" s="36"/>
      <c r="O3005" s="38"/>
    </row>
    <row r="3006" spans="8:15">
      <c r="H3006" s="37"/>
      <c r="I3006" s="36"/>
      <c r="J3006" s="38"/>
      <c r="K3006" s="36"/>
      <c r="L3006" s="36"/>
      <c r="M3006" s="38"/>
      <c r="N3006" s="36"/>
      <c r="O3006" s="38"/>
    </row>
    <row r="3007" spans="8:15">
      <c r="H3007" s="37"/>
      <c r="I3007" s="36"/>
      <c r="J3007" s="38"/>
      <c r="K3007" s="36"/>
      <c r="L3007" s="36"/>
      <c r="M3007" s="38"/>
      <c r="N3007" s="36"/>
      <c r="O3007" s="38"/>
    </row>
    <row r="3008" spans="8:15">
      <c r="H3008" s="37"/>
      <c r="I3008" s="36"/>
      <c r="J3008" s="38"/>
      <c r="K3008" s="36"/>
      <c r="L3008" s="36"/>
      <c r="M3008" s="38"/>
      <c r="N3008" s="36"/>
      <c r="O3008" s="38"/>
    </row>
    <row r="3009" spans="8:15">
      <c r="H3009" s="37"/>
      <c r="I3009" s="36"/>
      <c r="J3009" s="38"/>
      <c r="K3009" s="36"/>
      <c r="L3009" s="36"/>
      <c r="M3009" s="38"/>
      <c r="N3009" s="36"/>
      <c r="O3009" s="38"/>
    </row>
    <row r="3010" spans="8:15">
      <c r="H3010" s="37"/>
      <c r="I3010" s="36"/>
      <c r="J3010" s="38"/>
      <c r="K3010" s="36"/>
      <c r="L3010" s="36"/>
      <c r="M3010" s="38"/>
      <c r="N3010" s="36"/>
      <c r="O3010" s="38"/>
    </row>
    <row r="3011" spans="8:15">
      <c r="H3011" s="37"/>
      <c r="I3011" s="36"/>
      <c r="J3011" s="38"/>
      <c r="K3011" s="36"/>
      <c r="L3011" s="36"/>
      <c r="M3011" s="38"/>
      <c r="N3011" s="36"/>
      <c r="O3011" s="38"/>
    </row>
    <row r="3012" spans="8:15">
      <c r="H3012" s="37"/>
      <c r="I3012" s="36"/>
      <c r="J3012" s="38"/>
      <c r="K3012" s="36"/>
      <c r="L3012" s="36"/>
      <c r="M3012" s="38"/>
      <c r="N3012" s="36"/>
      <c r="O3012" s="38"/>
    </row>
    <row r="3013" spans="8:15">
      <c r="H3013" s="37"/>
      <c r="I3013" s="36"/>
      <c r="J3013" s="38"/>
      <c r="K3013" s="36"/>
      <c r="L3013" s="36"/>
      <c r="M3013" s="38"/>
      <c r="N3013" s="36"/>
      <c r="O3013" s="38"/>
    </row>
    <row r="3014" spans="8:15">
      <c r="H3014" s="37"/>
      <c r="I3014" s="36"/>
      <c r="J3014" s="38"/>
      <c r="K3014" s="36"/>
      <c r="L3014" s="36"/>
      <c r="M3014" s="38"/>
      <c r="N3014" s="36"/>
      <c r="O3014" s="38"/>
    </row>
    <row r="3015" spans="8:15">
      <c r="H3015" s="37"/>
      <c r="I3015" s="36"/>
      <c r="J3015" s="38"/>
      <c r="K3015" s="36"/>
      <c r="L3015" s="36"/>
      <c r="M3015" s="38"/>
      <c r="N3015" s="36"/>
      <c r="O3015" s="38"/>
    </row>
    <row r="3016" spans="8:15">
      <c r="H3016" s="37"/>
      <c r="I3016" s="36"/>
      <c r="J3016" s="38"/>
      <c r="K3016" s="36"/>
      <c r="L3016" s="36"/>
      <c r="M3016" s="38"/>
      <c r="N3016" s="36"/>
      <c r="O3016" s="38"/>
    </row>
    <row r="3017" spans="8:15">
      <c r="H3017" s="37"/>
      <c r="I3017" s="36"/>
      <c r="J3017" s="38"/>
      <c r="K3017" s="36"/>
      <c r="L3017" s="36"/>
      <c r="M3017" s="38"/>
      <c r="N3017" s="36"/>
      <c r="O3017" s="38"/>
    </row>
    <row r="3018" spans="8:15">
      <c r="H3018" s="37"/>
      <c r="I3018" s="36"/>
      <c r="J3018" s="38"/>
      <c r="K3018" s="36"/>
      <c r="L3018" s="36"/>
      <c r="M3018" s="38"/>
      <c r="N3018" s="36"/>
      <c r="O3018" s="38"/>
    </row>
    <row r="3019" spans="8:15">
      <c r="H3019" s="37"/>
      <c r="I3019" s="36"/>
      <c r="J3019" s="38"/>
      <c r="K3019" s="36"/>
      <c r="L3019" s="36"/>
      <c r="M3019" s="38"/>
      <c r="N3019" s="36"/>
      <c r="O3019" s="38"/>
    </row>
    <row r="3020" spans="8:15">
      <c r="H3020" s="37"/>
      <c r="I3020" s="36"/>
      <c r="J3020" s="38"/>
      <c r="K3020" s="36"/>
      <c r="L3020" s="36"/>
      <c r="M3020" s="38"/>
      <c r="N3020" s="36"/>
      <c r="O3020" s="38"/>
    </row>
    <row r="3021" spans="8:15">
      <c r="H3021" s="37"/>
      <c r="I3021" s="36"/>
      <c r="J3021" s="38"/>
      <c r="K3021" s="36"/>
      <c r="L3021" s="36"/>
      <c r="M3021" s="38"/>
      <c r="N3021" s="36"/>
      <c r="O3021" s="38"/>
    </row>
    <row r="3022" spans="8:15">
      <c r="H3022" s="37"/>
      <c r="I3022" s="36"/>
      <c r="J3022" s="38"/>
      <c r="K3022" s="36"/>
      <c r="L3022" s="36"/>
      <c r="M3022" s="38"/>
      <c r="N3022" s="36"/>
      <c r="O3022" s="38"/>
    </row>
    <row r="3023" spans="8:15">
      <c r="H3023" s="37"/>
      <c r="I3023" s="36"/>
      <c r="J3023" s="38"/>
      <c r="K3023" s="36"/>
      <c r="L3023" s="36"/>
      <c r="M3023" s="38"/>
      <c r="N3023" s="36"/>
      <c r="O3023" s="38"/>
    </row>
    <row r="3024" spans="8:15">
      <c r="H3024" s="37"/>
      <c r="I3024" s="36"/>
      <c r="J3024" s="38"/>
      <c r="K3024" s="36"/>
      <c r="L3024" s="36"/>
      <c r="M3024" s="38"/>
      <c r="N3024" s="36"/>
      <c r="O3024" s="38"/>
    </row>
    <row r="3025" spans="8:15">
      <c r="H3025" s="37"/>
      <c r="I3025" s="36"/>
      <c r="J3025" s="38"/>
      <c r="K3025" s="36"/>
      <c r="L3025" s="36"/>
      <c r="M3025" s="38"/>
      <c r="N3025" s="36"/>
      <c r="O3025" s="38"/>
    </row>
    <row r="3026" spans="8:15">
      <c r="H3026" s="37"/>
      <c r="I3026" s="36"/>
      <c r="J3026" s="38"/>
      <c r="K3026" s="36"/>
      <c r="L3026" s="36"/>
      <c r="M3026" s="38"/>
      <c r="N3026" s="36"/>
      <c r="O3026" s="38"/>
    </row>
    <row r="3027" spans="8:15">
      <c r="H3027" s="37"/>
      <c r="I3027" s="36"/>
      <c r="J3027" s="38"/>
      <c r="K3027" s="36"/>
      <c r="L3027" s="36"/>
      <c r="M3027" s="38"/>
      <c r="N3027" s="36"/>
      <c r="O3027" s="38"/>
    </row>
    <row r="3028" spans="8:15">
      <c r="H3028" s="37"/>
      <c r="I3028" s="36"/>
      <c r="J3028" s="38"/>
      <c r="K3028" s="36"/>
      <c r="L3028" s="36"/>
      <c r="M3028" s="38"/>
      <c r="N3028" s="36"/>
      <c r="O3028" s="38"/>
    </row>
    <row r="3029" spans="8:15">
      <c r="H3029" s="37"/>
      <c r="I3029" s="36"/>
      <c r="J3029" s="38"/>
      <c r="K3029" s="36"/>
      <c r="L3029" s="36"/>
      <c r="M3029" s="38"/>
      <c r="N3029" s="36"/>
      <c r="O3029" s="38"/>
    </row>
    <row r="3030" spans="8:15">
      <c r="H3030" s="37"/>
      <c r="I3030" s="36"/>
      <c r="J3030" s="38"/>
      <c r="K3030" s="36"/>
      <c r="L3030" s="36"/>
      <c r="M3030" s="38"/>
      <c r="N3030" s="36"/>
      <c r="O3030" s="38"/>
    </row>
    <row r="3031" spans="8:15">
      <c r="H3031" s="37"/>
      <c r="I3031" s="36"/>
      <c r="J3031" s="38"/>
      <c r="K3031" s="36"/>
      <c r="L3031" s="36"/>
      <c r="M3031" s="38"/>
      <c r="N3031" s="36"/>
      <c r="O3031" s="38"/>
    </row>
    <row r="3032" spans="8:15">
      <c r="H3032" s="37"/>
      <c r="I3032" s="36"/>
      <c r="J3032" s="38"/>
      <c r="K3032" s="36"/>
      <c r="L3032" s="36"/>
      <c r="M3032" s="38"/>
      <c r="N3032" s="36"/>
      <c r="O3032" s="38"/>
    </row>
    <row r="3033" spans="8:15">
      <c r="H3033" s="37"/>
      <c r="I3033" s="36"/>
      <c r="J3033" s="38"/>
      <c r="K3033" s="36"/>
      <c r="L3033" s="36"/>
      <c r="M3033" s="38"/>
      <c r="N3033" s="36"/>
      <c r="O3033" s="38"/>
    </row>
    <row r="3034" spans="8:15">
      <c r="H3034" s="37"/>
      <c r="I3034" s="36"/>
      <c r="J3034" s="38"/>
      <c r="K3034" s="36"/>
      <c r="L3034" s="36"/>
      <c r="M3034" s="38"/>
      <c r="N3034" s="36"/>
      <c r="O3034" s="38"/>
    </row>
    <row r="3035" spans="8:15">
      <c r="H3035" s="37"/>
      <c r="I3035" s="36"/>
      <c r="J3035" s="38"/>
      <c r="K3035" s="36"/>
      <c r="L3035" s="36"/>
      <c r="M3035" s="38"/>
      <c r="N3035" s="36"/>
      <c r="O3035" s="38"/>
    </row>
    <row r="3036" spans="8:15">
      <c r="H3036" s="37"/>
      <c r="I3036" s="36"/>
      <c r="J3036" s="38"/>
      <c r="K3036" s="36"/>
      <c r="L3036" s="36"/>
      <c r="M3036" s="38"/>
      <c r="N3036" s="36"/>
      <c r="O3036" s="38"/>
    </row>
    <row r="3037" spans="8:15">
      <c r="H3037" s="37"/>
      <c r="I3037" s="36"/>
      <c r="J3037" s="38"/>
      <c r="K3037" s="36"/>
      <c r="L3037" s="36"/>
      <c r="M3037" s="38"/>
      <c r="N3037" s="36"/>
      <c r="O3037" s="38"/>
    </row>
    <row r="3038" spans="8:15">
      <c r="H3038" s="37"/>
      <c r="I3038" s="36"/>
      <c r="J3038" s="38"/>
      <c r="K3038" s="36"/>
      <c r="L3038" s="36"/>
      <c r="M3038" s="38"/>
      <c r="N3038" s="36"/>
      <c r="O3038" s="38"/>
    </row>
    <row r="3039" spans="8:15">
      <c r="H3039" s="37"/>
      <c r="I3039" s="36"/>
      <c r="J3039" s="38"/>
      <c r="K3039" s="36"/>
      <c r="L3039" s="36"/>
      <c r="M3039" s="38"/>
      <c r="N3039" s="36"/>
      <c r="O3039" s="38"/>
    </row>
    <row r="3040" spans="8:15">
      <c r="H3040" s="37"/>
      <c r="I3040" s="36"/>
      <c r="J3040" s="38"/>
      <c r="K3040" s="36"/>
      <c r="L3040" s="36"/>
      <c r="M3040" s="38"/>
      <c r="N3040" s="36"/>
      <c r="O3040" s="38"/>
    </row>
    <row r="3041" spans="8:15">
      <c r="H3041" s="37"/>
      <c r="I3041" s="36"/>
      <c r="J3041" s="38"/>
      <c r="K3041" s="36"/>
      <c r="L3041" s="36"/>
      <c r="M3041" s="38"/>
      <c r="N3041" s="36"/>
      <c r="O3041" s="38"/>
    </row>
    <row r="3042" spans="8:15">
      <c r="H3042" s="37"/>
      <c r="I3042" s="36"/>
      <c r="J3042" s="38"/>
      <c r="K3042" s="36"/>
      <c r="L3042" s="36"/>
      <c r="M3042" s="38"/>
      <c r="N3042" s="36"/>
      <c r="O3042" s="38"/>
    </row>
    <row r="3043" spans="8:15">
      <c r="H3043" s="37"/>
      <c r="I3043" s="36"/>
      <c r="J3043" s="38"/>
      <c r="K3043" s="36"/>
      <c r="L3043" s="36"/>
      <c r="M3043" s="38"/>
      <c r="N3043" s="36"/>
      <c r="O3043" s="38"/>
    </row>
    <row r="3044" spans="8:15">
      <c r="H3044" s="37"/>
      <c r="I3044" s="36"/>
      <c r="J3044" s="38"/>
      <c r="K3044" s="36"/>
      <c r="L3044" s="36"/>
      <c r="M3044" s="38"/>
      <c r="N3044" s="36"/>
      <c r="O3044" s="38"/>
    </row>
    <row r="3045" spans="8:15">
      <c r="H3045" s="37"/>
      <c r="I3045" s="36"/>
      <c r="J3045" s="38"/>
      <c r="K3045" s="36"/>
      <c r="L3045" s="36"/>
      <c r="M3045" s="38"/>
      <c r="N3045" s="36"/>
      <c r="O3045" s="38"/>
    </row>
    <row r="3046" spans="8:15">
      <c r="H3046" s="37"/>
      <c r="I3046" s="36"/>
      <c r="J3046" s="38"/>
      <c r="K3046" s="36"/>
      <c r="L3046" s="36"/>
      <c r="M3046" s="38"/>
      <c r="N3046" s="36"/>
      <c r="O3046" s="38"/>
    </row>
    <row r="3047" spans="8:15">
      <c r="H3047" s="37"/>
      <c r="I3047" s="36"/>
      <c r="J3047" s="38"/>
      <c r="K3047" s="36"/>
      <c r="L3047" s="36"/>
      <c r="M3047" s="38"/>
      <c r="N3047" s="36"/>
      <c r="O3047" s="38"/>
    </row>
    <row r="3048" spans="8:15">
      <c r="H3048" s="37"/>
      <c r="I3048" s="36"/>
      <c r="J3048" s="38"/>
      <c r="K3048" s="36"/>
      <c r="L3048" s="36"/>
      <c r="M3048" s="38"/>
      <c r="N3048" s="36"/>
      <c r="O3048" s="38"/>
    </row>
    <row r="3049" spans="8:15">
      <c r="H3049" s="37"/>
      <c r="I3049" s="36"/>
      <c r="J3049" s="38"/>
      <c r="K3049" s="36"/>
      <c r="L3049" s="36"/>
      <c r="M3049" s="38"/>
      <c r="N3049" s="36"/>
      <c r="O3049" s="38"/>
    </row>
    <row r="3050" spans="8:15">
      <c r="H3050" s="37"/>
      <c r="I3050" s="36"/>
      <c r="J3050" s="38"/>
      <c r="K3050" s="36"/>
      <c r="L3050" s="36"/>
      <c r="M3050" s="38"/>
      <c r="N3050" s="36"/>
      <c r="O3050" s="38"/>
    </row>
    <row r="3051" spans="8:15">
      <c r="H3051" s="37"/>
      <c r="I3051" s="36"/>
      <c r="J3051" s="38"/>
      <c r="K3051" s="36"/>
      <c r="L3051" s="36"/>
      <c r="M3051" s="38"/>
      <c r="N3051" s="36"/>
      <c r="O3051" s="38"/>
    </row>
    <row r="3052" spans="8:15">
      <c r="H3052" s="37"/>
      <c r="I3052" s="36"/>
      <c r="J3052" s="38"/>
      <c r="K3052" s="36"/>
      <c r="L3052" s="36"/>
      <c r="M3052" s="38"/>
      <c r="N3052" s="36"/>
      <c r="O3052" s="38"/>
    </row>
    <row r="3053" spans="8:15">
      <c r="H3053" s="37"/>
      <c r="I3053" s="36"/>
      <c r="J3053" s="38"/>
      <c r="K3053" s="36"/>
      <c r="L3053" s="36"/>
      <c r="M3053" s="38"/>
      <c r="N3053" s="36"/>
      <c r="O3053" s="38"/>
    </row>
    <row r="3054" spans="8:15">
      <c r="H3054" s="37"/>
      <c r="I3054" s="36"/>
      <c r="J3054" s="38"/>
      <c r="K3054" s="36"/>
      <c r="L3054" s="36"/>
      <c r="M3054" s="38"/>
      <c r="N3054" s="36"/>
      <c r="O3054" s="38"/>
    </row>
    <row r="3055" spans="8:15">
      <c r="H3055" s="37"/>
      <c r="I3055" s="36"/>
      <c r="J3055" s="38"/>
      <c r="K3055" s="36"/>
      <c r="L3055" s="36"/>
      <c r="M3055" s="38"/>
      <c r="N3055" s="36"/>
      <c r="O3055" s="38"/>
    </row>
    <row r="3056" spans="8:15">
      <c r="H3056" s="37"/>
      <c r="I3056" s="36"/>
      <c r="J3056" s="38"/>
      <c r="K3056" s="36"/>
      <c r="L3056" s="36"/>
      <c r="M3056" s="38"/>
      <c r="N3056" s="36"/>
      <c r="O3056" s="38"/>
    </row>
    <row r="3057" spans="8:15">
      <c r="H3057" s="37"/>
      <c r="I3057" s="36"/>
      <c r="J3057" s="38"/>
      <c r="K3057" s="36"/>
      <c r="L3057" s="36"/>
      <c r="M3057" s="38"/>
      <c r="N3057" s="36"/>
      <c r="O3057" s="38"/>
    </row>
    <row r="3058" spans="8:15">
      <c r="H3058" s="37"/>
      <c r="I3058" s="36"/>
      <c r="J3058" s="38"/>
      <c r="K3058" s="36"/>
      <c r="L3058" s="36"/>
      <c r="M3058" s="38"/>
      <c r="N3058" s="36"/>
      <c r="O3058" s="38"/>
    </row>
    <row r="3059" spans="8:15">
      <c r="H3059" s="37"/>
      <c r="I3059" s="36"/>
      <c r="J3059" s="38"/>
      <c r="K3059" s="36"/>
      <c r="L3059" s="36"/>
      <c r="M3059" s="38"/>
      <c r="N3059" s="36"/>
      <c r="O3059" s="38"/>
    </row>
    <row r="3060" spans="8:15">
      <c r="H3060" s="37"/>
      <c r="I3060" s="36"/>
      <c r="J3060" s="38"/>
      <c r="K3060" s="36"/>
      <c r="L3060" s="36"/>
      <c r="M3060" s="38"/>
      <c r="N3060" s="36"/>
      <c r="O3060" s="38"/>
    </row>
    <row r="3061" spans="8:15">
      <c r="H3061" s="37"/>
      <c r="I3061" s="36"/>
      <c r="J3061" s="38"/>
      <c r="K3061" s="36"/>
      <c r="L3061" s="36"/>
      <c r="M3061" s="38"/>
      <c r="N3061" s="36"/>
      <c r="O3061" s="38"/>
    </row>
    <row r="3062" spans="8:15">
      <c r="H3062" s="37"/>
      <c r="I3062" s="36"/>
      <c r="J3062" s="38"/>
      <c r="K3062" s="36"/>
      <c r="L3062" s="36"/>
      <c r="M3062" s="38"/>
      <c r="N3062" s="36"/>
      <c r="O3062" s="38"/>
    </row>
    <row r="3063" spans="8:15">
      <c r="H3063" s="37"/>
      <c r="I3063" s="36"/>
      <c r="J3063" s="38"/>
      <c r="K3063" s="36"/>
      <c r="L3063" s="36"/>
      <c r="M3063" s="38"/>
      <c r="N3063" s="36"/>
      <c r="O3063" s="38"/>
    </row>
    <row r="3064" spans="8:15">
      <c r="H3064" s="37"/>
      <c r="I3064" s="36"/>
      <c r="J3064" s="38"/>
      <c r="K3064" s="36"/>
      <c r="L3064" s="36"/>
      <c r="M3064" s="38"/>
      <c r="N3064" s="36"/>
      <c r="O3064" s="38"/>
    </row>
    <row r="3065" spans="8:15">
      <c r="H3065" s="37"/>
      <c r="I3065" s="36"/>
      <c r="J3065" s="38"/>
      <c r="K3065" s="36"/>
      <c r="L3065" s="36"/>
      <c r="M3065" s="38"/>
      <c r="N3065" s="36"/>
      <c r="O3065" s="38"/>
    </row>
    <row r="3066" spans="8:15">
      <c r="H3066" s="37"/>
      <c r="I3066" s="36"/>
      <c r="J3066" s="38"/>
      <c r="K3066" s="36"/>
      <c r="L3066" s="36"/>
      <c r="M3066" s="38"/>
      <c r="N3066" s="36"/>
      <c r="O3066" s="38"/>
    </row>
    <row r="3067" spans="8:15">
      <c r="H3067" s="37"/>
      <c r="I3067" s="36"/>
      <c r="J3067" s="38"/>
      <c r="K3067" s="36"/>
      <c r="L3067" s="36"/>
      <c r="M3067" s="38"/>
      <c r="N3067" s="36"/>
      <c r="O3067" s="38"/>
    </row>
    <row r="3068" spans="8:15">
      <c r="H3068" s="37"/>
      <c r="I3068" s="36"/>
      <c r="J3068" s="38"/>
      <c r="K3068" s="36"/>
      <c r="L3068" s="36"/>
      <c r="M3068" s="38"/>
      <c r="N3068" s="36"/>
      <c r="O3068" s="38"/>
    </row>
    <row r="3069" spans="8:15">
      <c r="H3069" s="37"/>
      <c r="I3069" s="36"/>
      <c r="J3069" s="38"/>
      <c r="K3069" s="36"/>
      <c r="L3069" s="36"/>
      <c r="M3069" s="38"/>
      <c r="N3069" s="36"/>
      <c r="O3069" s="38"/>
    </row>
    <row r="3070" spans="8:15">
      <c r="H3070" s="37"/>
      <c r="I3070" s="36"/>
      <c r="J3070" s="38"/>
      <c r="K3070" s="36"/>
      <c r="L3070" s="36"/>
      <c r="M3070" s="38"/>
      <c r="N3070" s="36"/>
      <c r="O3070" s="38"/>
    </row>
    <row r="3071" spans="8:15">
      <c r="H3071" s="37"/>
      <c r="I3071" s="36"/>
      <c r="J3071" s="38"/>
      <c r="K3071" s="36"/>
      <c r="L3071" s="36"/>
      <c r="M3071" s="38"/>
      <c r="N3071" s="36"/>
      <c r="O3071" s="38"/>
    </row>
    <row r="3072" spans="8:15">
      <c r="H3072" s="37"/>
      <c r="I3072" s="36"/>
      <c r="J3072" s="38"/>
      <c r="K3072" s="36"/>
      <c r="L3072" s="36"/>
      <c r="M3072" s="38"/>
      <c r="N3072" s="36"/>
      <c r="O3072" s="38"/>
    </row>
    <row r="3073" spans="8:15">
      <c r="H3073" s="37"/>
      <c r="I3073" s="36"/>
      <c r="J3073" s="38"/>
      <c r="K3073" s="36"/>
      <c r="L3073" s="36"/>
      <c r="M3073" s="38"/>
      <c r="N3073" s="36"/>
      <c r="O3073" s="38"/>
    </row>
    <row r="3074" spans="8:15">
      <c r="H3074" s="37"/>
      <c r="I3074" s="36"/>
      <c r="J3074" s="38"/>
      <c r="K3074" s="36"/>
      <c r="L3074" s="36"/>
      <c r="M3074" s="38"/>
      <c r="N3074" s="36"/>
      <c r="O3074" s="38"/>
    </row>
    <row r="3075" spans="8:15">
      <c r="H3075" s="37"/>
      <c r="I3075" s="36"/>
      <c r="J3075" s="38"/>
      <c r="K3075" s="36"/>
      <c r="L3075" s="36"/>
      <c r="M3075" s="38"/>
      <c r="N3075" s="36"/>
      <c r="O3075" s="38"/>
    </row>
    <row r="3076" spans="8:15">
      <c r="H3076" s="37"/>
      <c r="I3076" s="36"/>
      <c r="J3076" s="38"/>
      <c r="K3076" s="36"/>
      <c r="L3076" s="36"/>
      <c r="M3076" s="38"/>
      <c r="N3076" s="36"/>
      <c r="O3076" s="38"/>
    </row>
    <row r="3077" spans="8:15">
      <c r="H3077" s="37"/>
      <c r="I3077" s="36"/>
      <c r="J3077" s="38"/>
      <c r="K3077" s="36"/>
      <c r="L3077" s="36"/>
      <c r="M3077" s="38"/>
      <c r="N3077" s="36"/>
      <c r="O3077" s="38"/>
    </row>
    <row r="3078" spans="8:15">
      <c r="H3078" s="37"/>
      <c r="I3078" s="36"/>
      <c r="J3078" s="38"/>
      <c r="K3078" s="36"/>
      <c r="L3078" s="36"/>
      <c r="M3078" s="38"/>
      <c r="N3078" s="36"/>
      <c r="O3078" s="38"/>
    </row>
    <row r="3079" spans="8:15">
      <c r="H3079" s="37"/>
      <c r="I3079" s="36"/>
      <c r="J3079" s="38"/>
      <c r="K3079" s="36"/>
      <c r="L3079" s="36"/>
      <c r="M3079" s="38"/>
      <c r="N3079" s="36"/>
      <c r="O3079" s="38"/>
    </row>
    <row r="3080" spans="8:15">
      <c r="H3080" s="37"/>
      <c r="I3080" s="36"/>
      <c r="J3080" s="38"/>
      <c r="K3080" s="36"/>
      <c r="L3080" s="36"/>
      <c r="M3080" s="38"/>
      <c r="N3080" s="36"/>
      <c r="O3080" s="38"/>
    </row>
    <row r="3081" spans="8:15">
      <c r="H3081" s="37"/>
      <c r="I3081" s="36"/>
      <c r="J3081" s="38"/>
      <c r="K3081" s="36"/>
      <c r="L3081" s="36"/>
      <c r="M3081" s="38"/>
      <c r="N3081" s="36"/>
      <c r="O3081" s="38"/>
    </row>
    <row r="3082" spans="8:15">
      <c r="H3082" s="37"/>
      <c r="I3082" s="36"/>
      <c r="J3082" s="38"/>
      <c r="K3082" s="36"/>
      <c r="L3082" s="36"/>
      <c r="M3082" s="38"/>
      <c r="N3082" s="36"/>
      <c r="O3082" s="38"/>
    </row>
    <row r="3083" spans="8:15">
      <c r="H3083" s="37"/>
      <c r="I3083" s="36"/>
      <c r="J3083" s="38"/>
      <c r="K3083" s="36"/>
      <c r="L3083" s="36"/>
      <c r="M3083" s="38"/>
      <c r="N3083" s="36"/>
      <c r="O3083" s="38"/>
    </row>
    <row r="3084" spans="8:15">
      <c r="H3084" s="37"/>
      <c r="I3084" s="36"/>
      <c r="J3084" s="38"/>
      <c r="K3084" s="36"/>
      <c r="L3084" s="36"/>
      <c r="M3084" s="38"/>
      <c r="N3084" s="36"/>
      <c r="O3084" s="38"/>
    </row>
    <row r="3085" spans="8:15">
      <c r="H3085" s="37"/>
      <c r="I3085" s="36"/>
      <c r="J3085" s="38"/>
      <c r="K3085" s="36"/>
      <c r="L3085" s="36"/>
      <c r="M3085" s="38"/>
      <c r="N3085" s="36"/>
      <c r="O3085" s="38"/>
    </row>
    <row r="3086" spans="8:15">
      <c r="H3086" s="37"/>
      <c r="I3086" s="36"/>
      <c r="J3086" s="38"/>
      <c r="K3086" s="36"/>
      <c r="L3086" s="36"/>
      <c r="M3086" s="38"/>
      <c r="N3086" s="36"/>
      <c r="O3086" s="38"/>
    </row>
    <row r="3087" spans="8:15">
      <c r="H3087" s="37"/>
      <c r="I3087" s="36"/>
      <c r="J3087" s="38"/>
      <c r="K3087" s="36"/>
      <c r="L3087" s="36"/>
      <c r="M3087" s="38"/>
      <c r="N3087" s="36"/>
      <c r="O3087" s="38"/>
    </row>
    <row r="3088" spans="8:15">
      <c r="H3088" s="37"/>
      <c r="I3088" s="36"/>
      <c r="J3088" s="38"/>
      <c r="K3088" s="36"/>
      <c r="L3088" s="36"/>
      <c r="M3088" s="38"/>
      <c r="N3088" s="36"/>
      <c r="O3088" s="38"/>
    </row>
    <row r="3089" spans="8:15">
      <c r="H3089" s="37"/>
      <c r="I3089" s="36"/>
      <c r="J3089" s="38"/>
      <c r="K3089" s="36"/>
      <c r="L3089" s="36"/>
      <c r="M3089" s="38"/>
      <c r="N3089" s="36"/>
      <c r="O3089" s="38"/>
    </row>
    <row r="3090" spans="8:15">
      <c r="H3090" s="37"/>
      <c r="I3090" s="36"/>
      <c r="J3090" s="38"/>
      <c r="K3090" s="36"/>
      <c r="L3090" s="36"/>
      <c r="M3090" s="38"/>
      <c r="N3090" s="36"/>
      <c r="O3090" s="38"/>
    </row>
    <row r="3091" spans="8:15">
      <c r="H3091" s="37"/>
      <c r="I3091" s="36"/>
      <c r="J3091" s="38"/>
      <c r="K3091" s="36"/>
      <c r="L3091" s="36"/>
      <c r="M3091" s="38"/>
      <c r="N3091" s="36"/>
      <c r="O3091" s="38"/>
    </row>
    <row r="3092" spans="8:15">
      <c r="H3092" s="37"/>
      <c r="I3092" s="36"/>
      <c r="J3092" s="38"/>
      <c r="K3092" s="36"/>
      <c r="L3092" s="36"/>
      <c r="M3092" s="38"/>
      <c r="N3092" s="36"/>
      <c r="O3092" s="38"/>
    </row>
    <row r="3093" spans="8:15">
      <c r="H3093" s="37"/>
      <c r="I3093" s="36"/>
      <c r="J3093" s="38"/>
      <c r="K3093" s="36"/>
      <c r="L3093" s="36"/>
      <c r="M3093" s="38"/>
      <c r="N3093" s="36"/>
      <c r="O3093" s="38"/>
    </row>
    <row r="3094" spans="8:15">
      <c r="H3094" s="37"/>
      <c r="I3094" s="36"/>
      <c r="J3094" s="38"/>
      <c r="K3094" s="36"/>
      <c r="L3094" s="36"/>
      <c r="M3094" s="38"/>
      <c r="N3094" s="36"/>
      <c r="O3094" s="38"/>
    </row>
    <row r="3095" spans="8:15">
      <c r="H3095" s="37"/>
      <c r="I3095" s="36"/>
      <c r="J3095" s="38"/>
      <c r="K3095" s="36"/>
      <c r="L3095" s="36"/>
      <c r="M3095" s="38"/>
      <c r="N3095" s="36"/>
      <c r="O3095" s="38"/>
    </row>
    <row r="3096" spans="8:15">
      <c r="H3096" s="37"/>
      <c r="I3096" s="36"/>
      <c r="J3096" s="38"/>
      <c r="K3096" s="36"/>
      <c r="L3096" s="36"/>
      <c r="M3096" s="38"/>
      <c r="N3096" s="36"/>
      <c r="O3096" s="38"/>
    </row>
    <row r="3097" spans="8:15">
      <c r="H3097" s="37"/>
      <c r="I3097" s="36"/>
      <c r="J3097" s="38"/>
      <c r="K3097" s="36"/>
      <c r="L3097" s="36"/>
      <c r="M3097" s="38"/>
      <c r="N3097" s="36"/>
      <c r="O3097" s="38"/>
    </row>
    <row r="3098" spans="8:15">
      <c r="H3098" s="37"/>
      <c r="I3098" s="36"/>
      <c r="J3098" s="38"/>
      <c r="K3098" s="36"/>
      <c r="L3098" s="36"/>
      <c r="M3098" s="38"/>
      <c r="N3098" s="36"/>
      <c r="O3098" s="38"/>
    </row>
    <row r="3099" spans="8:15">
      <c r="H3099" s="37"/>
      <c r="I3099" s="36"/>
      <c r="J3099" s="38"/>
      <c r="K3099" s="36"/>
      <c r="L3099" s="36"/>
      <c r="M3099" s="38"/>
      <c r="N3099" s="36"/>
      <c r="O3099" s="38"/>
    </row>
    <row r="3100" spans="8:15">
      <c r="H3100" s="37"/>
      <c r="I3100" s="36"/>
      <c r="J3100" s="38"/>
      <c r="K3100" s="36"/>
      <c r="L3100" s="36"/>
      <c r="M3100" s="38"/>
      <c r="N3100" s="36"/>
      <c r="O3100" s="38"/>
    </row>
    <row r="3101" spans="8:15">
      <c r="H3101" s="37"/>
      <c r="I3101" s="36"/>
      <c r="J3101" s="38"/>
      <c r="K3101" s="36"/>
      <c r="L3101" s="36"/>
      <c r="M3101" s="38"/>
      <c r="N3101" s="36"/>
      <c r="O3101" s="38"/>
    </row>
    <row r="3102" spans="8:15">
      <c r="H3102" s="37"/>
      <c r="I3102" s="36"/>
      <c r="J3102" s="38"/>
      <c r="K3102" s="36"/>
      <c r="L3102" s="36"/>
      <c r="M3102" s="38"/>
      <c r="N3102" s="36"/>
      <c r="O3102" s="38"/>
    </row>
    <row r="3103" spans="8:15">
      <c r="H3103" s="37"/>
      <c r="I3103" s="36"/>
      <c r="J3103" s="38"/>
      <c r="K3103" s="36"/>
      <c r="L3103" s="36"/>
      <c r="M3103" s="38"/>
      <c r="N3103" s="36"/>
      <c r="O3103" s="38"/>
    </row>
    <row r="3104" spans="8:15">
      <c r="H3104" s="37"/>
      <c r="I3104" s="36"/>
      <c r="J3104" s="38"/>
      <c r="K3104" s="36"/>
      <c r="L3104" s="36"/>
      <c r="M3104" s="38"/>
      <c r="N3104" s="36"/>
      <c r="O3104" s="38"/>
    </row>
    <row r="3105" spans="8:15">
      <c r="H3105" s="37"/>
      <c r="I3105" s="36"/>
      <c r="J3105" s="38"/>
      <c r="K3105" s="36"/>
      <c r="L3105" s="36"/>
      <c r="M3105" s="38"/>
      <c r="N3105" s="36"/>
      <c r="O3105" s="38"/>
    </row>
    <row r="3106" spans="8:15">
      <c r="H3106" s="37"/>
      <c r="I3106" s="36"/>
      <c r="J3106" s="38"/>
      <c r="K3106" s="36"/>
      <c r="L3106" s="36"/>
      <c r="M3106" s="38"/>
      <c r="N3106" s="36"/>
      <c r="O3106" s="38"/>
    </row>
    <row r="3107" spans="8:15">
      <c r="H3107" s="37"/>
      <c r="I3107" s="36"/>
      <c r="J3107" s="38"/>
      <c r="K3107" s="36"/>
      <c r="L3107" s="36"/>
      <c r="M3107" s="38"/>
      <c r="N3107" s="36"/>
      <c r="O3107" s="38"/>
    </row>
    <row r="3108" spans="8:15">
      <c r="H3108" s="37"/>
      <c r="I3108" s="36"/>
      <c r="J3108" s="38"/>
      <c r="K3108" s="36"/>
      <c r="L3108" s="36"/>
      <c r="M3108" s="38"/>
      <c r="N3108" s="36"/>
      <c r="O3108" s="38"/>
    </row>
    <row r="3109" spans="8:15">
      <c r="H3109" s="37"/>
      <c r="I3109" s="36"/>
      <c r="J3109" s="38"/>
      <c r="K3109" s="36"/>
      <c r="L3109" s="36"/>
      <c r="M3109" s="38"/>
      <c r="N3109" s="36"/>
      <c r="O3109" s="38"/>
    </row>
    <row r="3110" spans="8:15">
      <c r="H3110" s="37"/>
      <c r="I3110" s="36"/>
      <c r="J3110" s="38"/>
      <c r="K3110" s="36"/>
      <c r="L3110" s="36"/>
      <c r="M3110" s="38"/>
      <c r="N3110" s="36"/>
      <c r="O3110" s="38"/>
    </row>
    <row r="3111" spans="8:15">
      <c r="H3111" s="37"/>
      <c r="I3111" s="36"/>
      <c r="J3111" s="38"/>
      <c r="K3111" s="36"/>
      <c r="L3111" s="36"/>
      <c r="M3111" s="38"/>
      <c r="N3111" s="36"/>
      <c r="O3111" s="38"/>
    </row>
    <row r="3112" spans="8:15">
      <c r="H3112" s="37"/>
      <c r="I3112" s="36"/>
      <c r="J3112" s="38"/>
      <c r="K3112" s="36"/>
      <c r="L3112" s="36"/>
      <c r="M3112" s="38"/>
      <c r="N3112" s="36"/>
      <c r="O3112" s="38"/>
    </row>
    <row r="3113" spans="8:15">
      <c r="H3113" s="37"/>
      <c r="I3113" s="36"/>
      <c r="J3113" s="38"/>
      <c r="K3113" s="36"/>
      <c r="L3113" s="36"/>
      <c r="M3113" s="38"/>
      <c r="N3113" s="36"/>
      <c r="O3113" s="38"/>
    </row>
    <row r="3114" spans="8:15">
      <c r="H3114" s="37"/>
      <c r="I3114" s="36"/>
      <c r="J3114" s="38"/>
      <c r="K3114" s="36"/>
      <c r="L3114" s="36"/>
      <c r="M3114" s="38"/>
      <c r="N3114" s="36"/>
      <c r="O3114" s="38"/>
    </row>
    <row r="3115" spans="8:15">
      <c r="H3115" s="37"/>
      <c r="I3115" s="36"/>
      <c r="J3115" s="38"/>
      <c r="K3115" s="36"/>
      <c r="L3115" s="36"/>
      <c r="M3115" s="38"/>
      <c r="N3115" s="36"/>
      <c r="O3115" s="38"/>
    </row>
    <row r="3116" spans="8:15">
      <c r="H3116" s="37"/>
      <c r="I3116" s="36"/>
      <c r="J3116" s="38"/>
      <c r="K3116" s="36"/>
      <c r="L3116" s="36"/>
      <c r="M3116" s="38"/>
      <c r="N3116" s="36"/>
      <c r="O3116" s="38"/>
    </row>
    <row r="3117" spans="8:15">
      <c r="H3117" s="37"/>
      <c r="I3117" s="36"/>
      <c r="J3117" s="38"/>
      <c r="K3117" s="36"/>
      <c r="L3117" s="36"/>
      <c r="M3117" s="38"/>
      <c r="N3117" s="36"/>
      <c r="O3117" s="38"/>
    </row>
    <row r="3118" spans="8:15">
      <c r="H3118" s="37"/>
      <c r="I3118" s="36"/>
      <c r="J3118" s="38"/>
      <c r="K3118" s="36"/>
      <c r="L3118" s="36"/>
      <c r="M3118" s="38"/>
      <c r="N3118" s="36"/>
      <c r="O3118" s="38"/>
    </row>
    <row r="3119" spans="8:15">
      <c r="H3119" s="37"/>
      <c r="I3119" s="36"/>
      <c r="J3119" s="38"/>
      <c r="K3119" s="36"/>
      <c r="L3119" s="36"/>
      <c r="M3119" s="38"/>
      <c r="N3119" s="36"/>
      <c r="O3119" s="38"/>
    </row>
    <row r="3120" spans="8:15">
      <c r="H3120" s="37"/>
      <c r="I3120" s="36"/>
      <c r="J3120" s="38"/>
      <c r="K3120" s="36"/>
      <c r="L3120" s="36"/>
      <c r="M3120" s="38"/>
      <c r="N3120" s="36"/>
      <c r="O3120" s="38"/>
    </row>
    <row r="3121" spans="8:15">
      <c r="H3121" s="37"/>
      <c r="I3121" s="36"/>
      <c r="J3121" s="38"/>
      <c r="K3121" s="36"/>
      <c r="L3121" s="36"/>
      <c r="M3121" s="38"/>
      <c r="N3121" s="36"/>
      <c r="O3121" s="38"/>
    </row>
    <row r="3122" spans="8:15">
      <c r="H3122" s="37"/>
      <c r="I3122" s="36"/>
      <c r="J3122" s="38"/>
      <c r="K3122" s="36"/>
      <c r="L3122" s="36"/>
      <c r="M3122" s="38"/>
      <c r="N3122" s="36"/>
      <c r="O3122" s="38"/>
    </row>
    <row r="3123" spans="8:15">
      <c r="H3123" s="37"/>
      <c r="I3123" s="36"/>
      <c r="J3123" s="38"/>
      <c r="K3123" s="36"/>
      <c r="L3123" s="36"/>
      <c r="M3123" s="38"/>
      <c r="N3123" s="36"/>
      <c r="O3123" s="38"/>
    </row>
    <row r="3124" spans="8:15">
      <c r="H3124" s="37"/>
      <c r="I3124" s="36"/>
      <c r="J3124" s="38"/>
      <c r="K3124" s="36"/>
      <c r="L3124" s="36"/>
      <c r="M3124" s="38"/>
      <c r="N3124" s="36"/>
      <c r="O3124" s="38"/>
    </row>
    <row r="3125" spans="8:15">
      <c r="H3125" s="37"/>
      <c r="I3125" s="36"/>
      <c r="J3125" s="38"/>
      <c r="K3125" s="36"/>
      <c r="L3125" s="36"/>
      <c r="M3125" s="38"/>
      <c r="N3125" s="36"/>
      <c r="O3125" s="38"/>
    </row>
    <row r="3126" spans="8:15">
      <c r="H3126" s="37"/>
      <c r="I3126" s="36"/>
      <c r="J3126" s="38"/>
      <c r="K3126" s="36"/>
      <c r="L3126" s="36"/>
      <c r="M3126" s="38"/>
      <c r="N3126" s="36"/>
      <c r="O3126" s="38"/>
    </row>
    <row r="3127" spans="8:15">
      <c r="H3127" s="37"/>
      <c r="I3127" s="36"/>
      <c r="J3127" s="38"/>
      <c r="K3127" s="36"/>
      <c r="L3127" s="36"/>
      <c r="M3127" s="38"/>
      <c r="N3127" s="36"/>
      <c r="O3127" s="38"/>
    </row>
    <row r="3128" spans="8:15">
      <c r="H3128" s="37"/>
      <c r="I3128" s="36"/>
      <c r="J3128" s="38"/>
      <c r="K3128" s="36"/>
      <c r="L3128" s="36"/>
      <c r="M3128" s="38"/>
      <c r="N3128" s="36"/>
      <c r="O3128" s="38"/>
    </row>
    <row r="3129" spans="8:15">
      <c r="H3129" s="37"/>
      <c r="I3129" s="36"/>
      <c r="J3129" s="38"/>
      <c r="K3129" s="36"/>
      <c r="L3129" s="36"/>
      <c r="M3129" s="38"/>
      <c r="N3129" s="36"/>
      <c r="O3129" s="38"/>
    </row>
    <row r="3130" spans="8:15">
      <c r="H3130" s="37"/>
      <c r="I3130" s="36"/>
      <c r="J3130" s="38"/>
      <c r="K3130" s="36"/>
      <c r="L3130" s="36"/>
      <c r="M3130" s="38"/>
      <c r="N3130" s="36"/>
      <c r="O3130" s="38"/>
    </row>
    <row r="3131" spans="8:15">
      <c r="H3131" s="37"/>
      <c r="I3131" s="36"/>
      <c r="J3131" s="38"/>
      <c r="K3131" s="36"/>
      <c r="L3131" s="36"/>
      <c r="M3131" s="38"/>
      <c r="N3131" s="36"/>
      <c r="O3131" s="38"/>
    </row>
    <row r="3132" spans="8:15">
      <c r="H3132" s="37"/>
      <c r="I3132" s="36"/>
      <c r="J3132" s="38"/>
      <c r="K3132" s="36"/>
      <c r="L3132" s="36"/>
      <c r="M3132" s="38"/>
      <c r="N3132" s="36"/>
      <c r="O3132" s="38"/>
    </row>
    <row r="3133" spans="8:15">
      <c r="H3133" s="37"/>
      <c r="I3133" s="36"/>
      <c r="J3133" s="38"/>
      <c r="K3133" s="36"/>
      <c r="L3133" s="36"/>
      <c r="M3133" s="38"/>
      <c r="N3133" s="36"/>
      <c r="O3133" s="38"/>
    </row>
    <row r="3134" spans="8:15">
      <c r="H3134" s="37"/>
      <c r="I3134" s="36"/>
      <c r="J3134" s="38"/>
      <c r="K3134" s="36"/>
      <c r="L3134" s="36"/>
      <c r="M3134" s="38"/>
      <c r="N3134" s="36"/>
      <c r="O3134" s="38"/>
    </row>
    <row r="3135" spans="8:15">
      <c r="H3135" s="37"/>
      <c r="I3135" s="36"/>
      <c r="J3135" s="38"/>
      <c r="K3135" s="36"/>
      <c r="L3135" s="36"/>
      <c r="M3135" s="38"/>
      <c r="N3135" s="36"/>
      <c r="O3135" s="38"/>
    </row>
    <row r="3136" spans="8:15">
      <c r="H3136" s="37"/>
      <c r="I3136" s="36"/>
      <c r="J3136" s="38"/>
      <c r="K3136" s="36"/>
      <c r="L3136" s="36"/>
      <c r="M3136" s="38"/>
      <c r="N3136" s="36"/>
      <c r="O3136" s="38"/>
    </row>
    <row r="3137" spans="8:15">
      <c r="H3137" s="37"/>
      <c r="I3137" s="36"/>
      <c r="J3137" s="38"/>
      <c r="K3137" s="36"/>
      <c r="L3137" s="36"/>
      <c r="M3137" s="38"/>
      <c r="N3137" s="36"/>
      <c r="O3137" s="38"/>
    </row>
    <row r="3138" spans="8:15">
      <c r="H3138" s="37"/>
      <c r="I3138" s="36"/>
      <c r="J3138" s="38"/>
      <c r="K3138" s="36"/>
      <c r="L3138" s="36"/>
      <c r="M3138" s="38"/>
      <c r="N3138" s="36"/>
      <c r="O3138" s="38"/>
    </row>
    <row r="3139" spans="8:15">
      <c r="H3139" s="37"/>
      <c r="I3139" s="36"/>
      <c r="J3139" s="38"/>
      <c r="K3139" s="36"/>
      <c r="L3139" s="36"/>
      <c r="M3139" s="38"/>
      <c r="N3139" s="36"/>
      <c r="O3139" s="38"/>
    </row>
    <row r="3140" spans="8:15">
      <c r="H3140" s="37"/>
      <c r="I3140" s="36"/>
      <c r="J3140" s="38"/>
      <c r="K3140" s="36"/>
      <c r="L3140" s="36"/>
      <c r="M3140" s="38"/>
      <c r="N3140" s="36"/>
      <c r="O3140" s="38"/>
    </row>
    <row r="3141" spans="8:15">
      <c r="H3141" s="37"/>
      <c r="I3141" s="36"/>
      <c r="J3141" s="38"/>
      <c r="K3141" s="36"/>
      <c r="L3141" s="36"/>
      <c r="M3141" s="38"/>
      <c r="N3141" s="36"/>
      <c r="O3141" s="38"/>
    </row>
    <row r="3142" spans="8:15">
      <c r="H3142" s="37"/>
      <c r="I3142" s="36"/>
      <c r="J3142" s="38"/>
      <c r="K3142" s="36"/>
      <c r="L3142" s="36"/>
      <c r="M3142" s="38"/>
      <c r="N3142" s="36"/>
      <c r="O3142" s="38"/>
    </row>
    <row r="3143" spans="8:15">
      <c r="H3143" s="37"/>
      <c r="I3143" s="36"/>
      <c r="J3143" s="38"/>
      <c r="K3143" s="36"/>
      <c r="L3143" s="36"/>
      <c r="M3143" s="38"/>
      <c r="N3143" s="36"/>
      <c r="O3143" s="38"/>
    </row>
    <row r="3144" spans="8:15">
      <c r="H3144" s="37"/>
      <c r="I3144" s="36"/>
      <c r="J3144" s="38"/>
      <c r="K3144" s="36"/>
      <c r="L3144" s="36"/>
      <c r="M3144" s="38"/>
      <c r="N3144" s="36"/>
      <c r="O3144" s="38"/>
    </row>
    <row r="3145" spans="8:15">
      <c r="H3145" s="37"/>
      <c r="I3145" s="36"/>
      <c r="J3145" s="38"/>
      <c r="K3145" s="36"/>
      <c r="L3145" s="36"/>
      <c r="M3145" s="38"/>
      <c r="N3145" s="36"/>
      <c r="O3145" s="38"/>
    </row>
    <row r="3146" spans="8:15">
      <c r="H3146" s="37"/>
      <c r="I3146" s="36"/>
      <c r="J3146" s="38"/>
      <c r="K3146" s="36"/>
      <c r="L3146" s="36"/>
      <c r="M3146" s="38"/>
      <c r="N3146" s="36"/>
      <c r="O3146" s="38"/>
    </row>
    <row r="3147" spans="8:15">
      <c r="H3147" s="37"/>
      <c r="I3147" s="36"/>
      <c r="J3147" s="38"/>
      <c r="K3147" s="36"/>
      <c r="L3147" s="36"/>
      <c r="M3147" s="38"/>
      <c r="N3147" s="36"/>
      <c r="O3147" s="38"/>
    </row>
    <row r="3148" spans="8:15">
      <c r="H3148" s="37"/>
      <c r="I3148" s="36"/>
      <c r="J3148" s="38"/>
      <c r="K3148" s="36"/>
      <c r="L3148" s="36"/>
      <c r="M3148" s="38"/>
      <c r="N3148" s="36"/>
      <c r="O3148" s="38"/>
    </row>
    <row r="3149" spans="8:15">
      <c r="H3149" s="37"/>
      <c r="I3149" s="36"/>
      <c r="J3149" s="38"/>
      <c r="K3149" s="36"/>
      <c r="L3149" s="36"/>
      <c r="M3149" s="38"/>
      <c r="N3149" s="36"/>
      <c r="O3149" s="38"/>
    </row>
    <row r="3150" spans="8:15">
      <c r="H3150" s="37"/>
      <c r="I3150" s="36"/>
      <c r="J3150" s="38"/>
      <c r="K3150" s="36"/>
      <c r="L3150" s="36"/>
      <c r="M3150" s="38"/>
      <c r="N3150" s="36"/>
      <c r="O3150" s="38"/>
    </row>
    <row r="3151" spans="8:15">
      <c r="H3151" s="37"/>
      <c r="I3151" s="36"/>
      <c r="J3151" s="38"/>
      <c r="K3151" s="36"/>
      <c r="L3151" s="36"/>
      <c r="M3151" s="38"/>
      <c r="N3151" s="36"/>
      <c r="O3151" s="38"/>
    </row>
    <row r="3152" spans="8:15">
      <c r="H3152" s="37"/>
      <c r="I3152" s="36"/>
      <c r="J3152" s="38"/>
      <c r="K3152" s="36"/>
      <c r="L3152" s="36"/>
      <c r="M3152" s="38"/>
      <c r="N3152" s="36"/>
      <c r="O3152" s="38"/>
    </row>
    <row r="3153" spans="8:15">
      <c r="H3153" s="37"/>
      <c r="I3153" s="36"/>
      <c r="J3153" s="38"/>
      <c r="K3153" s="36"/>
      <c r="L3153" s="36"/>
      <c r="M3153" s="38"/>
      <c r="N3153" s="36"/>
      <c r="O3153" s="38"/>
    </row>
    <row r="3154" spans="8:15">
      <c r="H3154" s="37"/>
      <c r="I3154" s="36"/>
      <c r="J3154" s="38"/>
      <c r="K3154" s="36"/>
      <c r="L3154" s="36"/>
      <c r="M3154" s="38"/>
      <c r="N3154" s="36"/>
      <c r="O3154" s="38"/>
    </row>
    <row r="3155" spans="8:15">
      <c r="H3155" s="37"/>
      <c r="I3155" s="36"/>
      <c r="J3155" s="38"/>
      <c r="K3155" s="36"/>
      <c r="L3155" s="36"/>
      <c r="M3155" s="38"/>
      <c r="N3155" s="36"/>
      <c r="O3155" s="38"/>
    </row>
    <row r="3156" spans="8:15">
      <c r="H3156" s="37"/>
      <c r="I3156" s="36"/>
      <c r="J3156" s="38"/>
      <c r="K3156" s="36"/>
      <c r="L3156" s="36"/>
      <c r="M3156" s="38"/>
      <c r="N3156" s="36"/>
      <c r="O3156" s="38"/>
    </row>
    <row r="3157" spans="8:15">
      <c r="H3157" s="37"/>
      <c r="I3157" s="36"/>
      <c r="J3157" s="38"/>
      <c r="K3157" s="36"/>
      <c r="L3157" s="36"/>
      <c r="M3157" s="38"/>
      <c r="N3157" s="36"/>
      <c r="O3157" s="38"/>
    </row>
    <row r="3158" spans="8:15">
      <c r="H3158" s="37"/>
      <c r="I3158" s="36"/>
      <c r="J3158" s="38"/>
      <c r="K3158" s="36"/>
      <c r="L3158" s="36"/>
      <c r="M3158" s="38"/>
      <c r="N3158" s="36"/>
      <c r="O3158" s="38"/>
    </row>
    <row r="3159" spans="8:15">
      <c r="H3159" s="37"/>
      <c r="I3159" s="36"/>
      <c r="J3159" s="38"/>
      <c r="K3159" s="36"/>
      <c r="L3159" s="36"/>
      <c r="M3159" s="38"/>
      <c r="N3159" s="36"/>
      <c r="O3159" s="38"/>
    </row>
    <row r="3160" spans="8:15">
      <c r="H3160" s="37"/>
      <c r="I3160" s="36"/>
      <c r="J3160" s="38"/>
      <c r="K3160" s="36"/>
      <c r="L3160" s="36"/>
      <c r="M3160" s="38"/>
      <c r="N3160" s="36"/>
      <c r="O3160" s="38"/>
    </row>
    <row r="3161" spans="8:15">
      <c r="H3161" s="37"/>
      <c r="I3161" s="36"/>
      <c r="J3161" s="38"/>
      <c r="K3161" s="36"/>
      <c r="L3161" s="36"/>
      <c r="M3161" s="38"/>
      <c r="N3161" s="36"/>
      <c r="O3161" s="38"/>
    </row>
    <row r="3162" spans="8:15">
      <c r="H3162" s="37"/>
      <c r="I3162" s="36"/>
      <c r="J3162" s="38"/>
      <c r="K3162" s="36"/>
      <c r="L3162" s="36"/>
      <c r="M3162" s="38"/>
      <c r="N3162" s="36"/>
      <c r="O3162" s="38"/>
    </row>
    <row r="3163" spans="8:15">
      <c r="H3163" s="37"/>
      <c r="I3163" s="36"/>
      <c r="J3163" s="38"/>
      <c r="K3163" s="36"/>
      <c r="L3163" s="36"/>
      <c r="M3163" s="38"/>
      <c r="N3163" s="36"/>
      <c r="O3163" s="38"/>
    </row>
    <row r="3164" spans="8:15">
      <c r="H3164" s="37"/>
      <c r="I3164" s="36"/>
      <c r="J3164" s="38"/>
      <c r="K3164" s="36"/>
      <c r="L3164" s="36"/>
      <c r="M3164" s="38"/>
      <c r="N3164" s="36"/>
      <c r="O3164" s="38"/>
    </row>
    <row r="3165" spans="8:15">
      <c r="H3165" s="37"/>
      <c r="I3165" s="36"/>
      <c r="J3165" s="38"/>
      <c r="K3165" s="36"/>
      <c r="L3165" s="36"/>
      <c r="M3165" s="38"/>
      <c r="N3165" s="36"/>
      <c r="O3165" s="38"/>
    </row>
    <row r="3166" spans="8:15">
      <c r="H3166" s="37"/>
      <c r="I3166" s="36"/>
      <c r="J3166" s="38"/>
      <c r="K3166" s="36"/>
      <c r="L3166" s="36"/>
      <c r="M3166" s="38"/>
      <c r="N3166" s="36"/>
      <c r="O3166" s="38"/>
    </row>
    <row r="3167" spans="8:15">
      <c r="H3167" s="37"/>
      <c r="I3167" s="36"/>
      <c r="J3167" s="38"/>
      <c r="K3167" s="36"/>
      <c r="L3167" s="36"/>
      <c r="M3167" s="38"/>
      <c r="N3167" s="36"/>
      <c r="O3167" s="38"/>
    </row>
    <row r="3168" spans="8:15">
      <c r="H3168" s="37"/>
      <c r="I3168" s="36"/>
      <c r="J3168" s="38"/>
      <c r="K3168" s="36"/>
      <c r="L3168" s="36"/>
      <c r="M3168" s="38"/>
      <c r="N3168" s="36"/>
      <c r="O3168" s="38"/>
    </row>
    <row r="3169" spans="8:15">
      <c r="H3169" s="37"/>
      <c r="I3169" s="36"/>
      <c r="J3169" s="38"/>
      <c r="K3169" s="36"/>
      <c r="L3169" s="36"/>
      <c r="M3169" s="38"/>
      <c r="N3169" s="36"/>
      <c r="O3169" s="38"/>
    </row>
    <row r="3170" spans="8:15">
      <c r="H3170" s="37"/>
      <c r="I3170" s="36"/>
      <c r="J3170" s="38"/>
      <c r="K3170" s="36"/>
      <c r="L3170" s="36"/>
      <c r="M3170" s="38"/>
      <c r="N3170" s="36"/>
      <c r="O3170" s="38"/>
    </row>
    <row r="3171" spans="8:15">
      <c r="H3171" s="37"/>
      <c r="I3171" s="36"/>
      <c r="J3171" s="38"/>
      <c r="K3171" s="36"/>
      <c r="L3171" s="36"/>
      <c r="M3171" s="38"/>
      <c r="N3171" s="36"/>
      <c r="O3171" s="38"/>
    </row>
    <row r="3172" spans="8:15">
      <c r="H3172" s="37"/>
      <c r="I3172" s="36"/>
      <c r="J3172" s="38"/>
      <c r="K3172" s="36"/>
      <c r="L3172" s="36"/>
      <c r="M3172" s="38"/>
      <c r="N3172" s="36"/>
      <c r="O3172" s="38"/>
    </row>
    <row r="3173" spans="8:15">
      <c r="H3173" s="37"/>
      <c r="I3173" s="36"/>
      <c r="J3173" s="38"/>
      <c r="K3173" s="36"/>
      <c r="L3173" s="36"/>
      <c r="M3173" s="38"/>
      <c r="N3173" s="36"/>
      <c r="O3173" s="38"/>
    </row>
    <row r="3174" spans="8:15">
      <c r="H3174" s="37"/>
      <c r="I3174" s="36"/>
      <c r="J3174" s="38"/>
      <c r="K3174" s="36"/>
      <c r="L3174" s="36"/>
      <c r="M3174" s="38"/>
      <c r="N3174" s="36"/>
      <c r="O3174" s="38"/>
    </row>
    <row r="3175" spans="8:15">
      <c r="H3175" s="37"/>
      <c r="I3175" s="36"/>
      <c r="J3175" s="38"/>
      <c r="K3175" s="36"/>
      <c r="L3175" s="36"/>
      <c r="M3175" s="38"/>
      <c r="N3175" s="36"/>
      <c r="O3175" s="38"/>
    </row>
    <row r="3176" spans="8:15">
      <c r="H3176" s="37"/>
      <c r="I3176" s="36"/>
      <c r="J3176" s="38"/>
      <c r="K3176" s="36"/>
      <c r="L3176" s="36"/>
      <c r="M3176" s="38"/>
      <c r="N3176" s="36"/>
      <c r="O3176" s="38"/>
    </row>
    <row r="3177" spans="8:15">
      <c r="H3177" s="37"/>
      <c r="I3177" s="36"/>
      <c r="J3177" s="38"/>
      <c r="K3177" s="36"/>
      <c r="L3177" s="36"/>
      <c r="M3177" s="38"/>
      <c r="N3177" s="36"/>
      <c r="O3177" s="38"/>
    </row>
    <row r="3178" spans="8:15">
      <c r="H3178" s="37"/>
      <c r="I3178" s="36"/>
      <c r="J3178" s="38"/>
      <c r="K3178" s="36"/>
      <c r="L3178" s="36"/>
      <c r="M3178" s="38"/>
      <c r="N3178" s="36"/>
      <c r="O3178" s="38"/>
    </row>
    <row r="3179" spans="8:15">
      <c r="H3179" s="37"/>
      <c r="I3179" s="36"/>
      <c r="J3179" s="38"/>
      <c r="K3179" s="36"/>
      <c r="L3179" s="36"/>
      <c r="M3179" s="38"/>
      <c r="N3179" s="36"/>
      <c r="O3179" s="38"/>
    </row>
    <row r="3180" spans="8:15">
      <c r="H3180" s="37"/>
      <c r="I3180" s="36"/>
      <c r="J3180" s="38"/>
      <c r="K3180" s="36"/>
      <c r="L3180" s="36"/>
      <c r="M3180" s="38"/>
      <c r="N3180" s="36"/>
      <c r="O3180" s="38"/>
    </row>
    <row r="3181" spans="8:15">
      <c r="H3181" s="37"/>
      <c r="I3181" s="36"/>
      <c r="J3181" s="38"/>
      <c r="K3181" s="36"/>
      <c r="L3181" s="36"/>
      <c r="M3181" s="38"/>
      <c r="N3181" s="36"/>
      <c r="O3181" s="38"/>
    </row>
    <row r="3182" spans="8:15">
      <c r="H3182" s="37"/>
      <c r="I3182" s="36"/>
      <c r="J3182" s="38"/>
      <c r="K3182" s="36"/>
      <c r="L3182" s="36"/>
      <c r="M3182" s="38"/>
      <c r="N3182" s="36"/>
      <c r="O3182" s="38"/>
    </row>
    <row r="3183" spans="8:15">
      <c r="H3183" s="37"/>
      <c r="I3183" s="36"/>
      <c r="J3183" s="38"/>
      <c r="K3183" s="36"/>
      <c r="L3183" s="36"/>
      <c r="M3183" s="38"/>
      <c r="N3183" s="36"/>
      <c r="O3183" s="38"/>
    </row>
    <row r="3184" spans="8:15">
      <c r="H3184" s="37"/>
      <c r="I3184" s="36"/>
      <c r="J3184" s="38"/>
      <c r="K3184" s="36"/>
      <c r="L3184" s="36"/>
      <c r="M3184" s="38"/>
      <c r="N3184" s="36"/>
      <c r="O3184" s="38"/>
    </row>
    <row r="3185" spans="8:15">
      <c r="H3185" s="37"/>
      <c r="I3185" s="36"/>
      <c r="J3185" s="38"/>
      <c r="K3185" s="36"/>
      <c r="L3185" s="36"/>
      <c r="M3185" s="38"/>
      <c r="N3185" s="36"/>
      <c r="O3185" s="38"/>
    </row>
    <row r="3186" spans="8:15">
      <c r="H3186" s="37"/>
      <c r="I3186" s="36"/>
      <c r="J3186" s="38"/>
      <c r="K3186" s="36"/>
      <c r="L3186" s="36"/>
      <c r="M3186" s="38"/>
      <c r="N3186" s="36"/>
      <c r="O3186" s="38"/>
    </row>
    <row r="3187" spans="8:15">
      <c r="H3187" s="37"/>
      <c r="I3187" s="36"/>
      <c r="J3187" s="38"/>
      <c r="K3187" s="36"/>
      <c r="L3187" s="36"/>
      <c r="M3187" s="38"/>
      <c r="N3187" s="36"/>
      <c r="O3187" s="38"/>
    </row>
    <row r="3188" spans="8:15">
      <c r="H3188" s="37"/>
      <c r="I3188" s="36"/>
      <c r="J3188" s="38"/>
      <c r="K3188" s="36"/>
      <c r="L3188" s="36"/>
      <c r="M3188" s="38"/>
      <c r="N3188" s="36"/>
      <c r="O3188" s="38"/>
    </row>
    <row r="3189" spans="8:15">
      <c r="H3189" s="37"/>
      <c r="I3189" s="36"/>
      <c r="J3189" s="38"/>
      <c r="K3189" s="36"/>
      <c r="L3189" s="36"/>
      <c r="M3189" s="38"/>
      <c r="N3189" s="36"/>
      <c r="O3189" s="38"/>
    </row>
    <row r="3190" spans="8:15">
      <c r="H3190" s="37"/>
      <c r="I3190" s="36"/>
      <c r="J3190" s="38"/>
      <c r="K3190" s="36"/>
      <c r="L3190" s="36"/>
      <c r="M3190" s="38"/>
      <c r="N3190" s="36"/>
      <c r="O3190" s="38"/>
    </row>
    <row r="3191" spans="8:15">
      <c r="H3191" s="37"/>
      <c r="I3191" s="36"/>
      <c r="J3191" s="38"/>
      <c r="K3191" s="36"/>
      <c r="L3191" s="36"/>
      <c r="M3191" s="38"/>
      <c r="N3191" s="36"/>
      <c r="O3191" s="38"/>
    </row>
    <row r="3192" spans="8:15">
      <c r="H3192" s="37"/>
      <c r="I3192" s="36"/>
      <c r="J3192" s="38"/>
      <c r="K3192" s="36"/>
      <c r="L3192" s="36"/>
      <c r="M3192" s="38"/>
      <c r="N3192" s="36"/>
      <c r="O3192" s="38"/>
    </row>
    <row r="3193" spans="8:15">
      <c r="H3193" s="37"/>
      <c r="I3193" s="36"/>
      <c r="J3193" s="38"/>
      <c r="K3193" s="36"/>
      <c r="L3193" s="36"/>
      <c r="M3193" s="38"/>
      <c r="N3193" s="36"/>
      <c r="O3193" s="38"/>
    </row>
    <row r="3194" spans="8:15">
      <c r="H3194" s="37"/>
      <c r="I3194" s="36"/>
      <c r="J3194" s="38"/>
      <c r="K3194" s="36"/>
      <c r="L3194" s="36"/>
      <c r="M3194" s="38"/>
      <c r="N3194" s="36"/>
      <c r="O3194" s="38"/>
    </row>
    <row r="3195" spans="8:15">
      <c r="H3195" s="37"/>
      <c r="I3195" s="36"/>
      <c r="J3195" s="38"/>
      <c r="K3195" s="36"/>
      <c r="L3195" s="36"/>
      <c r="M3195" s="38"/>
      <c r="N3195" s="36"/>
      <c r="O3195" s="38"/>
    </row>
    <row r="3196" spans="8:15">
      <c r="H3196" s="37"/>
      <c r="I3196" s="36"/>
      <c r="J3196" s="38"/>
      <c r="K3196" s="36"/>
      <c r="L3196" s="36"/>
      <c r="M3196" s="38"/>
      <c r="N3196" s="36"/>
      <c r="O3196" s="38"/>
    </row>
    <row r="3197" spans="8:15">
      <c r="H3197" s="37"/>
      <c r="I3197" s="36"/>
      <c r="J3197" s="38"/>
      <c r="K3197" s="36"/>
      <c r="L3197" s="36"/>
      <c r="M3197" s="38"/>
      <c r="N3197" s="36"/>
      <c r="O3197" s="38"/>
    </row>
    <row r="3198" spans="8:15">
      <c r="H3198" s="37"/>
      <c r="I3198" s="36"/>
      <c r="J3198" s="38"/>
      <c r="K3198" s="36"/>
      <c r="L3198" s="36"/>
      <c r="M3198" s="38"/>
      <c r="N3198" s="36"/>
      <c r="O3198" s="38"/>
    </row>
    <row r="3199" spans="8:15">
      <c r="H3199" s="37"/>
      <c r="I3199" s="36"/>
      <c r="J3199" s="38"/>
      <c r="K3199" s="36"/>
      <c r="L3199" s="36"/>
      <c r="M3199" s="38"/>
      <c r="N3199" s="36"/>
      <c r="O3199" s="38"/>
    </row>
    <row r="3200" spans="8:15">
      <c r="H3200" s="37"/>
      <c r="I3200" s="36"/>
      <c r="J3200" s="38"/>
      <c r="K3200" s="36"/>
      <c r="L3200" s="36"/>
      <c r="M3200" s="38"/>
      <c r="N3200" s="36"/>
      <c r="O3200" s="38"/>
    </row>
    <row r="3201" spans="8:15">
      <c r="H3201" s="37"/>
      <c r="I3201" s="36"/>
      <c r="J3201" s="38"/>
      <c r="K3201" s="36"/>
      <c r="L3201" s="36"/>
      <c r="M3201" s="38"/>
      <c r="N3201" s="36"/>
      <c r="O3201" s="38"/>
    </row>
    <row r="3202" spans="8:15">
      <c r="H3202" s="37"/>
      <c r="I3202" s="36"/>
      <c r="J3202" s="38"/>
      <c r="K3202" s="36"/>
      <c r="L3202" s="36"/>
      <c r="M3202" s="38"/>
      <c r="N3202" s="36"/>
      <c r="O3202" s="38"/>
    </row>
    <row r="3203" spans="8:15">
      <c r="H3203" s="37"/>
      <c r="I3203" s="36"/>
      <c r="J3203" s="38"/>
      <c r="K3203" s="36"/>
      <c r="L3203" s="36"/>
      <c r="M3203" s="38"/>
      <c r="N3203" s="36"/>
      <c r="O3203" s="38"/>
    </row>
    <row r="3204" spans="8:15">
      <c r="H3204" s="37"/>
      <c r="I3204" s="36"/>
      <c r="J3204" s="38"/>
      <c r="K3204" s="36"/>
      <c r="L3204" s="36"/>
      <c r="M3204" s="38"/>
      <c r="N3204" s="36"/>
      <c r="O3204" s="38"/>
    </row>
    <row r="3205" spans="8:15">
      <c r="H3205" s="37"/>
      <c r="I3205" s="36"/>
      <c r="J3205" s="38"/>
      <c r="K3205" s="36"/>
      <c r="L3205" s="36"/>
      <c r="M3205" s="38"/>
      <c r="N3205" s="36"/>
      <c r="O3205" s="38"/>
    </row>
    <row r="3206" spans="8:15">
      <c r="H3206" s="37"/>
      <c r="I3206" s="36"/>
      <c r="J3206" s="38"/>
      <c r="K3206" s="36"/>
      <c r="L3206" s="36"/>
      <c r="M3206" s="38"/>
      <c r="N3206" s="36"/>
      <c r="O3206" s="38"/>
    </row>
    <row r="3207" spans="8:15">
      <c r="H3207" s="37"/>
      <c r="I3207" s="36"/>
      <c r="J3207" s="38"/>
      <c r="K3207" s="36"/>
      <c r="L3207" s="36"/>
      <c r="M3207" s="38"/>
      <c r="N3207" s="36"/>
      <c r="O3207" s="38"/>
    </row>
    <row r="3208" spans="8:15">
      <c r="H3208" s="37"/>
      <c r="I3208" s="36"/>
      <c r="J3208" s="38"/>
      <c r="K3208" s="36"/>
      <c r="L3208" s="36"/>
      <c r="M3208" s="38"/>
      <c r="N3208" s="36"/>
      <c r="O3208" s="38"/>
    </row>
    <row r="3209" spans="8:15">
      <c r="H3209" s="37"/>
      <c r="I3209" s="36"/>
      <c r="J3209" s="38"/>
      <c r="K3209" s="36"/>
      <c r="L3209" s="36"/>
      <c r="M3209" s="38"/>
      <c r="N3209" s="36"/>
      <c r="O3209" s="38"/>
    </row>
    <row r="3210" spans="8:15">
      <c r="H3210" s="37"/>
      <c r="I3210" s="36"/>
      <c r="J3210" s="38"/>
      <c r="K3210" s="36"/>
      <c r="L3210" s="36"/>
      <c r="M3210" s="38"/>
      <c r="N3210" s="36"/>
      <c r="O3210" s="38"/>
    </row>
    <row r="3211" spans="8:15">
      <c r="H3211" s="37"/>
      <c r="I3211" s="36"/>
      <c r="J3211" s="38"/>
      <c r="K3211" s="36"/>
      <c r="L3211" s="36"/>
      <c r="M3211" s="38"/>
      <c r="N3211" s="36"/>
      <c r="O3211" s="38"/>
    </row>
    <row r="3212" spans="8:15">
      <c r="H3212" s="37"/>
      <c r="I3212" s="36"/>
      <c r="J3212" s="38"/>
      <c r="K3212" s="36"/>
      <c r="L3212" s="36"/>
      <c r="M3212" s="38"/>
      <c r="N3212" s="36"/>
      <c r="O3212" s="38"/>
    </row>
    <row r="3213" spans="8:15">
      <c r="H3213" s="37"/>
      <c r="I3213" s="36"/>
      <c r="J3213" s="38"/>
      <c r="K3213" s="36"/>
      <c r="L3213" s="36"/>
      <c r="M3213" s="38"/>
      <c r="N3213" s="36"/>
      <c r="O3213" s="38"/>
    </row>
    <row r="3214" spans="8:15">
      <c r="H3214" s="37"/>
      <c r="I3214" s="36"/>
      <c r="J3214" s="38"/>
      <c r="K3214" s="36"/>
      <c r="L3214" s="36"/>
      <c r="M3214" s="38"/>
      <c r="N3214" s="36"/>
      <c r="O3214" s="38"/>
    </row>
    <row r="3215" spans="8:15">
      <c r="H3215" s="37"/>
      <c r="I3215" s="36"/>
      <c r="J3215" s="38"/>
      <c r="K3215" s="36"/>
      <c r="L3215" s="36"/>
      <c r="M3215" s="38"/>
      <c r="N3215" s="36"/>
      <c r="O3215" s="38"/>
    </row>
    <row r="3216" spans="8:15">
      <c r="H3216" s="37"/>
      <c r="I3216" s="36"/>
      <c r="J3216" s="38"/>
      <c r="K3216" s="36"/>
      <c r="L3216" s="36"/>
      <c r="M3216" s="38"/>
      <c r="N3216" s="36"/>
      <c r="O3216" s="38"/>
    </row>
    <row r="3217" spans="8:15">
      <c r="H3217" s="37"/>
      <c r="I3217" s="36"/>
      <c r="J3217" s="38"/>
      <c r="K3217" s="36"/>
      <c r="L3217" s="36"/>
      <c r="M3217" s="38"/>
      <c r="N3217" s="36"/>
      <c r="O3217" s="38"/>
    </row>
    <row r="3218" spans="8:15">
      <c r="H3218" s="37"/>
      <c r="I3218" s="36"/>
      <c r="J3218" s="38"/>
      <c r="K3218" s="36"/>
      <c r="L3218" s="36"/>
      <c r="M3218" s="38"/>
      <c r="N3218" s="36"/>
      <c r="O3218" s="38"/>
    </row>
    <row r="3219" spans="8:15">
      <c r="H3219" s="37"/>
      <c r="I3219" s="36"/>
      <c r="J3219" s="38"/>
      <c r="K3219" s="36"/>
      <c r="L3219" s="36"/>
      <c r="M3219" s="38"/>
      <c r="N3219" s="36"/>
      <c r="O3219" s="38"/>
    </row>
    <row r="3220" spans="8:15">
      <c r="H3220" s="37"/>
      <c r="I3220" s="36"/>
      <c r="J3220" s="38"/>
      <c r="K3220" s="36"/>
      <c r="L3220" s="36"/>
      <c r="M3220" s="38"/>
      <c r="N3220" s="36"/>
      <c r="O3220" s="38"/>
    </row>
    <row r="3221" spans="8:15">
      <c r="H3221" s="37"/>
      <c r="I3221" s="36"/>
      <c r="J3221" s="38"/>
      <c r="K3221" s="36"/>
      <c r="L3221" s="36"/>
      <c r="M3221" s="38"/>
      <c r="N3221" s="36"/>
      <c r="O3221" s="38"/>
    </row>
    <row r="3222" spans="8:15">
      <c r="H3222" s="37"/>
      <c r="I3222" s="36"/>
      <c r="J3222" s="38"/>
      <c r="K3222" s="36"/>
      <c r="L3222" s="36"/>
      <c r="M3222" s="38"/>
      <c r="N3222" s="36"/>
      <c r="O3222" s="38"/>
    </row>
    <row r="3223" spans="8:15">
      <c r="H3223" s="37"/>
      <c r="I3223" s="36"/>
      <c r="J3223" s="38"/>
      <c r="K3223" s="36"/>
      <c r="L3223" s="36"/>
      <c r="M3223" s="38"/>
      <c r="N3223" s="36"/>
      <c r="O3223" s="38"/>
    </row>
    <row r="3224" spans="8:15">
      <c r="H3224" s="37"/>
      <c r="I3224" s="36"/>
      <c r="J3224" s="38"/>
      <c r="K3224" s="36"/>
      <c r="L3224" s="36"/>
      <c r="M3224" s="38"/>
      <c r="N3224" s="36"/>
      <c r="O3224" s="38"/>
    </row>
    <row r="3225" spans="8:15">
      <c r="H3225" s="37"/>
      <c r="I3225" s="36"/>
      <c r="J3225" s="38"/>
      <c r="K3225" s="36"/>
      <c r="L3225" s="36"/>
      <c r="M3225" s="38"/>
      <c r="N3225" s="36"/>
      <c r="O3225" s="38"/>
    </row>
    <row r="3226" spans="8:15">
      <c r="H3226" s="37"/>
      <c r="I3226" s="36"/>
      <c r="J3226" s="38"/>
      <c r="K3226" s="36"/>
      <c r="L3226" s="36"/>
      <c r="M3226" s="38"/>
      <c r="N3226" s="36"/>
      <c r="O3226" s="38"/>
    </row>
    <row r="3227" spans="8:15">
      <c r="H3227" s="37"/>
      <c r="I3227" s="36"/>
      <c r="J3227" s="38"/>
      <c r="K3227" s="36"/>
      <c r="L3227" s="36"/>
      <c r="M3227" s="38"/>
      <c r="N3227" s="36"/>
      <c r="O3227" s="38"/>
    </row>
    <row r="3228" spans="8:15">
      <c r="H3228" s="37"/>
      <c r="I3228" s="36"/>
      <c r="J3228" s="38"/>
      <c r="K3228" s="36"/>
      <c r="L3228" s="36"/>
      <c r="M3228" s="38"/>
      <c r="N3228" s="36"/>
      <c r="O3228" s="38"/>
    </row>
    <row r="3229" spans="8:15">
      <c r="H3229" s="37"/>
      <c r="I3229" s="36"/>
      <c r="J3229" s="38"/>
      <c r="K3229" s="36"/>
      <c r="L3229" s="36"/>
      <c r="M3229" s="38"/>
      <c r="N3229" s="36"/>
      <c r="O3229" s="38"/>
    </row>
    <row r="3230" spans="8:15">
      <c r="H3230" s="37"/>
      <c r="I3230" s="36"/>
      <c r="J3230" s="38"/>
      <c r="K3230" s="36"/>
      <c r="L3230" s="36"/>
      <c r="M3230" s="38"/>
      <c r="N3230" s="36"/>
      <c r="O3230" s="38"/>
    </row>
    <row r="3231" spans="8:15">
      <c r="H3231" s="37"/>
      <c r="I3231" s="36"/>
      <c r="J3231" s="38"/>
      <c r="K3231" s="36"/>
      <c r="L3231" s="36"/>
      <c r="M3231" s="38"/>
      <c r="N3231" s="36"/>
      <c r="O3231" s="38"/>
    </row>
    <row r="3232" spans="8:15">
      <c r="H3232" s="37"/>
      <c r="I3232" s="36"/>
      <c r="J3232" s="38"/>
      <c r="K3232" s="36"/>
      <c r="L3232" s="36"/>
      <c r="M3232" s="38"/>
      <c r="N3232" s="36"/>
      <c r="O3232" s="38"/>
    </row>
    <row r="3233" spans="8:15">
      <c r="H3233" s="37"/>
      <c r="I3233" s="36"/>
      <c r="J3233" s="38"/>
      <c r="K3233" s="36"/>
      <c r="L3233" s="36"/>
      <c r="M3233" s="38"/>
      <c r="N3233" s="36"/>
      <c r="O3233" s="38"/>
    </row>
    <row r="3234" spans="8:15">
      <c r="H3234" s="37"/>
      <c r="I3234" s="36"/>
      <c r="J3234" s="38"/>
      <c r="K3234" s="36"/>
      <c r="L3234" s="36"/>
      <c r="M3234" s="38"/>
      <c r="N3234" s="36"/>
      <c r="O3234" s="38"/>
    </row>
    <row r="3235" spans="8:15">
      <c r="H3235" s="37"/>
      <c r="I3235" s="36"/>
      <c r="J3235" s="38"/>
      <c r="K3235" s="36"/>
      <c r="L3235" s="36"/>
      <c r="M3235" s="38"/>
      <c r="N3235" s="36"/>
      <c r="O3235" s="38"/>
    </row>
    <row r="3236" spans="8:15">
      <c r="H3236" s="37"/>
      <c r="I3236" s="36"/>
      <c r="J3236" s="38"/>
      <c r="K3236" s="36"/>
      <c r="L3236" s="36"/>
      <c r="M3236" s="38"/>
      <c r="N3236" s="36"/>
      <c r="O3236" s="38"/>
    </row>
    <row r="3237" spans="8:15">
      <c r="H3237" s="37"/>
      <c r="I3237" s="36"/>
      <c r="J3237" s="38"/>
      <c r="K3237" s="36"/>
      <c r="L3237" s="36"/>
      <c r="M3237" s="38"/>
      <c r="N3237" s="36"/>
      <c r="O3237" s="38"/>
    </row>
    <row r="3238" spans="8:15">
      <c r="H3238" s="37"/>
      <c r="I3238" s="36"/>
      <c r="J3238" s="38"/>
      <c r="K3238" s="36"/>
      <c r="L3238" s="36"/>
      <c r="M3238" s="38"/>
      <c r="N3238" s="36"/>
      <c r="O3238" s="38"/>
    </row>
    <row r="3239" spans="8:15">
      <c r="H3239" s="37"/>
      <c r="I3239" s="36"/>
      <c r="J3239" s="38"/>
      <c r="K3239" s="36"/>
      <c r="L3239" s="36"/>
      <c r="M3239" s="38"/>
      <c r="N3239" s="36"/>
      <c r="O3239" s="38"/>
    </row>
    <row r="3240" spans="8:15">
      <c r="H3240" s="37"/>
      <c r="I3240" s="36"/>
      <c r="J3240" s="38"/>
      <c r="K3240" s="36"/>
      <c r="L3240" s="36"/>
      <c r="M3240" s="38"/>
      <c r="N3240" s="36"/>
      <c r="O3240" s="38"/>
    </row>
    <row r="3241" spans="8:15">
      <c r="H3241" s="37"/>
      <c r="I3241" s="36"/>
      <c r="J3241" s="38"/>
      <c r="K3241" s="36"/>
      <c r="L3241" s="36"/>
      <c r="M3241" s="38"/>
      <c r="N3241" s="36"/>
      <c r="O3241" s="38"/>
    </row>
    <row r="3242" spans="8:15">
      <c r="H3242" s="37"/>
      <c r="I3242" s="36"/>
      <c r="J3242" s="38"/>
      <c r="K3242" s="36"/>
      <c r="L3242" s="36"/>
      <c r="M3242" s="38"/>
      <c r="N3242" s="36"/>
      <c r="O3242" s="38"/>
    </row>
    <row r="3243" spans="8:15">
      <c r="H3243" s="37"/>
      <c r="I3243" s="36"/>
      <c r="J3243" s="38"/>
      <c r="K3243" s="36"/>
      <c r="L3243" s="36"/>
      <c r="M3243" s="38"/>
      <c r="N3243" s="36"/>
      <c r="O3243" s="38"/>
    </row>
    <row r="3244" spans="8:15">
      <c r="H3244" s="37"/>
      <c r="I3244" s="36"/>
      <c r="J3244" s="38"/>
      <c r="K3244" s="36"/>
      <c r="L3244" s="36"/>
      <c r="M3244" s="38"/>
      <c r="N3244" s="36"/>
      <c r="O3244" s="38"/>
    </row>
    <row r="3245" spans="8:15">
      <c r="H3245" s="37"/>
      <c r="I3245" s="36"/>
      <c r="J3245" s="38"/>
      <c r="K3245" s="36"/>
      <c r="L3245" s="36"/>
      <c r="M3245" s="38"/>
      <c r="N3245" s="36"/>
      <c r="O3245" s="38"/>
    </row>
    <row r="3246" spans="8:15">
      <c r="H3246" s="37"/>
      <c r="I3246" s="36"/>
      <c r="J3246" s="38"/>
      <c r="K3246" s="36"/>
      <c r="L3246" s="36"/>
      <c r="M3246" s="38"/>
      <c r="N3246" s="36"/>
      <c r="O3246" s="38"/>
    </row>
    <row r="3247" spans="8:15">
      <c r="H3247" s="37"/>
      <c r="I3247" s="36"/>
      <c r="J3247" s="38"/>
      <c r="K3247" s="36"/>
      <c r="L3247" s="36"/>
      <c r="M3247" s="38"/>
      <c r="N3247" s="36"/>
      <c r="O3247" s="38"/>
    </row>
    <row r="3248" spans="8:15">
      <c r="H3248" s="37"/>
      <c r="I3248" s="36"/>
      <c r="J3248" s="38"/>
      <c r="K3248" s="36"/>
      <c r="L3248" s="36"/>
      <c r="M3248" s="38"/>
      <c r="N3248" s="36"/>
      <c r="O3248" s="38"/>
    </row>
    <row r="3249" spans="8:15">
      <c r="H3249" s="37"/>
      <c r="I3249" s="36"/>
      <c r="J3249" s="38"/>
      <c r="K3249" s="36"/>
      <c r="L3249" s="36"/>
      <c r="M3249" s="38"/>
      <c r="N3249" s="36"/>
      <c r="O3249" s="38"/>
    </row>
    <row r="3250" spans="8:15">
      <c r="H3250" s="37"/>
      <c r="I3250" s="36"/>
      <c r="J3250" s="38"/>
      <c r="K3250" s="36"/>
      <c r="L3250" s="36"/>
      <c r="M3250" s="38"/>
      <c r="N3250" s="36"/>
      <c r="O3250" s="38"/>
    </row>
    <row r="3251" spans="8:15">
      <c r="H3251" s="37"/>
      <c r="I3251" s="36"/>
      <c r="J3251" s="38"/>
      <c r="K3251" s="36"/>
      <c r="L3251" s="36"/>
      <c r="M3251" s="38"/>
      <c r="N3251" s="36"/>
      <c r="O3251" s="38"/>
    </row>
    <row r="3252" spans="8:15">
      <c r="H3252" s="37"/>
      <c r="I3252" s="36"/>
      <c r="J3252" s="38"/>
      <c r="K3252" s="36"/>
      <c r="L3252" s="36"/>
      <c r="M3252" s="38"/>
      <c r="N3252" s="36"/>
      <c r="O3252" s="38"/>
    </row>
    <row r="3253" spans="8:15">
      <c r="H3253" s="37"/>
      <c r="I3253" s="36"/>
      <c r="J3253" s="38"/>
      <c r="K3253" s="36"/>
      <c r="L3253" s="36"/>
      <c r="M3253" s="38"/>
      <c r="N3253" s="36"/>
      <c r="O3253" s="38"/>
    </row>
    <row r="3254" spans="8:15">
      <c r="H3254" s="37"/>
      <c r="I3254" s="36"/>
      <c r="J3254" s="38"/>
      <c r="K3254" s="36"/>
      <c r="L3254" s="36"/>
      <c r="M3254" s="38"/>
      <c r="N3254" s="36"/>
      <c r="O3254" s="38"/>
    </row>
    <row r="3255" spans="8:15">
      <c r="H3255" s="37"/>
      <c r="I3255" s="36"/>
      <c r="J3255" s="38"/>
      <c r="K3255" s="36"/>
      <c r="L3255" s="36"/>
      <c r="M3255" s="38"/>
      <c r="N3255" s="36"/>
      <c r="O3255" s="38"/>
    </row>
    <row r="3256" spans="8:15">
      <c r="H3256" s="37"/>
      <c r="I3256" s="36"/>
      <c r="J3256" s="38"/>
      <c r="K3256" s="36"/>
      <c r="L3256" s="36"/>
      <c r="M3256" s="38"/>
      <c r="N3256" s="36"/>
      <c r="O3256" s="38"/>
    </row>
    <row r="3257" spans="8:15">
      <c r="H3257" s="37"/>
      <c r="I3257" s="36"/>
      <c r="J3257" s="38"/>
      <c r="K3257" s="36"/>
      <c r="L3257" s="36"/>
      <c r="M3257" s="38"/>
      <c r="N3257" s="36"/>
      <c r="O3257" s="38"/>
    </row>
    <row r="3258" spans="8:15">
      <c r="H3258" s="37"/>
      <c r="I3258" s="36"/>
      <c r="J3258" s="38"/>
      <c r="K3258" s="36"/>
      <c r="L3258" s="36"/>
      <c r="M3258" s="38"/>
      <c r="N3258" s="36"/>
      <c r="O3258" s="38"/>
    </row>
    <row r="3259" spans="8:15">
      <c r="H3259" s="37"/>
      <c r="I3259" s="36"/>
      <c r="J3259" s="38"/>
      <c r="K3259" s="36"/>
      <c r="L3259" s="36"/>
      <c r="M3259" s="38"/>
      <c r="N3259" s="36"/>
      <c r="O3259" s="38"/>
    </row>
    <row r="3260" spans="8:15">
      <c r="H3260" s="37"/>
      <c r="I3260" s="36"/>
      <c r="J3260" s="38"/>
      <c r="K3260" s="36"/>
      <c r="L3260" s="36"/>
      <c r="M3260" s="38"/>
      <c r="N3260" s="36"/>
      <c r="O3260" s="38"/>
    </row>
    <row r="3261" spans="8:15">
      <c r="H3261" s="37"/>
      <c r="I3261" s="36"/>
      <c r="J3261" s="38"/>
      <c r="K3261" s="36"/>
      <c r="L3261" s="36"/>
      <c r="M3261" s="38"/>
      <c r="N3261" s="36"/>
      <c r="O3261" s="38"/>
    </row>
    <row r="3262" spans="8:15">
      <c r="H3262" s="37"/>
      <c r="I3262" s="36"/>
      <c r="J3262" s="38"/>
      <c r="K3262" s="36"/>
      <c r="L3262" s="36"/>
      <c r="M3262" s="38"/>
      <c r="N3262" s="36"/>
      <c r="O3262" s="38"/>
    </row>
    <row r="3263" spans="8:15">
      <c r="H3263" s="37"/>
      <c r="I3263" s="36"/>
      <c r="J3263" s="38"/>
      <c r="K3263" s="36"/>
      <c r="L3263" s="36"/>
      <c r="M3263" s="38"/>
      <c r="N3263" s="36"/>
      <c r="O3263" s="38"/>
    </row>
    <row r="3264" spans="8:15">
      <c r="H3264" s="37"/>
      <c r="I3264" s="36"/>
      <c r="J3264" s="38"/>
      <c r="K3264" s="36"/>
      <c r="L3264" s="36"/>
      <c r="M3264" s="38"/>
      <c r="N3264" s="36"/>
      <c r="O3264" s="38"/>
    </row>
    <row r="3265" spans="8:15">
      <c r="H3265" s="37"/>
      <c r="I3265" s="36"/>
      <c r="J3265" s="38"/>
      <c r="K3265" s="36"/>
      <c r="L3265" s="36"/>
      <c r="M3265" s="38"/>
      <c r="N3265" s="36"/>
      <c r="O3265" s="38"/>
    </row>
    <row r="3266" spans="8:15">
      <c r="H3266" s="37"/>
      <c r="I3266" s="36"/>
      <c r="J3266" s="38"/>
      <c r="K3266" s="36"/>
      <c r="L3266" s="36"/>
      <c r="M3266" s="38"/>
      <c r="N3266" s="36"/>
      <c r="O3266" s="38"/>
    </row>
    <row r="3267" spans="8:15">
      <c r="H3267" s="37"/>
      <c r="I3267" s="36"/>
      <c r="J3267" s="38"/>
      <c r="K3267" s="36"/>
      <c r="L3267" s="36"/>
      <c r="M3267" s="38"/>
      <c r="N3267" s="36"/>
      <c r="O3267" s="38"/>
    </row>
    <row r="3268" spans="8:15">
      <c r="H3268" s="37"/>
      <c r="I3268" s="36"/>
      <c r="J3268" s="38"/>
      <c r="K3268" s="36"/>
      <c r="L3268" s="36"/>
      <c r="M3268" s="38"/>
      <c r="N3268" s="36"/>
      <c r="O3268" s="38"/>
    </row>
    <row r="3269" spans="8:15">
      <c r="H3269" s="37"/>
      <c r="I3269" s="36"/>
      <c r="J3269" s="38"/>
      <c r="K3269" s="36"/>
      <c r="L3269" s="36"/>
      <c r="M3269" s="38"/>
      <c r="N3269" s="36"/>
      <c r="O3269" s="38"/>
    </row>
    <row r="3270" spans="8:15">
      <c r="H3270" s="37"/>
      <c r="I3270" s="36"/>
      <c r="J3270" s="38"/>
      <c r="K3270" s="36"/>
      <c r="L3270" s="36"/>
      <c r="M3270" s="38"/>
      <c r="N3270" s="36"/>
      <c r="O3270" s="38"/>
    </row>
    <row r="3271" spans="8:15">
      <c r="H3271" s="37"/>
      <c r="I3271" s="36"/>
      <c r="J3271" s="38"/>
      <c r="K3271" s="36"/>
      <c r="L3271" s="36"/>
      <c r="M3271" s="38"/>
      <c r="N3271" s="36"/>
      <c r="O3271" s="38"/>
    </row>
    <row r="3272" spans="8:15">
      <c r="H3272" s="37"/>
      <c r="I3272" s="36"/>
      <c r="J3272" s="38"/>
      <c r="K3272" s="36"/>
      <c r="L3272" s="36"/>
      <c r="M3272" s="38"/>
      <c r="N3272" s="36"/>
      <c r="O3272" s="38"/>
    </row>
    <row r="3273" spans="8:15">
      <c r="H3273" s="37"/>
      <c r="I3273" s="36"/>
      <c r="J3273" s="38"/>
      <c r="K3273" s="36"/>
      <c r="L3273" s="36"/>
      <c r="M3273" s="38"/>
      <c r="N3273" s="36"/>
      <c r="O3273" s="38"/>
    </row>
    <row r="3274" spans="8:15">
      <c r="H3274" s="37"/>
      <c r="I3274" s="36"/>
      <c r="J3274" s="38"/>
      <c r="K3274" s="36"/>
      <c r="L3274" s="36"/>
      <c r="M3274" s="38"/>
      <c r="N3274" s="36"/>
      <c r="O3274" s="38"/>
    </row>
    <row r="3275" spans="8:15">
      <c r="H3275" s="37"/>
      <c r="I3275" s="36"/>
      <c r="J3275" s="38"/>
      <c r="K3275" s="36"/>
      <c r="L3275" s="36"/>
      <c r="M3275" s="38"/>
      <c r="N3275" s="36"/>
      <c r="O3275" s="38"/>
    </row>
    <row r="3276" spans="8:15">
      <c r="H3276" s="37"/>
      <c r="I3276" s="36"/>
      <c r="J3276" s="38"/>
      <c r="K3276" s="36"/>
      <c r="L3276" s="36"/>
      <c r="M3276" s="38"/>
      <c r="N3276" s="36"/>
      <c r="O3276" s="38"/>
    </row>
    <row r="3277" spans="8:15">
      <c r="H3277" s="37"/>
      <c r="I3277" s="36"/>
      <c r="J3277" s="38"/>
      <c r="K3277" s="36"/>
      <c r="L3277" s="36"/>
      <c r="M3277" s="38"/>
      <c r="N3277" s="36"/>
      <c r="O3277" s="38"/>
    </row>
    <row r="3278" spans="8:15">
      <c r="H3278" s="37"/>
      <c r="I3278" s="36"/>
      <c r="J3278" s="38"/>
      <c r="K3278" s="36"/>
      <c r="L3278" s="36"/>
      <c r="M3278" s="38"/>
      <c r="N3278" s="36"/>
      <c r="O3278" s="38"/>
    </row>
    <row r="3279" spans="8:15">
      <c r="H3279" s="37"/>
      <c r="I3279" s="36"/>
      <c r="J3279" s="38"/>
      <c r="K3279" s="36"/>
      <c r="L3279" s="36"/>
      <c r="M3279" s="38"/>
      <c r="N3279" s="36"/>
      <c r="O3279" s="38"/>
    </row>
    <row r="3280" spans="8:15">
      <c r="H3280" s="37"/>
      <c r="I3280" s="36"/>
      <c r="J3280" s="38"/>
      <c r="K3280" s="36"/>
      <c r="L3280" s="36"/>
      <c r="M3280" s="38"/>
      <c r="N3280" s="36"/>
      <c r="O3280" s="38"/>
    </row>
    <row r="3281" spans="8:15">
      <c r="H3281" s="37"/>
      <c r="I3281" s="36"/>
      <c r="J3281" s="38"/>
      <c r="K3281" s="36"/>
      <c r="L3281" s="36"/>
      <c r="M3281" s="38"/>
      <c r="N3281" s="36"/>
      <c r="O3281" s="38"/>
    </row>
    <row r="3282" spans="8:15">
      <c r="H3282" s="37"/>
      <c r="I3282" s="36"/>
      <c r="J3282" s="38"/>
      <c r="K3282" s="36"/>
      <c r="L3282" s="36"/>
      <c r="M3282" s="38"/>
      <c r="N3282" s="36"/>
      <c r="O3282" s="38"/>
    </row>
    <row r="3283" spans="8:15">
      <c r="H3283" s="37"/>
      <c r="I3283" s="36"/>
      <c r="J3283" s="38"/>
      <c r="K3283" s="36"/>
      <c r="L3283" s="36"/>
      <c r="M3283" s="38"/>
      <c r="N3283" s="36"/>
      <c r="O3283" s="38"/>
    </row>
    <row r="3284" spans="8:15">
      <c r="H3284" s="37"/>
      <c r="I3284" s="36"/>
      <c r="J3284" s="38"/>
      <c r="K3284" s="36"/>
      <c r="L3284" s="36"/>
      <c r="M3284" s="38"/>
      <c r="N3284" s="36"/>
      <c r="O3284" s="38"/>
    </row>
    <row r="3285" spans="8:15">
      <c r="H3285" s="37"/>
      <c r="I3285" s="36"/>
      <c r="J3285" s="38"/>
      <c r="K3285" s="36"/>
      <c r="L3285" s="36"/>
      <c r="M3285" s="38"/>
      <c r="N3285" s="36"/>
      <c r="O3285" s="38"/>
    </row>
    <row r="3286" spans="8:15">
      <c r="H3286" s="37"/>
      <c r="I3286" s="36"/>
      <c r="J3286" s="38"/>
      <c r="K3286" s="36"/>
      <c r="L3286" s="36"/>
      <c r="M3286" s="38"/>
      <c r="N3286" s="36"/>
      <c r="O3286" s="38"/>
    </row>
    <row r="3287" spans="8:15">
      <c r="H3287" s="37"/>
      <c r="I3287" s="36"/>
      <c r="J3287" s="38"/>
      <c r="K3287" s="36"/>
      <c r="L3287" s="36"/>
      <c r="M3287" s="38"/>
      <c r="N3287" s="36"/>
      <c r="O3287" s="38"/>
    </row>
    <row r="3288" spans="8:15">
      <c r="H3288" s="37"/>
      <c r="I3288" s="36"/>
      <c r="J3288" s="38"/>
      <c r="K3288" s="36"/>
      <c r="L3288" s="36"/>
      <c r="M3288" s="38"/>
      <c r="N3288" s="36"/>
      <c r="O3288" s="38"/>
    </row>
    <row r="3289" spans="8:15">
      <c r="H3289" s="37"/>
      <c r="I3289" s="36"/>
      <c r="J3289" s="38"/>
      <c r="K3289" s="36"/>
      <c r="L3289" s="36"/>
      <c r="M3289" s="38"/>
      <c r="N3289" s="36"/>
      <c r="O3289" s="38"/>
    </row>
    <row r="3290" spans="8:15">
      <c r="H3290" s="37"/>
      <c r="I3290" s="36"/>
      <c r="J3290" s="38"/>
      <c r="K3290" s="36"/>
      <c r="L3290" s="36"/>
      <c r="M3290" s="38"/>
      <c r="N3290" s="36"/>
      <c r="O3290" s="38"/>
    </row>
    <row r="3291" spans="8:15">
      <c r="H3291" s="37"/>
      <c r="I3291" s="36"/>
      <c r="J3291" s="38"/>
      <c r="K3291" s="36"/>
      <c r="L3291" s="36"/>
      <c r="M3291" s="38"/>
      <c r="N3291" s="36"/>
      <c r="O3291" s="38"/>
    </row>
    <row r="3292" spans="8:15">
      <c r="H3292" s="37"/>
      <c r="I3292" s="36"/>
      <c r="J3292" s="38"/>
      <c r="K3292" s="36"/>
      <c r="L3292" s="36"/>
      <c r="M3292" s="38"/>
      <c r="N3292" s="36"/>
      <c r="O3292" s="38"/>
    </row>
    <row r="3293" spans="8:15">
      <c r="H3293" s="37"/>
      <c r="I3293" s="36"/>
      <c r="J3293" s="38"/>
      <c r="K3293" s="36"/>
      <c r="L3293" s="36"/>
      <c r="M3293" s="38"/>
      <c r="N3293" s="36"/>
      <c r="O3293" s="38"/>
    </row>
    <row r="3294" spans="8:15">
      <c r="H3294" s="37"/>
      <c r="I3294" s="36"/>
      <c r="J3294" s="38"/>
      <c r="K3294" s="36"/>
      <c r="L3294" s="36"/>
      <c r="M3294" s="38"/>
      <c r="N3294" s="36"/>
      <c r="O3294" s="38"/>
    </row>
    <row r="3295" spans="8:15">
      <c r="H3295" s="37"/>
      <c r="I3295" s="36"/>
      <c r="J3295" s="38"/>
      <c r="K3295" s="36"/>
      <c r="L3295" s="36"/>
      <c r="M3295" s="38"/>
      <c r="N3295" s="36"/>
      <c r="O3295" s="38"/>
    </row>
    <row r="3296" spans="8:15">
      <c r="H3296" s="37"/>
      <c r="I3296" s="36"/>
      <c r="J3296" s="38"/>
      <c r="K3296" s="36"/>
      <c r="L3296" s="36"/>
      <c r="M3296" s="38"/>
      <c r="N3296" s="36"/>
      <c r="O3296" s="38"/>
    </row>
    <row r="3297" spans="8:15">
      <c r="H3297" s="37"/>
      <c r="I3297" s="36"/>
      <c r="J3297" s="38"/>
      <c r="K3297" s="36"/>
      <c r="L3297" s="36"/>
      <c r="M3297" s="38"/>
      <c r="N3297" s="36"/>
      <c r="O3297" s="38"/>
    </row>
    <row r="3298" spans="8:15">
      <c r="H3298" s="37"/>
      <c r="I3298" s="36"/>
      <c r="J3298" s="38"/>
      <c r="K3298" s="36"/>
      <c r="L3298" s="36"/>
      <c r="M3298" s="38"/>
      <c r="N3298" s="36"/>
      <c r="O3298" s="38"/>
    </row>
    <row r="3299" spans="8:15">
      <c r="H3299" s="37"/>
      <c r="I3299" s="36"/>
      <c r="J3299" s="38"/>
      <c r="K3299" s="36"/>
      <c r="L3299" s="36"/>
      <c r="M3299" s="38"/>
      <c r="N3299" s="36"/>
      <c r="O3299" s="38"/>
    </row>
    <row r="3300" spans="8:15">
      <c r="H3300" s="37"/>
      <c r="I3300" s="36"/>
      <c r="J3300" s="38"/>
      <c r="K3300" s="36"/>
      <c r="L3300" s="36"/>
      <c r="M3300" s="38"/>
      <c r="N3300" s="36"/>
      <c r="O3300" s="38"/>
    </row>
    <row r="3301" spans="8:15">
      <c r="H3301" s="37"/>
      <c r="I3301" s="36"/>
      <c r="J3301" s="38"/>
      <c r="K3301" s="36"/>
      <c r="L3301" s="36"/>
      <c r="M3301" s="38"/>
      <c r="N3301" s="36"/>
      <c r="O3301" s="38"/>
    </row>
    <row r="3302" spans="8:15">
      <c r="H3302" s="37"/>
      <c r="I3302" s="36"/>
      <c r="J3302" s="38"/>
      <c r="K3302" s="36"/>
      <c r="L3302" s="36"/>
      <c r="M3302" s="38"/>
      <c r="N3302" s="36"/>
      <c r="O3302" s="38"/>
    </row>
    <row r="3303" spans="8:15">
      <c r="H3303" s="37"/>
      <c r="I3303" s="36"/>
      <c r="J3303" s="38"/>
      <c r="K3303" s="36"/>
      <c r="L3303" s="36"/>
      <c r="M3303" s="38"/>
      <c r="N3303" s="36"/>
      <c r="O3303" s="38"/>
    </row>
    <row r="3304" spans="8:15">
      <c r="H3304" s="37"/>
      <c r="I3304" s="36"/>
      <c r="J3304" s="38"/>
      <c r="K3304" s="36"/>
      <c r="L3304" s="36"/>
      <c r="M3304" s="38"/>
      <c r="N3304" s="36"/>
      <c r="O3304" s="38"/>
    </row>
    <row r="3305" spans="8:15">
      <c r="H3305" s="37"/>
      <c r="I3305" s="36"/>
      <c r="J3305" s="38"/>
      <c r="K3305" s="36"/>
      <c r="L3305" s="36"/>
      <c r="M3305" s="38"/>
      <c r="N3305" s="36"/>
      <c r="O3305" s="38"/>
    </row>
    <row r="3306" spans="8:15">
      <c r="H3306" s="37"/>
      <c r="I3306" s="36"/>
      <c r="J3306" s="38"/>
      <c r="K3306" s="36"/>
      <c r="L3306" s="36"/>
      <c r="M3306" s="38"/>
      <c r="N3306" s="36"/>
      <c r="O3306" s="38"/>
    </row>
    <row r="3307" spans="8:15">
      <c r="H3307" s="37"/>
      <c r="I3307" s="36"/>
      <c r="J3307" s="38"/>
      <c r="K3307" s="36"/>
      <c r="L3307" s="36"/>
      <c r="M3307" s="38"/>
      <c r="N3307" s="36"/>
      <c r="O3307" s="38"/>
    </row>
    <row r="3308" spans="8:15">
      <c r="H3308" s="37"/>
      <c r="I3308" s="36"/>
      <c r="J3308" s="38"/>
      <c r="K3308" s="36"/>
      <c r="L3308" s="36"/>
      <c r="M3308" s="38"/>
      <c r="N3308" s="36"/>
      <c r="O3308" s="38"/>
    </row>
    <row r="3309" spans="8:15">
      <c r="H3309" s="37"/>
      <c r="I3309" s="36"/>
      <c r="J3309" s="38"/>
      <c r="K3309" s="36"/>
      <c r="L3309" s="36"/>
      <c r="M3309" s="38"/>
      <c r="N3309" s="36"/>
      <c r="O3309" s="38"/>
    </row>
    <row r="3310" spans="8:15">
      <c r="H3310" s="37"/>
      <c r="I3310" s="36"/>
      <c r="J3310" s="38"/>
      <c r="K3310" s="36"/>
      <c r="L3310" s="36"/>
      <c r="M3310" s="38"/>
      <c r="N3310" s="36"/>
      <c r="O3310" s="38"/>
    </row>
    <row r="3311" spans="8:15">
      <c r="H3311" s="37"/>
      <c r="I3311" s="36"/>
      <c r="J3311" s="38"/>
      <c r="K3311" s="36"/>
      <c r="L3311" s="36"/>
      <c r="M3311" s="38"/>
      <c r="N3311" s="36"/>
      <c r="O3311" s="38"/>
    </row>
    <row r="3312" spans="8:15">
      <c r="H3312" s="37"/>
      <c r="I3312" s="36"/>
      <c r="J3312" s="38"/>
      <c r="K3312" s="36"/>
      <c r="L3312" s="36"/>
      <c r="M3312" s="38"/>
      <c r="N3312" s="36"/>
      <c r="O3312" s="38"/>
    </row>
    <row r="3313" spans="8:15">
      <c r="H3313" s="37"/>
      <c r="I3313" s="36"/>
      <c r="J3313" s="38"/>
      <c r="K3313" s="36"/>
      <c r="L3313" s="36"/>
      <c r="M3313" s="38"/>
      <c r="N3313" s="36"/>
      <c r="O3313" s="38"/>
    </row>
    <row r="3314" spans="8:15">
      <c r="H3314" s="37"/>
      <c r="I3314" s="36"/>
      <c r="J3314" s="38"/>
      <c r="K3314" s="36"/>
      <c r="L3314" s="36"/>
      <c r="M3314" s="38"/>
      <c r="N3314" s="36"/>
      <c r="O3314" s="38"/>
    </row>
    <row r="3315" spans="8:15">
      <c r="H3315" s="37"/>
      <c r="I3315" s="36"/>
      <c r="J3315" s="38"/>
      <c r="K3315" s="36"/>
      <c r="L3315" s="36"/>
      <c r="M3315" s="38"/>
      <c r="N3315" s="36"/>
      <c r="O3315" s="38"/>
    </row>
    <row r="3316" spans="8:15">
      <c r="H3316" s="37"/>
      <c r="I3316" s="36"/>
      <c r="J3316" s="38"/>
      <c r="K3316" s="36"/>
      <c r="L3316" s="36"/>
      <c r="M3316" s="38"/>
      <c r="N3316" s="36"/>
      <c r="O3316" s="38"/>
    </row>
    <row r="3317" spans="8:15">
      <c r="H3317" s="37"/>
      <c r="I3317" s="36"/>
      <c r="J3317" s="38"/>
      <c r="K3317" s="36"/>
      <c r="L3317" s="36"/>
      <c r="M3317" s="38"/>
      <c r="N3317" s="36"/>
      <c r="O3317" s="38"/>
    </row>
    <row r="3318" spans="8:15">
      <c r="H3318" s="37"/>
      <c r="I3318" s="36"/>
      <c r="J3318" s="38"/>
      <c r="K3318" s="36"/>
      <c r="L3318" s="36"/>
      <c r="M3318" s="38"/>
      <c r="N3318" s="36"/>
      <c r="O3318" s="38"/>
    </row>
    <row r="3319" spans="8:15">
      <c r="H3319" s="37"/>
      <c r="I3319" s="36"/>
      <c r="J3319" s="38"/>
      <c r="K3319" s="36"/>
      <c r="L3319" s="36"/>
      <c r="M3319" s="38"/>
      <c r="N3319" s="36"/>
      <c r="O3319" s="38"/>
    </row>
    <row r="3320" spans="8:15">
      <c r="H3320" s="37"/>
      <c r="I3320" s="36"/>
      <c r="J3320" s="38"/>
      <c r="K3320" s="36"/>
      <c r="L3320" s="36"/>
      <c r="M3320" s="38"/>
      <c r="N3320" s="36"/>
      <c r="O3320" s="38"/>
    </row>
    <row r="3321" spans="8:15">
      <c r="H3321" s="37"/>
      <c r="I3321" s="36"/>
      <c r="J3321" s="38"/>
      <c r="K3321" s="36"/>
      <c r="L3321" s="36"/>
      <c r="M3321" s="38"/>
      <c r="N3321" s="36"/>
      <c r="O3321" s="38"/>
    </row>
    <row r="3322" spans="8:15">
      <c r="H3322" s="37"/>
      <c r="I3322" s="36"/>
      <c r="J3322" s="38"/>
      <c r="K3322" s="36"/>
      <c r="L3322" s="36"/>
      <c r="M3322" s="38"/>
      <c r="N3322" s="36"/>
      <c r="O3322" s="38"/>
    </row>
    <row r="3323" spans="8:15">
      <c r="H3323" s="37"/>
      <c r="I3323" s="36"/>
      <c r="J3323" s="38"/>
      <c r="K3323" s="36"/>
      <c r="L3323" s="36"/>
      <c r="M3323" s="38"/>
      <c r="N3323" s="36"/>
      <c r="O3323" s="38"/>
    </row>
    <row r="3324" spans="8:15">
      <c r="H3324" s="37"/>
      <c r="I3324" s="36"/>
      <c r="J3324" s="38"/>
      <c r="K3324" s="36"/>
      <c r="L3324" s="36"/>
      <c r="M3324" s="38"/>
      <c r="N3324" s="36"/>
      <c r="O3324" s="38"/>
    </row>
    <row r="3325" spans="8:15">
      <c r="H3325" s="37"/>
      <c r="I3325" s="36"/>
      <c r="J3325" s="38"/>
      <c r="K3325" s="36"/>
      <c r="L3325" s="36"/>
      <c r="M3325" s="38"/>
      <c r="N3325" s="36"/>
      <c r="O3325" s="38"/>
    </row>
    <row r="3326" spans="8:15">
      <c r="H3326" s="37"/>
      <c r="I3326" s="36"/>
      <c r="J3326" s="38"/>
      <c r="K3326" s="36"/>
      <c r="L3326" s="36"/>
      <c r="M3326" s="38"/>
      <c r="N3326" s="36"/>
      <c r="O3326" s="38"/>
    </row>
    <row r="3327" spans="8:15">
      <c r="H3327" s="37"/>
      <c r="I3327" s="36"/>
      <c r="J3327" s="38"/>
      <c r="K3327" s="36"/>
      <c r="L3327" s="36"/>
      <c r="M3327" s="38"/>
      <c r="N3327" s="36"/>
      <c r="O3327" s="38"/>
    </row>
    <row r="3328" spans="8:15">
      <c r="H3328" s="37"/>
      <c r="I3328" s="36"/>
      <c r="J3328" s="38"/>
      <c r="K3328" s="36"/>
      <c r="L3328" s="36"/>
      <c r="M3328" s="38"/>
      <c r="N3328" s="36"/>
      <c r="O3328" s="38"/>
    </row>
    <row r="3329" spans="8:15">
      <c r="H3329" s="37"/>
      <c r="I3329" s="36"/>
      <c r="J3329" s="38"/>
      <c r="K3329" s="36"/>
      <c r="L3329" s="36"/>
      <c r="M3329" s="38"/>
      <c r="N3329" s="36"/>
      <c r="O3329" s="38"/>
    </row>
    <row r="3330" spans="8:15">
      <c r="H3330" s="37"/>
      <c r="I3330" s="36"/>
      <c r="J3330" s="38"/>
      <c r="K3330" s="36"/>
      <c r="L3330" s="36"/>
      <c r="M3330" s="38"/>
      <c r="N3330" s="36"/>
      <c r="O3330" s="38"/>
    </row>
    <row r="3331" spans="8:15">
      <c r="H3331" s="37"/>
      <c r="I3331" s="36"/>
      <c r="J3331" s="38"/>
      <c r="K3331" s="36"/>
      <c r="L3331" s="36"/>
      <c r="M3331" s="38"/>
      <c r="N3331" s="36"/>
      <c r="O3331" s="38"/>
    </row>
    <row r="3332" spans="8:15">
      <c r="H3332" s="37"/>
      <c r="I3332" s="36"/>
      <c r="J3332" s="38"/>
      <c r="K3332" s="36"/>
      <c r="L3332" s="36"/>
      <c r="M3332" s="38"/>
      <c r="N3332" s="36"/>
      <c r="O3332" s="38"/>
    </row>
    <row r="3333" spans="8:15">
      <c r="H3333" s="37"/>
      <c r="I3333" s="36"/>
      <c r="J3333" s="38"/>
      <c r="K3333" s="36"/>
      <c r="L3333" s="36"/>
      <c r="M3333" s="38"/>
      <c r="N3333" s="36"/>
      <c r="O3333" s="38"/>
    </row>
    <row r="3334" spans="8:15">
      <c r="H3334" s="37"/>
      <c r="I3334" s="36"/>
      <c r="J3334" s="38"/>
      <c r="K3334" s="36"/>
      <c r="L3334" s="36"/>
      <c r="M3334" s="38"/>
      <c r="N3334" s="36"/>
      <c r="O3334" s="38"/>
    </row>
    <row r="3335" spans="8:15">
      <c r="H3335" s="37"/>
      <c r="I3335" s="36"/>
      <c r="J3335" s="38"/>
      <c r="K3335" s="36"/>
      <c r="L3335" s="36"/>
      <c r="M3335" s="38"/>
      <c r="N3335" s="36"/>
      <c r="O3335" s="38"/>
    </row>
    <row r="3336" spans="8:15">
      <c r="H3336" s="37"/>
      <c r="I3336" s="36"/>
      <c r="J3336" s="38"/>
      <c r="K3336" s="36"/>
      <c r="L3336" s="36"/>
      <c r="M3336" s="38"/>
      <c r="N3336" s="36"/>
      <c r="O3336" s="38"/>
    </row>
    <row r="3337" spans="8:15">
      <c r="H3337" s="37"/>
      <c r="I3337" s="36"/>
      <c r="J3337" s="38"/>
      <c r="K3337" s="36"/>
      <c r="L3337" s="36"/>
      <c r="M3337" s="38"/>
      <c r="N3337" s="36"/>
      <c r="O3337" s="38"/>
    </row>
    <row r="3338" spans="8:15">
      <c r="H3338" s="37"/>
      <c r="I3338" s="36"/>
      <c r="J3338" s="38"/>
      <c r="K3338" s="36"/>
      <c r="L3338" s="36"/>
      <c r="M3338" s="38"/>
      <c r="N3338" s="36"/>
      <c r="O3338" s="38"/>
    </row>
    <row r="3339" spans="8:15">
      <c r="H3339" s="37"/>
      <c r="I3339" s="36"/>
      <c r="J3339" s="38"/>
      <c r="K3339" s="36"/>
      <c r="L3339" s="36"/>
      <c r="M3339" s="38"/>
      <c r="N3339" s="36"/>
      <c r="O3339" s="38"/>
    </row>
    <row r="3340" spans="8:15">
      <c r="H3340" s="37"/>
      <c r="I3340" s="36"/>
      <c r="J3340" s="38"/>
      <c r="K3340" s="36"/>
      <c r="L3340" s="36"/>
      <c r="M3340" s="38"/>
      <c r="N3340" s="36"/>
      <c r="O3340" s="38"/>
    </row>
    <row r="3341" spans="8:15">
      <c r="H3341" s="37"/>
      <c r="I3341" s="36"/>
      <c r="J3341" s="38"/>
      <c r="K3341" s="36"/>
      <c r="L3341" s="36"/>
      <c r="M3341" s="38"/>
      <c r="N3341" s="36"/>
      <c r="O3341" s="38"/>
    </row>
    <row r="3342" spans="8:15">
      <c r="H3342" s="37"/>
      <c r="I3342" s="36"/>
      <c r="J3342" s="38"/>
      <c r="K3342" s="36"/>
      <c r="L3342" s="36"/>
      <c r="M3342" s="38"/>
      <c r="N3342" s="36"/>
      <c r="O3342" s="38"/>
    </row>
    <row r="3343" spans="8:15">
      <c r="H3343" s="37"/>
      <c r="I3343" s="36"/>
      <c r="J3343" s="38"/>
      <c r="K3343" s="36"/>
      <c r="L3343" s="36"/>
      <c r="M3343" s="38"/>
      <c r="N3343" s="36"/>
      <c r="O3343" s="38"/>
    </row>
    <row r="3344" spans="8:15">
      <c r="H3344" s="37"/>
      <c r="I3344" s="36"/>
      <c r="J3344" s="38"/>
      <c r="K3344" s="36"/>
      <c r="L3344" s="36"/>
      <c r="M3344" s="38"/>
      <c r="N3344" s="36"/>
      <c r="O3344" s="38"/>
    </row>
    <row r="3345" spans="8:15">
      <c r="H3345" s="37"/>
      <c r="I3345" s="36"/>
      <c r="J3345" s="38"/>
      <c r="K3345" s="36"/>
      <c r="L3345" s="36"/>
      <c r="M3345" s="38"/>
      <c r="N3345" s="36"/>
      <c r="O3345" s="38"/>
    </row>
    <row r="3346" spans="8:15">
      <c r="H3346" s="37"/>
      <c r="I3346" s="36"/>
      <c r="J3346" s="38"/>
      <c r="K3346" s="36"/>
      <c r="L3346" s="36"/>
      <c r="M3346" s="38"/>
      <c r="N3346" s="36"/>
      <c r="O3346" s="38"/>
    </row>
    <row r="3347" spans="8:15">
      <c r="H3347" s="37"/>
      <c r="I3347" s="36"/>
      <c r="J3347" s="38"/>
      <c r="K3347" s="36"/>
      <c r="L3347" s="36"/>
      <c r="M3347" s="38"/>
      <c r="N3347" s="36"/>
      <c r="O3347" s="38"/>
    </row>
    <row r="3348" spans="8:15">
      <c r="H3348" s="37"/>
      <c r="I3348" s="36"/>
      <c r="J3348" s="38"/>
      <c r="K3348" s="36"/>
      <c r="L3348" s="36"/>
      <c r="M3348" s="38"/>
      <c r="N3348" s="36"/>
      <c r="O3348" s="38"/>
    </row>
    <row r="3349" spans="8:15">
      <c r="H3349" s="37"/>
      <c r="I3349" s="36"/>
      <c r="J3349" s="38"/>
      <c r="K3349" s="36"/>
      <c r="L3349" s="36"/>
      <c r="M3349" s="38"/>
      <c r="N3349" s="36"/>
      <c r="O3349" s="38"/>
    </row>
    <row r="3350" spans="8:15">
      <c r="H3350" s="37"/>
      <c r="I3350" s="36"/>
      <c r="J3350" s="38"/>
      <c r="K3350" s="36"/>
      <c r="L3350" s="36"/>
      <c r="M3350" s="38"/>
      <c r="N3350" s="36"/>
      <c r="O3350" s="38"/>
    </row>
    <row r="3351" spans="8:15">
      <c r="H3351" s="37"/>
      <c r="I3351" s="36"/>
      <c r="J3351" s="38"/>
      <c r="K3351" s="36"/>
      <c r="L3351" s="36"/>
      <c r="M3351" s="38"/>
      <c r="N3351" s="36"/>
      <c r="O3351" s="38"/>
    </row>
    <row r="3352" spans="8:15">
      <c r="H3352" s="37"/>
      <c r="I3352" s="36"/>
      <c r="J3352" s="38"/>
      <c r="K3352" s="36"/>
      <c r="L3352" s="36"/>
      <c r="M3352" s="38"/>
      <c r="N3352" s="36"/>
      <c r="O3352" s="38"/>
    </row>
    <row r="3353" spans="8:15">
      <c r="H3353" s="37"/>
      <c r="I3353" s="36"/>
      <c r="J3353" s="38"/>
      <c r="K3353" s="36"/>
      <c r="L3353" s="36"/>
      <c r="M3353" s="38"/>
      <c r="N3353" s="36"/>
      <c r="O3353" s="38"/>
    </row>
    <row r="3354" spans="8:15">
      <c r="H3354" s="37"/>
      <c r="I3354" s="36"/>
      <c r="J3354" s="38"/>
      <c r="K3354" s="36"/>
      <c r="L3354" s="36"/>
      <c r="M3354" s="38"/>
      <c r="N3354" s="36"/>
      <c r="O3354" s="38"/>
    </row>
    <row r="3355" spans="8:15">
      <c r="H3355" s="37"/>
      <c r="I3355" s="36"/>
      <c r="J3355" s="38"/>
      <c r="K3355" s="36"/>
      <c r="L3355" s="36"/>
      <c r="M3355" s="38"/>
      <c r="N3355" s="36"/>
      <c r="O3355" s="38"/>
    </row>
    <row r="3356" spans="8:15">
      <c r="H3356" s="37"/>
      <c r="I3356" s="36"/>
      <c r="J3356" s="38"/>
      <c r="K3356" s="36"/>
      <c r="L3356" s="36"/>
      <c r="M3356" s="38"/>
      <c r="N3356" s="36"/>
      <c r="O3356" s="38"/>
    </row>
    <row r="3357" spans="8:15">
      <c r="H3357" s="37"/>
      <c r="I3357" s="36"/>
      <c r="J3357" s="38"/>
      <c r="K3357" s="36"/>
      <c r="L3357" s="36"/>
      <c r="M3357" s="38"/>
      <c r="N3357" s="36"/>
      <c r="O3357" s="38"/>
    </row>
    <row r="3358" spans="8:15">
      <c r="H3358" s="37"/>
      <c r="I3358" s="36"/>
      <c r="J3358" s="38"/>
      <c r="K3358" s="36"/>
      <c r="L3358" s="36"/>
      <c r="M3358" s="38"/>
      <c r="N3358" s="36"/>
      <c r="O3358" s="38"/>
    </row>
    <row r="3359" spans="8:15">
      <c r="H3359" s="37"/>
      <c r="I3359" s="36"/>
      <c r="J3359" s="38"/>
      <c r="K3359" s="36"/>
      <c r="L3359" s="36"/>
      <c r="M3359" s="38"/>
      <c r="N3359" s="36"/>
      <c r="O3359" s="38"/>
    </row>
    <row r="3360" spans="8:15">
      <c r="H3360" s="37"/>
      <c r="I3360" s="36"/>
      <c r="J3360" s="38"/>
      <c r="K3360" s="36"/>
      <c r="L3360" s="36"/>
      <c r="M3360" s="38"/>
      <c r="N3360" s="36"/>
      <c r="O3360" s="38"/>
    </row>
    <row r="3361" spans="8:15">
      <c r="H3361" s="37"/>
      <c r="I3361" s="36"/>
      <c r="J3361" s="38"/>
      <c r="K3361" s="36"/>
      <c r="L3361" s="36"/>
      <c r="M3361" s="38"/>
      <c r="N3361" s="36"/>
      <c r="O3361" s="38"/>
    </row>
    <row r="3362" spans="8:15">
      <c r="H3362" s="37"/>
      <c r="I3362" s="36"/>
      <c r="J3362" s="38"/>
      <c r="K3362" s="36"/>
      <c r="L3362" s="36"/>
      <c r="M3362" s="38"/>
      <c r="N3362" s="36"/>
      <c r="O3362" s="38"/>
    </row>
    <row r="3363" spans="8:15">
      <c r="H3363" s="37"/>
      <c r="I3363" s="36"/>
      <c r="J3363" s="38"/>
      <c r="K3363" s="36"/>
      <c r="L3363" s="36"/>
      <c r="M3363" s="38"/>
      <c r="N3363" s="36"/>
      <c r="O3363" s="38"/>
    </row>
    <row r="3364" spans="8:15">
      <c r="H3364" s="37"/>
      <c r="I3364" s="36"/>
      <c r="J3364" s="38"/>
      <c r="K3364" s="36"/>
      <c r="L3364" s="36"/>
      <c r="M3364" s="38"/>
      <c r="N3364" s="36"/>
      <c r="O3364" s="38"/>
    </row>
    <row r="3365" spans="8:15">
      <c r="H3365" s="37"/>
      <c r="I3365" s="36"/>
      <c r="J3365" s="38"/>
      <c r="K3365" s="36"/>
      <c r="L3365" s="36"/>
      <c r="M3365" s="38"/>
      <c r="N3365" s="36"/>
      <c r="O3365" s="38"/>
    </row>
    <row r="3366" spans="8:15">
      <c r="H3366" s="37"/>
      <c r="I3366" s="36"/>
      <c r="J3366" s="38"/>
      <c r="K3366" s="36"/>
      <c r="L3366" s="36"/>
      <c r="M3366" s="38"/>
      <c r="N3366" s="36"/>
      <c r="O3366" s="38"/>
    </row>
    <row r="3367" spans="8:15">
      <c r="H3367" s="37"/>
      <c r="I3367" s="36"/>
      <c r="J3367" s="38"/>
      <c r="K3367" s="36"/>
      <c r="L3367" s="36"/>
      <c r="M3367" s="38"/>
      <c r="N3367" s="36"/>
      <c r="O3367" s="38"/>
    </row>
    <row r="3368" spans="8:15">
      <c r="H3368" s="37"/>
      <c r="I3368" s="36"/>
      <c r="J3368" s="38"/>
      <c r="K3368" s="36"/>
      <c r="L3368" s="36"/>
      <c r="M3368" s="38"/>
      <c r="N3368" s="36"/>
      <c r="O3368" s="38"/>
    </row>
    <row r="3369" spans="8:15">
      <c r="H3369" s="37"/>
      <c r="I3369" s="36"/>
      <c r="J3369" s="38"/>
      <c r="K3369" s="36"/>
      <c r="L3369" s="36"/>
      <c r="M3369" s="38"/>
      <c r="N3369" s="36"/>
      <c r="O3369" s="38"/>
    </row>
    <row r="3370" spans="8:15">
      <c r="H3370" s="37"/>
      <c r="I3370" s="36"/>
      <c r="J3370" s="38"/>
      <c r="K3370" s="36"/>
      <c r="L3370" s="36"/>
      <c r="M3370" s="38"/>
      <c r="N3370" s="36"/>
      <c r="O3370" s="38"/>
    </row>
    <row r="3371" spans="8:15">
      <c r="H3371" s="37"/>
      <c r="I3371" s="36"/>
      <c r="J3371" s="38"/>
      <c r="K3371" s="36"/>
      <c r="L3371" s="36"/>
      <c r="M3371" s="38"/>
      <c r="N3371" s="36"/>
      <c r="O3371" s="38"/>
    </row>
    <row r="3372" spans="8:15">
      <c r="H3372" s="37"/>
      <c r="I3372" s="36"/>
      <c r="J3372" s="38"/>
      <c r="K3372" s="36"/>
      <c r="L3372" s="36"/>
      <c r="M3372" s="38"/>
      <c r="N3372" s="36"/>
      <c r="O3372" s="38"/>
    </row>
    <row r="3373" spans="8:15">
      <c r="H3373" s="37"/>
      <c r="I3373" s="36"/>
      <c r="J3373" s="38"/>
      <c r="K3373" s="36"/>
      <c r="L3373" s="36"/>
      <c r="M3373" s="38"/>
      <c r="N3373" s="36"/>
      <c r="O3373" s="38"/>
    </row>
    <row r="3374" spans="8:15">
      <c r="H3374" s="37"/>
      <c r="I3374" s="36"/>
      <c r="J3374" s="38"/>
      <c r="K3374" s="36"/>
      <c r="L3374" s="36"/>
      <c r="M3374" s="38"/>
      <c r="N3374" s="36"/>
      <c r="O3374" s="38"/>
    </row>
    <row r="3375" spans="8:15">
      <c r="H3375" s="37"/>
      <c r="I3375" s="36"/>
      <c r="J3375" s="38"/>
      <c r="K3375" s="36"/>
      <c r="L3375" s="36"/>
      <c r="M3375" s="38"/>
      <c r="N3375" s="36"/>
      <c r="O3375" s="38"/>
    </row>
    <row r="3376" spans="8:15">
      <c r="H3376" s="37"/>
      <c r="I3376" s="36"/>
      <c r="J3376" s="38"/>
      <c r="K3376" s="36"/>
      <c r="L3376" s="36"/>
      <c r="M3376" s="38"/>
      <c r="N3376" s="36"/>
      <c r="O3376" s="38"/>
    </row>
    <row r="3377" spans="8:15">
      <c r="H3377" s="37"/>
      <c r="I3377" s="36"/>
      <c r="J3377" s="38"/>
      <c r="K3377" s="36"/>
      <c r="L3377" s="36"/>
      <c r="M3377" s="38"/>
      <c r="N3377" s="36"/>
      <c r="O3377" s="38"/>
    </row>
    <row r="3378" spans="8:15">
      <c r="H3378" s="37"/>
      <c r="I3378" s="36"/>
      <c r="J3378" s="38"/>
      <c r="K3378" s="36"/>
      <c r="L3378" s="36"/>
      <c r="M3378" s="38"/>
      <c r="N3378" s="36"/>
      <c r="O3378" s="38"/>
    </row>
    <row r="3379" spans="8:15">
      <c r="H3379" s="37"/>
      <c r="I3379" s="36"/>
      <c r="J3379" s="38"/>
      <c r="K3379" s="36"/>
      <c r="L3379" s="36"/>
      <c r="M3379" s="38"/>
      <c r="N3379" s="36"/>
      <c r="O3379" s="38"/>
    </row>
    <row r="3380" spans="8:15">
      <c r="H3380" s="37"/>
      <c r="I3380" s="36"/>
      <c r="J3380" s="38"/>
      <c r="K3380" s="36"/>
      <c r="L3380" s="36"/>
      <c r="M3380" s="38"/>
      <c r="N3380" s="36"/>
      <c r="O3380" s="38"/>
    </row>
    <row r="3381" spans="8:15">
      <c r="H3381" s="37"/>
      <c r="I3381" s="36"/>
      <c r="J3381" s="38"/>
      <c r="K3381" s="36"/>
      <c r="L3381" s="36"/>
      <c r="M3381" s="38"/>
      <c r="N3381" s="36"/>
      <c r="O3381" s="38"/>
    </row>
    <row r="3382" spans="8:15">
      <c r="H3382" s="37"/>
      <c r="I3382" s="36"/>
      <c r="J3382" s="38"/>
      <c r="K3382" s="36"/>
      <c r="L3382" s="36"/>
      <c r="M3382" s="38"/>
      <c r="N3382" s="36"/>
      <c r="O3382" s="38"/>
    </row>
    <row r="3383" spans="8:15">
      <c r="H3383" s="37"/>
      <c r="I3383" s="36"/>
      <c r="J3383" s="38"/>
      <c r="K3383" s="36"/>
      <c r="L3383" s="36"/>
      <c r="M3383" s="38"/>
      <c r="N3383" s="36"/>
      <c r="O3383" s="38"/>
    </row>
    <row r="3384" spans="8:15">
      <c r="H3384" s="37"/>
      <c r="I3384" s="36"/>
      <c r="J3384" s="38"/>
      <c r="K3384" s="36"/>
      <c r="L3384" s="36"/>
      <c r="M3384" s="38"/>
      <c r="N3384" s="36"/>
      <c r="O3384" s="38"/>
    </row>
    <row r="3385" spans="8:15">
      <c r="H3385" s="37"/>
      <c r="I3385" s="36"/>
      <c r="J3385" s="38"/>
      <c r="K3385" s="36"/>
      <c r="L3385" s="36"/>
      <c r="M3385" s="38"/>
      <c r="N3385" s="36"/>
      <c r="O3385" s="38"/>
    </row>
    <row r="3386" spans="8:15">
      <c r="H3386" s="37"/>
      <c r="I3386" s="36"/>
      <c r="J3386" s="38"/>
      <c r="K3386" s="36"/>
      <c r="L3386" s="36"/>
      <c r="M3386" s="38"/>
      <c r="N3386" s="36"/>
      <c r="O3386" s="38"/>
    </row>
    <row r="3387" spans="8:15">
      <c r="H3387" s="37"/>
      <c r="I3387" s="36"/>
      <c r="J3387" s="38"/>
      <c r="K3387" s="36"/>
      <c r="L3387" s="36"/>
      <c r="M3387" s="38"/>
      <c r="N3387" s="36"/>
      <c r="O3387" s="38"/>
    </row>
    <row r="3388" spans="8:15">
      <c r="H3388" s="37"/>
      <c r="I3388" s="36"/>
      <c r="J3388" s="38"/>
      <c r="K3388" s="36"/>
      <c r="L3388" s="36"/>
      <c r="M3388" s="38"/>
      <c r="N3388" s="36"/>
      <c r="O3388" s="38"/>
    </row>
    <row r="3389" spans="8:15">
      <c r="H3389" s="37"/>
      <c r="I3389" s="36"/>
      <c r="J3389" s="38"/>
      <c r="K3389" s="36"/>
      <c r="L3389" s="36"/>
      <c r="M3389" s="38"/>
      <c r="N3389" s="36"/>
      <c r="O3389" s="38"/>
    </row>
    <row r="3390" spans="8:15">
      <c r="H3390" s="37"/>
      <c r="I3390" s="36"/>
      <c r="J3390" s="38"/>
      <c r="K3390" s="36"/>
      <c r="L3390" s="36"/>
      <c r="M3390" s="38"/>
      <c r="N3390" s="36"/>
      <c r="O3390" s="38"/>
    </row>
    <row r="3391" spans="8:15">
      <c r="H3391" s="37"/>
      <c r="I3391" s="36"/>
      <c r="J3391" s="38"/>
      <c r="K3391" s="36"/>
      <c r="L3391" s="36"/>
      <c r="M3391" s="38"/>
      <c r="N3391" s="36"/>
      <c r="O3391" s="38"/>
    </row>
    <row r="3392" spans="8:15">
      <c r="H3392" s="37"/>
      <c r="I3392" s="36"/>
      <c r="J3392" s="38"/>
      <c r="K3392" s="36"/>
      <c r="L3392" s="36"/>
      <c r="M3392" s="38"/>
      <c r="N3392" s="36"/>
      <c r="O3392" s="38"/>
    </row>
    <row r="3393" spans="8:15">
      <c r="H3393" s="37"/>
      <c r="I3393" s="36"/>
      <c r="J3393" s="38"/>
      <c r="K3393" s="36"/>
      <c r="L3393" s="36"/>
      <c r="M3393" s="38"/>
      <c r="N3393" s="36"/>
      <c r="O3393" s="38"/>
    </row>
    <row r="3394" spans="8:15">
      <c r="H3394" s="37"/>
      <c r="I3394" s="36"/>
      <c r="J3394" s="38"/>
      <c r="K3394" s="36"/>
      <c r="L3394" s="36"/>
      <c r="M3394" s="38"/>
      <c r="N3394" s="36"/>
      <c r="O3394" s="38"/>
    </row>
    <row r="3395" spans="8:15">
      <c r="H3395" s="37"/>
      <c r="I3395" s="36"/>
      <c r="J3395" s="38"/>
      <c r="K3395" s="36"/>
      <c r="L3395" s="36"/>
      <c r="M3395" s="38"/>
      <c r="N3395" s="36"/>
      <c r="O3395" s="38"/>
    </row>
    <row r="3396" spans="8:15">
      <c r="H3396" s="37"/>
      <c r="I3396" s="36"/>
      <c r="J3396" s="38"/>
      <c r="K3396" s="36"/>
      <c r="L3396" s="36"/>
      <c r="M3396" s="38"/>
      <c r="N3396" s="36"/>
      <c r="O3396" s="38"/>
    </row>
    <row r="3397" spans="8:15">
      <c r="H3397" s="37"/>
      <c r="I3397" s="36"/>
      <c r="J3397" s="38"/>
      <c r="K3397" s="36"/>
      <c r="L3397" s="36"/>
      <c r="M3397" s="38"/>
      <c r="N3397" s="36"/>
      <c r="O3397" s="38"/>
    </row>
    <row r="3398" spans="8:15">
      <c r="H3398" s="37"/>
      <c r="I3398" s="36"/>
      <c r="J3398" s="38"/>
      <c r="K3398" s="36"/>
      <c r="L3398" s="36"/>
      <c r="M3398" s="38"/>
      <c r="N3398" s="36"/>
      <c r="O3398" s="38"/>
    </row>
    <row r="3399" spans="8:15">
      <c r="H3399" s="37"/>
      <c r="I3399" s="36"/>
      <c r="J3399" s="38"/>
      <c r="K3399" s="36"/>
      <c r="L3399" s="36"/>
      <c r="M3399" s="38"/>
      <c r="N3399" s="36"/>
      <c r="O3399" s="38"/>
    </row>
    <row r="3400" spans="8:15">
      <c r="H3400" s="37"/>
      <c r="I3400" s="36"/>
      <c r="J3400" s="38"/>
      <c r="K3400" s="36"/>
      <c r="L3400" s="36"/>
      <c r="M3400" s="38"/>
      <c r="N3400" s="36"/>
      <c r="O3400" s="38"/>
    </row>
    <row r="3401" spans="8:15">
      <c r="H3401" s="37"/>
      <c r="I3401" s="36"/>
      <c r="J3401" s="38"/>
      <c r="K3401" s="36"/>
      <c r="L3401" s="36"/>
      <c r="M3401" s="38"/>
      <c r="N3401" s="36"/>
      <c r="O3401" s="38"/>
    </row>
    <row r="3402" spans="8:15">
      <c r="H3402" s="37"/>
      <c r="I3402" s="36"/>
      <c r="J3402" s="38"/>
      <c r="K3402" s="36"/>
      <c r="L3402" s="36"/>
      <c r="M3402" s="38"/>
      <c r="N3402" s="36"/>
      <c r="O3402" s="38"/>
    </row>
    <row r="3403" spans="8:15">
      <c r="H3403" s="37"/>
      <c r="I3403" s="36"/>
      <c r="J3403" s="38"/>
      <c r="K3403" s="36"/>
      <c r="L3403" s="36"/>
      <c r="M3403" s="38"/>
      <c r="N3403" s="36"/>
      <c r="O3403" s="38"/>
    </row>
    <row r="3404" spans="8:15">
      <c r="H3404" s="37"/>
      <c r="I3404" s="36"/>
      <c r="J3404" s="38"/>
      <c r="K3404" s="36"/>
      <c r="L3404" s="36"/>
      <c r="M3404" s="38"/>
      <c r="N3404" s="36"/>
      <c r="O3404" s="38"/>
    </row>
    <row r="3405" spans="8:15">
      <c r="H3405" s="37"/>
      <c r="I3405" s="36"/>
      <c r="J3405" s="38"/>
      <c r="K3405" s="36"/>
      <c r="L3405" s="36"/>
      <c r="M3405" s="38"/>
      <c r="N3405" s="36"/>
      <c r="O3405" s="38"/>
    </row>
    <row r="3406" spans="8:15">
      <c r="H3406" s="37"/>
      <c r="I3406" s="36"/>
      <c r="J3406" s="38"/>
      <c r="K3406" s="36"/>
      <c r="L3406" s="36"/>
      <c r="M3406" s="38"/>
      <c r="N3406" s="36"/>
      <c r="O3406" s="38"/>
    </row>
    <row r="3407" spans="8:15">
      <c r="H3407" s="37"/>
      <c r="I3407" s="36"/>
      <c r="J3407" s="38"/>
      <c r="K3407" s="36"/>
      <c r="L3407" s="36"/>
      <c r="M3407" s="38"/>
      <c r="N3407" s="36"/>
      <c r="O3407" s="38"/>
    </row>
    <row r="3408" spans="8:15">
      <c r="H3408" s="37"/>
      <c r="I3408" s="36"/>
      <c r="J3408" s="38"/>
      <c r="K3408" s="36"/>
      <c r="L3408" s="36"/>
      <c r="M3408" s="38"/>
      <c r="N3408" s="36"/>
      <c r="O3408" s="38"/>
    </row>
    <row r="3409" spans="8:15">
      <c r="H3409" s="37"/>
      <c r="I3409" s="36"/>
      <c r="J3409" s="38"/>
      <c r="K3409" s="36"/>
      <c r="L3409" s="36"/>
      <c r="M3409" s="38"/>
      <c r="N3409" s="36"/>
      <c r="O3409" s="38"/>
    </row>
    <row r="3410" spans="8:15">
      <c r="H3410" s="37"/>
      <c r="I3410" s="36"/>
      <c r="J3410" s="38"/>
      <c r="K3410" s="36"/>
      <c r="L3410" s="36"/>
      <c r="M3410" s="38"/>
      <c r="N3410" s="36"/>
      <c r="O3410" s="38"/>
    </row>
    <row r="3411" spans="8:15">
      <c r="H3411" s="37"/>
      <c r="I3411" s="36"/>
      <c r="J3411" s="38"/>
      <c r="K3411" s="36"/>
      <c r="L3411" s="36"/>
      <c r="M3411" s="38"/>
      <c r="N3411" s="36"/>
      <c r="O3411" s="38"/>
    </row>
    <row r="3412" spans="8:15">
      <c r="H3412" s="37"/>
      <c r="I3412" s="36"/>
      <c r="J3412" s="38"/>
      <c r="K3412" s="36"/>
      <c r="L3412" s="36"/>
      <c r="M3412" s="38"/>
      <c r="N3412" s="36"/>
      <c r="O3412" s="38"/>
    </row>
    <row r="3413" spans="8:15">
      <c r="H3413" s="37"/>
      <c r="I3413" s="36"/>
      <c r="J3413" s="38"/>
      <c r="K3413" s="36"/>
      <c r="L3413" s="36"/>
      <c r="M3413" s="38"/>
      <c r="N3413" s="36"/>
      <c r="O3413" s="38"/>
    </row>
    <row r="3414" spans="8:15">
      <c r="H3414" s="37"/>
      <c r="I3414" s="36"/>
      <c r="J3414" s="38"/>
      <c r="K3414" s="36"/>
      <c r="L3414" s="36"/>
      <c r="M3414" s="38"/>
      <c r="N3414" s="36"/>
      <c r="O3414" s="38"/>
    </row>
    <row r="3415" spans="8:15">
      <c r="H3415" s="37"/>
      <c r="I3415" s="36"/>
      <c r="J3415" s="38"/>
      <c r="K3415" s="36"/>
      <c r="L3415" s="36"/>
      <c r="M3415" s="38"/>
      <c r="N3415" s="36"/>
      <c r="O3415" s="38"/>
    </row>
    <row r="3416" spans="8:15">
      <c r="H3416" s="37"/>
      <c r="I3416" s="36"/>
      <c r="J3416" s="38"/>
      <c r="K3416" s="36"/>
      <c r="L3416" s="36"/>
      <c r="M3416" s="38"/>
      <c r="N3416" s="36"/>
      <c r="O3416" s="38"/>
    </row>
    <row r="3417" spans="8:15">
      <c r="H3417" s="37"/>
      <c r="I3417" s="36"/>
      <c r="J3417" s="38"/>
      <c r="K3417" s="36"/>
      <c r="L3417" s="36"/>
      <c r="M3417" s="38"/>
      <c r="N3417" s="36"/>
      <c r="O3417" s="38"/>
    </row>
    <row r="3418" spans="8:15">
      <c r="H3418" s="37"/>
      <c r="I3418" s="36"/>
      <c r="J3418" s="38"/>
      <c r="K3418" s="36"/>
      <c r="L3418" s="36"/>
      <c r="M3418" s="38"/>
      <c r="N3418" s="36"/>
      <c r="O3418" s="38"/>
    </row>
    <row r="3419" spans="8:15">
      <c r="H3419" s="37"/>
      <c r="I3419" s="36"/>
      <c r="J3419" s="38"/>
      <c r="K3419" s="36"/>
      <c r="L3419" s="36"/>
      <c r="M3419" s="38"/>
      <c r="N3419" s="36"/>
      <c r="O3419" s="38"/>
    </row>
    <row r="3420" spans="8:15">
      <c r="H3420" s="37"/>
      <c r="I3420" s="36"/>
      <c r="J3420" s="38"/>
      <c r="K3420" s="36"/>
      <c r="L3420" s="36"/>
      <c r="M3420" s="38"/>
      <c r="N3420" s="36"/>
      <c r="O3420" s="38"/>
    </row>
    <row r="3421" spans="8:15">
      <c r="H3421" s="37"/>
      <c r="I3421" s="36"/>
      <c r="J3421" s="38"/>
      <c r="K3421" s="36"/>
      <c r="L3421" s="36"/>
      <c r="M3421" s="38"/>
      <c r="N3421" s="36"/>
      <c r="O3421" s="38"/>
    </row>
    <row r="3422" spans="8:15">
      <c r="H3422" s="37"/>
      <c r="I3422" s="36"/>
      <c r="J3422" s="38"/>
      <c r="K3422" s="36"/>
      <c r="L3422" s="36"/>
      <c r="M3422" s="38"/>
      <c r="N3422" s="36"/>
      <c r="O3422" s="38"/>
    </row>
    <row r="3423" spans="8:15">
      <c r="H3423" s="37"/>
      <c r="I3423" s="36"/>
      <c r="J3423" s="38"/>
      <c r="K3423" s="36"/>
      <c r="L3423" s="36"/>
      <c r="M3423" s="38"/>
      <c r="N3423" s="36"/>
      <c r="O3423" s="38"/>
    </row>
    <row r="3424" spans="8:15">
      <c r="H3424" s="37"/>
      <c r="I3424" s="36"/>
      <c r="J3424" s="38"/>
      <c r="K3424" s="36"/>
      <c r="L3424" s="36"/>
      <c r="M3424" s="38"/>
      <c r="N3424" s="36"/>
      <c r="O3424" s="38"/>
    </row>
    <row r="3425" spans="8:15">
      <c r="H3425" s="37"/>
      <c r="I3425" s="36"/>
      <c r="J3425" s="38"/>
      <c r="K3425" s="36"/>
      <c r="L3425" s="36"/>
      <c r="M3425" s="38"/>
      <c r="N3425" s="36"/>
      <c r="O3425" s="38"/>
    </row>
    <row r="3426" spans="8:15">
      <c r="H3426" s="37"/>
      <c r="I3426" s="36"/>
      <c r="J3426" s="38"/>
      <c r="K3426" s="36"/>
      <c r="L3426" s="36"/>
      <c r="M3426" s="38"/>
      <c r="N3426" s="36"/>
      <c r="O3426" s="38"/>
    </row>
    <row r="3427" spans="8:15">
      <c r="H3427" s="37"/>
      <c r="I3427" s="36"/>
      <c r="J3427" s="38"/>
      <c r="K3427" s="36"/>
      <c r="L3427" s="36"/>
      <c r="M3427" s="38"/>
      <c r="N3427" s="36"/>
      <c r="O3427" s="38"/>
    </row>
    <row r="3428" spans="8:15">
      <c r="H3428" s="37"/>
      <c r="I3428" s="36"/>
      <c r="J3428" s="38"/>
      <c r="K3428" s="36"/>
      <c r="L3428" s="36"/>
      <c r="M3428" s="38"/>
      <c r="N3428" s="36"/>
      <c r="O3428" s="38"/>
    </row>
    <row r="3429" spans="8:15">
      <c r="H3429" s="37"/>
      <c r="I3429" s="36"/>
      <c r="J3429" s="38"/>
      <c r="K3429" s="36"/>
      <c r="L3429" s="36"/>
      <c r="M3429" s="38"/>
      <c r="N3429" s="36"/>
      <c r="O3429" s="38"/>
    </row>
    <row r="3430" spans="8:15">
      <c r="H3430" s="37"/>
      <c r="I3430" s="36"/>
      <c r="J3430" s="38"/>
      <c r="K3430" s="36"/>
      <c r="L3430" s="36"/>
      <c r="M3430" s="38"/>
      <c r="N3430" s="36"/>
      <c r="O3430" s="38"/>
    </row>
    <row r="3431" spans="8:15">
      <c r="H3431" s="37"/>
      <c r="I3431" s="36"/>
      <c r="J3431" s="38"/>
      <c r="K3431" s="36"/>
      <c r="L3431" s="36"/>
      <c r="M3431" s="38"/>
      <c r="N3431" s="36"/>
      <c r="O3431" s="38"/>
    </row>
    <row r="3432" spans="8:15">
      <c r="H3432" s="37"/>
      <c r="I3432" s="36"/>
      <c r="J3432" s="38"/>
      <c r="K3432" s="36"/>
      <c r="L3432" s="36"/>
      <c r="M3432" s="38"/>
      <c r="N3432" s="36"/>
      <c r="O3432" s="38"/>
    </row>
    <row r="3433" spans="8:15">
      <c r="H3433" s="37"/>
      <c r="I3433" s="36"/>
      <c r="J3433" s="38"/>
      <c r="K3433" s="36"/>
      <c r="L3433" s="36"/>
      <c r="M3433" s="38"/>
      <c r="N3433" s="36"/>
      <c r="O3433" s="38"/>
    </row>
    <row r="3434" spans="8:15">
      <c r="H3434" s="37"/>
      <c r="I3434" s="36"/>
      <c r="J3434" s="38"/>
      <c r="K3434" s="36"/>
      <c r="L3434" s="36"/>
      <c r="M3434" s="38"/>
      <c r="N3434" s="36"/>
      <c r="O3434" s="38"/>
    </row>
    <row r="3435" spans="8:15">
      <c r="H3435" s="37"/>
      <c r="I3435" s="36"/>
      <c r="J3435" s="38"/>
      <c r="K3435" s="36"/>
      <c r="L3435" s="36"/>
      <c r="M3435" s="38"/>
      <c r="N3435" s="36"/>
      <c r="O3435" s="38"/>
    </row>
    <row r="3436" spans="8:15">
      <c r="H3436" s="37"/>
      <c r="I3436" s="36"/>
      <c r="J3436" s="38"/>
      <c r="K3436" s="36"/>
      <c r="L3436" s="36"/>
      <c r="M3436" s="38"/>
      <c r="N3436" s="36"/>
      <c r="O3436" s="38"/>
    </row>
    <row r="3437" spans="8:15">
      <c r="H3437" s="37"/>
      <c r="I3437" s="36"/>
      <c r="J3437" s="38"/>
      <c r="K3437" s="36"/>
      <c r="L3437" s="36"/>
      <c r="M3437" s="38"/>
      <c r="N3437" s="36"/>
      <c r="O3437" s="38"/>
    </row>
    <row r="3438" spans="8:15">
      <c r="H3438" s="37"/>
      <c r="I3438" s="36"/>
      <c r="J3438" s="38"/>
      <c r="K3438" s="36"/>
      <c r="L3438" s="36"/>
      <c r="M3438" s="38"/>
      <c r="N3438" s="36"/>
      <c r="O3438" s="38"/>
    </row>
    <row r="3439" spans="8:15">
      <c r="H3439" s="37"/>
      <c r="I3439" s="36"/>
      <c r="J3439" s="38"/>
      <c r="K3439" s="36"/>
      <c r="L3439" s="36"/>
      <c r="M3439" s="38"/>
      <c r="N3439" s="36"/>
      <c r="O3439" s="38"/>
    </row>
    <row r="3440" spans="8:15">
      <c r="H3440" s="37"/>
      <c r="I3440" s="36"/>
      <c r="J3440" s="38"/>
      <c r="K3440" s="36"/>
      <c r="L3440" s="36"/>
      <c r="M3440" s="38"/>
      <c r="N3440" s="36"/>
      <c r="O3440" s="38"/>
    </row>
    <row r="3441" spans="8:15">
      <c r="H3441" s="37"/>
      <c r="I3441" s="36"/>
      <c r="J3441" s="38"/>
      <c r="K3441" s="36"/>
      <c r="L3441" s="36"/>
      <c r="M3441" s="38"/>
      <c r="N3441" s="36"/>
      <c r="O3441" s="38"/>
    </row>
    <row r="3442" spans="8:15">
      <c r="H3442" s="37"/>
      <c r="I3442" s="36"/>
      <c r="J3442" s="38"/>
      <c r="K3442" s="36"/>
      <c r="L3442" s="36"/>
      <c r="M3442" s="38"/>
      <c r="N3442" s="36"/>
      <c r="O3442" s="38"/>
    </row>
    <row r="3443" spans="8:15">
      <c r="H3443" s="37"/>
      <c r="I3443" s="36"/>
      <c r="J3443" s="38"/>
      <c r="K3443" s="36"/>
      <c r="L3443" s="36"/>
      <c r="M3443" s="38"/>
      <c r="N3443" s="36"/>
      <c r="O3443" s="38"/>
    </row>
    <row r="3444" spans="8:15">
      <c r="H3444" s="37"/>
      <c r="I3444" s="36"/>
      <c r="J3444" s="38"/>
      <c r="K3444" s="36"/>
      <c r="L3444" s="36"/>
      <c r="M3444" s="38"/>
      <c r="N3444" s="36"/>
      <c r="O3444" s="38"/>
    </row>
    <row r="3445" spans="8:15">
      <c r="H3445" s="37"/>
      <c r="I3445" s="36"/>
      <c r="J3445" s="38"/>
      <c r="K3445" s="36"/>
      <c r="L3445" s="36"/>
      <c r="M3445" s="38"/>
      <c r="N3445" s="36"/>
      <c r="O3445" s="38"/>
    </row>
    <row r="3446" spans="8:15">
      <c r="H3446" s="37"/>
      <c r="I3446" s="36"/>
      <c r="J3446" s="38"/>
      <c r="K3446" s="36"/>
      <c r="L3446" s="36"/>
      <c r="M3446" s="38"/>
      <c r="N3446" s="36"/>
      <c r="O3446" s="38"/>
    </row>
    <row r="3447" spans="8:15">
      <c r="H3447" s="37"/>
      <c r="I3447" s="36"/>
      <c r="J3447" s="38"/>
      <c r="K3447" s="36"/>
      <c r="L3447" s="36"/>
      <c r="M3447" s="38"/>
      <c r="N3447" s="36"/>
      <c r="O3447" s="38"/>
    </row>
    <row r="3448" spans="8:15">
      <c r="H3448" s="37"/>
      <c r="I3448" s="36"/>
      <c r="J3448" s="38"/>
      <c r="K3448" s="36"/>
      <c r="L3448" s="36"/>
      <c r="M3448" s="38"/>
      <c r="N3448" s="36"/>
      <c r="O3448" s="38"/>
    </row>
    <row r="3449" spans="8:15">
      <c r="H3449" s="37"/>
      <c r="I3449" s="36"/>
      <c r="J3449" s="38"/>
      <c r="K3449" s="36"/>
      <c r="L3449" s="36"/>
      <c r="M3449" s="38"/>
      <c r="N3449" s="36"/>
      <c r="O3449" s="38"/>
    </row>
    <row r="3450" spans="8:15">
      <c r="H3450" s="37"/>
      <c r="I3450" s="36"/>
      <c r="J3450" s="38"/>
      <c r="K3450" s="36"/>
      <c r="L3450" s="36"/>
      <c r="M3450" s="38"/>
      <c r="N3450" s="36"/>
      <c r="O3450" s="38"/>
    </row>
    <row r="3451" spans="8:15">
      <c r="H3451" s="37"/>
      <c r="I3451" s="36"/>
      <c r="J3451" s="38"/>
      <c r="K3451" s="36"/>
      <c r="L3451" s="36"/>
      <c r="M3451" s="38"/>
      <c r="N3451" s="36"/>
      <c r="O3451" s="38"/>
    </row>
    <row r="3452" spans="8:15">
      <c r="H3452" s="37"/>
      <c r="I3452" s="36"/>
      <c r="J3452" s="38"/>
      <c r="K3452" s="36"/>
      <c r="L3452" s="36"/>
      <c r="M3452" s="38"/>
      <c r="N3452" s="36"/>
      <c r="O3452" s="38"/>
    </row>
    <row r="3453" spans="8:15">
      <c r="H3453" s="37"/>
      <c r="I3453" s="36"/>
      <c r="J3453" s="38"/>
      <c r="K3453" s="36"/>
      <c r="L3453" s="36"/>
      <c r="M3453" s="38"/>
      <c r="N3453" s="36"/>
      <c r="O3453" s="38"/>
    </row>
    <row r="3454" spans="8:15">
      <c r="H3454" s="37"/>
      <c r="I3454" s="36"/>
      <c r="J3454" s="38"/>
      <c r="K3454" s="36"/>
      <c r="L3454" s="36"/>
      <c r="M3454" s="38"/>
      <c r="N3454" s="36"/>
      <c r="O3454" s="38"/>
    </row>
    <row r="3455" spans="8:15">
      <c r="H3455" s="37"/>
      <c r="I3455" s="36"/>
      <c r="J3455" s="38"/>
      <c r="K3455" s="36"/>
      <c r="L3455" s="36"/>
      <c r="M3455" s="38"/>
      <c r="N3455" s="36"/>
      <c r="O3455" s="38"/>
    </row>
    <row r="3456" spans="8:15">
      <c r="H3456" s="37"/>
      <c r="I3456" s="36"/>
      <c r="J3456" s="38"/>
      <c r="K3456" s="36"/>
      <c r="L3456" s="36"/>
      <c r="M3456" s="38"/>
      <c r="N3456" s="36"/>
      <c r="O3456" s="38"/>
    </row>
    <row r="3457" spans="8:15">
      <c r="H3457" s="37"/>
      <c r="I3457" s="36"/>
      <c r="J3457" s="38"/>
      <c r="K3457" s="36"/>
      <c r="L3457" s="36"/>
      <c r="M3457" s="38"/>
      <c r="N3457" s="36"/>
      <c r="O3457" s="38"/>
    </row>
    <row r="3458" spans="8:15">
      <c r="H3458" s="37"/>
      <c r="I3458" s="36"/>
      <c r="J3458" s="38"/>
      <c r="K3458" s="36"/>
      <c r="L3458" s="36"/>
      <c r="M3458" s="38"/>
      <c r="N3458" s="36"/>
      <c r="O3458" s="38"/>
    </row>
    <row r="3459" spans="8:15">
      <c r="H3459" s="37"/>
      <c r="I3459" s="36"/>
      <c r="J3459" s="38"/>
      <c r="K3459" s="36"/>
      <c r="L3459" s="36"/>
      <c r="M3459" s="38"/>
      <c r="N3459" s="36"/>
      <c r="O3459" s="38"/>
    </row>
    <row r="3460" spans="8:15">
      <c r="H3460" s="37"/>
      <c r="I3460" s="36"/>
      <c r="J3460" s="38"/>
      <c r="K3460" s="36"/>
      <c r="L3460" s="36"/>
      <c r="M3460" s="38"/>
      <c r="N3460" s="36"/>
      <c r="O3460" s="38"/>
    </row>
    <row r="3461" spans="8:15">
      <c r="H3461" s="37"/>
      <c r="I3461" s="36"/>
      <c r="J3461" s="38"/>
      <c r="K3461" s="36"/>
      <c r="L3461" s="36"/>
      <c r="M3461" s="38"/>
      <c r="N3461" s="36"/>
      <c r="O3461" s="38"/>
    </row>
    <row r="3462" spans="8:15">
      <c r="H3462" s="37"/>
      <c r="I3462" s="36"/>
      <c r="J3462" s="38"/>
      <c r="K3462" s="36"/>
      <c r="L3462" s="36"/>
      <c r="M3462" s="38"/>
      <c r="N3462" s="36"/>
      <c r="O3462" s="38"/>
    </row>
    <row r="3463" spans="8:15">
      <c r="H3463" s="37"/>
      <c r="I3463" s="36"/>
      <c r="J3463" s="38"/>
      <c r="K3463" s="36"/>
      <c r="L3463" s="36"/>
      <c r="M3463" s="38"/>
      <c r="N3463" s="36"/>
      <c r="O3463" s="38"/>
    </row>
    <row r="3464" spans="8:15">
      <c r="H3464" s="37"/>
      <c r="I3464" s="36"/>
      <c r="J3464" s="38"/>
      <c r="K3464" s="36"/>
      <c r="L3464" s="36"/>
      <c r="M3464" s="38"/>
      <c r="N3464" s="36"/>
      <c r="O3464" s="38"/>
    </row>
    <row r="3465" spans="8:15">
      <c r="H3465" s="37"/>
      <c r="I3465" s="36"/>
      <c r="J3465" s="38"/>
      <c r="K3465" s="36"/>
      <c r="L3465" s="36"/>
      <c r="M3465" s="38"/>
      <c r="N3465" s="36"/>
      <c r="O3465" s="38"/>
    </row>
    <row r="3466" spans="8:15">
      <c r="H3466" s="37"/>
      <c r="I3466" s="36"/>
      <c r="J3466" s="38"/>
      <c r="K3466" s="36"/>
      <c r="L3466" s="36"/>
      <c r="M3466" s="38"/>
      <c r="N3466" s="36"/>
      <c r="O3466" s="38"/>
    </row>
    <row r="3467" spans="8:15">
      <c r="H3467" s="37"/>
      <c r="I3467" s="36"/>
      <c r="J3467" s="38"/>
      <c r="K3467" s="36"/>
      <c r="L3467" s="36"/>
      <c r="M3467" s="38"/>
      <c r="N3467" s="36"/>
      <c r="O3467" s="38"/>
    </row>
    <row r="3468" spans="8:15">
      <c r="H3468" s="37"/>
      <c r="I3468" s="36"/>
      <c r="J3468" s="38"/>
      <c r="K3468" s="36"/>
      <c r="L3468" s="36"/>
      <c r="M3468" s="38"/>
      <c r="N3468" s="36"/>
      <c r="O3468" s="38"/>
    </row>
    <row r="3469" spans="8:15">
      <c r="H3469" s="37"/>
      <c r="I3469" s="36"/>
      <c r="J3469" s="38"/>
      <c r="K3469" s="36"/>
      <c r="L3469" s="36"/>
      <c r="M3469" s="38"/>
      <c r="N3469" s="36"/>
      <c r="O3469" s="38"/>
    </row>
    <row r="3470" spans="8:15">
      <c r="H3470" s="37"/>
      <c r="I3470" s="36"/>
      <c r="J3470" s="38"/>
      <c r="K3470" s="36"/>
      <c r="L3470" s="36"/>
      <c r="M3470" s="38"/>
      <c r="N3470" s="36"/>
      <c r="O3470" s="38"/>
    </row>
    <row r="3471" spans="8:15">
      <c r="H3471" s="37"/>
      <c r="I3471" s="36"/>
      <c r="J3471" s="38"/>
      <c r="K3471" s="36"/>
      <c r="L3471" s="36"/>
      <c r="M3471" s="38"/>
      <c r="N3471" s="36"/>
      <c r="O3471" s="38"/>
    </row>
    <row r="3472" spans="8:15">
      <c r="H3472" s="37"/>
      <c r="I3472" s="36"/>
      <c r="J3472" s="38"/>
      <c r="K3472" s="36"/>
      <c r="L3472" s="36"/>
      <c r="M3472" s="38"/>
      <c r="N3472" s="36"/>
      <c r="O3472" s="38"/>
    </row>
    <row r="3473" spans="8:15">
      <c r="H3473" s="37"/>
      <c r="I3473" s="36"/>
      <c r="J3473" s="38"/>
      <c r="K3473" s="36"/>
      <c r="L3473" s="36"/>
      <c r="M3473" s="38"/>
      <c r="N3473" s="36"/>
      <c r="O3473" s="38"/>
    </row>
    <row r="3474" spans="8:15">
      <c r="H3474" s="37"/>
      <c r="I3474" s="36"/>
      <c r="J3474" s="38"/>
      <c r="K3474" s="36"/>
      <c r="L3474" s="36"/>
      <c r="M3474" s="38"/>
      <c r="N3474" s="36"/>
      <c r="O3474" s="38"/>
    </row>
    <row r="3475" spans="8:15">
      <c r="H3475" s="37"/>
      <c r="I3475" s="36"/>
      <c r="J3475" s="38"/>
      <c r="K3475" s="36"/>
      <c r="L3475" s="36"/>
      <c r="M3475" s="38"/>
      <c r="N3475" s="36"/>
      <c r="O3475" s="38"/>
    </row>
    <row r="3476" spans="8:15">
      <c r="H3476" s="37"/>
      <c r="I3476" s="36"/>
      <c r="J3476" s="38"/>
      <c r="K3476" s="36"/>
      <c r="L3476" s="36"/>
      <c r="M3476" s="38"/>
      <c r="N3476" s="36"/>
      <c r="O3476" s="38"/>
    </row>
    <row r="3477" spans="8:15">
      <c r="H3477" s="37"/>
      <c r="I3477" s="36"/>
      <c r="J3477" s="38"/>
      <c r="K3477" s="36"/>
      <c r="L3477" s="36"/>
      <c r="M3477" s="38"/>
      <c r="N3477" s="36"/>
      <c r="O3477" s="38"/>
    </row>
    <row r="3478" spans="8:15">
      <c r="H3478" s="37"/>
      <c r="I3478" s="36"/>
      <c r="J3478" s="38"/>
      <c r="K3478" s="36"/>
      <c r="L3478" s="36"/>
      <c r="M3478" s="38"/>
      <c r="N3478" s="36"/>
      <c r="O3478" s="38"/>
    </row>
    <row r="3479" spans="8:15">
      <c r="H3479" s="37"/>
      <c r="I3479" s="36"/>
      <c r="J3479" s="38"/>
      <c r="K3479" s="36"/>
      <c r="L3479" s="36"/>
      <c r="M3479" s="38"/>
      <c r="N3479" s="36"/>
      <c r="O3479" s="38"/>
    </row>
    <row r="3480" spans="8:15">
      <c r="H3480" s="37"/>
      <c r="I3480" s="36"/>
      <c r="J3480" s="38"/>
      <c r="K3480" s="36"/>
      <c r="L3480" s="36"/>
      <c r="M3480" s="38"/>
      <c r="N3480" s="36"/>
      <c r="O3480" s="38"/>
    </row>
    <row r="3481" spans="8:15">
      <c r="H3481" s="37"/>
      <c r="I3481" s="36"/>
      <c r="J3481" s="38"/>
      <c r="K3481" s="36"/>
      <c r="L3481" s="36"/>
      <c r="M3481" s="38"/>
      <c r="N3481" s="36"/>
      <c r="O3481" s="38"/>
    </row>
    <row r="3482" spans="8:15">
      <c r="H3482" s="37"/>
      <c r="I3482" s="36"/>
      <c r="J3482" s="38"/>
      <c r="K3482" s="36"/>
      <c r="L3482" s="36"/>
      <c r="M3482" s="38"/>
      <c r="N3482" s="36"/>
      <c r="O3482" s="38"/>
    </row>
    <row r="3483" spans="8:15">
      <c r="H3483" s="37"/>
      <c r="I3483" s="36"/>
      <c r="J3483" s="38"/>
      <c r="K3483" s="36"/>
      <c r="L3483" s="36"/>
      <c r="M3483" s="38"/>
      <c r="N3483" s="36"/>
      <c r="O3483" s="38"/>
    </row>
    <row r="3484" spans="8:15">
      <c r="H3484" s="37"/>
      <c r="I3484" s="36"/>
      <c r="J3484" s="38"/>
      <c r="K3484" s="36"/>
      <c r="L3484" s="36"/>
      <c r="M3484" s="38"/>
      <c r="N3484" s="36"/>
      <c r="O3484" s="38"/>
    </row>
    <row r="3485" spans="8:15">
      <c r="H3485" s="37"/>
      <c r="I3485" s="36"/>
      <c r="J3485" s="38"/>
      <c r="K3485" s="36"/>
      <c r="L3485" s="36"/>
      <c r="M3485" s="38"/>
      <c r="N3485" s="36"/>
      <c r="O3485" s="38"/>
    </row>
    <row r="3486" spans="8:15">
      <c r="H3486" s="37"/>
      <c r="I3486" s="36"/>
      <c r="J3486" s="38"/>
      <c r="K3486" s="36"/>
      <c r="L3486" s="36"/>
      <c r="M3486" s="38"/>
      <c r="N3486" s="36"/>
      <c r="O3486" s="38"/>
    </row>
    <row r="3487" spans="8:15">
      <c r="H3487" s="37"/>
      <c r="I3487" s="36"/>
      <c r="J3487" s="38"/>
      <c r="K3487" s="36"/>
      <c r="L3487" s="36"/>
      <c r="M3487" s="38"/>
      <c r="N3487" s="36"/>
      <c r="O3487" s="38"/>
    </row>
    <row r="3488" spans="8:15">
      <c r="H3488" s="37"/>
      <c r="I3488" s="36"/>
      <c r="J3488" s="38"/>
      <c r="K3488" s="36"/>
      <c r="L3488" s="36"/>
      <c r="M3488" s="38"/>
      <c r="N3488" s="36"/>
      <c r="O3488" s="38"/>
    </row>
    <row r="3489" spans="8:15">
      <c r="H3489" s="37"/>
      <c r="I3489" s="36"/>
      <c r="J3489" s="38"/>
      <c r="K3489" s="36"/>
      <c r="L3489" s="36"/>
      <c r="M3489" s="38"/>
      <c r="N3489" s="36"/>
      <c r="O3489" s="38"/>
    </row>
    <row r="3490" spans="8:15">
      <c r="H3490" s="37"/>
      <c r="I3490" s="36"/>
      <c r="J3490" s="38"/>
      <c r="K3490" s="36"/>
      <c r="L3490" s="36"/>
      <c r="M3490" s="38"/>
      <c r="N3490" s="36"/>
      <c r="O3490" s="38"/>
    </row>
    <row r="3491" spans="8:15">
      <c r="H3491" s="37"/>
      <c r="I3491" s="36"/>
      <c r="J3491" s="38"/>
      <c r="K3491" s="36"/>
      <c r="L3491" s="36"/>
      <c r="M3491" s="38"/>
      <c r="N3491" s="36"/>
      <c r="O3491" s="38"/>
    </row>
    <row r="3492" spans="8:15">
      <c r="H3492" s="37"/>
      <c r="I3492" s="36"/>
      <c r="J3492" s="38"/>
      <c r="K3492" s="36"/>
      <c r="L3492" s="36"/>
      <c r="M3492" s="38"/>
      <c r="N3492" s="36"/>
      <c r="O3492" s="38"/>
    </row>
    <row r="3493" spans="8:15">
      <c r="H3493" s="37"/>
      <c r="I3493" s="36"/>
      <c r="J3493" s="38"/>
      <c r="K3493" s="36"/>
      <c r="L3493" s="36"/>
      <c r="M3493" s="38"/>
      <c r="N3493" s="36"/>
      <c r="O3493" s="38"/>
    </row>
    <row r="3494" spans="8:15">
      <c r="H3494" s="37"/>
      <c r="I3494" s="36"/>
      <c r="J3494" s="38"/>
      <c r="K3494" s="36"/>
      <c r="L3494" s="36"/>
      <c r="M3494" s="38"/>
      <c r="N3494" s="36"/>
      <c r="O3494" s="38"/>
    </row>
    <row r="3495" spans="8:15">
      <c r="H3495" s="37"/>
      <c r="I3495" s="36"/>
      <c r="J3495" s="38"/>
      <c r="K3495" s="36"/>
      <c r="L3495" s="36"/>
      <c r="M3495" s="38"/>
      <c r="N3495" s="36"/>
      <c r="O3495" s="38"/>
    </row>
    <row r="3496" spans="8:15">
      <c r="H3496" s="37"/>
      <c r="I3496" s="36"/>
      <c r="J3496" s="38"/>
      <c r="K3496" s="36"/>
      <c r="L3496" s="36"/>
      <c r="M3496" s="38"/>
      <c r="N3496" s="36"/>
      <c r="O3496" s="38"/>
    </row>
    <row r="3497" spans="8:15">
      <c r="H3497" s="37"/>
      <c r="I3497" s="36"/>
      <c r="J3497" s="38"/>
      <c r="K3497" s="36"/>
      <c r="L3497" s="36"/>
      <c r="M3497" s="38"/>
      <c r="N3497" s="36"/>
      <c r="O3497" s="38"/>
    </row>
    <row r="3498" spans="8:15">
      <c r="H3498" s="37"/>
      <c r="I3498" s="36"/>
      <c r="J3498" s="38"/>
      <c r="K3498" s="36"/>
      <c r="L3498" s="36"/>
      <c r="M3498" s="38"/>
      <c r="N3498" s="36"/>
      <c r="O3498" s="38"/>
    </row>
    <row r="3499" spans="8:15">
      <c r="H3499" s="37"/>
      <c r="I3499" s="36"/>
      <c r="J3499" s="38"/>
      <c r="K3499" s="36"/>
      <c r="L3499" s="36"/>
      <c r="M3499" s="38"/>
      <c r="N3499" s="36"/>
      <c r="O3499" s="38"/>
    </row>
    <row r="3500" spans="8:15">
      <c r="H3500" s="37"/>
      <c r="I3500" s="36"/>
      <c r="J3500" s="38"/>
      <c r="K3500" s="36"/>
      <c r="L3500" s="36"/>
      <c r="M3500" s="38"/>
      <c r="N3500" s="36"/>
      <c r="O3500" s="38"/>
    </row>
    <row r="3501" spans="8:15">
      <c r="H3501" s="37"/>
      <c r="I3501" s="36"/>
      <c r="J3501" s="38"/>
      <c r="K3501" s="36"/>
      <c r="L3501" s="36"/>
      <c r="M3501" s="38"/>
      <c r="N3501" s="36"/>
      <c r="O3501" s="38"/>
    </row>
    <row r="3502" spans="8:15">
      <c r="H3502" s="37"/>
      <c r="I3502" s="36"/>
      <c r="J3502" s="38"/>
      <c r="K3502" s="36"/>
      <c r="L3502" s="36"/>
      <c r="M3502" s="38"/>
      <c r="N3502" s="36"/>
      <c r="O3502" s="38"/>
    </row>
    <row r="3503" spans="8:15">
      <c r="H3503" s="37"/>
      <c r="I3503" s="36"/>
      <c r="J3503" s="38"/>
      <c r="K3503" s="36"/>
      <c r="L3503" s="36"/>
      <c r="M3503" s="38"/>
      <c r="N3503" s="36"/>
      <c r="O3503" s="38"/>
    </row>
    <row r="3504" spans="8:15">
      <c r="H3504" s="37"/>
      <c r="I3504" s="36"/>
      <c r="J3504" s="38"/>
      <c r="K3504" s="36"/>
      <c r="L3504" s="36"/>
      <c r="M3504" s="38"/>
      <c r="N3504" s="36"/>
      <c r="O3504" s="38"/>
    </row>
    <row r="3505" spans="8:15">
      <c r="H3505" s="37"/>
      <c r="I3505" s="36"/>
      <c r="J3505" s="38"/>
      <c r="K3505" s="36"/>
      <c r="L3505" s="36"/>
      <c r="M3505" s="38"/>
      <c r="N3505" s="36"/>
      <c r="O3505" s="38"/>
    </row>
    <row r="3506" spans="8:15">
      <c r="H3506" s="37"/>
      <c r="I3506" s="36"/>
      <c r="J3506" s="38"/>
      <c r="K3506" s="36"/>
      <c r="L3506" s="36"/>
      <c r="M3506" s="38"/>
      <c r="N3506" s="36"/>
      <c r="O3506" s="38"/>
    </row>
    <row r="3507" spans="8:15">
      <c r="H3507" s="37"/>
      <c r="I3507" s="36"/>
      <c r="J3507" s="38"/>
      <c r="K3507" s="36"/>
      <c r="L3507" s="36"/>
      <c r="M3507" s="38"/>
      <c r="N3507" s="36"/>
      <c r="O3507" s="38"/>
    </row>
    <row r="3508" spans="8:15">
      <c r="H3508" s="37"/>
      <c r="I3508" s="36"/>
      <c r="J3508" s="38"/>
      <c r="K3508" s="36"/>
      <c r="L3508" s="36"/>
      <c r="M3508" s="38"/>
      <c r="N3508" s="36"/>
      <c r="O3508" s="38"/>
    </row>
    <row r="3509" spans="8:15">
      <c r="H3509" s="37"/>
      <c r="I3509" s="36"/>
      <c r="J3509" s="38"/>
      <c r="K3509" s="36"/>
      <c r="L3509" s="36"/>
      <c r="M3509" s="38"/>
      <c r="N3509" s="36"/>
      <c r="O3509" s="38"/>
    </row>
    <row r="3510" spans="8:15">
      <c r="H3510" s="37"/>
      <c r="I3510" s="36"/>
      <c r="J3510" s="38"/>
      <c r="K3510" s="36"/>
      <c r="L3510" s="36"/>
      <c r="M3510" s="38"/>
      <c r="N3510" s="36"/>
      <c r="O3510" s="38"/>
    </row>
    <row r="3511" spans="8:15">
      <c r="H3511" s="37"/>
      <c r="I3511" s="36"/>
      <c r="J3511" s="38"/>
      <c r="K3511" s="36"/>
      <c r="L3511" s="36"/>
      <c r="M3511" s="38"/>
      <c r="N3511" s="36"/>
      <c r="O3511" s="38"/>
    </row>
    <row r="3512" spans="8:15">
      <c r="H3512" s="37"/>
      <c r="I3512" s="36"/>
      <c r="J3512" s="38"/>
      <c r="K3512" s="36"/>
      <c r="L3512" s="36"/>
      <c r="M3512" s="38"/>
      <c r="N3512" s="36"/>
      <c r="O3512" s="38"/>
    </row>
    <row r="3513" spans="8:15">
      <c r="H3513" s="37"/>
      <c r="I3513" s="36"/>
      <c r="J3513" s="38"/>
      <c r="K3513" s="36"/>
      <c r="L3513" s="36"/>
      <c r="M3513" s="38"/>
      <c r="N3513" s="36"/>
      <c r="O3513" s="38"/>
    </row>
    <row r="3514" spans="8:15">
      <c r="H3514" s="37"/>
      <c r="I3514" s="36"/>
      <c r="J3514" s="38"/>
      <c r="K3514" s="36"/>
      <c r="L3514" s="36"/>
      <c r="M3514" s="38"/>
      <c r="N3514" s="36"/>
      <c r="O3514" s="38"/>
    </row>
    <row r="3515" spans="8:15">
      <c r="H3515" s="37"/>
      <c r="I3515" s="36"/>
      <c r="J3515" s="38"/>
      <c r="K3515" s="36"/>
      <c r="L3515" s="36"/>
      <c r="M3515" s="38"/>
      <c r="N3515" s="36"/>
      <c r="O3515" s="38"/>
    </row>
    <row r="3516" spans="8:15">
      <c r="H3516" s="37"/>
      <c r="I3516" s="36"/>
      <c r="J3516" s="38"/>
      <c r="K3516" s="36"/>
      <c r="L3516" s="36"/>
      <c r="M3516" s="38"/>
      <c r="N3516" s="36"/>
      <c r="O3516" s="38"/>
    </row>
    <row r="3517" spans="8:15">
      <c r="H3517" s="37"/>
      <c r="I3517" s="36"/>
      <c r="J3517" s="38"/>
      <c r="K3517" s="36"/>
      <c r="L3517" s="36"/>
      <c r="M3517" s="38"/>
      <c r="N3517" s="36"/>
      <c r="O3517" s="38"/>
    </row>
    <row r="3518" spans="8:15">
      <c r="H3518" s="37"/>
      <c r="I3518" s="36"/>
      <c r="J3518" s="38"/>
      <c r="K3518" s="36"/>
      <c r="L3518" s="36"/>
      <c r="M3518" s="38"/>
      <c r="N3518" s="36"/>
      <c r="O3518" s="38"/>
    </row>
    <row r="3519" spans="8:15">
      <c r="H3519" s="37"/>
      <c r="I3519" s="36"/>
      <c r="J3519" s="38"/>
      <c r="K3519" s="36"/>
      <c r="L3519" s="36"/>
      <c r="M3519" s="38"/>
      <c r="N3519" s="36"/>
      <c r="O3519" s="38"/>
    </row>
    <row r="3520" spans="8:15">
      <c r="H3520" s="37"/>
      <c r="I3520" s="36"/>
      <c r="J3520" s="38"/>
      <c r="K3520" s="36"/>
      <c r="L3520" s="36"/>
      <c r="M3520" s="38"/>
      <c r="N3520" s="36"/>
      <c r="O3520" s="38"/>
    </row>
    <row r="3521" spans="8:15">
      <c r="H3521" s="37"/>
      <c r="I3521" s="36"/>
      <c r="J3521" s="38"/>
      <c r="K3521" s="36"/>
      <c r="L3521" s="36"/>
      <c r="M3521" s="38"/>
      <c r="N3521" s="36"/>
      <c r="O3521" s="38"/>
    </row>
    <row r="3522" spans="8:15">
      <c r="H3522" s="37"/>
      <c r="I3522" s="36"/>
      <c r="J3522" s="38"/>
      <c r="K3522" s="36"/>
      <c r="L3522" s="36"/>
      <c r="M3522" s="38"/>
      <c r="N3522" s="36"/>
      <c r="O3522" s="38"/>
    </row>
    <row r="3523" spans="8:15">
      <c r="H3523" s="37"/>
      <c r="I3523" s="36"/>
      <c r="J3523" s="38"/>
      <c r="K3523" s="36"/>
      <c r="L3523" s="36"/>
      <c r="M3523" s="38"/>
      <c r="N3523" s="36"/>
      <c r="O3523" s="38"/>
    </row>
    <row r="3524" spans="8:15">
      <c r="H3524" s="37"/>
      <c r="I3524" s="36"/>
      <c r="J3524" s="38"/>
      <c r="K3524" s="36"/>
      <c r="L3524" s="36"/>
      <c r="M3524" s="38"/>
      <c r="N3524" s="36"/>
      <c r="O3524" s="38"/>
    </row>
    <row r="3525" spans="8:15">
      <c r="H3525" s="37"/>
      <c r="I3525" s="36"/>
      <c r="J3525" s="38"/>
      <c r="K3525" s="36"/>
      <c r="L3525" s="36"/>
      <c r="M3525" s="38"/>
      <c r="N3525" s="36"/>
      <c r="O3525" s="38"/>
    </row>
    <row r="3526" spans="8:15">
      <c r="H3526" s="37"/>
      <c r="I3526" s="36"/>
      <c r="J3526" s="38"/>
      <c r="K3526" s="36"/>
      <c r="L3526" s="36"/>
      <c r="M3526" s="38"/>
      <c r="N3526" s="36"/>
      <c r="O3526" s="38"/>
    </row>
    <row r="3527" spans="8:15">
      <c r="H3527" s="37"/>
      <c r="I3527" s="36"/>
      <c r="J3527" s="38"/>
      <c r="K3527" s="36"/>
      <c r="L3527" s="36"/>
      <c r="M3527" s="38"/>
      <c r="N3527" s="36"/>
      <c r="O3527" s="38"/>
    </row>
    <row r="3528" spans="8:15">
      <c r="H3528" s="37"/>
      <c r="I3528" s="36"/>
      <c r="J3528" s="38"/>
      <c r="K3528" s="36"/>
      <c r="L3528" s="36"/>
      <c r="M3528" s="38"/>
      <c r="N3528" s="36"/>
      <c r="O3528" s="38"/>
    </row>
    <row r="3529" spans="8:15">
      <c r="H3529" s="37"/>
      <c r="I3529" s="36"/>
      <c r="J3529" s="38"/>
      <c r="K3529" s="36"/>
      <c r="L3529" s="36"/>
      <c r="M3529" s="38"/>
      <c r="N3529" s="36"/>
      <c r="O3529" s="38"/>
    </row>
    <row r="3530" spans="8:15">
      <c r="H3530" s="37"/>
      <c r="I3530" s="36"/>
      <c r="J3530" s="38"/>
      <c r="K3530" s="36"/>
      <c r="L3530" s="36"/>
      <c r="M3530" s="38"/>
      <c r="N3530" s="36"/>
      <c r="O3530" s="38"/>
    </row>
    <row r="3531" spans="8:15">
      <c r="H3531" s="37"/>
      <c r="I3531" s="36"/>
      <c r="J3531" s="38"/>
      <c r="K3531" s="36"/>
      <c r="L3531" s="36"/>
      <c r="M3531" s="38"/>
      <c r="N3531" s="36"/>
      <c r="O3531" s="38"/>
    </row>
    <row r="3532" spans="8:15">
      <c r="H3532" s="37"/>
      <c r="I3532" s="36"/>
      <c r="J3532" s="38"/>
      <c r="K3532" s="36"/>
      <c r="L3532" s="36"/>
      <c r="M3532" s="38"/>
      <c r="N3532" s="36"/>
      <c r="O3532" s="38"/>
    </row>
    <row r="3533" spans="8:15">
      <c r="H3533" s="37"/>
      <c r="I3533" s="36"/>
      <c r="J3533" s="38"/>
      <c r="K3533" s="36"/>
      <c r="L3533" s="36"/>
      <c r="M3533" s="38"/>
      <c r="N3533" s="36"/>
      <c r="O3533" s="38"/>
    </row>
    <row r="3534" spans="8:15">
      <c r="H3534" s="37"/>
      <c r="I3534" s="36"/>
      <c r="J3534" s="38"/>
      <c r="K3534" s="36"/>
      <c r="L3534" s="36"/>
      <c r="M3534" s="38"/>
      <c r="N3534" s="36"/>
      <c r="O3534" s="38"/>
    </row>
    <row r="3535" spans="8:15">
      <c r="H3535" s="37"/>
      <c r="I3535" s="36"/>
      <c r="J3535" s="38"/>
      <c r="K3535" s="36"/>
      <c r="L3535" s="36"/>
      <c r="M3535" s="38"/>
      <c r="N3535" s="36"/>
      <c r="O3535" s="38"/>
    </row>
    <row r="3536" spans="8:15">
      <c r="H3536" s="37"/>
      <c r="I3536" s="36"/>
      <c r="J3536" s="38"/>
      <c r="K3536" s="36"/>
      <c r="L3536" s="36"/>
      <c r="M3536" s="38"/>
      <c r="N3536" s="36"/>
      <c r="O3536" s="38"/>
    </row>
    <row r="3537" spans="8:15">
      <c r="H3537" s="37"/>
      <c r="I3537" s="36"/>
      <c r="J3537" s="38"/>
      <c r="K3537" s="36"/>
      <c r="L3537" s="36"/>
      <c r="M3537" s="38"/>
      <c r="N3537" s="36"/>
      <c r="O3537" s="38"/>
    </row>
    <row r="3538" spans="8:15">
      <c r="H3538" s="37"/>
      <c r="I3538" s="36"/>
      <c r="J3538" s="38"/>
      <c r="K3538" s="36"/>
      <c r="L3538" s="36"/>
      <c r="M3538" s="38"/>
      <c r="N3538" s="36"/>
      <c r="O3538" s="38"/>
    </row>
    <row r="3539" spans="8:15">
      <c r="H3539" s="37"/>
      <c r="I3539" s="36"/>
      <c r="J3539" s="38"/>
      <c r="K3539" s="36"/>
      <c r="L3539" s="36"/>
      <c r="M3539" s="38"/>
      <c r="N3539" s="36"/>
      <c r="O3539" s="38"/>
    </row>
    <row r="3540" spans="8:15">
      <c r="H3540" s="37"/>
      <c r="I3540" s="36"/>
      <c r="J3540" s="38"/>
      <c r="K3540" s="36"/>
      <c r="L3540" s="36"/>
      <c r="M3540" s="38"/>
      <c r="N3540" s="36"/>
      <c r="O3540" s="38"/>
    </row>
    <row r="3541" spans="8:15">
      <c r="H3541" s="37"/>
      <c r="I3541" s="36"/>
      <c r="J3541" s="38"/>
      <c r="K3541" s="36"/>
      <c r="L3541" s="36"/>
      <c r="M3541" s="38"/>
      <c r="N3541" s="36"/>
      <c r="O3541" s="38"/>
    </row>
    <row r="3542" spans="8:15">
      <c r="H3542" s="37"/>
      <c r="I3542" s="36"/>
      <c r="J3542" s="38"/>
      <c r="K3542" s="36"/>
      <c r="L3542" s="36"/>
      <c r="M3542" s="38"/>
      <c r="N3542" s="36"/>
      <c r="O3542" s="38"/>
    </row>
    <row r="3543" spans="8:15">
      <c r="H3543" s="37"/>
      <c r="I3543" s="36"/>
      <c r="J3543" s="38"/>
      <c r="K3543" s="36"/>
      <c r="L3543" s="36"/>
      <c r="M3543" s="38"/>
      <c r="N3543" s="36"/>
      <c r="O3543" s="38"/>
    </row>
    <row r="3544" spans="8:15">
      <c r="H3544" s="37"/>
      <c r="I3544" s="36"/>
      <c r="J3544" s="38"/>
      <c r="K3544" s="36"/>
      <c r="L3544" s="36"/>
      <c r="M3544" s="38"/>
      <c r="N3544" s="36"/>
      <c r="O3544" s="38"/>
    </row>
    <row r="3545" spans="8:15">
      <c r="H3545" s="37"/>
      <c r="I3545" s="36"/>
      <c r="J3545" s="38"/>
      <c r="K3545" s="36"/>
      <c r="L3545" s="36"/>
      <c r="M3545" s="38"/>
      <c r="N3545" s="36"/>
      <c r="O3545" s="38"/>
    </row>
    <row r="3546" spans="8:15">
      <c r="H3546" s="37"/>
      <c r="I3546" s="36"/>
      <c r="J3546" s="38"/>
      <c r="K3546" s="36"/>
      <c r="L3546" s="36"/>
      <c r="M3546" s="38"/>
      <c r="N3546" s="36"/>
      <c r="O3546" s="38"/>
    </row>
    <row r="3547" spans="8:15">
      <c r="H3547" s="37"/>
      <c r="I3547" s="36"/>
      <c r="J3547" s="38"/>
      <c r="K3547" s="36"/>
      <c r="L3547" s="36"/>
      <c r="M3547" s="38"/>
      <c r="N3547" s="36"/>
      <c r="O3547" s="38"/>
    </row>
    <row r="3548" spans="8:15">
      <c r="H3548" s="37"/>
      <c r="I3548" s="36"/>
      <c r="J3548" s="38"/>
      <c r="K3548" s="36"/>
      <c r="L3548" s="36"/>
      <c r="M3548" s="38"/>
      <c r="N3548" s="36"/>
      <c r="O3548" s="38"/>
    </row>
    <row r="3549" spans="8:15">
      <c r="H3549" s="37"/>
      <c r="I3549" s="36"/>
      <c r="J3549" s="38"/>
      <c r="K3549" s="36"/>
      <c r="L3549" s="36"/>
      <c r="M3549" s="38"/>
      <c r="N3549" s="36"/>
      <c r="O3549" s="38"/>
    </row>
    <row r="3550" spans="8:15">
      <c r="H3550" s="37"/>
      <c r="I3550" s="36"/>
      <c r="J3550" s="38"/>
      <c r="K3550" s="36"/>
      <c r="L3550" s="36"/>
      <c r="M3550" s="38"/>
      <c r="N3550" s="36"/>
      <c r="O3550" s="38"/>
    </row>
    <row r="3551" spans="8:15">
      <c r="H3551" s="37"/>
      <c r="I3551" s="36"/>
      <c r="J3551" s="38"/>
      <c r="K3551" s="36"/>
      <c r="L3551" s="36"/>
      <c r="M3551" s="38"/>
      <c r="N3551" s="36"/>
      <c r="O3551" s="38"/>
    </row>
    <row r="3552" spans="8:15">
      <c r="H3552" s="37"/>
      <c r="I3552" s="36"/>
      <c r="J3552" s="38"/>
      <c r="K3552" s="36"/>
      <c r="L3552" s="36"/>
      <c r="M3552" s="38"/>
      <c r="N3552" s="36"/>
      <c r="O3552" s="38"/>
    </row>
    <row r="3553" spans="8:15">
      <c r="H3553" s="37"/>
      <c r="I3553" s="36"/>
      <c r="J3553" s="38"/>
      <c r="K3553" s="36"/>
      <c r="L3553" s="36"/>
      <c r="M3553" s="38"/>
      <c r="N3553" s="36"/>
      <c r="O3553" s="38"/>
    </row>
    <row r="3554" spans="8:15">
      <c r="H3554" s="37"/>
      <c r="I3554" s="36"/>
      <c r="J3554" s="38"/>
      <c r="K3554" s="36"/>
      <c r="L3554" s="36"/>
      <c r="M3554" s="38"/>
      <c r="N3554" s="36"/>
      <c r="O3554" s="38"/>
    </row>
    <row r="3555" spans="8:15">
      <c r="H3555" s="37"/>
      <c r="I3555" s="36"/>
      <c r="J3555" s="38"/>
      <c r="K3555" s="36"/>
      <c r="L3555" s="36"/>
      <c r="M3555" s="38"/>
      <c r="N3555" s="36"/>
      <c r="O3555" s="38"/>
    </row>
    <row r="3556" spans="8:15">
      <c r="H3556" s="37"/>
      <c r="I3556" s="36"/>
      <c r="J3556" s="38"/>
      <c r="K3556" s="36"/>
      <c r="L3556" s="36"/>
      <c r="M3556" s="38"/>
      <c r="N3556" s="36"/>
      <c r="O3556" s="38"/>
    </row>
    <row r="3557" spans="8:15">
      <c r="H3557" s="37"/>
      <c r="I3557" s="36"/>
      <c r="J3557" s="38"/>
      <c r="K3557" s="36"/>
      <c r="L3557" s="36"/>
      <c r="M3557" s="38"/>
      <c r="N3557" s="36"/>
      <c r="O3557" s="38"/>
    </row>
    <row r="3558" spans="8:15">
      <c r="H3558" s="37"/>
      <c r="I3558" s="36"/>
      <c r="J3558" s="38"/>
      <c r="K3558" s="36"/>
      <c r="L3558" s="36"/>
      <c r="M3558" s="38"/>
      <c r="N3558" s="36"/>
      <c r="O3558" s="38"/>
    </row>
    <row r="3559" spans="8:15">
      <c r="H3559" s="37"/>
      <c r="I3559" s="36"/>
      <c r="J3559" s="38"/>
      <c r="K3559" s="36"/>
      <c r="L3559" s="36"/>
      <c r="M3559" s="38"/>
      <c r="N3559" s="36"/>
      <c r="O3559" s="38"/>
    </row>
    <row r="3560" spans="8:15">
      <c r="H3560" s="37"/>
      <c r="I3560" s="36"/>
      <c r="J3560" s="38"/>
      <c r="K3560" s="36"/>
      <c r="L3560" s="36"/>
      <c r="M3560" s="38"/>
      <c r="N3560" s="36"/>
      <c r="O3560" s="38"/>
    </row>
    <row r="3561" spans="8:15">
      <c r="H3561" s="37"/>
      <c r="I3561" s="36"/>
      <c r="J3561" s="38"/>
      <c r="K3561" s="36"/>
      <c r="L3561" s="36"/>
      <c r="M3561" s="38"/>
      <c r="N3561" s="36"/>
      <c r="O3561" s="38"/>
    </row>
    <row r="3562" spans="8:15">
      <c r="H3562" s="37"/>
      <c r="I3562" s="36"/>
      <c r="J3562" s="38"/>
      <c r="K3562" s="36"/>
      <c r="L3562" s="36"/>
      <c r="M3562" s="38"/>
      <c r="N3562" s="36"/>
      <c r="O3562" s="38"/>
    </row>
    <row r="3563" spans="8:15">
      <c r="H3563" s="37"/>
      <c r="I3563" s="36"/>
      <c r="J3563" s="38"/>
      <c r="K3563" s="36"/>
      <c r="L3563" s="36"/>
      <c r="M3563" s="38"/>
      <c r="N3563" s="36"/>
      <c r="O3563" s="38"/>
    </row>
    <row r="3564" spans="8:15">
      <c r="H3564" s="37"/>
      <c r="I3564" s="36"/>
      <c r="J3564" s="38"/>
      <c r="K3564" s="36"/>
      <c r="L3564" s="36"/>
      <c r="M3564" s="38"/>
      <c r="N3564" s="36"/>
      <c r="O3564" s="38"/>
    </row>
    <row r="3565" spans="8:15">
      <c r="H3565" s="37"/>
      <c r="I3565" s="36"/>
      <c r="J3565" s="38"/>
      <c r="K3565" s="36"/>
      <c r="L3565" s="36"/>
      <c r="M3565" s="38"/>
      <c r="N3565" s="36"/>
      <c r="O3565" s="38"/>
    </row>
    <row r="3566" spans="8:15">
      <c r="H3566" s="37"/>
      <c r="I3566" s="36"/>
      <c r="J3566" s="38"/>
      <c r="K3566" s="36"/>
      <c r="L3566" s="36"/>
      <c r="M3566" s="38"/>
      <c r="N3566" s="36"/>
      <c r="O3566" s="38"/>
    </row>
    <row r="3567" spans="8:15">
      <c r="H3567" s="37"/>
      <c r="I3567" s="36"/>
      <c r="J3567" s="38"/>
      <c r="K3567" s="36"/>
      <c r="L3567" s="36"/>
      <c r="M3567" s="38"/>
      <c r="N3567" s="36"/>
      <c r="O3567" s="38"/>
    </row>
    <row r="3568" spans="8:15">
      <c r="H3568" s="37"/>
      <c r="I3568" s="36"/>
      <c r="J3568" s="38"/>
      <c r="K3568" s="36"/>
      <c r="L3568" s="36"/>
      <c r="M3568" s="38"/>
      <c r="N3568" s="36"/>
      <c r="O3568" s="38"/>
    </row>
    <row r="3569" spans="8:15">
      <c r="H3569" s="37"/>
      <c r="I3569" s="36"/>
      <c r="J3569" s="38"/>
      <c r="K3569" s="36"/>
      <c r="L3569" s="36"/>
      <c r="M3569" s="38"/>
      <c r="N3569" s="36"/>
      <c r="O3569" s="38"/>
    </row>
    <row r="3570" spans="8:15">
      <c r="H3570" s="37"/>
      <c r="I3570" s="36"/>
      <c r="J3570" s="38"/>
      <c r="K3570" s="36"/>
      <c r="L3570" s="36"/>
      <c r="M3570" s="38"/>
      <c r="N3570" s="36"/>
      <c r="O3570" s="38"/>
    </row>
    <row r="3571" spans="8:15">
      <c r="H3571" s="37"/>
      <c r="I3571" s="36"/>
      <c r="J3571" s="38"/>
      <c r="K3571" s="36"/>
      <c r="L3571" s="36"/>
      <c r="M3571" s="38"/>
      <c r="N3571" s="36"/>
      <c r="O3571" s="38"/>
    </row>
    <row r="3572" spans="8:15">
      <c r="H3572" s="37"/>
      <c r="I3572" s="36"/>
      <c r="J3572" s="38"/>
      <c r="K3572" s="36"/>
      <c r="L3572" s="36"/>
      <c r="M3572" s="38"/>
      <c r="N3572" s="36"/>
      <c r="O3572" s="38"/>
    </row>
    <row r="3573" spans="8:15">
      <c r="H3573" s="37"/>
      <c r="I3573" s="36"/>
      <c r="J3573" s="38"/>
      <c r="K3573" s="36"/>
      <c r="L3573" s="36"/>
      <c r="M3573" s="38"/>
      <c r="N3573" s="36"/>
      <c r="O3573" s="38"/>
    </row>
    <row r="3574" spans="8:15">
      <c r="H3574" s="37"/>
      <c r="I3574" s="36"/>
      <c r="J3574" s="38"/>
      <c r="K3574" s="36"/>
      <c r="L3574" s="36"/>
      <c r="M3574" s="38"/>
      <c r="N3574" s="36"/>
      <c r="O3574" s="38"/>
    </row>
    <row r="3575" spans="8:15">
      <c r="H3575" s="37"/>
      <c r="I3575" s="36"/>
      <c r="J3575" s="38"/>
      <c r="K3575" s="36"/>
      <c r="L3575" s="36"/>
      <c r="M3575" s="38"/>
      <c r="N3575" s="36"/>
      <c r="O3575" s="38"/>
    </row>
    <row r="3576" spans="8:15">
      <c r="H3576" s="37"/>
      <c r="I3576" s="36"/>
      <c r="J3576" s="38"/>
      <c r="K3576" s="36"/>
      <c r="L3576" s="36"/>
      <c r="M3576" s="38"/>
      <c r="N3576" s="36"/>
      <c r="O3576" s="38"/>
    </row>
    <row r="3577" spans="8:15">
      <c r="H3577" s="37"/>
      <c r="I3577" s="36"/>
      <c r="J3577" s="38"/>
      <c r="K3577" s="36"/>
      <c r="L3577" s="36"/>
      <c r="M3577" s="38"/>
      <c r="N3577" s="36"/>
      <c r="O3577" s="38"/>
    </row>
    <row r="3578" spans="8:15">
      <c r="H3578" s="37"/>
      <c r="I3578" s="36"/>
      <c r="J3578" s="38"/>
      <c r="K3578" s="36"/>
      <c r="L3578" s="36"/>
      <c r="M3578" s="38"/>
      <c r="N3578" s="36"/>
      <c r="O3578" s="38"/>
    </row>
    <row r="3579" spans="8:15">
      <c r="H3579" s="37"/>
      <c r="I3579" s="36"/>
      <c r="J3579" s="38"/>
      <c r="K3579" s="36"/>
      <c r="L3579" s="36"/>
      <c r="M3579" s="38"/>
      <c r="N3579" s="36"/>
      <c r="O3579" s="38"/>
    </row>
    <row r="3580" spans="8:15">
      <c r="H3580" s="37"/>
      <c r="I3580" s="36"/>
      <c r="J3580" s="38"/>
      <c r="K3580" s="36"/>
      <c r="L3580" s="36"/>
      <c r="M3580" s="38"/>
      <c r="N3580" s="36"/>
      <c r="O3580" s="38"/>
    </row>
    <row r="3581" spans="8:15">
      <c r="H3581" s="37"/>
      <c r="I3581" s="36"/>
      <c r="J3581" s="38"/>
      <c r="K3581" s="36"/>
      <c r="L3581" s="36"/>
      <c r="M3581" s="38"/>
      <c r="N3581" s="36"/>
      <c r="O3581" s="38"/>
    </row>
    <row r="3582" spans="8:15">
      <c r="H3582" s="37"/>
      <c r="I3582" s="36"/>
      <c r="J3582" s="38"/>
      <c r="K3582" s="36"/>
      <c r="L3582" s="36"/>
      <c r="M3582" s="38"/>
      <c r="N3582" s="36"/>
      <c r="O3582" s="38"/>
    </row>
    <row r="3583" spans="8:15">
      <c r="H3583" s="37"/>
      <c r="I3583" s="36"/>
      <c r="J3583" s="38"/>
      <c r="K3583" s="36"/>
      <c r="L3583" s="36"/>
      <c r="M3583" s="38"/>
      <c r="N3583" s="36"/>
      <c r="O3583" s="38"/>
    </row>
    <row r="3584" spans="8:15">
      <c r="H3584" s="37"/>
      <c r="I3584" s="36"/>
      <c r="J3584" s="38"/>
      <c r="K3584" s="36"/>
      <c r="L3584" s="36"/>
      <c r="M3584" s="38"/>
      <c r="N3584" s="36"/>
      <c r="O3584" s="38"/>
    </row>
    <row r="3585" spans="8:15">
      <c r="H3585" s="37"/>
      <c r="I3585" s="36"/>
      <c r="J3585" s="38"/>
      <c r="K3585" s="36"/>
      <c r="L3585" s="36"/>
      <c r="M3585" s="38"/>
      <c r="N3585" s="36"/>
      <c r="O3585" s="38"/>
    </row>
    <row r="3586" spans="8:15">
      <c r="H3586" s="37"/>
      <c r="I3586" s="36"/>
      <c r="J3586" s="38"/>
      <c r="K3586" s="36"/>
      <c r="L3586" s="36"/>
      <c r="M3586" s="38"/>
      <c r="N3586" s="36"/>
      <c r="O3586" s="38"/>
    </row>
    <row r="3587" spans="8:15">
      <c r="H3587" s="37"/>
      <c r="I3587" s="36"/>
      <c r="J3587" s="38"/>
      <c r="K3587" s="36"/>
      <c r="L3587" s="36"/>
      <c r="M3587" s="38"/>
      <c r="N3587" s="36"/>
      <c r="O3587" s="38"/>
    </row>
    <row r="3588" spans="8:15">
      <c r="H3588" s="37"/>
      <c r="I3588" s="36"/>
      <c r="J3588" s="38"/>
      <c r="K3588" s="36"/>
      <c r="L3588" s="36"/>
      <c r="M3588" s="38"/>
      <c r="N3588" s="36"/>
      <c r="O3588" s="38"/>
    </row>
    <row r="3589" spans="8:15">
      <c r="H3589" s="37"/>
      <c r="I3589" s="36"/>
      <c r="J3589" s="38"/>
      <c r="K3589" s="36"/>
      <c r="L3589" s="36"/>
      <c r="M3589" s="38"/>
      <c r="N3589" s="36"/>
      <c r="O3589" s="38"/>
    </row>
    <row r="3590" spans="8:15">
      <c r="H3590" s="37"/>
      <c r="I3590" s="36"/>
      <c r="J3590" s="38"/>
      <c r="K3590" s="36"/>
      <c r="L3590" s="36"/>
      <c r="M3590" s="38"/>
      <c r="N3590" s="36"/>
      <c r="O3590" s="38"/>
    </row>
    <row r="3591" spans="8:15">
      <c r="H3591" s="37"/>
      <c r="I3591" s="36"/>
      <c r="J3591" s="38"/>
      <c r="K3591" s="36"/>
      <c r="L3591" s="36"/>
      <c r="M3591" s="38"/>
      <c r="N3591" s="36"/>
      <c r="O3591" s="38"/>
    </row>
    <row r="3592" spans="8:15">
      <c r="H3592" s="37"/>
      <c r="I3592" s="36"/>
      <c r="J3592" s="38"/>
      <c r="K3592" s="36"/>
      <c r="L3592" s="36"/>
      <c r="M3592" s="38"/>
      <c r="N3592" s="36"/>
      <c r="O3592" s="38"/>
    </row>
    <row r="3593" spans="8:15">
      <c r="H3593" s="37"/>
      <c r="I3593" s="36"/>
      <c r="J3593" s="38"/>
      <c r="K3593" s="36"/>
      <c r="L3593" s="36"/>
      <c r="M3593" s="38"/>
      <c r="N3593" s="36"/>
      <c r="O3593" s="38"/>
    </row>
    <row r="3594" spans="8:15">
      <c r="H3594" s="37"/>
      <c r="I3594" s="36"/>
      <c r="J3594" s="38"/>
      <c r="K3594" s="36"/>
      <c r="L3594" s="36"/>
      <c r="M3594" s="38"/>
      <c r="N3594" s="36"/>
      <c r="O3594" s="38"/>
    </row>
    <row r="3595" spans="8:15">
      <c r="H3595" s="37"/>
      <c r="I3595" s="36"/>
      <c r="J3595" s="38"/>
      <c r="K3595" s="36"/>
      <c r="L3595" s="36"/>
      <c r="M3595" s="38"/>
      <c r="N3595" s="36"/>
      <c r="O3595" s="38"/>
    </row>
    <row r="3596" spans="8:15">
      <c r="H3596" s="37"/>
      <c r="I3596" s="36"/>
      <c r="J3596" s="38"/>
      <c r="K3596" s="36"/>
      <c r="L3596" s="36"/>
      <c r="M3596" s="38"/>
      <c r="N3596" s="36"/>
      <c r="O3596" s="38"/>
    </row>
    <row r="3597" spans="8:15">
      <c r="H3597" s="37"/>
      <c r="I3597" s="36"/>
      <c r="J3597" s="38"/>
      <c r="K3597" s="36"/>
      <c r="L3597" s="36"/>
      <c r="M3597" s="38"/>
      <c r="N3597" s="36"/>
      <c r="O3597" s="38"/>
    </row>
    <row r="3598" spans="8:15">
      <c r="H3598" s="37"/>
      <c r="I3598" s="36"/>
      <c r="J3598" s="38"/>
      <c r="K3598" s="36"/>
      <c r="L3598" s="36"/>
      <c r="M3598" s="38"/>
      <c r="N3598" s="36"/>
      <c r="O3598" s="38"/>
    </row>
    <row r="3599" spans="8:15">
      <c r="H3599" s="37"/>
      <c r="I3599" s="36"/>
      <c r="J3599" s="38"/>
      <c r="K3599" s="36"/>
      <c r="L3599" s="36"/>
      <c r="M3599" s="38"/>
      <c r="N3599" s="36"/>
      <c r="O3599" s="38"/>
    </row>
    <row r="3600" spans="8:15">
      <c r="H3600" s="37"/>
      <c r="I3600" s="36"/>
      <c r="J3600" s="38"/>
      <c r="K3600" s="36"/>
      <c r="L3600" s="36"/>
      <c r="M3600" s="38"/>
      <c r="N3600" s="36"/>
      <c r="O3600" s="38"/>
    </row>
    <row r="3601" spans="8:15">
      <c r="H3601" s="37"/>
      <c r="I3601" s="36"/>
      <c r="J3601" s="38"/>
      <c r="K3601" s="36"/>
      <c r="L3601" s="36"/>
      <c r="M3601" s="38"/>
      <c r="N3601" s="36"/>
      <c r="O3601" s="38"/>
    </row>
    <row r="3602" spans="8:15">
      <c r="H3602" s="37"/>
      <c r="I3602" s="36"/>
      <c r="J3602" s="38"/>
      <c r="K3602" s="36"/>
      <c r="L3602" s="36"/>
      <c r="M3602" s="38"/>
      <c r="N3602" s="36"/>
      <c r="O3602" s="38"/>
    </row>
    <row r="3603" spans="8:15">
      <c r="H3603" s="37"/>
      <c r="I3603" s="36"/>
      <c r="J3603" s="38"/>
      <c r="K3603" s="36"/>
      <c r="L3603" s="36"/>
      <c r="M3603" s="38"/>
      <c r="N3603" s="36"/>
      <c r="O3603" s="38"/>
    </row>
    <row r="3604" spans="8:15">
      <c r="H3604" s="37"/>
      <c r="I3604" s="36"/>
      <c r="J3604" s="38"/>
      <c r="K3604" s="36"/>
      <c r="L3604" s="36"/>
      <c r="M3604" s="38"/>
      <c r="N3604" s="36"/>
      <c r="O3604" s="38"/>
    </row>
    <row r="3605" spans="8:15">
      <c r="H3605" s="37"/>
      <c r="I3605" s="36"/>
      <c r="J3605" s="38"/>
      <c r="K3605" s="36"/>
      <c r="L3605" s="36"/>
      <c r="M3605" s="38"/>
      <c r="N3605" s="36"/>
      <c r="O3605" s="38"/>
    </row>
    <row r="3606" spans="8:15">
      <c r="H3606" s="37"/>
      <c r="I3606" s="36"/>
      <c r="J3606" s="38"/>
      <c r="K3606" s="36"/>
      <c r="L3606" s="36"/>
      <c r="M3606" s="38"/>
      <c r="N3606" s="36"/>
      <c r="O3606" s="38"/>
    </row>
    <row r="3607" spans="8:15">
      <c r="H3607" s="37"/>
      <c r="I3607" s="36"/>
      <c r="J3607" s="38"/>
      <c r="K3607" s="36"/>
      <c r="L3607" s="36"/>
      <c r="M3607" s="38"/>
      <c r="N3607" s="36"/>
      <c r="O3607" s="38"/>
    </row>
    <row r="3608" spans="8:15">
      <c r="H3608" s="37"/>
      <c r="I3608" s="36"/>
      <c r="J3608" s="38"/>
      <c r="K3608" s="36"/>
      <c r="L3608" s="36"/>
      <c r="M3608" s="38"/>
      <c r="N3608" s="36"/>
      <c r="O3608" s="38"/>
    </row>
    <row r="3609" spans="8:15">
      <c r="H3609" s="37"/>
      <c r="I3609" s="36"/>
      <c r="J3609" s="38"/>
      <c r="K3609" s="36"/>
      <c r="L3609" s="36"/>
      <c r="M3609" s="38"/>
      <c r="N3609" s="36"/>
      <c r="O3609" s="38"/>
    </row>
    <row r="3610" spans="8:15">
      <c r="H3610" s="37"/>
      <c r="I3610" s="36"/>
      <c r="J3610" s="38"/>
      <c r="K3610" s="36"/>
      <c r="L3610" s="36"/>
      <c r="M3610" s="38"/>
      <c r="N3610" s="36"/>
      <c r="O3610" s="38"/>
    </row>
    <row r="3611" spans="8:15">
      <c r="H3611" s="37"/>
      <c r="I3611" s="36"/>
      <c r="J3611" s="38"/>
      <c r="K3611" s="36"/>
      <c r="L3611" s="36"/>
      <c r="M3611" s="38"/>
      <c r="N3611" s="36"/>
      <c r="O3611" s="38"/>
    </row>
    <row r="3612" spans="8:15">
      <c r="H3612" s="37"/>
      <c r="I3612" s="36"/>
      <c r="J3612" s="38"/>
      <c r="K3612" s="36"/>
      <c r="L3612" s="36"/>
      <c r="M3612" s="38"/>
      <c r="N3612" s="36"/>
      <c r="O3612" s="38"/>
    </row>
    <row r="3613" spans="8:15">
      <c r="H3613" s="37"/>
      <c r="I3613" s="36"/>
      <c r="J3613" s="38"/>
      <c r="K3613" s="36"/>
      <c r="L3613" s="36"/>
      <c r="M3613" s="38"/>
      <c r="N3613" s="36"/>
      <c r="O3613" s="38"/>
    </row>
    <row r="3614" spans="8:15">
      <c r="H3614" s="37"/>
      <c r="I3614" s="36"/>
      <c r="J3614" s="38"/>
      <c r="K3614" s="36"/>
      <c r="L3614" s="36"/>
      <c r="M3614" s="38"/>
      <c r="N3614" s="36"/>
      <c r="O3614" s="38"/>
    </row>
    <row r="3615" spans="8:15">
      <c r="H3615" s="37"/>
      <c r="I3615" s="36"/>
      <c r="J3615" s="38"/>
      <c r="K3615" s="36"/>
      <c r="L3615" s="36"/>
      <c r="M3615" s="38"/>
      <c r="N3615" s="36"/>
      <c r="O3615" s="38"/>
    </row>
    <row r="3616" spans="8:15">
      <c r="H3616" s="37"/>
      <c r="I3616" s="36"/>
      <c r="J3616" s="38"/>
      <c r="K3616" s="36"/>
      <c r="L3616" s="36"/>
      <c r="M3616" s="38"/>
      <c r="N3616" s="36"/>
      <c r="O3616" s="38"/>
    </row>
    <row r="3617" spans="8:15">
      <c r="H3617" s="37"/>
      <c r="I3617" s="36"/>
      <c r="J3617" s="38"/>
      <c r="K3617" s="36"/>
      <c r="L3617" s="36"/>
      <c r="M3617" s="38"/>
      <c r="N3617" s="36"/>
      <c r="O3617" s="38"/>
    </row>
    <row r="3618" spans="8:15">
      <c r="H3618" s="37"/>
      <c r="I3618" s="36"/>
      <c r="J3618" s="38"/>
      <c r="K3618" s="36"/>
      <c r="L3618" s="36"/>
      <c r="M3618" s="38"/>
      <c r="N3618" s="36"/>
      <c r="O3618" s="38"/>
    </row>
    <row r="3619" spans="8:15">
      <c r="H3619" s="37"/>
      <c r="I3619" s="36"/>
      <c r="J3619" s="38"/>
      <c r="K3619" s="36"/>
      <c r="L3619" s="36"/>
      <c r="M3619" s="38"/>
      <c r="N3619" s="36"/>
      <c r="O3619" s="38"/>
    </row>
    <row r="3620" spans="8:15">
      <c r="H3620" s="37"/>
      <c r="I3620" s="36"/>
      <c r="J3620" s="38"/>
      <c r="K3620" s="36"/>
      <c r="L3620" s="36"/>
      <c r="M3620" s="38"/>
      <c r="N3620" s="36"/>
      <c r="O3620" s="38"/>
    </row>
    <row r="3621" spans="8:15">
      <c r="H3621" s="37"/>
      <c r="I3621" s="36"/>
      <c r="J3621" s="38"/>
      <c r="K3621" s="36"/>
      <c r="L3621" s="36"/>
      <c r="M3621" s="38"/>
      <c r="N3621" s="36"/>
      <c r="O3621" s="38"/>
    </row>
    <row r="3622" spans="8:15">
      <c r="H3622" s="37"/>
      <c r="I3622" s="36"/>
      <c r="J3622" s="38"/>
      <c r="K3622" s="36"/>
      <c r="L3622" s="36"/>
      <c r="M3622" s="38"/>
      <c r="N3622" s="36"/>
      <c r="O3622" s="38"/>
    </row>
    <row r="3623" spans="8:15">
      <c r="H3623" s="37"/>
      <c r="I3623" s="36"/>
      <c r="J3623" s="38"/>
      <c r="K3623" s="36"/>
      <c r="L3623" s="36"/>
      <c r="M3623" s="38"/>
      <c r="N3623" s="36"/>
      <c r="O3623" s="38"/>
    </row>
    <row r="3624" spans="8:15">
      <c r="H3624" s="37"/>
      <c r="I3624" s="36"/>
      <c r="J3624" s="38"/>
      <c r="K3624" s="36"/>
      <c r="L3624" s="36"/>
      <c r="M3624" s="38"/>
      <c r="N3624" s="36"/>
      <c r="O3624" s="38"/>
    </row>
    <row r="3625" spans="8:15">
      <c r="H3625" s="37"/>
      <c r="I3625" s="36"/>
      <c r="J3625" s="38"/>
      <c r="K3625" s="36"/>
      <c r="L3625" s="36"/>
      <c r="M3625" s="38"/>
      <c r="N3625" s="36"/>
      <c r="O3625" s="38"/>
    </row>
    <row r="3626" spans="8:15">
      <c r="H3626" s="37"/>
      <c r="I3626" s="36"/>
      <c r="J3626" s="38"/>
      <c r="K3626" s="36"/>
      <c r="L3626" s="36"/>
      <c r="M3626" s="38"/>
      <c r="N3626" s="36"/>
      <c r="O3626" s="38"/>
    </row>
    <row r="3627" spans="8:15">
      <c r="H3627" s="37"/>
      <c r="I3627" s="36"/>
      <c r="J3627" s="38"/>
      <c r="K3627" s="36"/>
      <c r="L3627" s="36"/>
      <c r="M3627" s="38"/>
      <c r="N3627" s="36"/>
      <c r="O3627" s="38"/>
    </row>
    <row r="3628" spans="8:15">
      <c r="H3628" s="37"/>
      <c r="I3628" s="36"/>
      <c r="J3628" s="38"/>
      <c r="K3628" s="36"/>
      <c r="L3628" s="36"/>
      <c r="M3628" s="38"/>
      <c r="N3628" s="36"/>
      <c r="O3628" s="38"/>
    </row>
    <row r="3629" spans="8:15">
      <c r="H3629" s="37"/>
      <c r="I3629" s="36"/>
      <c r="J3629" s="38"/>
      <c r="K3629" s="36"/>
      <c r="L3629" s="36"/>
      <c r="M3629" s="38"/>
      <c r="N3629" s="36"/>
      <c r="O3629" s="38"/>
    </row>
    <row r="3630" spans="8:15">
      <c r="H3630" s="37"/>
      <c r="I3630" s="36"/>
      <c r="J3630" s="38"/>
      <c r="K3630" s="36"/>
      <c r="L3630" s="36"/>
      <c r="M3630" s="38"/>
      <c r="N3630" s="36"/>
      <c r="O3630" s="38"/>
    </row>
    <row r="3631" spans="8:15">
      <c r="H3631" s="37"/>
      <c r="I3631" s="36"/>
      <c r="J3631" s="38"/>
      <c r="K3631" s="36"/>
      <c r="L3631" s="36"/>
      <c r="M3631" s="38"/>
      <c r="N3631" s="36"/>
      <c r="O3631" s="38"/>
    </row>
    <row r="3632" spans="8:15">
      <c r="H3632" s="37"/>
      <c r="I3632" s="36"/>
      <c r="J3632" s="38"/>
      <c r="K3632" s="36"/>
      <c r="L3632" s="36"/>
      <c r="M3632" s="38"/>
      <c r="N3632" s="36"/>
      <c r="O3632" s="38"/>
    </row>
    <row r="3633" spans="8:15">
      <c r="H3633" s="37"/>
      <c r="I3633" s="36"/>
      <c r="J3633" s="38"/>
      <c r="K3633" s="36"/>
      <c r="L3633" s="36"/>
      <c r="M3633" s="38"/>
      <c r="N3633" s="36"/>
      <c r="O3633" s="38"/>
    </row>
    <row r="3634" spans="8:15">
      <c r="H3634" s="37"/>
      <c r="I3634" s="36"/>
      <c r="J3634" s="38"/>
      <c r="K3634" s="36"/>
      <c r="L3634" s="36"/>
      <c r="M3634" s="38"/>
      <c r="N3634" s="36"/>
      <c r="O3634" s="38"/>
    </row>
    <row r="3635" spans="8:15">
      <c r="H3635" s="37"/>
      <c r="I3635" s="36"/>
      <c r="J3635" s="38"/>
      <c r="K3635" s="36"/>
      <c r="L3635" s="36"/>
      <c r="M3635" s="38"/>
      <c r="N3635" s="36"/>
      <c r="O3635" s="38"/>
    </row>
    <row r="3636" spans="8:15">
      <c r="H3636" s="37"/>
      <c r="I3636" s="36"/>
      <c r="J3636" s="38"/>
      <c r="K3636" s="36"/>
      <c r="L3636" s="36"/>
      <c r="M3636" s="38"/>
      <c r="N3636" s="36"/>
      <c r="O3636" s="38"/>
    </row>
    <row r="3637" spans="8:15">
      <c r="H3637" s="37"/>
      <c r="I3637" s="36"/>
      <c r="J3637" s="38"/>
      <c r="K3637" s="36"/>
      <c r="L3637" s="36"/>
      <c r="M3637" s="38"/>
      <c r="N3637" s="36"/>
      <c r="O3637" s="38"/>
    </row>
    <row r="3638" spans="8:15">
      <c r="H3638" s="37"/>
      <c r="I3638" s="36"/>
      <c r="J3638" s="38"/>
      <c r="K3638" s="36"/>
      <c r="L3638" s="36"/>
      <c r="M3638" s="38"/>
      <c r="N3638" s="36"/>
      <c r="O3638" s="38"/>
    </row>
    <row r="3639" spans="8:15">
      <c r="H3639" s="37"/>
      <c r="I3639" s="36"/>
      <c r="J3639" s="38"/>
      <c r="K3639" s="36"/>
      <c r="L3639" s="36"/>
      <c r="M3639" s="38"/>
      <c r="N3639" s="36"/>
      <c r="O3639" s="38"/>
    </row>
    <row r="3640" spans="8:15">
      <c r="H3640" s="37"/>
      <c r="I3640" s="36"/>
      <c r="J3640" s="38"/>
      <c r="K3640" s="36"/>
      <c r="L3640" s="36"/>
      <c r="M3640" s="38"/>
      <c r="N3640" s="36"/>
      <c r="O3640" s="38"/>
    </row>
    <row r="3641" spans="8:15">
      <c r="H3641" s="37"/>
      <c r="I3641" s="36"/>
      <c r="J3641" s="38"/>
      <c r="K3641" s="36"/>
      <c r="L3641" s="36"/>
      <c r="M3641" s="38"/>
      <c r="N3641" s="36"/>
      <c r="O3641" s="38"/>
    </row>
    <row r="3642" spans="8:15">
      <c r="H3642" s="37"/>
      <c r="I3642" s="36"/>
      <c r="J3642" s="38"/>
      <c r="K3642" s="36"/>
      <c r="L3642" s="36"/>
      <c r="M3642" s="38"/>
      <c r="N3642" s="36"/>
      <c r="O3642" s="38"/>
    </row>
    <row r="3643" spans="8:15">
      <c r="H3643" s="37"/>
      <c r="I3643" s="36"/>
      <c r="J3643" s="38"/>
      <c r="K3643" s="36"/>
      <c r="L3643" s="36"/>
      <c r="M3643" s="38"/>
      <c r="N3643" s="36"/>
      <c r="O3643" s="38"/>
    </row>
    <row r="3644" spans="8:15">
      <c r="H3644" s="37"/>
      <c r="I3644" s="36"/>
      <c r="J3644" s="38"/>
      <c r="K3644" s="36"/>
      <c r="L3644" s="36"/>
      <c r="M3644" s="38"/>
      <c r="N3644" s="36"/>
      <c r="O3644" s="38"/>
    </row>
    <row r="3645" spans="8:15">
      <c r="H3645" s="37"/>
      <c r="I3645" s="36"/>
      <c r="J3645" s="38"/>
      <c r="K3645" s="36"/>
      <c r="L3645" s="36"/>
      <c r="M3645" s="38"/>
      <c r="N3645" s="36"/>
      <c r="O3645" s="38"/>
    </row>
    <row r="3646" spans="8:15">
      <c r="H3646" s="37"/>
      <c r="I3646" s="36"/>
      <c r="J3646" s="38"/>
      <c r="K3646" s="36"/>
      <c r="L3646" s="36"/>
      <c r="M3646" s="38"/>
      <c r="N3646" s="36"/>
      <c r="O3646" s="38"/>
    </row>
    <row r="3647" spans="8:15">
      <c r="H3647" s="37"/>
      <c r="I3647" s="36"/>
      <c r="J3647" s="38"/>
      <c r="K3647" s="36"/>
      <c r="L3647" s="36"/>
      <c r="M3647" s="38"/>
      <c r="N3647" s="36"/>
      <c r="O3647" s="38"/>
    </row>
    <row r="3648" spans="8:15">
      <c r="H3648" s="37"/>
      <c r="I3648" s="36"/>
      <c r="J3648" s="38"/>
      <c r="K3648" s="36"/>
      <c r="L3648" s="36"/>
      <c r="M3648" s="38"/>
      <c r="N3648" s="36"/>
      <c r="O3648" s="38"/>
    </row>
    <row r="3649" spans="8:15">
      <c r="H3649" s="37"/>
      <c r="I3649" s="36"/>
      <c r="J3649" s="38"/>
      <c r="K3649" s="36"/>
      <c r="L3649" s="36"/>
      <c r="M3649" s="38"/>
      <c r="N3649" s="36"/>
      <c r="O3649" s="38"/>
    </row>
    <row r="3650" spans="8:15">
      <c r="H3650" s="37"/>
      <c r="I3650" s="36"/>
      <c r="J3650" s="38"/>
      <c r="K3650" s="36"/>
      <c r="L3650" s="36"/>
      <c r="M3650" s="38"/>
      <c r="N3650" s="36"/>
      <c r="O3650" s="38"/>
    </row>
    <row r="3651" spans="8:15">
      <c r="H3651" s="37"/>
      <c r="I3651" s="36"/>
      <c r="J3651" s="38"/>
      <c r="K3651" s="36"/>
      <c r="L3651" s="36"/>
      <c r="M3651" s="38"/>
      <c r="N3651" s="36"/>
      <c r="O3651" s="38"/>
    </row>
    <row r="3652" spans="8:15">
      <c r="H3652" s="37"/>
      <c r="I3652" s="36"/>
      <c r="J3652" s="38"/>
      <c r="K3652" s="36"/>
      <c r="L3652" s="36"/>
      <c r="M3652" s="38"/>
      <c r="N3652" s="36"/>
      <c r="O3652" s="38"/>
    </row>
    <row r="3653" spans="8:15">
      <c r="H3653" s="37"/>
      <c r="I3653" s="36"/>
      <c r="J3653" s="38"/>
      <c r="K3653" s="36"/>
      <c r="L3653" s="36"/>
      <c r="M3653" s="38"/>
      <c r="N3653" s="36"/>
      <c r="O3653" s="38"/>
    </row>
    <row r="3654" spans="8:15">
      <c r="H3654" s="37"/>
      <c r="I3654" s="36"/>
      <c r="J3654" s="38"/>
      <c r="K3654" s="36"/>
      <c r="L3654" s="36"/>
      <c r="M3654" s="38"/>
      <c r="N3654" s="36"/>
      <c r="O3654" s="38"/>
    </row>
    <row r="3655" spans="8:15">
      <c r="H3655" s="37"/>
      <c r="I3655" s="36"/>
      <c r="J3655" s="38"/>
      <c r="K3655" s="36"/>
      <c r="L3655" s="36"/>
      <c r="M3655" s="38"/>
      <c r="N3655" s="36"/>
      <c r="O3655" s="38"/>
    </row>
    <row r="3656" spans="8:15">
      <c r="H3656" s="37"/>
      <c r="I3656" s="36"/>
      <c r="J3656" s="38"/>
      <c r="K3656" s="36"/>
      <c r="L3656" s="36"/>
      <c r="M3656" s="38"/>
      <c r="N3656" s="36"/>
      <c r="O3656" s="38"/>
    </row>
    <row r="3657" spans="8:15">
      <c r="H3657" s="37"/>
      <c r="I3657" s="36"/>
      <c r="J3657" s="38"/>
      <c r="K3657" s="36"/>
      <c r="L3657" s="36"/>
      <c r="M3657" s="38"/>
      <c r="N3657" s="36"/>
      <c r="O3657" s="38"/>
    </row>
    <row r="3658" spans="8:15">
      <c r="H3658" s="37"/>
      <c r="I3658" s="36"/>
      <c r="J3658" s="38"/>
      <c r="K3658" s="36"/>
      <c r="L3658" s="36"/>
      <c r="M3658" s="38"/>
      <c r="N3658" s="36"/>
      <c r="O3658" s="38"/>
    </row>
    <row r="3659" spans="8:15">
      <c r="H3659" s="37"/>
      <c r="I3659" s="36"/>
      <c r="J3659" s="38"/>
      <c r="K3659" s="36"/>
      <c r="L3659" s="36"/>
      <c r="M3659" s="38"/>
      <c r="N3659" s="36"/>
      <c r="O3659" s="38"/>
    </row>
    <row r="3660" spans="8:15">
      <c r="H3660" s="37"/>
      <c r="I3660" s="36"/>
      <c r="J3660" s="38"/>
      <c r="K3660" s="36"/>
      <c r="L3660" s="36"/>
      <c r="M3660" s="38"/>
      <c r="N3660" s="36"/>
      <c r="O3660" s="38"/>
    </row>
    <row r="3661" spans="8:15">
      <c r="H3661" s="37"/>
      <c r="I3661" s="36"/>
      <c r="J3661" s="38"/>
      <c r="K3661" s="36"/>
      <c r="L3661" s="36"/>
      <c r="M3661" s="38"/>
      <c r="N3661" s="36"/>
      <c r="O3661" s="38"/>
    </row>
    <row r="3662" spans="8:15">
      <c r="H3662" s="37"/>
      <c r="I3662" s="36"/>
      <c r="J3662" s="38"/>
      <c r="K3662" s="36"/>
      <c r="L3662" s="36"/>
      <c r="M3662" s="38"/>
      <c r="N3662" s="36"/>
      <c r="O3662" s="38"/>
    </row>
    <row r="3663" spans="8:15">
      <c r="H3663" s="37"/>
      <c r="I3663" s="36"/>
      <c r="J3663" s="38"/>
      <c r="K3663" s="36"/>
      <c r="L3663" s="36"/>
      <c r="M3663" s="38"/>
      <c r="N3663" s="36"/>
      <c r="O3663" s="38"/>
    </row>
    <row r="3664" spans="8:15">
      <c r="H3664" s="37"/>
      <c r="I3664" s="36"/>
      <c r="J3664" s="38"/>
      <c r="K3664" s="36"/>
      <c r="L3664" s="36"/>
      <c r="M3664" s="38"/>
      <c r="N3664" s="36"/>
      <c r="O3664" s="38"/>
    </row>
    <row r="3665" spans="8:15">
      <c r="H3665" s="37"/>
      <c r="I3665" s="36"/>
      <c r="J3665" s="38"/>
      <c r="K3665" s="36"/>
      <c r="L3665" s="36"/>
      <c r="M3665" s="38"/>
      <c r="N3665" s="36"/>
      <c r="O3665" s="38"/>
    </row>
    <row r="3666" spans="8:15">
      <c r="H3666" s="37"/>
      <c r="I3666" s="36"/>
      <c r="J3666" s="38"/>
      <c r="K3666" s="36"/>
      <c r="L3666" s="36"/>
      <c r="M3666" s="38"/>
      <c r="N3666" s="36"/>
      <c r="O3666" s="38"/>
    </row>
    <row r="3667" spans="8:15">
      <c r="H3667" s="37"/>
      <c r="I3667" s="36"/>
      <c r="J3667" s="38"/>
      <c r="K3667" s="36"/>
      <c r="L3667" s="36"/>
      <c r="M3667" s="38"/>
      <c r="N3667" s="36"/>
      <c r="O3667" s="38"/>
    </row>
    <row r="3668" spans="8:15">
      <c r="H3668" s="37"/>
      <c r="I3668" s="36"/>
      <c r="J3668" s="38"/>
      <c r="K3668" s="36"/>
      <c r="L3668" s="36"/>
      <c r="M3668" s="38"/>
      <c r="N3668" s="36"/>
      <c r="O3668" s="38"/>
    </row>
    <row r="3669" spans="8:15">
      <c r="H3669" s="37"/>
      <c r="I3669" s="36"/>
      <c r="J3669" s="38"/>
      <c r="K3669" s="36"/>
      <c r="L3669" s="36"/>
      <c r="M3669" s="38"/>
      <c r="N3669" s="36"/>
      <c r="O3669" s="38"/>
    </row>
    <row r="3670" spans="8:15">
      <c r="H3670" s="37"/>
      <c r="I3670" s="36"/>
      <c r="J3670" s="38"/>
      <c r="K3670" s="36"/>
      <c r="L3670" s="36"/>
      <c r="M3670" s="38"/>
      <c r="N3670" s="36"/>
      <c r="O3670" s="38"/>
    </row>
    <row r="3671" spans="8:15">
      <c r="H3671" s="37"/>
      <c r="I3671" s="36"/>
      <c r="J3671" s="38"/>
      <c r="K3671" s="36"/>
      <c r="L3671" s="36"/>
      <c r="M3671" s="38"/>
      <c r="N3671" s="36"/>
      <c r="O3671" s="38"/>
    </row>
    <row r="3672" spans="8:15">
      <c r="H3672" s="37"/>
      <c r="I3672" s="36"/>
      <c r="J3672" s="38"/>
      <c r="K3672" s="36"/>
      <c r="L3672" s="36"/>
      <c r="M3672" s="38"/>
      <c r="N3672" s="36"/>
      <c r="O3672" s="38"/>
    </row>
    <row r="3673" spans="8:15">
      <c r="H3673" s="37"/>
      <c r="I3673" s="36"/>
      <c r="J3673" s="38"/>
      <c r="K3673" s="36"/>
      <c r="L3673" s="36"/>
      <c r="M3673" s="38"/>
      <c r="N3673" s="36"/>
      <c r="O3673" s="38"/>
    </row>
    <row r="3674" spans="8:15">
      <c r="H3674" s="37"/>
      <c r="I3674" s="36"/>
      <c r="J3674" s="38"/>
      <c r="K3674" s="36"/>
      <c r="L3674" s="36"/>
      <c r="M3674" s="38"/>
      <c r="N3674" s="36"/>
      <c r="O3674" s="38"/>
    </row>
    <row r="3675" spans="8:15">
      <c r="H3675" s="37"/>
      <c r="I3675" s="36"/>
      <c r="J3675" s="38"/>
      <c r="K3675" s="36"/>
      <c r="L3675" s="36"/>
      <c r="M3675" s="38"/>
      <c r="N3675" s="36"/>
      <c r="O3675" s="38"/>
    </row>
    <row r="3676" spans="8:15">
      <c r="H3676" s="37"/>
      <c r="I3676" s="36"/>
      <c r="J3676" s="38"/>
      <c r="K3676" s="36"/>
      <c r="L3676" s="36"/>
      <c r="M3676" s="38"/>
      <c r="N3676" s="36"/>
      <c r="O3676" s="38"/>
    </row>
    <row r="3677" spans="8:15">
      <c r="H3677" s="37"/>
      <c r="I3677" s="36"/>
      <c r="J3677" s="38"/>
      <c r="K3677" s="36"/>
      <c r="L3677" s="36"/>
      <c r="M3677" s="38"/>
      <c r="N3677" s="36"/>
      <c r="O3677" s="38"/>
    </row>
    <row r="3678" spans="8:15">
      <c r="H3678" s="37"/>
      <c r="I3678" s="36"/>
      <c r="J3678" s="38"/>
      <c r="K3678" s="36"/>
      <c r="L3678" s="36"/>
      <c r="M3678" s="38"/>
      <c r="N3678" s="36"/>
      <c r="O3678" s="38"/>
    </row>
    <row r="3679" spans="8:15">
      <c r="H3679" s="37"/>
      <c r="I3679" s="36"/>
      <c r="J3679" s="38"/>
      <c r="K3679" s="36"/>
      <c r="L3679" s="36"/>
      <c r="M3679" s="38"/>
      <c r="N3679" s="36"/>
      <c r="O3679" s="38"/>
    </row>
    <row r="3680" spans="8:15">
      <c r="H3680" s="37"/>
      <c r="I3680" s="36"/>
      <c r="J3680" s="38"/>
      <c r="K3680" s="36"/>
      <c r="L3680" s="36"/>
      <c r="M3680" s="38"/>
      <c r="N3680" s="36"/>
      <c r="O3680" s="38"/>
    </row>
    <row r="3681" spans="8:15">
      <c r="H3681" s="37"/>
      <c r="I3681" s="36"/>
      <c r="J3681" s="38"/>
      <c r="K3681" s="36"/>
      <c r="L3681" s="36"/>
      <c r="M3681" s="38"/>
      <c r="N3681" s="36"/>
      <c r="O3681" s="38"/>
    </row>
    <row r="3682" spans="8:15">
      <c r="H3682" s="37"/>
      <c r="I3682" s="36"/>
      <c r="J3682" s="38"/>
      <c r="K3682" s="36"/>
      <c r="L3682" s="36"/>
      <c r="M3682" s="38"/>
      <c r="N3682" s="36"/>
      <c r="O3682" s="38"/>
    </row>
    <row r="3683" spans="8:15">
      <c r="H3683" s="37"/>
      <c r="I3683" s="36"/>
      <c r="J3683" s="38"/>
      <c r="K3683" s="36"/>
      <c r="L3683" s="36"/>
      <c r="M3683" s="38"/>
      <c r="N3683" s="36"/>
      <c r="O3683" s="38"/>
    </row>
    <row r="3684" spans="8:15">
      <c r="H3684" s="37"/>
      <c r="I3684" s="36"/>
      <c r="J3684" s="38"/>
      <c r="K3684" s="36"/>
      <c r="L3684" s="36"/>
      <c r="M3684" s="38"/>
      <c r="N3684" s="36"/>
      <c r="O3684" s="38"/>
    </row>
    <row r="3685" spans="8:15">
      <c r="H3685" s="37"/>
      <c r="I3685" s="36"/>
      <c r="J3685" s="38"/>
      <c r="K3685" s="36"/>
      <c r="L3685" s="36"/>
      <c r="M3685" s="38"/>
      <c r="N3685" s="36"/>
      <c r="O3685" s="38"/>
    </row>
    <row r="3686" spans="8:15">
      <c r="H3686" s="37"/>
      <c r="I3686" s="36"/>
      <c r="J3686" s="38"/>
      <c r="K3686" s="36"/>
      <c r="L3686" s="36"/>
      <c r="M3686" s="38"/>
      <c r="N3686" s="36"/>
      <c r="O3686" s="38"/>
    </row>
    <row r="3687" spans="8:15">
      <c r="H3687" s="37"/>
      <c r="I3687" s="36"/>
      <c r="J3687" s="38"/>
      <c r="K3687" s="36"/>
      <c r="L3687" s="36"/>
      <c r="M3687" s="38"/>
      <c r="N3687" s="36"/>
      <c r="O3687" s="38"/>
    </row>
    <row r="3688" spans="8:15">
      <c r="H3688" s="37"/>
      <c r="I3688" s="36"/>
      <c r="J3688" s="38"/>
      <c r="K3688" s="36"/>
      <c r="L3688" s="36"/>
      <c r="M3688" s="38"/>
      <c r="N3688" s="36"/>
      <c r="O3688" s="38"/>
    </row>
    <row r="3689" spans="8:15">
      <c r="H3689" s="37"/>
      <c r="I3689" s="36"/>
      <c r="J3689" s="38"/>
      <c r="K3689" s="36"/>
      <c r="L3689" s="36"/>
      <c r="M3689" s="38"/>
      <c r="N3689" s="36"/>
      <c r="O3689" s="38"/>
    </row>
    <row r="3690" spans="8:15">
      <c r="H3690" s="37"/>
      <c r="I3690" s="36"/>
      <c r="J3690" s="38"/>
      <c r="K3690" s="36"/>
      <c r="L3690" s="36"/>
      <c r="M3690" s="38"/>
      <c r="N3690" s="36"/>
      <c r="O3690" s="38"/>
    </row>
    <row r="3691" spans="8:15">
      <c r="H3691" s="37"/>
      <c r="I3691" s="36"/>
      <c r="J3691" s="38"/>
      <c r="K3691" s="36"/>
      <c r="L3691" s="36"/>
      <c r="M3691" s="38"/>
      <c r="N3691" s="36"/>
      <c r="O3691" s="38"/>
    </row>
    <row r="3692" spans="8:15">
      <c r="H3692" s="37"/>
      <c r="I3692" s="36"/>
      <c r="J3692" s="38"/>
      <c r="K3692" s="36"/>
      <c r="L3692" s="36"/>
      <c r="M3692" s="38"/>
      <c r="N3692" s="36"/>
      <c r="O3692" s="38"/>
    </row>
    <row r="3693" spans="8:15">
      <c r="H3693" s="37"/>
      <c r="I3693" s="36"/>
      <c r="J3693" s="38"/>
      <c r="K3693" s="36"/>
      <c r="L3693" s="36"/>
      <c r="M3693" s="38"/>
      <c r="N3693" s="36"/>
      <c r="O3693" s="38"/>
    </row>
    <row r="3694" spans="8:15">
      <c r="H3694" s="37"/>
      <c r="I3694" s="36"/>
      <c r="J3694" s="38"/>
      <c r="K3694" s="36"/>
      <c r="L3694" s="36"/>
      <c r="M3694" s="38"/>
      <c r="N3694" s="36"/>
      <c r="O3694" s="38"/>
    </row>
    <row r="3695" spans="8:15">
      <c r="H3695" s="37"/>
      <c r="I3695" s="36"/>
      <c r="J3695" s="38"/>
      <c r="K3695" s="36"/>
      <c r="L3695" s="36"/>
      <c r="M3695" s="38"/>
      <c r="N3695" s="36"/>
      <c r="O3695" s="38"/>
    </row>
    <row r="3696" spans="8:15">
      <c r="H3696" s="37"/>
      <c r="I3696" s="36"/>
      <c r="J3696" s="38"/>
      <c r="K3696" s="36"/>
      <c r="L3696" s="36"/>
      <c r="M3696" s="38"/>
      <c r="N3696" s="36"/>
      <c r="O3696" s="38"/>
    </row>
    <row r="3697" spans="8:15">
      <c r="H3697" s="37"/>
      <c r="I3697" s="36"/>
      <c r="J3697" s="38"/>
      <c r="K3697" s="36"/>
      <c r="L3697" s="36"/>
      <c r="M3697" s="38"/>
      <c r="N3697" s="36"/>
      <c r="O3697" s="38"/>
    </row>
    <row r="3698" spans="8:15">
      <c r="H3698" s="37"/>
      <c r="I3698" s="36"/>
      <c r="J3698" s="38"/>
      <c r="K3698" s="36"/>
      <c r="L3698" s="36"/>
      <c r="M3698" s="38"/>
      <c r="N3698" s="36"/>
      <c r="O3698" s="38"/>
    </row>
    <row r="3699" spans="8:15">
      <c r="H3699" s="37"/>
      <c r="I3699" s="36"/>
      <c r="J3699" s="38"/>
      <c r="K3699" s="36"/>
      <c r="L3699" s="36"/>
      <c r="M3699" s="38"/>
      <c r="N3699" s="36"/>
      <c r="O3699" s="38"/>
    </row>
    <row r="3700" spans="8:15">
      <c r="H3700" s="37"/>
      <c r="I3700" s="36"/>
      <c r="J3700" s="38"/>
      <c r="K3700" s="36"/>
      <c r="L3700" s="36"/>
      <c r="M3700" s="38"/>
      <c r="N3700" s="36"/>
      <c r="O3700" s="38"/>
    </row>
    <row r="3701" spans="8:15">
      <c r="H3701" s="37"/>
      <c r="I3701" s="36"/>
      <c r="J3701" s="38"/>
      <c r="K3701" s="36"/>
      <c r="L3701" s="36"/>
      <c r="M3701" s="38"/>
      <c r="N3701" s="36"/>
      <c r="O3701" s="38"/>
    </row>
    <row r="3702" spans="8:15">
      <c r="H3702" s="37"/>
      <c r="I3702" s="36"/>
      <c r="J3702" s="38"/>
      <c r="K3702" s="36"/>
      <c r="L3702" s="36"/>
      <c r="M3702" s="38"/>
      <c r="N3702" s="36"/>
      <c r="O3702" s="38"/>
    </row>
    <row r="3703" spans="8:15">
      <c r="H3703" s="37"/>
      <c r="I3703" s="36"/>
      <c r="J3703" s="38"/>
      <c r="K3703" s="36"/>
      <c r="L3703" s="36"/>
      <c r="M3703" s="38"/>
      <c r="N3703" s="36"/>
      <c r="O3703" s="38"/>
    </row>
    <row r="3704" spans="8:15">
      <c r="H3704" s="37"/>
      <c r="I3704" s="36"/>
      <c r="J3704" s="38"/>
      <c r="K3704" s="36"/>
      <c r="L3704" s="36"/>
      <c r="M3704" s="38"/>
      <c r="N3704" s="36"/>
      <c r="O3704" s="38"/>
    </row>
    <row r="3705" spans="8:15">
      <c r="H3705" s="37"/>
      <c r="I3705" s="36"/>
      <c r="J3705" s="38"/>
      <c r="K3705" s="36"/>
      <c r="L3705" s="36"/>
      <c r="M3705" s="38"/>
      <c r="N3705" s="36"/>
      <c r="O3705" s="38"/>
    </row>
    <row r="3706" spans="8:15">
      <c r="H3706" s="37"/>
      <c r="I3706" s="36"/>
      <c r="J3706" s="38"/>
      <c r="K3706" s="36"/>
      <c r="L3706" s="36"/>
      <c r="M3706" s="38"/>
      <c r="N3706" s="36"/>
      <c r="O3706" s="38"/>
    </row>
    <row r="3707" spans="8:15">
      <c r="H3707" s="37"/>
      <c r="I3707" s="36"/>
      <c r="J3707" s="38"/>
      <c r="K3707" s="36"/>
      <c r="L3707" s="36"/>
      <c r="M3707" s="38"/>
      <c r="N3707" s="36"/>
      <c r="O3707" s="38"/>
    </row>
    <row r="3708" spans="8:15">
      <c r="H3708" s="37"/>
      <c r="I3708" s="36"/>
      <c r="J3708" s="38"/>
      <c r="K3708" s="36"/>
      <c r="L3708" s="36"/>
      <c r="M3708" s="38"/>
      <c r="N3708" s="36"/>
      <c r="O3708" s="38"/>
    </row>
    <row r="3709" spans="8:15">
      <c r="H3709" s="37"/>
      <c r="I3709" s="36"/>
      <c r="J3709" s="38"/>
      <c r="K3709" s="36"/>
      <c r="L3709" s="36"/>
      <c r="M3709" s="38"/>
      <c r="N3709" s="36"/>
      <c r="O3709" s="38"/>
    </row>
    <row r="3710" spans="8:15">
      <c r="H3710" s="37"/>
      <c r="I3710" s="36"/>
      <c r="J3710" s="38"/>
      <c r="K3710" s="36"/>
      <c r="L3710" s="36"/>
      <c r="M3710" s="38"/>
      <c r="N3710" s="36"/>
      <c r="O3710" s="38"/>
    </row>
    <row r="3711" spans="8:15">
      <c r="H3711" s="37"/>
      <c r="I3711" s="36"/>
      <c r="J3711" s="38"/>
      <c r="K3711" s="36"/>
      <c r="L3711" s="36"/>
      <c r="M3711" s="38"/>
      <c r="N3711" s="36"/>
      <c r="O3711" s="38"/>
    </row>
    <row r="3712" spans="8:15">
      <c r="H3712" s="37"/>
      <c r="I3712" s="36"/>
      <c r="J3712" s="38"/>
      <c r="K3712" s="36"/>
      <c r="L3712" s="36"/>
      <c r="M3712" s="38"/>
      <c r="N3712" s="36"/>
      <c r="O3712" s="38"/>
    </row>
    <row r="3713" spans="8:15">
      <c r="H3713" s="37"/>
      <c r="I3713" s="36"/>
      <c r="J3713" s="38"/>
      <c r="K3713" s="36"/>
      <c r="L3713" s="36"/>
      <c r="M3713" s="38"/>
      <c r="N3713" s="36"/>
      <c r="O3713" s="38"/>
    </row>
    <row r="3714" spans="8:15">
      <c r="H3714" s="37"/>
      <c r="I3714" s="36"/>
      <c r="J3714" s="38"/>
      <c r="K3714" s="36"/>
      <c r="L3714" s="36"/>
      <c r="M3714" s="38"/>
      <c r="N3714" s="36"/>
      <c r="O3714" s="38"/>
    </row>
    <row r="3715" spans="8:15">
      <c r="H3715" s="37"/>
      <c r="I3715" s="36"/>
      <c r="J3715" s="38"/>
      <c r="K3715" s="36"/>
      <c r="L3715" s="36"/>
      <c r="M3715" s="38"/>
      <c r="N3715" s="36"/>
      <c r="O3715" s="38"/>
    </row>
    <row r="3716" spans="8:15">
      <c r="H3716" s="37"/>
      <c r="I3716" s="36"/>
      <c r="J3716" s="38"/>
      <c r="K3716" s="36"/>
      <c r="L3716" s="36"/>
      <c r="M3716" s="38"/>
      <c r="N3716" s="36"/>
      <c r="O3716" s="38"/>
    </row>
    <row r="3717" spans="8:15">
      <c r="H3717" s="37"/>
      <c r="I3717" s="36"/>
      <c r="J3717" s="38"/>
      <c r="K3717" s="36"/>
      <c r="L3717" s="36"/>
      <c r="M3717" s="38"/>
      <c r="N3717" s="36"/>
      <c r="O3717" s="38"/>
    </row>
    <row r="3718" spans="8:15">
      <c r="H3718" s="37"/>
      <c r="I3718" s="36"/>
      <c r="J3718" s="38"/>
      <c r="K3718" s="36"/>
      <c r="L3718" s="36"/>
      <c r="M3718" s="38"/>
      <c r="N3718" s="36"/>
      <c r="O3718" s="38"/>
    </row>
    <row r="3719" spans="8:15">
      <c r="H3719" s="37"/>
      <c r="I3719" s="36"/>
      <c r="J3719" s="38"/>
      <c r="K3719" s="36"/>
      <c r="L3719" s="36"/>
      <c r="M3719" s="38"/>
      <c r="N3719" s="36"/>
      <c r="O3719" s="38"/>
    </row>
    <row r="3720" spans="8:15">
      <c r="H3720" s="37"/>
      <c r="I3720" s="36"/>
      <c r="J3720" s="38"/>
      <c r="K3720" s="36"/>
      <c r="L3720" s="36"/>
      <c r="M3720" s="38"/>
      <c r="N3720" s="36"/>
      <c r="O3720" s="38"/>
    </row>
    <row r="3721" spans="8:15">
      <c r="H3721" s="37"/>
      <c r="I3721" s="36"/>
      <c r="J3721" s="38"/>
      <c r="K3721" s="36"/>
      <c r="L3721" s="36"/>
      <c r="M3721" s="38"/>
      <c r="N3721" s="36"/>
      <c r="O3721" s="38"/>
    </row>
    <row r="3722" spans="8:15">
      <c r="H3722" s="37"/>
      <c r="I3722" s="36"/>
      <c r="J3722" s="38"/>
      <c r="K3722" s="36"/>
      <c r="L3722" s="36"/>
      <c r="M3722" s="38"/>
      <c r="N3722" s="36"/>
      <c r="O3722" s="38"/>
    </row>
    <row r="3723" spans="8:15">
      <c r="H3723" s="37"/>
      <c r="I3723" s="36"/>
      <c r="J3723" s="38"/>
      <c r="K3723" s="36"/>
      <c r="L3723" s="36"/>
      <c r="M3723" s="38"/>
      <c r="N3723" s="36"/>
      <c r="O3723" s="38"/>
    </row>
    <row r="3724" spans="8:15">
      <c r="H3724" s="37"/>
      <c r="I3724" s="36"/>
      <c r="J3724" s="38"/>
      <c r="K3724" s="36"/>
      <c r="L3724" s="36"/>
      <c r="M3724" s="38"/>
      <c r="N3724" s="36"/>
      <c r="O3724" s="38"/>
    </row>
    <row r="3725" spans="8:15">
      <c r="H3725" s="37"/>
      <c r="I3725" s="36"/>
      <c r="J3725" s="38"/>
      <c r="K3725" s="36"/>
      <c r="L3725" s="36"/>
      <c r="M3725" s="38"/>
      <c r="N3725" s="36"/>
      <c r="O3725" s="38"/>
    </row>
    <row r="3726" spans="8:15">
      <c r="H3726" s="37"/>
      <c r="I3726" s="36"/>
      <c r="J3726" s="38"/>
      <c r="K3726" s="36"/>
      <c r="L3726" s="36"/>
      <c r="M3726" s="38"/>
      <c r="N3726" s="36"/>
      <c r="O3726" s="38"/>
    </row>
    <row r="3727" spans="8:15">
      <c r="H3727" s="37"/>
      <c r="I3727" s="36"/>
      <c r="J3727" s="38"/>
      <c r="K3727" s="36"/>
      <c r="L3727" s="36"/>
      <c r="M3727" s="38"/>
      <c r="N3727" s="36"/>
      <c r="O3727" s="38"/>
    </row>
    <row r="3728" spans="8:15">
      <c r="H3728" s="37"/>
      <c r="I3728" s="36"/>
      <c r="J3728" s="38"/>
      <c r="K3728" s="36"/>
      <c r="L3728" s="36"/>
      <c r="M3728" s="38"/>
      <c r="N3728" s="36"/>
      <c r="O3728" s="38"/>
    </row>
    <row r="3729" spans="8:15">
      <c r="H3729" s="37"/>
      <c r="I3729" s="36"/>
      <c r="J3729" s="38"/>
      <c r="K3729" s="36"/>
      <c r="L3729" s="36"/>
      <c r="M3729" s="38"/>
      <c r="N3729" s="36"/>
      <c r="O3729" s="38"/>
    </row>
    <row r="3730" spans="8:15">
      <c r="H3730" s="37"/>
      <c r="I3730" s="36"/>
      <c r="J3730" s="38"/>
      <c r="K3730" s="36"/>
      <c r="L3730" s="36"/>
      <c r="M3730" s="38"/>
      <c r="N3730" s="36"/>
      <c r="O3730" s="38"/>
    </row>
    <row r="3731" spans="8:15">
      <c r="H3731" s="37"/>
      <c r="I3731" s="36"/>
      <c r="J3731" s="38"/>
      <c r="K3731" s="36"/>
      <c r="L3731" s="36"/>
      <c r="M3731" s="38"/>
      <c r="N3731" s="36"/>
      <c r="O3731" s="38"/>
    </row>
    <row r="3732" spans="8:15">
      <c r="H3732" s="37"/>
      <c r="I3732" s="36"/>
      <c r="J3732" s="38"/>
      <c r="K3732" s="36"/>
      <c r="L3732" s="36"/>
      <c r="M3732" s="38"/>
      <c r="N3732" s="36"/>
      <c r="O3732" s="38"/>
    </row>
    <row r="3733" spans="8:15">
      <c r="H3733" s="37"/>
      <c r="I3733" s="36"/>
      <c r="J3733" s="38"/>
      <c r="K3733" s="36"/>
      <c r="L3733" s="36"/>
      <c r="M3733" s="38"/>
      <c r="N3733" s="36"/>
      <c r="O3733" s="38"/>
    </row>
    <row r="3734" spans="8:15">
      <c r="H3734" s="37"/>
      <c r="I3734" s="36"/>
      <c r="J3734" s="38"/>
      <c r="K3734" s="36"/>
      <c r="L3734" s="36"/>
      <c r="M3734" s="38"/>
      <c r="N3734" s="36"/>
      <c r="O3734" s="38"/>
    </row>
    <row r="3735" spans="8:15">
      <c r="H3735" s="37"/>
      <c r="I3735" s="36"/>
      <c r="J3735" s="38"/>
      <c r="K3735" s="36"/>
      <c r="L3735" s="36"/>
      <c r="M3735" s="38"/>
      <c r="N3735" s="36"/>
      <c r="O3735" s="38"/>
    </row>
    <row r="3736" spans="8:15">
      <c r="H3736" s="37"/>
      <c r="I3736" s="36"/>
      <c r="J3736" s="38"/>
      <c r="K3736" s="36"/>
      <c r="L3736" s="36"/>
      <c r="M3736" s="38"/>
      <c r="N3736" s="36"/>
      <c r="O3736" s="38"/>
    </row>
    <row r="3737" spans="8:15">
      <c r="H3737" s="37"/>
      <c r="I3737" s="36"/>
      <c r="J3737" s="38"/>
      <c r="K3737" s="36"/>
      <c r="L3737" s="36"/>
      <c r="M3737" s="38"/>
      <c r="N3737" s="36"/>
      <c r="O3737" s="38"/>
    </row>
    <row r="3738" spans="8:15">
      <c r="H3738" s="37"/>
      <c r="I3738" s="36"/>
      <c r="J3738" s="38"/>
      <c r="K3738" s="36"/>
      <c r="L3738" s="36"/>
      <c r="M3738" s="38"/>
      <c r="N3738" s="36"/>
      <c r="O3738" s="38"/>
    </row>
    <row r="3739" spans="8:15">
      <c r="H3739" s="37"/>
      <c r="I3739" s="36"/>
      <c r="J3739" s="38"/>
      <c r="K3739" s="36"/>
      <c r="L3739" s="36"/>
      <c r="M3739" s="38"/>
      <c r="N3739" s="36"/>
      <c r="O3739" s="38"/>
    </row>
    <row r="3740" spans="8:15">
      <c r="H3740" s="37"/>
      <c r="I3740" s="36"/>
      <c r="J3740" s="38"/>
      <c r="K3740" s="36"/>
      <c r="L3740" s="36"/>
      <c r="M3740" s="38"/>
      <c r="N3740" s="36"/>
      <c r="O3740" s="38"/>
    </row>
    <row r="3741" spans="8:15">
      <c r="H3741" s="37"/>
      <c r="I3741" s="36"/>
      <c r="J3741" s="38"/>
      <c r="K3741" s="36"/>
      <c r="L3741" s="36"/>
      <c r="M3741" s="38"/>
      <c r="N3741" s="36"/>
      <c r="O3741" s="38"/>
    </row>
    <row r="3742" spans="8:15">
      <c r="H3742" s="37"/>
      <c r="I3742" s="36"/>
      <c r="J3742" s="38"/>
      <c r="K3742" s="36"/>
      <c r="L3742" s="36"/>
      <c r="M3742" s="38"/>
      <c r="N3742" s="36"/>
      <c r="O3742" s="38"/>
    </row>
    <row r="3743" spans="8:15">
      <c r="H3743" s="37"/>
      <c r="I3743" s="36"/>
      <c r="J3743" s="38"/>
      <c r="K3743" s="36"/>
      <c r="L3743" s="36"/>
      <c r="M3743" s="38"/>
      <c r="N3743" s="36"/>
      <c r="O3743" s="38"/>
    </row>
    <row r="3744" spans="8:15">
      <c r="H3744" s="37"/>
      <c r="I3744" s="36"/>
      <c r="J3744" s="38"/>
      <c r="K3744" s="36"/>
      <c r="L3744" s="36"/>
      <c r="M3744" s="38"/>
      <c r="N3744" s="36"/>
      <c r="O3744" s="38"/>
    </row>
    <row r="3745" spans="8:15">
      <c r="H3745" s="37"/>
      <c r="I3745" s="36"/>
      <c r="J3745" s="38"/>
      <c r="K3745" s="36"/>
      <c r="L3745" s="36"/>
      <c r="M3745" s="38"/>
      <c r="N3745" s="36"/>
      <c r="O3745" s="38"/>
    </row>
    <row r="3746" spans="8:15">
      <c r="H3746" s="37"/>
      <c r="I3746" s="36"/>
      <c r="J3746" s="38"/>
      <c r="K3746" s="36"/>
      <c r="L3746" s="36"/>
      <c r="M3746" s="38"/>
      <c r="N3746" s="36"/>
      <c r="O3746" s="38"/>
    </row>
    <row r="3747" spans="8:15">
      <c r="H3747" s="37"/>
      <c r="I3747" s="36"/>
      <c r="J3747" s="38"/>
      <c r="K3747" s="36"/>
      <c r="L3747" s="36"/>
      <c r="M3747" s="38"/>
      <c r="N3747" s="36"/>
      <c r="O3747" s="38"/>
    </row>
    <row r="3748" spans="8:15">
      <c r="H3748" s="37"/>
      <c r="I3748" s="36"/>
      <c r="J3748" s="38"/>
      <c r="K3748" s="36"/>
      <c r="L3748" s="36"/>
      <c r="M3748" s="38"/>
      <c r="N3748" s="36"/>
      <c r="O3748" s="38"/>
    </row>
    <row r="3749" spans="8:15">
      <c r="H3749" s="37"/>
      <c r="I3749" s="36"/>
      <c r="J3749" s="38"/>
      <c r="K3749" s="36"/>
      <c r="L3749" s="36"/>
      <c r="M3749" s="38"/>
      <c r="N3749" s="36"/>
      <c r="O3749" s="38"/>
    </row>
    <row r="3750" spans="8:15">
      <c r="H3750" s="37"/>
      <c r="I3750" s="36"/>
      <c r="J3750" s="38"/>
      <c r="K3750" s="36"/>
      <c r="L3750" s="36"/>
      <c r="M3750" s="38"/>
      <c r="N3750" s="36"/>
      <c r="O3750" s="38"/>
    </row>
    <row r="3751" spans="8:15">
      <c r="H3751" s="37"/>
      <c r="I3751" s="36"/>
      <c r="J3751" s="38"/>
      <c r="K3751" s="36"/>
      <c r="L3751" s="36"/>
      <c r="M3751" s="38"/>
      <c r="N3751" s="36"/>
      <c r="O3751" s="38"/>
    </row>
    <row r="3752" spans="8:15">
      <c r="H3752" s="37"/>
      <c r="I3752" s="36"/>
      <c r="J3752" s="38"/>
      <c r="K3752" s="36"/>
      <c r="L3752" s="36"/>
      <c r="M3752" s="38"/>
      <c r="N3752" s="36"/>
      <c r="O3752" s="38"/>
    </row>
    <row r="3753" spans="8:15">
      <c r="H3753" s="37"/>
      <c r="I3753" s="36"/>
      <c r="J3753" s="38"/>
      <c r="K3753" s="36"/>
      <c r="L3753" s="36"/>
      <c r="M3753" s="38"/>
      <c r="N3753" s="36"/>
      <c r="O3753" s="38"/>
    </row>
    <row r="3754" spans="8:15">
      <c r="H3754" s="37"/>
      <c r="I3754" s="36"/>
      <c r="J3754" s="38"/>
      <c r="K3754" s="36"/>
      <c r="L3754" s="36"/>
      <c r="M3754" s="38"/>
      <c r="N3754" s="36"/>
      <c r="O3754" s="38"/>
    </row>
    <row r="3755" spans="8:15">
      <c r="H3755" s="37"/>
      <c r="I3755" s="36"/>
      <c r="J3755" s="38"/>
      <c r="K3755" s="36"/>
      <c r="L3755" s="36"/>
      <c r="M3755" s="38"/>
      <c r="N3755" s="36"/>
      <c r="O3755" s="38"/>
    </row>
    <row r="3756" spans="8:15">
      <c r="H3756" s="37"/>
      <c r="I3756" s="36"/>
      <c r="J3756" s="38"/>
      <c r="K3756" s="36"/>
      <c r="L3756" s="36"/>
      <c r="M3756" s="38"/>
      <c r="N3756" s="36"/>
      <c r="O3756" s="38"/>
    </row>
    <row r="3757" spans="8:15">
      <c r="H3757" s="37"/>
      <c r="I3757" s="36"/>
      <c r="J3757" s="38"/>
      <c r="K3757" s="36"/>
      <c r="L3757" s="36"/>
      <c r="M3757" s="38"/>
      <c r="N3757" s="36"/>
      <c r="O3757" s="38"/>
    </row>
    <row r="3758" spans="8:15">
      <c r="H3758" s="37"/>
      <c r="I3758" s="36"/>
      <c r="J3758" s="38"/>
      <c r="K3758" s="36"/>
      <c r="L3758" s="36"/>
      <c r="M3758" s="38"/>
      <c r="N3758" s="36"/>
      <c r="O3758" s="38"/>
    </row>
    <row r="3759" spans="8:15">
      <c r="H3759" s="37"/>
      <c r="I3759" s="36"/>
      <c r="J3759" s="38"/>
      <c r="K3759" s="36"/>
      <c r="L3759" s="36"/>
      <c r="M3759" s="38"/>
      <c r="N3759" s="36"/>
      <c r="O3759" s="38"/>
    </row>
    <row r="3760" spans="8:15">
      <c r="H3760" s="37"/>
      <c r="I3760" s="36"/>
      <c r="J3760" s="38"/>
      <c r="K3760" s="36"/>
      <c r="L3760" s="36"/>
      <c r="M3760" s="38"/>
      <c r="N3760" s="36"/>
      <c r="O3760" s="38"/>
    </row>
    <row r="3761" spans="8:15">
      <c r="H3761" s="37"/>
      <c r="I3761" s="36"/>
      <c r="J3761" s="38"/>
      <c r="K3761" s="36"/>
      <c r="L3761" s="36"/>
      <c r="M3761" s="38"/>
      <c r="N3761" s="36"/>
      <c r="O3761" s="38"/>
    </row>
    <row r="3762" spans="8:15">
      <c r="H3762" s="37"/>
      <c r="I3762" s="36"/>
      <c r="J3762" s="38"/>
      <c r="K3762" s="36"/>
      <c r="L3762" s="36"/>
      <c r="M3762" s="38"/>
      <c r="N3762" s="36"/>
      <c r="O3762" s="38"/>
    </row>
    <row r="3763" spans="8:15">
      <c r="H3763" s="37"/>
      <c r="I3763" s="36"/>
      <c r="J3763" s="38"/>
      <c r="K3763" s="36"/>
      <c r="L3763" s="36"/>
      <c r="M3763" s="38"/>
      <c r="N3763" s="36"/>
      <c r="O3763" s="38"/>
    </row>
    <row r="3764" spans="8:15">
      <c r="H3764" s="37"/>
      <c r="I3764" s="36"/>
      <c r="J3764" s="38"/>
      <c r="K3764" s="36"/>
      <c r="L3764" s="36"/>
      <c r="M3764" s="38"/>
      <c r="N3764" s="36"/>
      <c r="O3764" s="38"/>
    </row>
    <row r="3765" spans="8:15">
      <c r="H3765" s="37"/>
      <c r="I3765" s="36"/>
      <c r="J3765" s="38"/>
      <c r="K3765" s="36"/>
      <c r="L3765" s="36"/>
      <c r="M3765" s="38"/>
      <c r="N3765" s="36"/>
      <c r="O3765" s="38"/>
    </row>
    <row r="3766" spans="8:15">
      <c r="H3766" s="37"/>
      <c r="I3766" s="36"/>
      <c r="J3766" s="38"/>
      <c r="K3766" s="36"/>
      <c r="L3766" s="36"/>
      <c r="M3766" s="38"/>
      <c r="N3766" s="36"/>
      <c r="O3766" s="38"/>
    </row>
    <row r="3767" spans="8:15">
      <c r="H3767" s="37"/>
      <c r="I3767" s="36"/>
      <c r="J3767" s="38"/>
      <c r="K3767" s="36"/>
      <c r="L3767" s="36"/>
      <c r="M3767" s="38"/>
      <c r="N3767" s="36"/>
      <c r="O3767" s="38"/>
    </row>
    <row r="3768" spans="8:15">
      <c r="H3768" s="37"/>
      <c r="I3768" s="36"/>
      <c r="J3768" s="38"/>
      <c r="K3768" s="36"/>
      <c r="L3768" s="36"/>
      <c r="M3768" s="38"/>
      <c r="N3768" s="36"/>
      <c r="O3768" s="38"/>
    </row>
    <row r="3769" spans="8:15">
      <c r="H3769" s="37"/>
      <c r="I3769" s="36"/>
      <c r="J3769" s="38"/>
      <c r="K3769" s="36"/>
      <c r="L3769" s="36"/>
      <c r="M3769" s="38"/>
      <c r="N3769" s="36"/>
      <c r="O3769" s="38"/>
    </row>
    <row r="3770" spans="8:15">
      <c r="H3770" s="37"/>
      <c r="I3770" s="36"/>
      <c r="J3770" s="38"/>
      <c r="K3770" s="36"/>
      <c r="L3770" s="36"/>
      <c r="M3770" s="38"/>
      <c r="N3770" s="36"/>
      <c r="O3770" s="38"/>
    </row>
    <row r="3771" spans="8:15">
      <c r="H3771" s="37"/>
      <c r="I3771" s="36"/>
      <c r="J3771" s="38"/>
      <c r="K3771" s="36"/>
      <c r="L3771" s="36"/>
      <c r="M3771" s="38"/>
      <c r="N3771" s="36"/>
      <c r="O3771" s="38"/>
    </row>
    <row r="3772" spans="8:15">
      <c r="H3772" s="37"/>
      <c r="I3772" s="36"/>
      <c r="J3772" s="38"/>
      <c r="K3772" s="36"/>
      <c r="L3772" s="36"/>
      <c r="M3772" s="38"/>
      <c r="N3772" s="36"/>
      <c r="O3772" s="38"/>
    </row>
    <row r="3773" spans="8:15">
      <c r="H3773" s="37"/>
      <c r="I3773" s="36"/>
      <c r="J3773" s="38"/>
      <c r="K3773" s="36"/>
      <c r="L3773" s="36"/>
      <c r="M3773" s="38"/>
      <c r="N3773" s="36"/>
      <c r="O3773" s="38"/>
    </row>
    <row r="3774" spans="8:15">
      <c r="H3774" s="37"/>
      <c r="I3774" s="36"/>
      <c r="J3774" s="38"/>
      <c r="K3774" s="36"/>
      <c r="L3774" s="36"/>
      <c r="M3774" s="38"/>
      <c r="N3774" s="36"/>
      <c r="O3774" s="38"/>
    </row>
    <row r="3775" spans="8:15">
      <c r="H3775" s="37"/>
      <c r="I3775" s="36"/>
      <c r="J3775" s="38"/>
      <c r="K3775" s="36"/>
      <c r="L3775" s="36"/>
      <c r="M3775" s="38"/>
      <c r="N3775" s="36"/>
      <c r="O3775" s="38"/>
    </row>
    <row r="3776" spans="8:15">
      <c r="H3776" s="37"/>
      <c r="I3776" s="36"/>
      <c r="J3776" s="38"/>
      <c r="K3776" s="36"/>
      <c r="L3776" s="36"/>
      <c r="M3776" s="38"/>
      <c r="N3776" s="36"/>
      <c r="O3776" s="38"/>
    </row>
    <row r="3777" spans="8:15">
      <c r="H3777" s="37"/>
      <c r="I3777" s="36"/>
      <c r="J3777" s="38"/>
      <c r="K3777" s="36"/>
      <c r="L3777" s="36"/>
      <c r="M3777" s="38"/>
      <c r="N3777" s="36"/>
      <c r="O3777" s="38"/>
    </row>
    <row r="3778" spans="8:15">
      <c r="H3778" s="37"/>
      <c r="I3778" s="36"/>
      <c r="J3778" s="38"/>
      <c r="K3778" s="36"/>
      <c r="L3778" s="36"/>
      <c r="M3778" s="38"/>
      <c r="N3778" s="36"/>
      <c r="O3778" s="38"/>
    </row>
    <row r="3779" spans="8:15">
      <c r="H3779" s="37"/>
      <c r="I3779" s="36"/>
      <c r="J3779" s="38"/>
      <c r="K3779" s="36"/>
      <c r="L3779" s="36"/>
      <c r="M3779" s="38"/>
      <c r="N3779" s="36"/>
      <c r="O3779" s="38"/>
    </row>
    <row r="3780" spans="8:15">
      <c r="H3780" s="37"/>
      <c r="I3780" s="36"/>
      <c r="J3780" s="38"/>
      <c r="K3780" s="36"/>
      <c r="L3780" s="36"/>
      <c r="M3780" s="38"/>
      <c r="N3780" s="36"/>
      <c r="O3780" s="38"/>
    </row>
    <row r="3781" spans="8:15">
      <c r="H3781" s="37"/>
      <c r="I3781" s="36"/>
      <c r="J3781" s="38"/>
      <c r="K3781" s="36"/>
      <c r="L3781" s="36"/>
      <c r="M3781" s="38"/>
      <c r="N3781" s="36"/>
      <c r="O3781" s="38"/>
    </row>
    <row r="3782" spans="8:15">
      <c r="H3782" s="37"/>
      <c r="I3782" s="36"/>
      <c r="J3782" s="38"/>
      <c r="K3782" s="36"/>
      <c r="L3782" s="36"/>
      <c r="M3782" s="38"/>
      <c r="N3782" s="36"/>
      <c r="O3782" s="38"/>
    </row>
    <row r="3783" spans="8:15">
      <c r="H3783" s="37"/>
      <c r="I3783" s="36"/>
      <c r="J3783" s="38"/>
      <c r="K3783" s="36"/>
      <c r="L3783" s="36"/>
      <c r="M3783" s="38"/>
      <c r="N3783" s="36"/>
      <c r="O3783" s="38"/>
    </row>
    <row r="3784" spans="8:15">
      <c r="H3784" s="37"/>
      <c r="I3784" s="36"/>
      <c r="J3784" s="38"/>
      <c r="K3784" s="36"/>
      <c r="L3784" s="36"/>
      <c r="M3784" s="38"/>
      <c r="N3784" s="36"/>
      <c r="O3784" s="38"/>
    </row>
    <row r="3785" spans="8:15">
      <c r="H3785" s="37"/>
      <c r="I3785" s="36"/>
      <c r="J3785" s="38"/>
      <c r="K3785" s="36"/>
      <c r="L3785" s="36"/>
      <c r="M3785" s="38"/>
      <c r="N3785" s="36"/>
      <c r="O3785" s="38"/>
    </row>
    <row r="3786" spans="8:15">
      <c r="H3786" s="37"/>
      <c r="I3786" s="36"/>
      <c r="J3786" s="38"/>
      <c r="K3786" s="36"/>
      <c r="L3786" s="36"/>
      <c r="M3786" s="38"/>
      <c r="N3786" s="36"/>
      <c r="O3786" s="38"/>
    </row>
    <row r="3787" spans="8:15">
      <c r="H3787" s="37"/>
      <c r="I3787" s="36"/>
      <c r="J3787" s="38"/>
      <c r="K3787" s="36"/>
      <c r="L3787" s="36"/>
      <c r="M3787" s="38"/>
      <c r="N3787" s="36"/>
      <c r="O3787" s="38"/>
    </row>
    <row r="3788" spans="8:15">
      <c r="H3788" s="37"/>
      <c r="I3788" s="36"/>
      <c r="J3788" s="38"/>
      <c r="K3788" s="36"/>
      <c r="L3788" s="36"/>
      <c r="M3788" s="38"/>
      <c r="N3788" s="36"/>
      <c r="O3788" s="38"/>
    </row>
    <row r="3789" spans="8:15">
      <c r="H3789" s="37"/>
      <c r="I3789" s="36"/>
      <c r="J3789" s="38"/>
      <c r="K3789" s="36"/>
      <c r="L3789" s="36"/>
      <c r="M3789" s="38"/>
      <c r="N3789" s="36"/>
      <c r="O3789" s="38"/>
    </row>
    <row r="3790" spans="8:15">
      <c r="H3790" s="37"/>
      <c r="I3790" s="36"/>
      <c r="J3790" s="38"/>
      <c r="K3790" s="36"/>
      <c r="L3790" s="36"/>
      <c r="M3790" s="38"/>
      <c r="N3790" s="36"/>
      <c r="O3790" s="38"/>
    </row>
    <row r="3791" spans="8:15">
      <c r="H3791" s="37"/>
      <c r="I3791" s="36"/>
      <c r="J3791" s="38"/>
      <c r="K3791" s="36"/>
      <c r="L3791" s="36"/>
      <c r="M3791" s="38"/>
      <c r="N3791" s="36"/>
      <c r="O3791" s="38"/>
    </row>
    <row r="3792" spans="8:15">
      <c r="H3792" s="37"/>
      <c r="I3792" s="36"/>
      <c r="J3792" s="38"/>
      <c r="K3792" s="36"/>
      <c r="L3792" s="36"/>
      <c r="M3792" s="38"/>
      <c r="N3792" s="36"/>
      <c r="O3792" s="38"/>
    </row>
    <row r="3793" spans="8:15">
      <c r="H3793" s="37"/>
      <c r="I3793" s="36"/>
      <c r="J3793" s="38"/>
      <c r="K3793" s="36"/>
      <c r="L3793" s="36"/>
      <c r="M3793" s="38"/>
      <c r="N3793" s="36"/>
      <c r="O3793" s="38"/>
    </row>
    <row r="3794" spans="8:15">
      <c r="H3794" s="37"/>
      <c r="I3794" s="36"/>
      <c r="J3794" s="38"/>
      <c r="K3794" s="36"/>
      <c r="L3794" s="36"/>
      <c r="M3794" s="38"/>
      <c r="N3794" s="36"/>
      <c r="O3794" s="38"/>
    </row>
    <row r="3795" spans="8:15">
      <c r="H3795" s="37"/>
      <c r="I3795" s="36"/>
      <c r="J3795" s="38"/>
      <c r="K3795" s="36"/>
      <c r="L3795" s="36"/>
      <c r="M3795" s="38"/>
      <c r="N3795" s="36"/>
      <c r="O3795" s="38"/>
    </row>
    <row r="3796" spans="8:15">
      <c r="H3796" s="37"/>
      <c r="I3796" s="36"/>
      <c r="J3796" s="38"/>
      <c r="K3796" s="36"/>
      <c r="L3796" s="36"/>
      <c r="M3796" s="38"/>
      <c r="N3796" s="36"/>
      <c r="O3796" s="38"/>
    </row>
    <row r="3797" spans="8:15">
      <c r="H3797" s="37"/>
      <c r="I3797" s="36"/>
      <c r="J3797" s="38"/>
      <c r="K3797" s="36"/>
      <c r="L3797" s="36"/>
      <c r="M3797" s="38"/>
      <c r="N3797" s="36"/>
      <c r="O3797" s="38"/>
    </row>
    <row r="3798" spans="8:15">
      <c r="H3798" s="37"/>
      <c r="I3798" s="36"/>
      <c r="J3798" s="38"/>
      <c r="K3798" s="36"/>
      <c r="L3798" s="36"/>
      <c r="M3798" s="38"/>
      <c r="N3798" s="36"/>
      <c r="O3798" s="38"/>
    </row>
    <row r="3799" spans="8:15">
      <c r="H3799" s="37"/>
      <c r="I3799" s="36"/>
      <c r="J3799" s="38"/>
      <c r="K3799" s="36"/>
      <c r="L3799" s="36"/>
      <c r="M3799" s="38"/>
      <c r="N3799" s="36"/>
      <c r="O3799" s="38"/>
    </row>
    <row r="3800" spans="8:15">
      <c r="H3800" s="37"/>
      <c r="I3800" s="36"/>
      <c r="J3800" s="38"/>
      <c r="K3800" s="36"/>
      <c r="L3800" s="36"/>
      <c r="M3800" s="38"/>
      <c r="N3800" s="36"/>
      <c r="O3800" s="38"/>
    </row>
    <row r="3801" spans="8:15">
      <c r="H3801" s="37"/>
      <c r="I3801" s="36"/>
      <c r="J3801" s="38"/>
      <c r="K3801" s="36"/>
      <c r="L3801" s="36"/>
      <c r="M3801" s="38"/>
      <c r="N3801" s="36"/>
      <c r="O3801" s="38"/>
    </row>
    <row r="3802" spans="8:15">
      <c r="H3802" s="37"/>
      <c r="I3802" s="36"/>
      <c r="J3802" s="38"/>
      <c r="K3802" s="36"/>
      <c r="L3802" s="36"/>
      <c r="M3802" s="38"/>
      <c r="N3802" s="36"/>
      <c r="O3802" s="38"/>
    </row>
    <row r="3803" spans="8:15">
      <c r="H3803" s="37"/>
      <c r="I3803" s="36"/>
      <c r="J3803" s="38"/>
      <c r="K3803" s="36"/>
      <c r="L3803" s="36"/>
      <c r="M3803" s="38"/>
      <c r="N3803" s="36"/>
      <c r="O3803" s="38"/>
    </row>
    <row r="3804" spans="8:15">
      <c r="H3804" s="37"/>
      <c r="I3804" s="36"/>
      <c r="J3804" s="38"/>
      <c r="K3804" s="36"/>
      <c r="L3804" s="36"/>
      <c r="M3804" s="38"/>
      <c r="N3804" s="36"/>
      <c r="O3804" s="38"/>
    </row>
    <row r="3805" spans="8:15">
      <c r="H3805" s="37"/>
      <c r="I3805" s="36"/>
      <c r="J3805" s="38"/>
      <c r="K3805" s="36"/>
      <c r="L3805" s="36"/>
      <c r="M3805" s="38"/>
      <c r="N3805" s="36"/>
      <c r="O3805" s="38"/>
    </row>
    <row r="3806" spans="8:15">
      <c r="H3806" s="37"/>
      <c r="I3806" s="36"/>
      <c r="J3806" s="38"/>
      <c r="K3806" s="36"/>
      <c r="L3806" s="36"/>
      <c r="M3806" s="38"/>
      <c r="N3806" s="36"/>
      <c r="O3806" s="38"/>
    </row>
    <row r="3807" spans="8:15">
      <c r="H3807" s="37"/>
      <c r="I3807" s="36"/>
      <c r="J3807" s="38"/>
      <c r="K3807" s="36"/>
      <c r="L3807" s="36"/>
      <c r="M3807" s="38"/>
      <c r="N3807" s="36"/>
      <c r="O3807" s="38"/>
    </row>
    <row r="3808" spans="8:15">
      <c r="H3808" s="37"/>
      <c r="I3808" s="36"/>
      <c r="J3808" s="38"/>
      <c r="K3808" s="36"/>
      <c r="L3808" s="36"/>
      <c r="M3808" s="38"/>
      <c r="N3808" s="36"/>
      <c r="O3808" s="38"/>
    </row>
    <row r="3809" spans="8:15">
      <c r="H3809" s="37"/>
      <c r="I3809" s="36"/>
      <c r="J3809" s="38"/>
      <c r="K3809" s="36"/>
      <c r="L3809" s="36"/>
      <c r="M3809" s="38"/>
      <c r="N3809" s="36"/>
      <c r="O3809" s="38"/>
    </row>
    <row r="3810" spans="8:15">
      <c r="H3810" s="37"/>
      <c r="I3810" s="36"/>
      <c r="J3810" s="38"/>
      <c r="K3810" s="36"/>
      <c r="L3810" s="36"/>
      <c r="M3810" s="38"/>
      <c r="N3810" s="36"/>
      <c r="O3810" s="38"/>
    </row>
    <row r="3811" spans="8:15">
      <c r="H3811" s="37"/>
      <c r="I3811" s="36"/>
      <c r="J3811" s="38"/>
      <c r="K3811" s="36"/>
      <c r="L3811" s="36"/>
      <c r="M3811" s="38"/>
      <c r="N3811" s="36"/>
      <c r="O3811" s="38"/>
    </row>
    <row r="3812" spans="8:15">
      <c r="H3812" s="37"/>
      <c r="I3812" s="36"/>
      <c r="J3812" s="38"/>
      <c r="K3812" s="36"/>
      <c r="L3812" s="36"/>
      <c r="M3812" s="38"/>
      <c r="N3812" s="36"/>
      <c r="O3812" s="38"/>
    </row>
    <row r="3813" spans="8:15">
      <c r="H3813" s="37"/>
      <c r="I3813" s="36"/>
      <c r="J3813" s="38"/>
      <c r="K3813" s="36"/>
      <c r="L3813" s="36"/>
      <c r="M3813" s="38"/>
      <c r="N3813" s="36"/>
      <c r="O3813" s="38"/>
    </row>
    <row r="3814" spans="8:15">
      <c r="H3814" s="37"/>
      <c r="I3814" s="36"/>
      <c r="J3814" s="38"/>
      <c r="K3814" s="36"/>
      <c r="L3814" s="36"/>
      <c r="M3814" s="38"/>
      <c r="N3814" s="36"/>
      <c r="O3814" s="38"/>
    </row>
    <row r="3815" spans="8:15">
      <c r="H3815" s="37"/>
      <c r="I3815" s="36"/>
      <c r="J3815" s="38"/>
      <c r="K3815" s="36"/>
      <c r="L3815" s="36"/>
      <c r="M3815" s="38"/>
      <c r="N3815" s="36"/>
      <c r="O3815" s="38"/>
    </row>
    <row r="3816" spans="8:15">
      <c r="H3816" s="37"/>
      <c r="I3816" s="36"/>
      <c r="J3816" s="38"/>
      <c r="K3816" s="36"/>
      <c r="L3816" s="36"/>
      <c r="M3816" s="38"/>
      <c r="N3816" s="36"/>
      <c r="O3816" s="38"/>
    </row>
    <row r="3817" spans="8:15">
      <c r="H3817" s="37"/>
      <c r="I3817" s="36"/>
      <c r="J3817" s="38"/>
      <c r="K3817" s="36"/>
      <c r="L3817" s="36"/>
      <c r="M3817" s="38"/>
      <c r="N3817" s="36"/>
      <c r="O3817" s="38"/>
    </row>
    <row r="3818" spans="8:15">
      <c r="H3818" s="37"/>
      <c r="I3818" s="36"/>
      <c r="J3818" s="38"/>
      <c r="K3818" s="36"/>
      <c r="L3818" s="36"/>
      <c r="M3818" s="38"/>
      <c r="N3818" s="36"/>
      <c r="O3818" s="38"/>
    </row>
    <row r="3819" spans="8:15">
      <c r="H3819" s="37"/>
      <c r="I3819" s="36"/>
      <c r="J3819" s="38"/>
      <c r="K3819" s="36"/>
      <c r="L3819" s="36"/>
      <c r="M3819" s="38"/>
      <c r="N3819" s="36"/>
      <c r="O3819" s="38"/>
    </row>
    <row r="3820" spans="8:15">
      <c r="H3820" s="37"/>
      <c r="I3820" s="36"/>
      <c r="J3820" s="38"/>
      <c r="K3820" s="36"/>
      <c r="L3820" s="36"/>
      <c r="M3820" s="38"/>
      <c r="N3820" s="36"/>
      <c r="O3820" s="38"/>
    </row>
    <row r="3821" spans="8:15">
      <c r="H3821" s="37"/>
      <c r="I3821" s="36"/>
      <c r="J3821" s="38"/>
      <c r="K3821" s="36"/>
      <c r="L3821" s="36"/>
      <c r="M3821" s="38"/>
      <c r="N3821" s="36"/>
      <c r="O3821" s="38"/>
    </row>
    <row r="3822" spans="8:15">
      <c r="H3822" s="37"/>
      <c r="I3822" s="36"/>
      <c r="J3822" s="38"/>
      <c r="K3822" s="36"/>
      <c r="L3822" s="36"/>
      <c r="M3822" s="38"/>
      <c r="N3822" s="36"/>
      <c r="O3822" s="38"/>
    </row>
    <row r="3823" spans="8:15">
      <c r="H3823" s="37"/>
      <c r="I3823" s="36"/>
      <c r="J3823" s="38"/>
      <c r="K3823" s="36"/>
      <c r="L3823" s="36"/>
      <c r="M3823" s="38"/>
      <c r="N3823" s="36"/>
      <c r="O3823" s="38"/>
    </row>
    <row r="3824" spans="8:15">
      <c r="H3824" s="37"/>
      <c r="I3824" s="36"/>
      <c r="J3824" s="38"/>
      <c r="K3824" s="36"/>
      <c r="L3824" s="36"/>
      <c r="M3824" s="38"/>
      <c r="N3824" s="36"/>
      <c r="O3824" s="38"/>
    </row>
    <row r="3825" spans="8:15">
      <c r="H3825" s="37"/>
      <c r="I3825" s="36"/>
      <c r="J3825" s="38"/>
      <c r="K3825" s="36"/>
      <c r="L3825" s="36"/>
      <c r="M3825" s="38"/>
      <c r="N3825" s="36"/>
      <c r="O3825" s="38"/>
    </row>
    <row r="3826" spans="8:15">
      <c r="H3826" s="37"/>
      <c r="I3826" s="36"/>
      <c r="J3826" s="38"/>
      <c r="K3826" s="36"/>
      <c r="L3826" s="36"/>
      <c r="M3826" s="38"/>
      <c r="N3826" s="36"/>
      <c r="O3826" s="38"/>
    </row>
    <row r="3827" spans="8:15">
      <c r="H3827" s="37"/>
      <c r="I3827" s="36"/>
      <c r="J3827" s="38"/>
      <c r="K3827" s="36"/>
      <c r="L3827" s="36"/>
      <c r="M3827" s="38"/>
      <c r="N3827" s="36"/>
      <c r="O3827" s="38"/>
    </row>
    <row r="3828" spans="8:15">
      <c r="H3828" s="37"/>
      <c r="I3828" s="36"/>
      <c r="J3828" s="38"/>
      <c r="K3828" s="36"/>
      <c r="L3828" s="36"/>
      <c r="M3828" s="38"/>
      <c r="N3828" s="36"/>
      <c r="O3828" s="38"/>
    </row>
    <row r="3829" spans="8:15">
      <c r="H3829" s="37"/>
      <c r="I3829" s="36"/>
      <c r="J3829" s="38"/>
      <c r="K3829" s="36"/>
      <c r="L3829" s="36"/>
      <c r="M3829" s="38"/>
      <c r="N3829" s="36"/>
      <c r="O3829" s="38"/>
    </row>
    <row r="3830" spans="8:15">
      <c r="H3830" s="37"/>
      <c r="I3830" s="36"/>
      <c r="J3830" s="38"/>
      <c r="K3830" s="36"/>
      <c r="L3830" s="36"/>
      <c r="M3830" s="38"/>
      <c r="N3830" s="36"/>
      <c r="O3830" s="38"/>
    </row>
    <row r="3831" spans="8:15">
      <c r="H3831" s="37"/>
      <c r="I3831" s="36"/>
      <c r="J3831" s="38"/>
      <c r="K3831" s="36"/>
      <c r="L3831" s="36"/>
      <c r="M3831" s="38"/>
      <c r="N3831" s="36"/>
      <c r="O3831" s="38"/>
    </row>
    <row r="3832" spans="8:15">
      <c r="H3832" s="37"/>
      <c r="I3832" s="36"/>
      <c r="J3832" s="38"/>
      <c r="K3832" s="36"/>
      <c r="L3832" s="36"/>
      <c r="M3832" s="38"/>
      <c r="N3832" s="36"/>
      <c r="O3832" s="38"/>
    </row>
    <row r="3833" spans="8:15">
      <c r="H3833" s="37"/>
      <c r="I3833" s="36"/>
      <c r="J3833" s="38"/>
      <c r="K3833" s="36"/>
      <c r="L3833" s="36"/>
      <c r="M3833" s="38"/>
      <c r="N3833" s="36"/>
      <c r="O3833" s="38"/>
    </row>
    <row r="3834" spans="8:15">
      <c r="H3834" s="37"/>
      <c r="I3834" s="36"/>
      <c r="J3834" s="38"/>
      <c r="K3834" s="36"/>
      <c r="L3834" s="36"/>
      <c r="M3834" s="38"/>
      <c r="N3834" s="36"/>
      <c r="O3834" s="38"/>
    </row>
    <row r="3835" spans="8:15">
      <c r="H3835" s="37"/>
      <c r="I3835" s="36"/>
      <c r="J3835" s="38"/>
      <c r="K3835" s="36"/>
      <c r="L3835" s="36"/>
      <c r="M3835" s="38"/>
      <c r="N3835" s="36"/>
      <c r="O3835" s="38"/>
    </row>
    <row r="3836" spans="8:15">
      <c r="H3836" s="37"/>
      <c r="I3836" s="36"/>
      <c r="J3836" s="38"/>
      <c r="K3836" s="36"/>
      <c r="L3836" s="36"/>
      <c r="M3836" s="38"/>
      <c r="N3836" s="36"/>
      <c r="O3836" s="38"/>
    </row>
    <row r="3837" spans="8:15">
      <c r="H3837" s="37"/>
      <c r="I3837" s="36"/>
      <c r="J3837" s="38"/>
      <c r="K3837" s="36"/>
      <c r="L3837" s="36"/>
      <c r="M3837" s="38"/>
      <c r="N3837" s="36"/>
      <c r="O3837" s="38"/>
    </row>
    <row r="3838" spans="8:15">
      <c r="H3838" s="37"/>
      <c r="I3838" s="36"/>
      <c r="J3838" s="38"/>
      <c r="K3838" s="36"/>
      <c r="L3838" s="36"/>
      <c r="M3838" s="38"/>
      <c r="N3838" s="36"/>
      <c r="O3838" s="38"/>
    </row>
    <row r="3839" spans="8:15">
      <c r="H3839" s="37"/>
      <c r="I3839" s="36"/>
      <c r="J3839" s="38"/>
      <c r="K3839" s="36"/>
      <c r="L3839" s="36"/>
      <c r="M3839" s="38"/>
      <c r="N3839" s="36"/>
      <c r="O3839" s="38"/>
    </row>
    <row r="3840" spans="8:15">
      <c r="H3840" s="37"/>
      <c r="I3840" s="36"/>
      <c r="J3840" s="38"/>
      <c r="K3840" s="36"/>
      <c r="L3840" s="36"/>
      <c r="M3840" s="38"/>
      <c r="N3840" s="36"/>
      <c r="O3840" s="38"/>
    </row>
    <row r="3841" spans="8:15">
      <c r="H3841" s="37"/>
      <c r="I3841" s="36"/>
      <c r="J3841" s="38"/>
      <c r="K3841" s="36"/>
      <c r="L3841" s="36"/>
      <c r="M3841" s="38"/>
      <c r="N3841" s="36"/>
      <c r="O3841" s="38"/>
    </row>
    <row r="3842" spans="8:15">
      <c r="H3842" s="37"/>
      <c r="I3842" s="36"/>
      <c r="J3842" s="38"/>
      <c r="K3842" s="36"/>
      <c r="L3842" s="36"/>
      <c r="M3842" s="38"/>
      <c r="N3842" s="36"/>
      <c r="O3842" s="38"/>
    </row>
    <row r="3843" spans="8:15">
      <c r="H3843" s="37"/>
      <c r="I3843" s="36"/>
      <c r="J3843" s="38"/>
      <c r="K3843" s="36"/>
      <c r="L3843" s="36"/>
      <c r="M3843" s="38"/>
      <c r="N3843" s="36"/>
      <c r="O3843" s="38"/>
    </row>
    <row r="3844" spans="8:15">
      <c r="H3844" s="37"/>
      <c r="I3844" s="36"/>
      <c r="J3844" s="38"/>
      <c r="K3844" s="36"/>
      <c r="L3844" s="36"/>
      <c r="M3844" s="38"/>
      <c r="N3844" s="36"/>
      <c r="O3844" s="38"/>
    </row>
    <row r="3845" spans="8:15">
      <c r="H3845" s="37"/>
      <c r="I3845" s="36"/>
      <c r="J3845" s="38"/>
      <c r="K3845" s="36"/>
      <c r="L3845" s="36"/>
      <c r="M3845" s="38"/>
      <c r="N3845" s="36"/>
      <c r="O3845" s="38"/>
    </row>
    <row r="3846" spans="8:15">
      <c r="H3846" s="37"/>
      <c r="I3846" s="36"/>
      <c r="J3846" s="38"/>
      <c r="K3846" s="36"/>
      <c r="L3846" s="36"/>
      <c r="M3846" s="38"/>
      <c r="N3846" s="36"/>
      <c r="O3846" s="38"/>
    </row>
    <row r="3847" spans="8:15">
      <c r="H3847" s="37"/>
      <c r="I3847" s="36"/>
      <c r="J3847" s="38"/>
      <c r="K3847" s="36"/>
      <c r="L3847" s="36"/>
      <c r="M3847" s="38"/>
      <c r="N3847" s="36"/>
      <c r="O3847" s="38"/>
    </row>
    <row r="3848" spans="8:15">
      <c r="H3848" s="37"/>
      <c r="I3848" s="36"/>
      <c r="J3848" s="38"/>
      <c r="K3848" s="36"/>
      <c r="L3848" s="36"/>
      <c r="M3848" s="38"/>
      <c r="N3848" s="36"/>
      <c r="O3848" s="38"/>
    </row>
    <row r="3849" spans="8:15">
      <c r="H3849" s="37"/>
      <c r="I3849" s="36"/>
      <c r="J3849" s="38"/>
      <c r="K3849" s="36"/>
      <c r="L3849" s="36"/>
      <c r="M3849" s="38"/>
      <c r="N3849" s="36"/>
      <c r="O3849" s="38"/>
    </row>
    <row r="3850" spans="8:15">
      <c r="H3850" s="37"/>
      <c r="I3850" s="36"/>
      <c r="J3850" s="38"/>
      <c r="K3850" s="36"/>
      <c r="L3850" s="36"/>
      <c r="M3850" s="38"/>
      <c r="N3850" s="36"/>
      <c r="O3850" s="38"/>
    </row>
    <row r="3851" spans="8:15">
      <c r="H3851" s="37"/>
      <c r="I3851" s="36"/>
      <c r="J3851" s="38"/>
      <c r="K3851" s="36"/>
      <c r="L3851" s="36"/>
      <c r="M3851" s="38"/>
      <c r="N3851" s="36"/>
      <c r="O3851" s="38"/>
    </row>
    <row r="3852" spans="8:15">
      <c r="H3852" s="37"/>
      <c r="I3852" s="36"/>
      <c r="J3852" s="38"/>
      <c r="K3852" s="36"/>
      <c r="L3852" s="36"/>
      <c r="M3852" s="38"/>
      <c r="N3852" s="36"/>
      <c r="O3852" s="38"/>
    </row>
    <row r="3853" spans="8:15">
      <c r="H3853" s="37"/>
      <c r="I3853" s="36"/>
      <c r="J3853" s="38"/>
      <c r="K3853" s="36"/>
      <c r="L3853" s="36"/>
      <c r="M3853" s="38"/>
      <c r="N3853" s="36"/>
      <c r="O3853" s="38"/>
    </row>
    <row r="3854" spans="8:15">
      <c r="H3854" s="37"/>
      <c r="I3854" s="36"/>
      <c r="J3854" s="38"/>
      <c r="K3854" s="36"/>
      <c r="L3854" s="36"/>
      <c r="M3854" s="38"/>
      <c r="N3854" s="36"/>
      <c r="O3854" s="38"/>
    </row>
    <row r="3855" spans="8:15">
      <c r="H3855" s="37"/>
      <c r="I3855" s="36"/>
      <c r="J3855" s="38"/>
      <c r="K3855" s="36"/>
      <c r="L3855" s="36"/>
      <c r="M3855" s="38"/>
      <c r="N3855" s="36"/>
      <c r="O3855" s="38"/>
    </row>
    <row r="3856" spans="8:15">
      <c r="H3856" s="37"/>
      <c r="I3856" s="36"/>
      <c r="J3856" s="38"/>
      <c r="K3856" s="36"/>
      <c r="L3856" s="36"/>
      <c r="M3856" s="38"/>
      <c r="N3856" s="36"/>
      <c r="O3856" s="38"/>
    </row>
    <row r="3857" spans="8:15">
      <c r="H3857" s="37"/>
      <c r="I3857" s="36"/>
      <c r="J3857" s="38"/>
      <c r="K3857" s="36"/>
      <c r="L3857" s="36"/>
      <c r="M3857" s="38"/>
      <c r="N3857" s="36"/>
      <c r="O3857" s="38"/>
    </row>
    <row r="3858" spans="8:15">
      <c r="H3858" s="37"/>
      <c r="I3858" s="36"/>
      <c r="J3858" s="38"/>
      <c r="K3858" s="36"/>
      <c r="L3858" s="36"/>
      <c r="M3858" s="38"/>
      <c r="N3858" s="36"/>
      <c r="O3858" s="38"/>
    </row>
    <row r="3859" spans="8:15">
      <c r="H3859" s="37"/>
      <c r="I3859" s="36"/>
      <c r="J3859" s="38"/>
      <c r="K3859" s="36"/>
      <c r="L3859" s="36"/>
      <c r="M3859" s="38"/>
      <c r="N3859" s="36"/>
      <c r="O3859" s="38"/>
    </row>
    <row r="3860" spans="8:15">
      <c r="H3860" s="37"/>
      <c r="I3860" s="36"/>
      <c r="J3860" s="38"/>
      <c r="K3860" s="36"/>
      <c r="L3860" s="36"/>
      <c r="M3860" s="38"/>
      <c r="N3860" s="36"/>
      <c r="O3860" s="38"/>
    </row>
    <row r="3861" spans="8:15">
      <c r="H3861" s="37"/>
      <c r="I3861" s="36"/>
      <c r="J3861" s="38"/>
      <c r="K3861" s="36"/>
      <c r="L3861" s="36"/>
      <c r="M3861" s="38"/>
      <c r="N3861" s="36"/>
      <c r="O3861" s="38"/>
    </row>
    <row r="3862" spans="8:15">
      <c r="H3862" s="37"/>
      <c r="I3862" s="36"/>
      <c r="J3862" s="38"/>
      <c r="K3862" s="36"/>
      <c r="L3862" s="36"/>
      <c r="M3862" s="38"/>
      <c r="N3862" s="36"/>
      <c r="O3862" s="38"/>
    </row>
    <row r="3863" spans="8:15">
      <c r="H3863" s="37"/>
      <c r="I3863" s="36"/>
      <c r="J3863" s="38"/>
      <c r="K3863" s="36"/>
      <c r="L3863" s="36"/>
      <c r="M3863" s="38"/>
      <c r="N3863" s="36"/>
      <c r="O3863" s="38"/>
    </row>
    <row r="3864" spans="8:15">
      <c r="H3864" s="37"/>
      <c r="I3864" s="36"/>
      <c r="J3864" s="38"/>
      <c r="K3864" s="36"/>
      <c r="L3864" s="36"/>
      <c r="M3864" s="38"/>
      <c r="N3864" s="36"/>
      <c r="O3864" s="38"/>
    </row>
    <row r="3865" spans="8:15">
      <c r="H3865" s="37"/>
      <c r="I3865" s="36"/>
      <c r="J3865" s="38"/>
      <c r="K3865" s="36"/>
      <c r="L3865" s="36"/>
      <c r="M3865" s="38"/>
      <c r="N3865" s="36"/>
      <c r="O3865" s="38"/>
    </row>
    <row r="3866" spans="8:15">
      <c r="H3866" s="37"/>
      <c r="I3866" s="36"/>
      <c r="J3866" s="38"/>
      <c r="K3866" s="36"/>
      <c r="L3866" s="36"/>
      <c r="M3866" s="38"/>
      <c r="N3866" s="36"/>
      <c r="O3866" s="38"/>
    </row>
    <row r="3867" spans="8:15">
      <c r="H3867" s="37"/>
      <c r="I3867" s="36"/>
      <c r="J3867" s="38"/>
      <c r="K3867" s="36"/>
      <c r="L3867" s="36"/>
      <c r="M3867" s="38"/>
      <c r="N3867" s="36"/>
      <c r="O3867" s="38"/>
    </row>
    <row r="3868" spans="8:15">
      <c r="H3868" s="37"/>
      <c r="I3868" s="36"/>
      <c r="J3868" s="38"/>
      <c r="K3868" s="36"/>
      <c r="L3868" s="36"/>
      <c r="M3868" s="38"/>
      <c r="N3868" s="36"/>
      <c r="O3868" s="38"/>
    </row>
    <row r="3869" spans="8:15">
      <c r="H3869" s="37"/>
      <c r="I3869" s="36"/>
      <c r="J3869" s="38"/>
      <c r="K3869" s="36"/>
      <c r="L3869" s="36"/>
      <c r="M3869" s="38"/>
      <c r="N3869" s="36"/>
      <c r="O3869" s="38"/>
    </row>
    <row r="3870" spans="8:15">
      <c r="H3870" s="37"/>
      <c r="I3870" s="36"/>
      <c r="J3870" s="38"/>
      <c r="K3870" s="36"/>
      <c r="L3870" s="36"/>
      <c r="M3870" s="38"/>
      <c r="N3870" s="36"/>
      <c r="O3870" s="38"/>
    </row>
    <row r="3871" spans="8:15">
      <c r="H3871" s="37"/>
      <c r="I3871" s="36"/>
      <c r="J3871" s="38"/>
      <c r="K3871" s="36"/>
      <c r="L3871" s="36"/>
      <c r="M3871" s="38"/>
      <c r="N3871" s="36"/>
      <c r="O3871" s="38"/>
    </row>
    <row r="3872" spans="8:15">
      <c r="H3872" s="37"/>
      <c r="I3872" s="36"/>
      <c r="J3872" s="38"/>
      <c r="K3872" s="36"/>
      <c r="L3872" s="36"/>
      <c r="M3872" s="38"/>
      <c r="N3872" s="36"/>
      <c r="O3872" s="38"/>
    </row>
    <row r="3873" spans="8:15">
      <c r="H3873" s="37"/>
      <c r="I3873" s="36"/>
      <c r="J3873" s="38"/>
      <c r="K3873" s="36"/>
      <c r="L3873" s="36"/>
      <c r="M3873" s="38"/>
      <c r="N3873" s="36"/>
      <c r="O3873" s="38"/>
    </row>
    <row r="3874" spans="8:15">
      <c r="H3874" s="37"/>
      <c r="I3874" s="36"/>
      <c r="J3874" s="38"/>
      <c r="K3874" s="36"/>
      <c r="L3874" s="36"/>
      <c r="M3874" s="38"/>
      <c r="N3874" s="36"/>
      <c r="O3874" s="38"/>
    </row>
    <row r="3875" spans="8:15">
      <c r="H3875" s="37"/>
      <c r="I3875" s="36"/>
      <c r="J3875" s="38"/>
      <c r="K3875" s="36"/>
      <c r="L3875" s="36"/>
      <c r="M3875" s="38"/>
      <c r="N3875" s="36"/>
      <c r="O3875" s="38"/>
    </row>
    <row r="3876" spans="8:15">
      <c r="H3876" s="37"/>
      <c r="I3876" s="36"/>
      <c r="J3876" s="38"/>
      <c r="K3876" s="36"/>
      <c r="L3876" s="36"/>
      <c r="M3876" s="38"/>
      <c r="N3876" s="36"/>
      <c r="O3876" s="38"/>
    </row>
    <row r="3877" spans="8:15">
      <c r="H3877" s="37"/>
      <c r="I3877" s="36"/>
      <c r="J3877" s="38"/>
      <c r="K3877" s="36"/>
      <c r="L3877" s="36"/>
      <c r="M3877" s="38"/>
      <c r="N3877" s="36"/>
      <c r="O3877" s="38"/>
    </row>
    <row r="3878" spans="8:15">
      <c r="H3878" s="37"/>
      <c r="I3878" s="36"/>
      <c r="J3878" s="38"/>
      <c r="K3878" s="36"/>
      <c r="L3878" s="36"/>
      <c r="M3878" s="38"/>
      <c r="N3878" s="36"/>
      <c r="O3878" s="38"/>
    </row>
    <row r="3879" spans="8:15">
      <c r="H3879" s="37"/>
      <c r="I3879" s="36"/>
      <c r="J3879" s="38"/>
      <c r="K3879" s="36"/>
      <c r="L3879" s="36"/>
      <c r="M3879" s="38"/>
      <c r="N3879" s="36"/>
      <c r="O3879" s="38"/>
    </row>
    <row r="3880" spans="8:15">
      <c r="H3880" s="37"/>
      <c r="I3880" s="36"/>
      <c r="J3880" s="38"/>
      <c r="K3880" s="36"/>
      <c r="L3880" s="36"/>
      <c r="M3880" s="38"/>
      <c r="N3880" s="36"/>
      <c r="O3880" s="38"/>
    </row>
    <row r="3881" spans="8:15">
      <c r="H3881" s="37"/>
      <c r="I3881" s="36"/>
      <c r="J3881" s="38"/>
      <c r="K3881" s="36"/>
      <c r="L3881" s="36"/>
      <c r="M3881" s="38"/>
      <c r="N3881" s="36"/>
      <c r="O3881" s="38"/>
    </row>
    <row r="3882" spans="8:15">
      <c r="H3882" s="37"/>
      <c r="I3882" s="36"/>
      <c r="J3882" s="38"/>
      <c r="K3882" s="36"/>
      <c r="L3882" s="36"/>
      <c r="M3882" s="38"/>
      <c r="N3882" s="36"/>
      <c r="O3882" s="38"/>
    </row>
    <row r="3883" spans="8:15">
      <c r="H3883" s="37"/>
      <c r="I3883" s="36"/>
      <c r="J3883" s="38"/>
      <c r="K3883" s="36"/>
      <c r="L3883" s="36"/>
      <c r="M3883" s="38"/>
      <c r="N3883" s="36"/>
      <c r="O3883" s="38"/>
    </row>
    <row r="3884" spans="8:15">
      <c r="H3884" s="37"/>
      <c r="I3884" s="36"/>
      <c r="J3884" s="38"/>
      <c r="K3884" s="36"/>
      <c r="L3884" s="36"/>
      <c r="M3884" s="38"/>
      <c r="N3884" s="36"/>
      <c r="O3884" s="38"/>
    </row>
    <row r="3885" spans="8:15">
      <c r="H3885" s="37"/>
      <c r="I3885" s="36"/>
      <c r="J3885" s="38"/>
      <c r="K3885" s="36"/>
      <c r="L3885" s="36"/>
      <c r="M3885" s="38"/>
      <c r="N3885" s="36"/>
      <c r="O3885" s="38"/>
    </row>
    <row r="3886" spans="8:15">
      <c r="H3886" s="37"/>
      <c r="I3886" s="36"/>
      <c r="J3886" s="38"/>
      <c r="K3886" s="36"/>
      <c r="L3886" s="36"/>
      <c r="M3886" s="38"/>
      <c r="N3886" s="36"/>
      <c r="O3886" s="38"/>
    </row>
    <row r="3887" spans="8:15">
      <c r="H3887" s="37"/>
      <c r="I3887" s="36"/>
      <c r="J3887" s="38"/>
      <c r="K3887" s="36"/>
      <c r="L3887" s="36"/>
      <c r="M3887" s="38"/>
      <c r="N3887" s="36"/>
      <c r="O3887" s="38"/>
    </row>
    <row r="3888" spans="8:15">
      <c r="H3888" s="37"/>
      <c r="I3888" s="36"/>
      <c r="J3888" s="38"/>
      <c r="K3888" s="36"/>
      <c r="L3888" s="36"/>
      <c r="M3888" s="38"/>
      <c r="N3888" s="36"/>
      <c r="O3888" s="38"/>
    </row>
    <row r="3889" spans="8:15">
      <c r="H3889" s="37"/>
      <c r="I3889" s="36"/>
      <c r="J3889" s="38"/>
      <c r="K3889" s="36"/>
      <c r="L3889" s="36"/>
      <c r="M3889" s="38"/>
      <c r="N3889" s="36"/>
      <c r="O3889" s="38"/>
    </row>
    <row r="3890" spans="8:15">
      <c r="H3890" s="37"/>
      <c r="I3890" s="36"/>
      <c r="J3890" s="38"/>
      <c r="K3890" s="36"/>
      <c r="L3890" s="36"/>
      <c r="M3890" s="38"/>
      <c r="N3890" s="36"/>
      <c r="O3890" s="38"/>
    </row>
    <row r="3891" spans="8:15">
      <c r="H3891" s="37"/>
      <c r="I3891" s="36"/>
      <c r="J3891" s="38"/>
      <c r="K3891" s="36"/>
      <c r="L3891" s="36"/>
      <c r="M3891" s="38"/>
      <c r="N3891" s="36"/>
      <c r="O3891" s="38"/>
    </row>
    <row r="3892" spans="8:15">
      <c r="H3892" s="37"/>
      <c r="I3892" s="36"/>
      <c r="J3892" s="38"/>
      <c r="K3892" s="36"/>
      <c r="L3892" s="36"/>
      <c r="M3892" s="38"/>
      <c r="N3892" s="36"/>
      <c r="O3892" s="38"/>
    </row>
    <row r="3893" spans="8:15">
      <c r="H3893" s="37"/>
      <c r="I3893" s="36"/>
      <c r="J3893" s="38"/>
      <c r="K3893" s="36"/>
      <c r="L3893" s="36"/>
      <c r="M3893" s="38"/>
      <c r="N3893" s="36"/>
      <c r="O3893" s="38"/>
    </row>
    <row r="3894" spans="8:15">
      <c r="H3894" s="37"/>
      <c r="I3894" s="36"/>
      <c r="J3894" s="38"/>
      <c r="K3894" s="36"/>
      <c r="L3894" s="36"/>
      <c r="M3894" s="38"/>
      <c r="N3894" s="36"/>
      <c r="O3894" s="38"/>
    </row>
    <row r="3895" spans="8:15">
      <c r="H3895" s="37"/>
      <c r="I3895" s="36"/>
      <c r="J3895" s="38"/>
      <c r="K3895" s="36"/>
      <c r="L3895" s="36"/>
      <c r="M3895" s="38"/>
      <c r="N3895" s="36"/>
      <c r="O3895" s="38"/>
    </row>
    <row r="3896" spans="8:15">
      <c r="H3896" s="37"/>
      <c r="I3896" s="36"/>
      <c r="J3896" s="38"/>
      <c r="K3896" s="36"/>
      <c r="L3896" s="36"/>
      <c r="M3896" s="38"/>
      <c r="N3896" s="36"/>
      <c r="O3896" s="38"/>
    </row>
    <row r="3897" spans="8:15">
      <c r="H3897" s="37"/>
      <c r="I3897" s="36"/>
      <c r="J3897" s="38"/>
      <c r="K3897" s="36"/>
      <c r="L3897" s="36"/>
      <c r="M3897" s="38"/>
      <c r="N3897" s="36"/>
      <c r="O3897" s="38"/>
    </row>
    <row r="3898" spans="8:15">
      <c r="H3898" s="37"/>
      <c r="I3898" s="36"/>
      <c r="J3898" s="38"/>
      <c r="K3898" s="36"/>
      <c r="L3898" s="36"/>
      <c r="M3898" s="38"/>
      <c r="N3898" s="36"/>
      <c r="O3898" s="38"/>
    </row>
    <row r="3899" spans="8:15">
      <c r="H3899" s="37"/>
      <c r="I3899" s="36"/>
      <c r="J3899" s="38"/>
      <c r="K3899" s="36"/>
      <c r="L3899" s="36"/>
      <c r="M3899" s="38"/>
      <c r="N3899" s="36"/>
      <c r="O3899" s="38"/>
    </row>
    <row r="3900" spans="8:15">
      <c r="H3900" s="37"/>
      <c r="I3900" s="36"/>
      <c r="J3900" s="38"/>
      <c r="K3900" s="36"/>
      <c r="L3900" s="36"/>
      <c r="M3900" s="38"/>
      <c r="N3900" s="36"/>
      <c r="O3900" s="38"/>
    </row>
    <row r="3901" spans="8:15">
      <c r="H3901" s="37"/>
      <c r="I3901" s="36"/>
      <c r="J3901" s="38"/>
      <c r="K3901" s="36"/>
      <c r="L3901" s="36"/>
      <c r="M3901" s="38"/>
      <c r="N3901" s="36"/>
      <c r="O3901" s="38"/>
    </row>
    <row r="3902" spans="8:15">
      <c r="H3902" s="37"/>
      <c r="I3902" s="36"/>
      <c r="J3902" s="38"/>
      <c r="K3902" s="36"/>
      <c r="L3902" s="36"/>
      <c r="M3902" s="38"/>
      <c r="N3902" s="36"/>
      <c r="O3902" s="38"/>
    </row>
    <row r="3903" spans="8:15">
      <c r="H3903" s="37"/>
      <c r="I3903" s="36"/>
      <c r="J3903" s="38"/>
      <c r="K3903" s="36"/>
      <c r="L3903" s="36"/>
      <c r="M3903" s="38"/>
      <c r="N3903" s="36"/>
      <c r="O3903" s="38"/>
    </row>
    <row r="3904" spans="8:15">
      <c r="H3904" s="37"/>
      <c r="I3904" s="36"/>
      <c r="J3904" s="38"/>
      <c r="K3904" s="36"/>
      <c r="L3904" s="36"/>
      <c r="M3904" s="38"/>
      <c r="N3904" s="36"/>
      <c r="O3904" s="38"/>
    </row>
    <row r="3905" spans="8:15">
      <c r="H3905" s="37"/>
      <c r="I3905" s="36"/>
      <c r="J3905" s="38"/>
      <c r="K3905" s="36"/>
      <c r="L3905" s="36"/>
      <c r="M3905" s="38"/>
      <c r="N3905" s="36"/>
      <c r="O3905" s="38"/>
    </row>
    <row r="3906" spans="8:15">
      <c r="H3906" s="37"/>
      <c r="I3906" s="36"/>
      <c r="J3906" s="38"/>
      <c r="K3906" s="36"/>
      <c r="L3906" s="36"/>
      <c r="M3906" s="38"/>
      <c r="N3906" s="36"/>
      <c r="O3906" s="38"/>
    </row>
    <row r="3907" spans="8:15">
      <c r="H3907" s="37"/>
      <c r="I3907" s="36"/>
      <c r="J3907" s="38"/>
      <c r="K3907" s="36"/>
      <c r="L3907" s="36"/>
      <c r="M3907" s="38"/>
      <c r="N3907" s="36"/>
      <c r="O3907" s="38"/>
    </row>
    <row r="3908" spans="8:15">
      <c r="H3908" s="37"/>
      <c r="I3908" s="36"/>
      <c r="J3908" s="38"/>
      <c r="K3908" s="36"/>
      <c r="L3908" s="36"/>
      <c r="M3908" s="38"/>
      <c r="N3908" s="36"/>
      <c r="O3908" s="38"/>
    </row>
    <row r="3909" spans="8:15">
      <c r="H3909" s="37"/>
      <c r="I3909" s="36"/>
      <c r="J3909" s="38"/>
      <c r="K3909" s="36"/>
      <c r="L3909" s="36"/>
      <c r="M3909" s="38"/>
      <c r="N3909" s="36"/>
      <c r="O3909" s="38"/>
    </row>
    <row r="3910" spans="8:15">
      <c r="H3910" s="37"/>
      <c r="I3910" s="36"/>
      <c r="J3910" s="38"/>
      <c r="K3910" s="36"/>
      <c r="L3910" s="36"/>
      <c r="M3910" s="38"/>
      <c r="N3910" s="36"/>
      <c r="O3910" s="38"/>
    </row>
    <row r="3911" spans="8:15">
      <c r="H3911" s="37"/>
      <c r="I3911" s="36"/>
      <c r="J3911" s="38"/>
      <c r="K3911" s="36"/>
      <c r="L3911" s="36"/>
      <c r="M3911" s="38"/>
      <c r="N3911" s="36"/>
      <c r="O3911" s="38"/>
    </row>
    <row r="3912" spans="8:15">
      <c r="H3912" s="37"/>
      <c r="I3912" s="36"/>
      <c r="J3912" s="38"/>
      <c r="K3912" s="36"/>
      <c r="L3912" s="36"/>
      <c r="M3912" s="38"/>
      <c r="N3912" s="36"/>
      <c r="O3912" s="38"/>
    </row>
    <row r="3913" spans="8:15">
      <c r="H3913" s="37"/>
      <c r="I3913" s="36"/>
      <c r="J3913" s="38"/>
      <c r="K3913" s="36"/>
      <c r="L3913" s="36"/>
      <c r="M3913" s="38"/>
      <c r="N3913" s="36"/>
      <c r="O3913" s="38"/>
    </row>
    <row r="3914" spans="8:15">
      <c r="H3914" s="37"/>
      <c r="I3914" s="36"/>
      <c r="J3914" s="38"/>
      <c r="K3914" s="36"/>
      <c r="L3914" s="36"/>
      <c r="M3914" s="38"/>
      <c r="N3914" s="36"/>
      <c r="O3914" s="38"/>
    </row>
    <row r="3915" spans="8:15">
      <c r="H3915" s="37"/>
      <c r="I3915" s="36"/>
      <c r="J3915" s="38"/>
      <c r="K3915" s="36"/>
      <c r="L3915" s="36"/>
      <c r="M3915" s="38"/>
      <c r="N3915" s="36"/>
      <c r="O3915" s="38"/>
    </row>
    <row r="3916" spans="8:15">
      <c r="H3916" s="37"/>
      <c r="I3916" s="36"/>
      <c r="J3916" s="38"/>
      <c r="K3916" s="36"/>
      <c r="L3916" s="36"/>
      <c r="M3916" s="38"/>
      <c r="N3916" s="36"/>
      <c r="O3916" s="38"/>
    </row>
    <row r="3917" spans="8:15">
      <c r="H3917" s="37"/>
      <c r="I3917" s="36"/>
      <c r="J3917" s="38"/>
      <c r="K3917" s="36"/>
      <c r="L3917" s="36"/>
      <c r="M3917" s="38"/>
      <c r="N3917" s="36"/>
      <c r="O3917" s="38"/>
    </row>
    <row r="3918" spans="8:15">
      <c r="H3918" s="37"/>
      <c r="I3918" s="36"/>
      <c r="J3918" s="38"/>
      <c r="K3918" s="36"/>
      <c r="L3918" s="36"/>
      <c r="M3918" s="38"/>
      <c r="N3918" s="36"/>
      <c r="O3918" s="38"/>
    </row>
    <row r="3919" spans="8:15">
      <c r="H3919" s="37"/>
      <c r="I3919" s="36"/>
      <c r="J3919" s="38"/>
      <c r="K3919" s="36"/>
      <c r="L3919" s="36"/>
      <c r="M3919" s="38"/>
      <c r="N3919" s="36"/>
      <c r="O3919" s="38"/>
    </row>
    <row r="3920" spans="8:15">
      <c r="H3920" s="37"/>
      <c r="I3920" s="36"/>
      <c r="J3920" s="38"/>
      <c r="K3920" s="36"/>
      <c r="L3920" s="36"/>
      <c r="M3920" s="38"/>
      <c r="N3920" s="36"/>
      <c r="O3920" s="38"/>
    </row>
    <row r="3921" spans="8:15">
      <c r="H3921" s="37"/>
      <c r="I3921" s="36"/>
      <c r="J3921" s="38"/>
      <c r="K3921" s="36"/>
      <c r="L3921" s="36"/>
      <c r="M3921" s="38"/>
      <c r="N3921" s="36"/>
      <c r="O3921" s="38"/>
    </row>
    <row r="3922" spans="8:15">
      <c r="H3922" s="37"/>
      <c r="I3922" s="36"/>
      <c r="J3922" s="38"/>
      <c r="K3922" s="36"/>
      <c r="L3922" s="36"/>
      <c r="M3922" s="38"/>
      <c r="N3922" s="36"/>
      <c r="O3922" s="38"/>
    </row>
    <row r="3923" spans="8:15">
      <c r="H3923" s="37"/>
      <c r="I3923" s="36"/>
      <c r="J3923" s="38"/>
      <c r="K3923" s="36"/>
      <c r="L3923" s="36"/>
      <c r="M3923" s="38"/>
      <c r="N3923" s="36"/>
      <c r="O3923" s="38"/>
    </row>
    <row r="3924" spans="8:15">
      <c r="H3924" s="37"/>
      <c r="I3924" s="36"/>
      <c r="J3924" s="38"/>
      <c r="K3924" s="36"/>
      <c r="L3924" s="36"/>
      <c r="M3924" s="38"/>
      <c r="N3924" s="36"/>
      <c r="O3924" s="38"/>
    </row>
    <row r="3925" spans="8:15">
      <c r="H3925" s="37"/>
      <c r="I3925" s="36"/>
      <c r="J3925" s="38"/>
      <c r="K3925" s="36"/>
      <c r="L3925" s="36"/>
      <c r="M3925" s="38"/>
      <c r="N3925" s="36"/>
      <c r="O3925" s="38"/>
    </row>
    <row r="3926" spans="8:15">
      <c r="H3926" s="37"/>
      <c r="I3926" s="36"/>
      <c r="J3926" s="38"/>
      <c r="K3926" s="36"/>
      <c r="L3926" s="36"/>
      <c r="M3926" s="38"/>
      <c r="N3926" s="36"/>
      <c r="O3926" s="38"/>
    </row>
    <row r="3927" spans="8:15">
      <c r="H3927" s="37"/>
      <c r="I3927" s="36"/>
      <c r="J3927" s="38"/>
      <c r="K3927" s="36"/>
      <c r="L3927" s="36"/>
      <c r="M3927" s="38"/>
      <c r="N3927" s="36"/>
      <c r="O3927" s="38"/>
    </row>
    <row r="3928" spans="8:15">
      <c r="H3928" s="37"/>
      <c r="I3928" s="36"/>
      <c r="J3928" s="38"/>
      <c r="K3928" s="36"/>
      <c r="L3928" s="36"/>
      <c r="M3928" s="38"/>
      <c r="N3928" s="36"/>
      <c r="O3928" s="38"/>
    </row>
    <row r="3929" spans="8:15">
      <c r="H3929" s="37"/>
      <c r="I3929" s="36"/>
      <c r="J3929" s="38"/>
      <c r="K3929" s="36"/>
      <c r="L3929" s="36"/>
      <c r="M3929" s="38"/>
      <c r="N3929" s="36"/>
      <c r="O3929" s="38"/>
    </row>
    <row r="3930" spans="8:15">
      <c r="H3930" s="37"/>
      <c r="I3930" s="36"/>
      <c r="J3930" s="38"/>
      <c r="K3930" s="36"/>
      <c r="L3930" s="36"/>
      <c r="M3930" s="38"/>
      <c r="N3930" s="36"/>
      <c r="O3930" s="38"/>
    </row>
    <row r="3931" spans="8:15">
      <c r="H3931" s="37"/>
      <c r="I3931" s="36"/>
      <c r="J3931" s="38"/>
      <c r="K3931" s="36"/>
      <c r="L3931" s="36"/>
      <c r="M3931" s="38"/>
      <c r="N3931" s="36"/>
      <c r="O3931" s="38"/>
    </row>
    <row r="3932" spans="8:15">
      <c r="H3932" s="37"/>
      <c r="I3932" s="36"/>
      <c r="J3932" s="38"/>
      <c r="K3932" s="36"/>
      <c r="L3932" s="36"/>
      <c r="M3932" s="38"/>
      <c r="N3932" s="36"/>
      <c r="O3932" s="38"/>
    </row>
    <row r="3933" spans="8:15">
      <c r="H3933" s="37"/>
      <c r="I3933" s="36"/>
      <c r="J3933" s="38"/>
      <c r="K3933" s="36"/>
      <c r="L3933" s="36"/>
      <c r="M3933" s="38"/>
      <c r="N3933" s="36"/>
      <c r="O3933" s="38"/>
    </row>
    <row r="3934" spans="8:15">
      <c r="H3934" s="37"/>
      <c r="I3934" s="36"/>
      <c r="J3934" s="38"/>
      <c r="K3934" s="36"/>
      <c r="L3934" s="36"/>
      <c r="M3934" s="38"/>
      <c r="N3934" s="36"/>
      <c r="O3934" s="38"/>
    </row>
    <row r="3935" spans="8:15">
      <c r="H3935" s="37"/>
      <c r="I3935" s="36"/>
      <c r="J3935" s="38"/>
      <c r="K3935" s="36"/>
      <c r="L3935" s="36"/>
      <c r="M3935" s="38"/>
      <c r="N3935" s="36"/>
      <c r="O3935" s="38"/>
    </row>
    <row r="3936" spans="8:15">
      <c r="H3936" s="37"/>
      <c r="I3936" s="36"/>
      <c r="J3936" s="38"/>
      <c r="K3936" s="36"/>
      <c r="L3936" s="36"/>
      <c r="M3936" s="38"/>
      <c r="N3936" s="36"/>
      <c r="O3936" s="38"/>
    </row>
    <row r="3937" spans="8:15">
      <c r="H3937" s="37"/>
      <c r="I3937" s="36"/>
      <c r="J3937" s="38"/>
      <c r="K3937" s="36"/>
      <c r="L3937" s="36"/>
      <c r="M3937" s="38"/>
      <c r="N3937" s="36"/>
      <c r="O3937" s="38"/>
    </row>
    <row r="3938" spans="8:15">
      <c r="H3938" s="37"/>
      <c r="I3938" s="36"/>
      <c r="J3938" s="38"/>
      <c r="K3938" s="36"/>
      <c r="L3938" s="36"/>
      <c r="M3938" s="38"/>
      <c r="N3938" s="36"/>
      <c r="O3938" s="38"/>
    </row>
    <row r="3939" spans="8:15">
      <c r="H3939" s="37"/>
      <c r="I3939" s="36"/>
      <c r="J3939" s="38"/>
      <c r="K3939" s="36"/>
      <c r="L3939" s="36"/>
      <c r="M3939" s="38"/>
      <c r="N3939" s="36"/>
      <c r="O3939" s="38"/>
    </row>
    <row r="3940" spans="8:15">
      <c r="H3940" s="37"/>
      <c r="I3940" s="36"/>
      <c r="J3940" s="38"/>
      <c r="K3940" s="36"/>
      <c r="L3940" s="36"/>
      <c r="M3940" s="38"/>
      <c r="N3940" s="36"/>
      <c r="O3940" s="38"/>
    </row>
    <row r="3941" spans="8:15">
      <c r="H3941" s="37"/>
      <c r="I3941" s="36"/>
      <c r="J3941" s="38"/>
      <c r="K3941" s="36"/>
      <c r="L3941" s="36"/>
      <c r="M3941" s="38"/>
      <c r="N3941" s="36"/>
      <c r="O3941" s="38"/>
    </row>
    <row r="3942" spans="8:15">
      <c r="H3942" s="37"/>
      <c r="I3942" s="36"/>
      <c r="J3942" s="38"/>
      <c r="K3942" s="36"/>
      <c r="L3942" s="36"/>
      <c r="M3942" s="38"/>
      <c r="N3942" s="36"/>
      <c r="O3942" s="38"/>
    </row>
    <row r="3943" spans="8:15">
      <c r="H3943" s="37"/>
      <c r="I3943" s="36"/>
      <c r="J3943" s="38"/>
      <c r="K3943" s="36"/>
      <c r="L3943" s="36"/>
      <c r="M3943" s="38"/>
      <c r="N3943" s="36"/>
      <c r="O3943" s="38"/>
    </row>
    <row r="3944" spans="8:15">
      <c r="H3944" s="37"/>
      <c r="I3944" s="36"/>
      <c r="J3944" s="38"/>
      <c r="K3944" s="36"/>
      <c r="L3944" s="36"/>
      <c r="M3944" s="38"/>
      <c r="N3944" s="36"/>
      <c r="O3944" s="38"/>
    </row>
    <row r="3945" spans="8:15">
      <c r="H3945" s="37"/>
      <c r="I3945" s="36"/>
      <c r="J3945" s="38"/>
      <c r="K3945" s="36"/>
      <c r="L3945" s="36"/>
      <c r="M3945" s="38"/>
      <c r="N3945" s="36"/>
      <c r="O3945" s="38"/>
    </row>
    <row r="3946" spans="8:15">
      <c r="H3946" s="37"/>
      <c r="I3946" s="36"/>
      <c r="J3946" s="38"/>
      <c r="K3946" s="36"/>
      <c r="L3946" s="36"/>
      <c r="M3946" s="38"/>
      <c r="N3946" s="36"/>
      <c r="O3946" s="38"/>
    </row>
    <row r="3947" spans="8:15">
      <c r="H3947" s="37"/>
      <c r="I3947" s="36"/>
      <c r="J3947" s="38"/>
      <c r="K3947" s="36"/>
      <c r="L3947" s="36"/>
      <c r="M3947" s="38"/>
      <c r="N3947" s="36"/>
      <c r="O3947" s="38"/>
    </row>
    <row r="3948" spans="8:15">
      <c r="H3948" s="37"/>
      <c r="I3948" s="36"/>
      <c r="J3948" s="38"/>
      <c r="K3948" s="36"/>
      <c r="L3948" s="36"/>
      <c r="M3948" s="38"/>
      <c r="N3948" s="36"/>
      <c r="O3948" s="38"/>
    </row>
    <row r="3949" spans="8:15">
      <c r="H3949" s="37"/>
      <c r="I3949" s="36"/>
      <c r="J3949" s="38"/>
      <c r="K3949" s="36"/>
      <c r="L3949" s="36"/>
      <c r="M3949" s="38"/>
      <c r="N3949" s="36"/>
      <c r="O3949" s="38"/>
    </row>
    <row r="3950" spans="8:15">
      <c r="H3950" s="37"/>
      <c r="I3950" s="36"/>
      <c r="J3950" s="38"/>
      <c r="K3950" s="36"/>
      <c r="L3950" s="36"/>
      <c r="M3950" s="38"/>
      <c r="N3950" s="36"/>
      <c r="O3950" s="38"/>
    </row>
    <row r="3951" spans="8:15">
      <c r="H3951" s="37"/>
      <c r="I3951" s="36"/>
      <c r="J3951" s="38"/>
      <c r="K3951" s="36"/>
      <c r="L3951" s="36"/>
      <c r="M3951" s="38"/>
      <c r="N3951" s="36"/>
      <c r="O3951" s="38"/>
    </row>
    <row r="3952" spans="8:15">
      <c r="H3952" s="37"/>
      <c r="I3952" s="36"/>
      <c r="J3952" s="38"/>
      <c r="K3952" s="36"/>
      <c r="L3952" s="36"/>
      <c r="M3952" s="38"/>
      <c r="N3952" s="36"/>
      <c r="O3952" s="38"/>
    </row>
    <row r="3953" spans="8:15">
      <c r="H3953" s="37"/>
      <c r="I3953" s="36"/>
      <c r="J3953" s="38"/>
      <c r="K3953" s="36"/>
      <c r="L3953" s="36"/>
      <c r="M3953" s="38"/>
      <c r="N3953" s="36"/>
      <c r="O3953" s="38"/>
    </row>
    <row r="3954" spans="8:15">
      <c r="H3954" s="37"/>
      <c r="I3954" s="36"/>
      <c r="J3954" s="38"/>
      <c r="K3954" s="36"/>
      <c r="L3954" s="36"/>
      <c r="M3954" s="38"/>
      <c r="N3954" s="36"/>
      <c r="O3954" s="38"/>
    </row>
    <row r="3955" spans="8:15">
      <c r="H3955" s="37"/>
      <c r="I3955" s="36"/>
      <c r="J3955" s="38"/>
      <c r="K3955" s="36"/>
      <c r="L3955" s="36"/>
      <c r="M3955" s="38"/>
      <c r="N3955" s="36"/>
      <c r="O3955" s="38"/>
    </row>
    <row r="3956" spans="8:15">
      <c r="H3956" s="37"/>
      <c r="I3956" s="36"/>
      <c r="J3956" s="38"/>
      <c r="K3956" s="36"/>
      <c r="L3956" s="36"/>
      <c r="M3956" s="38"/>
      <c r="N3956" s="36"/>
      <c r="O3956" s="38"/>
    </row>
    <row r="3957" spans="8:15">
      <c r="H3957" s="37"/>
      <c r="I3957" s="36"/>
      <c r="J3957" s="38"/>
      <c r="K3957" s="36"/>
      <c r="L3957" s="36"/>
      <c r="M3957" s="38"/>
      <c r="N3957" s="36"/>
      <c r="O3957" s="38"/>
    </row>
    <row r="3958" spans="8:15">
      <c r="H3958" s="37"/>
      <c r="I3958" s="36"/>
      <c r="J3958" s="38"/>
      <c r="K3958" s="36"/>
      <c r="L3958" s="36"/>
      <c r="M3958" s="38"/>
      <c r="N3958" s="36"/>
      <c r="O3958" s="38"/>
    </row>
    <row r="3959" spans="8:15">
      <c r="H3959" s="37"/>
      <c r="I3959" s="36"/>
      <c r="J3959" s="38"/>
      <c r="K3959" s="36"/>
      <c r="L3959" s="36"/>
      <c r="M3959" s="38"/>
      <c r="N3959" s="36"/>
      <c r="O3959" s="38"/>
    </row>
    <row r="3960" spans="8:15">
      <c r="H3960" s="37"/>
      <c r="I3960" s="36"/>
      <c r="J3960" s="38"/>
      <c r="K3960" s="36"/>
      <c r="L3960" s="36"/>
      <c r="M3960" s="38"/>
      <c r="N3960" s="36"/>
      <c r="O3960" s="38"/>
    </row>
    <row r="3961" spans="8:15">
      <c r="H3961" s="37"/>
      <c r="I3961" s="36"/>
      <c r="J3961" s="38"/>
      <c r="K3961" s="36"/>
      <c r="L3961" s="36"/>
      <c r="M3961" s="38"/>
      <c r="N3961" s="36"/>
      <c r="O3961" s="38"/>
    </row>
    <row r="3962" spans="8:15">
      <c r="H3962" s="37"/>
      <c r="I3962" s="36"/>
      <c r="J3962" s="38"/>
      <c r="K3962" s="36"/>
      <c r="L3962" s="36"/>
      <c r="M3962" s="38"/>
      <c r="N3962" s="36"/>
      <c r="O3962" s="38"/>
    </row>
    <row r="3963" spans="8:15">
      <c r="H3963" s="37"/>
      <c r="I3963" s="36"/>
      <c r="J3963" s="38"/>
      <c r="K3963" s="36"/>
      <c r="L3963" s="36"/>
      <c r="M3963" s="38"/>
      <c r="N3963" s="36"/>
      <c r="O3963" s="38"/>
    </row>
    <row r="3964" spans="8:15">
      <c r="H3964" s="37"/>
      <c r="I3964" s="36"/>
      <c r="J3964" s="38"/>
      <c r="K3964" s="36"/>
      <c r="L3964" s="36"/>
      <c r="M3964" s="38"/>
      <c r="N3964" s="36"/>
      <c r="O3964" s="38"/>
    </row>
    <row r="3965" spans="8:15">
      <c r="H3965" s="37"/>
      <c r="I3965" s="36"/>
      <c r="J3965" s="38"/>
      <c r="K3965" s="36"/>
      <c r="L3965" s="36"/>
      <c r="M3965" s="38"/>
      <c r="N3965" s="36"/>
      <c r="O3965" s="38"/>
    </row>
    <row r="3966" spans="8:15">
      <c r="H3966" s="37"/>
      <c r="I3966" s="36"/>
      <c r="J3966" s="38"/>
      <c r="K3966" s="36"/>
      <c r="L3966" s="36"/>
      <c r="M3966" s="38"/>
      <c r="N3966" s="36"/>
      <c r="O3966" s="38"/>
    </row>
    <row r="3967" spans="8:15">
      <c r="H3967" s="37"/>
      <c r="I3967" s="36"/>
      <c r="J3967" s="38"/>
      <c r="K3967" s="36"/>
      <c r="L3967" s="36"/>
      <c r="M3967" s="38"/>
      <c r="N3967" s="36"/>
      <c r="O3967" s="38"/>
    </row>
    <row r="3968" spans="8:15">
      <c r="H3968" s="37"/>
      <c r="I3968" s="36"/>
      <c r="J3968" s="38"/>
      <c r="K3968" s="36"/>
      <c r="L3968" s="36"/>
      <c r="M3968" s="38"/>
      <c r="N3968" s="36"/>
      <c r="O3968" s="38"/>
    </row>
    <row r="3969" spans="8:15">
      <c r="H3969" s="37"/>
      <c r="I3969" s="36"/>
      <c r="J3969" s="38"/>
      <c r="K3969" s="36"/>
      <c r="L3969" s="36"/>
      <c r="M3969" s="38"/>
      <c r="N3969" s="36"/>
      <c r="O3969" s="38"/>
    </row>
    <row r="3970" spans="8:15">
      <c r="H3970" s="37"/>
      <c r="I3970" s="36"/>
      <c r="J3970" s="38"/>
      <c r="K3970" s="36"/>
      <c r="L3970" s="36"/>
      <c r="M3970" s="38"/>
      <c r="N3970" s="36"/>
      <c r="O3970" s="38"/>
    </row>
    <row r="3971" spans="8:15">
      <c r="H3971" s="37"/>
      <c r="I3971" s="36"/>
      <c r="J3971" s="38"/>
      <c r="K3971" s="36"/>
      <c r="L3971" s="36"/>
      <c r="M3971" s="38"/>
      <c r="N3971" s="36"/>
      <c r="O3971" s="38"/>
    </row>
    <row r="3972" spans="8:15">
      <c r="H3972" s="37"/>
      <c r="I3972" s="36"/>
      <c r="J3972" s="38"/>
      <c r="K3972" s="36"/>
      <c r="L3972" s="36"/>
      <c r="M3972" s="38"/>
      <c r="N3972" s="36"/>
      <c r="O3972" s="38"/>
    </row>
    <row r="3973" spans="8:15">
      <c r="H3973" s="37"/>
      <c r="I3973" s="36"/>
      <c r="J3973" s="38"/>
      <c r="K3973" s="36"/>
      <c r="L3973" s="36"/>
      <c r="M3973" s="38"/>
      <c r="N3973" s="36"/>
      <c r="O3973" s="38"/>
    </row>
    <row r="3974" spans="8:15">
      <c r="H3974" s="37"/>
      <c r="I3974" s="36"/>
      <c r="J3974" s="38"/>
      <c r="K3974" s="36"/>
      <c r="L3974" s="36"/>
      <c r="M3974" s="38"/>
      <c r="N3974" s="36"/>
      <c r="O3974" s="38"/>
    </row>
    <row r="3975" spans="8:15">
      <c r="H3975" s="37"/>
      <c r="I3975" s="36"/>
      <c r="J3975" s="38"/>
      <c r="K3975" s="36"/>
      <c r="L3975" s="36"/>
      <c r="M3975" s="38"/>
      <c r="N3975" s="36"/>
      <c r="O3975" s="38"/>
    </row>
    <row r="3976" spans="8:15">
      <c r="H3976" s="37"/>
      <c r="I3976" s="36"/>
      <c r="J3976" s="38"/>
      <c r="K3976" s="36"/>
      <c r="L3976" s="36"/>
      <c r="M3976" s="38"/>
      <c r="N3976" s="36"/>
      <c r="O3976" s="38"/>
    </row>
    <row r="3977" spans="8:15">
      <c r="H3977" s="37"/>
      <c r="I3977" s="36"/>
      <c r="J3977" s="38"/>
      <c r="K3977" s="36"/>
      <c r="L3977" s="36"/>
      <c r="M3977" s="38"/>
      <c r="N3977" s="36"/>
      <c r="O3977" s="38"/>
    </row>
    <row r="3978" spans="8:15">
      <c r="H3978" s="37"/>
      <c r="I3978" s="36"/>
      <c r="J3978" s="38"/>
      <c r="K3978" s="36"/>
      <c r="L3978" s="36"/>
      <c r="M3978" s="38"/>
      <c r="N3978" s="36"/>
      <c r="O3978" s="38"/>
    </row>
    <row r="3979" spans="8:15">
      <c r="H3979" s="37"/>
      <c r="I3979" s="36"/>
      <c r="J3979" s="38"/>
      <c r="K3979" s="36"/>
      <c r="L3979" s="36"/>
      <c r="M3979" s="38"/>
      <c r="N3979" s="36"/>
      <c r="O3979" s="38"/>
    </row>
    <row r="3980" spans="8:15">
      <c r="H3980" s="37"/>
      <c r="I3980" s="36"/>
      <c r="J3980" s="38"/>
      <c r="K3980" s="36"/>
      <c r="L3980" s="36"/>
      <c r="M3980" s="38"/>
      <c r="N3980" s="36"/>
      <c r="O3980" s="38"/>
    </row>
    <row r="3981" spans="8:15">
      <c r="H3981" s="37"/>
      <c r="I3981" s="36"/>
      <c r="J3981" s="38"/>
      <c r="K3981" s="36"/>
      <c r="L3981" s="36"/>
      <c r="M3981" s="38"/>
      <c r="N3981" s="36"/>
      <c r="O3981" s="38"/>
    </row>
    <row r="3982" spans="8:15">
      <c r="H3982" s="37"/>
      <c r="I3982" s="36"/>
      <c r="J3982" s="38"/>
      <c r="K3982" s="36"/>
      <c r="L3982" s="36"/>
      <c r="M3982" s="38"/>
      <c r="N3982" s="36"/>
      <c r="O3982" s="38"/>
    </row>
    <row r="3983" spans="8:15">
      <c r="H3983" s="37"/>
      <c r="I3983" s="36"/>
      <c r="J3983" s="38"/>
      <c r="K3983" s="36"/>
      <c r="L3983" s="36"/>
      <c r="M3983" s="38"/>
      <c r="N3983" s="36"/>
      <c r="O3983" s="38"/>
    </row>
    <row r="3984" spans="8:15">
      <c r="H3984" s="37"/>
      <c r="I3984" s="36"/>
      <c r="J3984" s="38"/>
      <c r="K3984" s="36"/>
      <c r="L3984" s="36"/>
      <c r="M3984" s="38"/>
      <c r="N3984" s="36"/>
      <c r="O3984" s="38"/>
    </row>
    <row r="3985" spans="8:15">
      <c r="H3985" s="37"/>
      <c r="I3985" s="36"/>
      <c r="J3985" s="38"/>
      <c r="K3985" s="36"/>
      <c r="L3985" s="36"/>
      <c r="M3985" s="38"/>
      <c r="N3985" s="36"/>
      <c r="O3985" s="38"/>
    </row>
    <row r="3986" spans="8:15">
      <c r="H3986" s="37"/>
      <c r="I3986" s="36"/>
      <c r="J3986" s="38"/>
      <c r="K3986" s="36"/>
      <c r="L3986" s="36"/>
      <c r="M3986" s="38"/>
      <c r="N3986" s="36"/>
      <c r="O3986" s="38"/>
    </row>
    <row r="3987" spans="8:15">
      <c r="H3987" s="37"/>
      <c r="I3987" s="36"/>
      <c r="J3987" s="38"/>
      <c r="K3987" s="36"/>
      <c r="L3987" s="36"/>
      <c r="M3987" s="38"/>
      <c r="N3987" s="36"/>
      <c r="O3987" s="38"/>
    </row>
    <row r="3988" spans="8:15">
      <c r="H3988" s="37"/>
      <c r="I3988" s="36"/>
      <c r="J3988" s="38"/>
      <c r="K3988" s="36"/>
      <c r="L3988" s="36"/>
      <c r="M3988" s="38"/>
      <c r="N3988" s="36"/>
      <c r="O3988" s="38"/>
    </row>
    <row r="3989" spans="8:15">
      <c r="H3989" s="37"/>
      <c r="I3989" s="36"/>
      <c r="J3989" s="38"/>
      <c r="K3989" s="36"/>
      <c r="L3989" s="36"/>
      <c r="M3989" s="38"/>
      <c r="N3989" s="36"/>
      <c r="O3989" s="38"/>
    </row>
    <row r="3990" spans="8:15">
      <c r="H3990" s="37"/>
      <c r="I3990" s="36"/>
      <c r="J3990" s="38"/>
      <c r="K3990" s="36"/>
      <c r="L3990" s="36"/>
      <c r="M3990" s="38"/>
      <c r="N3990" s="36"/>
      <c r="O3990" s="38"/>
    </row>
    <row r="3991" spans="8:15">
      <c r="H3991" s="37"/>
      <c r="I3991" s="36"/>
      <c r="J3991" s="38"/>
      <c r="K3991" s="36"/>
      <c r="L3991" s="36"/>
      <c r="M3991" s="38"/>
      <c r="N3991" s="36"/>
      <c r="O3991" s="38"/>
    </row>
    <row r="3992" spans="8:15">
      <c r="H3992" s="37"/>
      <c r="I3992" s="36"/>
      <c r="J3992" s="38"/>
      <c r="K3992" s="36"/>
      <c r="L3992" s="36"/>
      <c r="M3992" s="38"/>
      <c r="N3992" s="36"/>
      <c r="O3992" s="38"/>
    </row>
    <row r="3993" spans="8:15">
      <c r="H3993" s="37"/>
      <c r="I3993" s="36"/>
      <c r="J3993" s="38"/>
      <c r="K3993" s="36"/>
      <c r="L3993" s="36"/>
      <c r="M3993" s="38"/>
      <c r="N3993" s="36"/>
      <c r="O3993" s="38"/>
    </row>
    <row r="3994" spans="8:15">
      <c r="H3994" s="37"/>
      <c r="I3994" s="36"/>
      <c r="J3994" s="38"/>
      <c r="K3994" s="36"/>
      <c r="L3994" s="36"/>
      <c r="M3994" s="38"/>
      <c r="N3994" s="36"/>
      <c r="O3994" s="38"/>
    </row>
    <row r="3995" spans="8:15">
      <c r="H3995" s="37"/>
      <c r="I3995" s="36"/>
      <c r="J3995" s="38"/>
      <c r="K3995" s="36"/>
      <c r="L3995" s="36"/>
      <c r="M3995" s="38"/>
      <c r="N3995" s="36"/>
      <c r="O3995" s="38"/>
    </row>
    <row r="3996" spans="8:15">
      <c r="H3996" s="37"/>
      <c r="I3996" s="36"/>
      <c r="J3996" s="38"/>
      <c r="K3996" s="36"/>
      <c r="L3996" s="36"/>
      <c r="M3996" s="38"/>
      <c r="N3996" s="36"/>
      <c r="O3996" s="38"/>
    </row>
    <row r="3997" spans="8:15">
      <c r="H3997" s="37"/>
      <c r="I3997" s="36"/>
      <c r="J3997" s="38"/>
      <c r="K3997" s="36"/>
      <c r="L3997" s="36"/>
      <c r="M3997" s="38"/>
      <c r="N3997" s="36"/>
      <c r="O3997" s="38"/>
    </row>
    <row r="3998" spans="8:15">
      <c r="H3998" s="37"/>
      <c r="I3998" s="36"/>
      <c r="J3998" s="38"/>
      <c r="K3998" s="36"/>
      <c r="L3998" s="36"/>
      <c r="M3998" s="38"/>
      <c r="N3998" s="36"/>
      <c r="O3998" s="38"/>
    </row>
    <row r="3999" spans="8:15">
      <c r="H3999" s="37"/>
      <c r="I3999" s="36"/>
      <c r="J3999" s="38"/>
      <c r="K3999" s="36"/>
      <c r="L3999" s="36"/>
      <c r="M3999" s="38"/>
      <c r="N3999" s="36"/>
      <c r="O3999" s="38"/>
    </row>
    <row r="4000" spans="8:15">
      <c r="H4000" s="37"/>
      <c r="I4000" s="36"/>
      <c r="J4000" s="38"/>
      <c r="K4000" s="36"/>
      <c r="L4000" s="36"/>
      <c r="M4000" s="38"/>
      <c r="N4000" s="36"/>
      <c r="O4000" s="38"/>
    </row>
    <row r="4001" spans="8:15">
      <c r="H4001" s="37"/>
      <c r="I4001" s="36"/>
      <c r="J4001" s="38"/>
      <c r="K4001" s="36"/>
      <c r="L4001" s="36"/>
      <c r="M4001" s="38"/>
      <c r="N4001" s="36"/>
      <c r="O4001" s="38"/>
    </row>
    <row r="4002" spans="8:15">
      <c r="H4002" s="37"/>
      <c r="I4002" s="36"/>
      <c r="J4002" s="38"/>
      <c r="K4002" s="36"/>
      <c r="L4002" s="36"/>
      <c r="M4002" s="38"/>
      <c r="N4002" s="36"/>
      <c r="O4002" s="38"/>
    </row>
    <row r="4003" spans="8:15">
      <c r="H4003" s="37"/>
      <c r="I4003" s="36"/>
      <c r="J4003" s="38"/>
      <c r="K4003" s="36"/>
      <c r="L4003" s="36"/>
      <c r="M4003" s="38"/>
      <c r="N4003" s="36"/>
      <c r="O4003" s="38"/>
    </row>
    <row r="4004" spans="8:15">
      <c r="H4004" s="37"/>
      <c r="I4004" s="36"/>
      <c r="J4004" s="38"/>
      <c r="K4004" s="36"/>
      <c r="L4004" s="36"/>
      <c r="M4004" s="38"/>
      <c r="N4004" s="36"/>
      <c r="O4004" s="38"/>
    </row>
    <row r="4005" spans="8:15">
      <c r="H4005" s="37"/>
      <c r="I4005" s="36"/>
      <c r="J4005" s="38"/>
      <c r="K4005" s="36"/>
      <c r="L4005" s="36"/>
      <c r="M4005" s="38"/>
      <c r="N4005" s="36"/>
      <c r="O4005" s="38"/>
    </row>
    <row r="4006" spans="8:15">
      <c r="H4006" s="37"/>
      <c r="I4006" s="36"/>
      <c r="J4006" s="38"/>
      <c r="K4006" s="36"/>
      <c r="L4006" s="36"/>
      <c r="M4006" s="38"/>
      <c r="N4006" s="36"/>
      <c r="O4006" s="38"/>
    </row>
    <row r="4007" spans="8:15">
      <c r="H4007" s="37"/>
      <c r="I4007" s="36"/>
      <c r="J4007" s="38"/>
      <c r="K4007" s="36"/>
      <c r="L4007" s="36"/>
      <c r="M4007" s="38"/>
      <c r="N4007" s="36"/>
      <c r="O4007" s="38"/>
    </row>
    <row r="4008" spans="8:15">
      <c r="H4008" s="37"/>
      <c r="I4008" s="36"/>
      <c r="J4008" s="38"/>
      <c r="K4008" s="36"/>
      <c r="L4008" s="36"/>
      <c r="M4008" s="38"/>
      <c r="N4008" s="36"/>
      <c r="O4008" s="38"/>
    </row>
    <row r="4009" spans="8:15">
      <c r="H4009" s="37"/>
      <c r="I4009" s="36"/>
      <c r="J4009" s="38"/>
      <c r="K4009" s="36"/>
      <c r="L4009" s="36"/>
      <c r="M4009" s="38"/>
      <c r="N4009" s="36"/>
      <c r="O4009" s="38"/>
    </row>
    <row r="4010" spans="8:15">
      <c r="H4010" s="37"/>
      <c r="I4010" s="36"/>
      <c r="J4010" s="38"/>
      <c r="K4010" s="36"/>
      <c r="L4010" s="36"/>
      <c r="M4010" s="38"/>
      <c r="N4010" s="36"/>
      <c r="O4010" s="38"/>
    </row>
    <row r="4011" spans="8:15">
      <c r="H4011" s="37"/>
      <c r="I4011" s="36"/>
      <c r="J4011" s="38"/>
      <c r="K4011" s="36"/>
      <c r="L4011" s="36"/>
      <c r="M4011" s="38"/>
      <c r="N4011" s="36"/>
      <c r="O4011" s="38"/>
    </row>
    <row r="4012" spans="8:15">
      <c r="H4012" s="37"/>
      <c r="I4012" s="36"/>
      <c r="J4012" s="38"/>
      <c r="K4012" s="36"/>
      <c r="L4012" s="36"/>
      <c r="M4012" s="38"/>
      <c r="N4012" s="36"/>
      <c r="O4012" s="38"/>
    </row>
    <row r="4013" spans="8:15">
      <c r="H4013" s="37"/>
      <c r="I4013" s="36"/>
      <c r="J4013" s="38"/>
      <c r="K4013" s="36"/>
      <c r="L4013" s="36"/>
      <c r="M4013" s="38"/>
      <c r="N4013" s="36"/>
      <c r="O4013" s="38"/>
    </row>
    <row r="4014" spans="8:15">
      <c r="H4014" s="37"/>
      <c r="I4014" s="36"/>
      <c r="J4014" s="38"/>
      <c r="K4014" s="36"/>
      <c r="L4014" s="36"/>
      <c r="M4014" s="38"/>
      <c r="N4014" s="36"/>
      <c r="O4014" s="38"/>
    </row>
    <row r="4015" spans="8:15">
      <c r="H4015" s="37"/>
      <c r="I4015" s="36"/>
      <c r="J4015" s="38"/>
      <c r="K4015" s="36"/>
      <c r="L4015" s="36"/>
      <c r="M4015" s="38"/>
      <c r="N4015" s="36"/>
      <c r="O4015" s="38"/>
    </row>
    <row r="4016" spans="8:15">
      <c r="H4016" s="37"/>
      <c r="I4016" s="36"/>
      <c r="J4016" s="38"/>
      <c r="K4016" s="36"/>
      <c r="L4016" s="36"/>
      <c r="M4016" s="38"/>
      <c r="N4016" s="36"/>
      <c r="O4016" s="38"/>
    </row>
    <row r="4017" spans="8:15">
      <c r="H4017" s="37"/>
      <c r="I4017" s="36"/>
      <c r="J4017" s="38"/>
      <c r="K4017" s="36"/>
      <c r="L4017" s="36"/>
      <c r="M4017" s="38"/>
      <c r="N4017" s="36"/>
      <c r="O4017" s="38"/>
    </row>
    <row r="4018" spans="8:15">
      <c r="H4018" s="37"/>
      <c r="I4018" s="36"/>
      <c r="J4018" s="38"/>
      <c r="K4018" s="36"/>
      <c r="L4018" s="36"/>
      <c r="M4018" s="38"/>
      <c r="N4018" s="36"/>
      <c r="O4018" s="38"/>
    </row>
    <row r="4019" spans="8:15">
      <c r="H4019" s="37"/>
      <c r="I4019" s="36"/>
      <c r="J4019" s="38"/>
      <c r="K4019" s="36"/>
      <c r="L4019" s="36"/>
      <c r="M4019" s="38"/>
      <c r="N4019" s="36"/>
      <c r="O4019" s="38"/>
    </row>
    <row r="4020" spans="8:15">
      <c r="H4020" s="37"/>
      <c r="I4020" s="36"/>
      <c r="J4020" s="38"/>
      <c r="K4020" s="36"/>
      <c r="L4020" s="36"/>
      <c r="M4020" s="38"/>
      <c r="N4020" s="36"/>
      <c r="O4020" s="38"/>
    </row>
    <row r="4021" spans="8:15">
      <c r="H4021" s="37"/>
      <c r="I4021" s="36"/>
      <c r="J4021" s="38"/>
      <c r="K4021" s="36"/>
      <c r="L4021" s="36"/>
      <c r="M4021" s="38"/>
      <c r="N4021" s="36"/>
      <c r="O4021" s="38"/>
    </row>
    <row r="4022" spans="8:15">
      <c r="H4022" s="37"/>
      <c r="I4022" s="36"/>
      <c r="J4022" s="38"/>
      <c r="K4022" s="36"/>
      <c r="L4022" s="36"/>
      <c r="M4022" s="38"/>
      <c r="N4022" s="36"/>
      <c r="O4022" s="38"/>
    </row>
    <row r="4023" spans="8:15">
      <c r="H4023" s="37"/>
      <c r="I4023" s="36"/>
      <c r="J4023" s="38"/>
      <c r="K4023" s="36"/>
      <c r="L4023" s="36"/>
      <c r="M4023" s="38"/>
      <c r="N4023" s="36"/>
      <c r="O4023" s="38"/>
    </row>
    <row r="4024" spans="8:15">
      <c r="H4024" s="37"/>
      <c r="I4024" s="36"/>
      <c r="J4024" s="38"/>
      <c r="K4024" s="36"/>
      <c r="L4024" s="36"/>
      <c r="M4024" s="38"/>
      <c r="N4024" s="36"/>
      <c r="O4024" s="38"/>
    </row>
    <row r="4025" spans="8:15">
      <c r="H4025" s="37"/>
      <c r="I4025" s="36"/>
      <c r="J4025" s="38"/>
      <c r="K4025" s="36"/>
      <c r="L4025" s="36"/>
      <c r="M4025" s="38"/>
      <c r="N4025" s="36"/>
      <c r="O4025" s="38"/>
    </row>
    <row r="4026" spans="8:15">
      <c r="H4026" s="37"/>
      <c r="I4026" s="36"/>
      <c r="J4026" s="38"/>
      <c r="K4026" s="36"/>
      <c r="L4026" s="36"/>
      <c r="M4026" s="38"/>
      <c r="N4026" s="36"/>
      <c r="O4026" s="38"/>
    </row>
    <row r="4027" spans="8:15">
      <c r="H4027" s="37"/>
      <c r="I4027" s="36"/>
      <c r="J4027" s="38"/>
      <c r="K4027" s="36"/>
      <c r="L4027" s="36"/>
      <c r="M4027" s="38"/>
      <c r="N4027" s="36"/>
      <c r="O4027" s="38"/>
    </row>
    <row r="4028" spans="8:15">
      <c r="H4028" s="37"/>
      <c r="I4028" s="36"/>
      <c r="J4028" s="38"/>
      <c r="K4028" s="36"/>
      <c r="L4028" s="36"/>
      <c r="M4028" s="38"/>
      <c r="N4028" s="36"/>
      <c r="O4028" s="38"/>
    </row>
    <row r="4029" spans="8:15">
      <c r="H4029" s="37"/>
      <c r="I4029" s="36"/>
      <c r="J4029" s="38"/>
      <c r="K4029" s="36"/>
      <c r="L4029" s="36"/>
      <c r="M4029" s="38"/>
      <c r="N4029" s="36"/>
      <c r="O4029" s="38"/>
    </row>
    <row r="4030" spans="8:15">
      <c r="H4030" s="37"/>
      <c r="I4030" s="36"/>
      <c r="J4030" s="38"/>
      <c r="K4030" s="36"/>
      <c r="L4030" s="36"/>
      <c r="M4030" s="38"/>
      <c r="N4030" s="36"/>
      <c r="O4030" s="38"/>
    </row>
    <row r="4031" spans="8:15">
      <c r="H4031" s="37"/>
      <c r="I4031" s="36"/>
      <c r="J4031" s="38"/>
      <c r="K4031" s="36"/>
      <c r="L4031" s="36"/>
      <c r="M4031" s="38"/>
      <c r="N4031" s="36"/>
      <c r="O4031" s="38"/>
    </row>
    <row r="4032" spans="8:15">
      <c r="H4032" s="37"/>
      <c r="I4032" s="36"/>
      <c r="J4032" s="38"/>
      <c r="K4032" s="36"/>
      <c r="L4032" s="36"/>
      <c r="M4032" s="38"/>
      <c r="N4032" s="36"/>
      <c r="O4032" s="38"/>
    </row>
    <row r="4033" spans="8:15">
      <c r="H4033" s="37"/>
      <c r="I4033" s="36"/>
      <c r="J4033" s="38"/>
      <c r="K4033" s="36"/>
      <c r="L4033" s="36"/>
      <c r="M4033" s="38"/>
      <c r="N4033" s="36"/>
      <c r="O4033" s="38"/>
    </row>
    <row r="4034" spans="8:15">
      <c r="H4034" s="37"/>
      <c r="I4034" s="36"/>
      <c r="J4034" s="38"/>
      <c r="K4034" s="36"/>
      <c r="L4034" s="36"/>
      <c r="M4034" s="38"/>
      <c r="N4034" s="36"/>
      <c r="O4034" s="38"/>
    </row>
    <row r="4035" spans="8:15">
      <c r="H4035" s="37"/>
      <c r="I4035" s="36"/>
      <c r="J4035" s="38"/>
      <c r="K4035" s="36"/>
      <c r="L4035" s="36"/>
      <c r="M4035" s="38"/>
      <c r="N4035" s="36"/>
      <c r="O4035" s="38"/>
    </row>
    <row r="4036" spans="8:15">
      <c r="H4036" s="37"/>
      <c r="I4036" s="36"/>
      <c r="J4036" s="38"/>
      <c r="K4036" s="36"/>
      <c r="L4036" s="36"/>
      <c r="M4036" s="38"/>
      <c r="N4036" s="36"/>
      <c r="O4036" s="38"/>
    </row>
    <row r="4037" spans="8:15">
      <c r="H4037" s="37"/>
      <c r="I4037" s="36"/>
      <c r="J4037" s="38"/>
      <c r="K4037" s="36"/>
      <c r="L4037" s="36"/>
      <c r="M4037" s="38"/>
      <c r="N4037" s="36"/>
      <c r="O4037" s="38"/>
    </row>
    <row r="4038" spans="8:15">
      <c r="H4038" s="37"/>
      <c r="I4038" s="36"/>
      <c r="J4038" s="38"/>
      <c r="K4038" s="36"/>
      <c r="L4038" s="36"/>
      <c r="M4038" s="38"/>
      <c r="N4038" s="36"/>
      <c r="O4038" s="38"/>
    </row>
    <row r="4039" spans="8:15">
      <c r="H4039" s="37"/>
      <c r="I4039" s="36"/>
      <c r="J4039" s="38"/>
      <c r="K4039" s="36"/>
      <c r="L4039" s="36"/>
      <c r="M4039" s="38"/>
      <c r="N4039" s="36"/>
      <c r="O4039" s="38"/>
    </row>
    <row r="4040" spans="8:15">
      <c r="H4040" s="37"/>
      <c r="I4040" s="36"/>
      <c r="J4040" s="38"/>
      <c r="K4040" s="36"/>
      <c r="L4040" s="36"/>
      <c r="M4040" s="38"/>
      <c r="N4040" s="36"/>
      <c r="O4040" s="38"/>
    </row>
    <row r="4041" spans="8:15">
      <c r="H4041" s="37"/>
      <c r="I4041" s="36"/>
      <c r="J4041" s="38"/>
      <c r="K4041" s="36"/>
      <c r="L4041" s="36"/>
      <c r="M4041" s="38"/>
      <c r="N4041" s="36"/>
      <c r="O4041" s="38"/>
    </row>
    <row r="4042" spans="8:15">
      <c r="H4042" s="37"/>
      <c r="I4042" s="36"/>
      <c r="J4042" s="38"/>
      <c r="K4042" s="36"/>
      <c r="L4042" s="36"/>
      <c r="M4042" s="38"/>
      <c r="N4042" s="36"/>
      <c r="O4042" s="38"/>
    </row>
    <row r="4043" spans="8:15">
      <c r="H4043" s="37"/>
      <c r="I4043" s="36"/>
      <c r="J4043" s="38"/>
      <c r="K4043" s="36"/>
      <c r="L4043" s="36"/>
      <c r="M4043" s="38"/>
      <c r="N4043" s="36"/>
      <c r="O4043" s="38"/>
    </row>
    <row r="4044" spans="8:15">
      <c r="H4044" s="37"/>
      <c r="I4044" s="36"/>
      <c r="J4044" s="38"/>
      <c r="K4044" s="36"/>
      <c r="L4044" s="36"/>
      <c r="M4044" s="38"/>
      <c r="N4044" s="36"/>
      <c r="O4044" s="38"/>
    </row>
    <row r="4045" spans="8:15">
      <c r="H4045" s="37"/>
      <c r="I4045" s="36"/>
      <c r="J4045" s="38"/>
      <c r="K4045" s="36"/>
      <c r="L4045" s="36"/>
      <c r="M4045" s="38"/>
      <c r="N4045" s="36"/>
      <c r="O4045" s="38"/>
    </row>
    <row r="4046" spans="8:15">
      <c r="H4046" s="37"/>
      <c r="I4046" s="36"/>
      <c r="J4046" s="38"/>
      <c r="K4046" s="36"/>
      <c r="L4046" s="36"/>
      <c r="M4046" s="38"/>
      <c r="N4046" s="36"/>
      <c r="O4046" s="38"/>
    </row>
    <row r="4047" spans="8:15">
      <c r="H4047" s="37"/>
      <c r="I4047" s="36"/>
      <c r="J4047" s="38"/>
      <c r="K4047" s="36"/>
      <c r="L4047" s="36"/>
      <c r="M4047" s="38"/>
      <c r="N4047" s="36"/>
      <c r="O4047" s="38"/>
    </row>
    <row r="4048" spans="8:15">
      <c r="H4048" s="37"/>
      <c r="I4048" s="36"/>
      <c r="J4048" s="38"/>
      <c r="K4048" s="36"/>
      <c r="L4048" s="36"/>
      <c r="M4048" s="38"/>
      <c r="N4048" s="36"/>
      <c r="O4048" s="38"/>
    </row>
    <row r="4049" spans="8:15">
      <c r="H4049" s="37"/>
      <c r="I4049" s="36"/>
      <c r="J4049" s="38"/>
      <c r="K4049" s="36"/>
      <c r="L4049" s="36"/>
      <c r="M4049" s="38"/>
      <c r="N4049" s="36"/>
      <c r="O4049" s="38"/>
    </row>
    <row r="4050" spans="8:15">
      <c r="H4050" s="37"/>
      <c r="I4050" s="36"/>
      <c r="J4050" s="38"/>
      <c r="K4050" s="36"/>
      <c r="L4050" s="36"/>
      <c r="M4050" s="38"/>
      <c r="N4050" s="36"/>
      <c r="O4050" s="38"/>
    </row>
    <row r="4051" spans="8:15">
      <c r="H4051" s="37"/>
      <c r="I4051" s="36"/>
      <c r="J4051" s="38"/>
      <c r="K4051" s="36"/>
      <c r="L4051" s="36"/>
      <c r="M4051" s="38"/>
      <c r="N4051" s="36"/>
      <c r="O4051" s="38"/>
    </row>
    <row r="4052" spans="8:15">
      <c r="H4052" s="37"/>
      <c r="I4052" s="36"/>
      <c r="J4052" s="38"/>
      <c r="K4052" s="36"/>
      <c r="L4052" s="36"/>
      <c r="M4052" s="38"/>
      <c r="N4052" s="36"/>
      <c r="O4052" s="38"/>
    </row>
    <row r="4053" spans="8:15">
      <c r="H4053" s="37"/>
      <c r="I4053" s="36"/>
      <c r="J4053" s="38"/>
      <c r="K4053" s="36"/>
      <c r="L4053" s="36"/>
      <c r="M4053" s="38"/>
      <c r="N4053" s="36"/>
      <c r="O4053" s="38"/>
    </row>
    <row r="4054" spans="8:15">
      <c r="H4054" s="37"/>
      <c r="I4054" s="36"/>
      <c r="J4054" s="38"/>
      <c r="K4054" s="36"/>
      <c r="L4054" s="36"/>
      <c r="M4054" s="38"/>
      <c r="N4054" s="36"/>
      <c r="O4054" s="38"/>
    </row>
    <row r="4055" spans="8:15">
      <c r="H4055" s="37"/>
      <c r="I4055" s="36"/>
      <c r="J4055" s="38"/>
      <c r="K4055" s="36"/>
      <c r="L4055" s="36"/>
      <c r="M4055" s="38"/>
      <c r="N4055" s="36"/>
      <c r="O4055" s="38"/>
    </row>
    <row r="4056" spans="8:15">
      <c r="H4056" s="37"/>
      <c r="I4056" s="36"/>
      <c r="J4056" s="38"/>
      <c r="K4056" s="36"/>
      <c r="L4056" s="36"/>
      <c r="M4056" s="38"/>
      <c r="N4056" s="36"/>
      <c r="O4056" s="38"/>
    </row>
    <row r="4057" spans="8:15">
      <c r="H4057" s="37"/>
      <c r="I4057" s="36"/>
      <c r="J4057" s="38"/>
      <c r="K4057" s="36"/>
      <c r="L4057" s="36"/>
      <c r="M4057" s="38"/>
      <c r="N4057" s="36"/>
      <c r="O4057" s="38"/>
    </row>
    <row r="4058" spans="8:15">
      <c r="H4058" s="37"/>
      <c r="I4058" s="36"/>
      <c r="J4058" s="38"/>
      <c r="K4058" s="36"/>
      <c r="L4058" s="36"/>
      <c r="M4058" s="38"/>
      <c r="N4058" s="36"/>
      <c r="O4058" s="38"/>
    </row>
    <row r="4059" spans="8:15">
      <c r="H4059" s="37"/>
      <c r="I4059" s="36"/>
      <c r="J4059" s="38"/>
      <c r="K4059" s="36"/>
      <c r="L4059" s="36"/>
      <c r="M4059" s="38"/>
      <c r="N4059" s="36"/>
      <c r="O4059" s="38"/>
    </row>
    <row r="4060" spans="8:15">
      <c r="H4060" s="37"/>
      <c r="I4060" s="36"/>
      <c r="J4060" s="38"/>
      <c r="K4060" s="36"/>
      <c r="L4060" s="36"/>
      <c r="M4060" s="38"/>
      <c r="N4060" s="36"/>
      <c r="O4060" s="38"/>
    </row>
    <row r="4061" spans="8:15">
      <c r="H4061" s="37"/>
      <c r="I4061" s="36"/>
      <c r="J4061" s="38"/>
      <c r="K4061" s="36"/>
      <c r="L4061" s="36"/>
      <c r="M4061" s="38"/>
      <c r="N4061" s="36"/>
      <c r="O4061" s="38"/>
    </row>
    <row r="4062" spans="8:15">
      <c r="H4062" s="37"/>
      <c r="I4062" s="36"/>
      <c r="J4062" s="38"/>
      <c r="K4062" s="36"/>
      <c r="L4062" s="36"/>
      <c r="M4062" s="38"/>
      <c r="N4062" s="36"/>
      <c r="O4062" s="38"/>
    </row>
    <row r="4063" spans="8:15">
      <c r="H4063" s="37"/>
      <c r="I4063" s="36"/>
      <c r="J4063" s="38"/>
      <c r="K4063" s="36"/>
      <c r="L4063" s="36"/>
      <c r="M4063" s="38"/>
      <c r="N4063" s="36"/>
      <c r="O4063" s="38"/>
    </row>
    <row r="4064" spans="8:15">
      <c r="H4064" s="37"/>
      <c r="I4064" s="36"/>
      <c r="J4064" s="38"/>
      <c r="K4064" s="36"/>
      <c r="L4064" s="36"/>
      <c r="M4064" s="38"/>
      <c r="N4064" s="36"/>
      <c r="O4064" s="38"/>
    </row>
    <row r="4065" spans="8:15">
      <c r="H4065" s="37"/>
      <c r="I4065" s="36"/>
      <c r="J4065" s="38"/>
      <c r="K4065" s="36"/>
      <c r="L4065" s="36"/>
      <c r="M4065" s="38"/>
      <c r="N4065" s="36"/>
      <c r="O4065" s="38"/>
    </row>
    <row r="4066" spans="8:15">
      <c r="H4066" s="37"/>
      <c r="I4066" s="36"/>
      <c r="J4066" s="38"/>
      <c r="K4066" s="36"/>
      <c r="L4066" s="36"/>
      <c r="M4066" s="38"/>
      <c r="N4066" s="36"/>
      <c r="O4066" s="38"/>
    </row>
    <row r="4067" spans="8:15">
      <c r="H4067" s="37"/>
      <c r="I4067" s="36"/>
      <c r="J4067" s="38"/>
      <c r="K4067" s="36"/>
      <c r="L4067" s="36"/>
      <c r="M4067" s="38"/>
      <c r="N4067" s="36"/>
      <c r="O4067" s="38"/>
    </row>
    <row r="4068" spans="8:15">
      <c r="H4068" s="37"/>
      <c r="I4068" s="36"/>
      <c r="J4068" s="38"/>
      <c r="K4068" s="36"/>
      <c r="L4068" s="36"/>
      <c r="M4068" s="38"/>
      <c r="N4068" s="36"/>
      <c r="O4068" s="38"/>
    </row>
    <row r="4069" spans="8:15">
      <c r="H4069" s="37"/>
      <c r="I4069" s="36"/>
      <c r="J4069" s="38"/>
      <c r="K4069" s="36"/>
      <c r="L4069" s="36"/>
      <c r="M4069" s="38"/>
      <c r="N4069" s="36"/>
      <c r="O4069" s="38"/>
    </row>
    <row r="4070" spans="8:15">
      <c r="H4070" s="37"/>
      <c r="I4070" s="36"/>
      <c r="J4070" s="38"/>
      <c r="K4070" s="36"/>
      <c r="L4070" s="36"/>
      <c r="M4070" s="38"/>
      <c r="N4070" s="36"/>
      <c r="O4070" s="38"/>
    </row>
    <row r="4071" spans="8:15">
      <c r="H4071" s="37"/>
      <c r="I4071" s="36"/>
      <c r="J4071" s="38"/>
      <c r="K4071" s="36"/>
      <c r="L4071" s="36"/>
      <c r="M4071" s="38"/>
      <c r="N4071" s="36"/>
      <c r="O4071" s="38"/>
    </row>
    <row r="4072" spans="8:15">
      <c r="H4072" s="37"/>
      <c r="I4072" s="36"/>
      <c r="J4072" s="38"/>
      <c r="K4072" s="36"/>
      <c r="L4072" s="36"/>
      <c r="M4072" s="38"/>
      <c r="N4072" s="36"/>
      <c r="O4072" s="38"/>
    </row>
    <row r="4073" spans="8:15">
      <c r="H4073" s="37"/>
      <c r="I4073" s="36"/>
      <c r="J4073" s="38"/>
      <c r="K4073" s="36"/>
      <c r="L4073" s="36"/>
      <c r="M4073" s="38"/>
      <c r="N4073" s="36"/>
      <c r="O4073" s="38"/>
    </row>
    <row r="4074" spans="8:15">
      <c r="H4074" s="37"/>
      <c r="I4074" s="36"/>
      <c r="J4074" s="38"/>
      <c r="K4074" s="36"/>
      <c r="L4074" s="36"/>
      <c r="M4074" s="38"/>
      <c r="N4074" s="36"/>
      <c r="O4074" s="38"/>
    </row>
    <row r="4075" spans="8:15">
      <c r="H4075" s="37"/>
      <c r="I4075" s="36"/>
      <c r="J4075" s="38"/>
      <c r="K4075" s="36"/>
      <c r="L4075" s="36"/>
      <c r="M4075" s="38"/>
      <c r="N4075" s="36"/>
      <c r="O4075" s="38"/>
    </row>
    <row r="4076" spans="8:15">
      <c r="H4076" s="37"/>
      <c r="I4076" s="36"/>
      <c r="J4076" s="38"/>
      <c r="K4076" s="36"/>
      <c r="L4076" s="36"/>
      <c r="M4076" s="38"/>
      <c r="N4076" s="36"/>
      <c r="O4076" s="38"/>
    </row>
    <row r="4077" spans="8:15">
      <c r="H4077" s="37"/>
      <c r="I4077" s="36"/>
      <c r="J4077" s="38"/>
      <c r="K4077" s="36"/>
      <c r="L4077" s="36"/>
      <c r="M4077" s="38"/>
      <c r="N4077" s="36"/>
      <c r="O4077" s="38"/>
    </row>
    <row r="4078" spans="8:15">
      <c r="H4078" s="37"/>
      <c r="I4078" s="36"/>
      <c r="J4078" s="38"/>
      <c r="K4078" s="36"/>
      <c r="L4078" s="36"/>
      <c r="M4078" s="38"/>
      <c r="N4078" s="36"/>
      <c r="O4078" s="38"/>
    </row>
    <row r="4079" spans="8:15">
      <c r="H4079" s="37"/>
      <c r="I4079" s="36"/>
      <c r="J4079" s="38"/>
      <c r="K4079" s="36"/>
      <c r="L4079" s="36"/>
      <c r="M4079" s="38"/>
      <c r="N4079" s="36"/>
      <c r="O4079" s="38"/>
    </row>
    <row r="4080" spans="8:15">
      <c r="H4080" s="37"/>
      <c r="I4080" s="36"/>
      <c r="J4080" s="38"/>
      <c r="K4080" s="36"/>
      <c r="L4080" s="36"/>
      <c r="M4080" s="38"/>
      <c r="N4080" s="36"/>
      <c r="O4080" s="38"/>
    </row>
    <row r="4081" spans="8:15">
      <c r="H4081" s="37"/>
      <c r="I4081" s="36"/>
      <c r="J4081" s="38"/>
      <c r="K4081" s="36"/>
      <c r="L4081" s="36"/>
      <c r="M4081" s="38"/>
      <c r="N4081" s="36"/>
      <c r="O4081" s="38"/>
    </row>
    <row r="4082" spans="8:15">
      <c r="H4082" s="37"/>
      <c r="I4082" s="36"/>
      <c r="J4082" s="38"/>
      <c r="K4082" s="36"/>
      <c r="L4082" s="36"/>
      <c r="M4082" s="38"/>
      <c r="N4082" s="36"/>
      <c r="O4082" s="38"/>
    </row>
    <row r="4083" spans="8:15">
      <c r="H4083" s="37"/>
      <c r="I4083" s="36"/>
      <c r="J4083" s="38"/>
      <c r="K4083" s="36"/>
      <c r="L4083" s="36"/>
      <c r="M4083" s="38"/>
      <c r="N4083" s="36"/>
      <c r="O4083" s="38"/>
    </row>
    <row r="4084" spans="8:15">
      <c r="H4084" s="37"/>
      <c r="I4084" s="36"/>
      <c r="J4084" s="38"/>
      <c r="K4084" s="36"/>
      <c r="L4084" s="36"/>
      <c r="M4084" s="38"/>
      <c r="N4084" s="36"/>
      <c r="O4084" s="38"/>
    </row>
    <row r="4085" spans="8:15">
      <c r="H4085" s="37"/>
      <c r="I4085" s="36"/>
      <c r="J4085" s="38"/>
      <c r="K4085" s="36"/>
      <c r="L4085" s="36"/>
      <c r="M4085" s="38"/>
      <c r="N4085" s="36"/>
      <c r="O4085" s="38"/>
    </row>
    <row r="4086" spans="8:15">
      <c r="H4086" s="37"/>
      <c r="I4086" s="36"/>
      <c r="J4086" s="38"/>
      <c r="K4086" s="36"/>
      <c r="L4086" s="36"/>
      <c r="M4086" s="38"/>
      <c r="N4086" s="36"/>
      <c r="O4086" s="38"/>
    </row>
    <row r="4087" spans="8:15">
      <c r="H4087" s="37"/>
      <c r="I4087" s="36"/>
      <c r="J4087" s="38"/>
      <c r="K4087" s="36"/>
      <c r="L4087" s="36"/>
      <c r="M4087" s="38"/>
      <c r="N4087" s="36"/>
      <c r="O4087" s="38"/>
    </row>
    <row r="4088" spans="8:15">
      <c r="H4088" s="37"/>
      <c r="I4088" s="36"/>
      <c r="J4088" s="38"/>
      <c r="K4088" s="36"/>
      <c r="L4088" s="36"/>
      <c r="M4088" s="38"/>
      <c r="N4088" s="36"/>
      <c r="O4088" s="38"/>
    </row>
    <row r="4089" spans="8:15">
      <c r="H4089" s="37"/>
      <c r="I4089" s="36"/>
      <c r="J4089" s="38"/>
      <c r="K4089" s="36"/>
      <c r="L4089" s="36"/>
      <c r="M4089" s="38"/>
      <c r="N4089" s="36"/>
      <c r="O4089" s="38"/>
    </row>
    <row r="4090" spans="8:15">
      <c r="H4090" s="37"/>
      <c r="I4090" s="36"/>
      <c r="J4090" s="38"/>
      <c r="K4090" s="36"/>
      <c r="L4090" s="36"/>
      <c r="M4090" s="38"/>
      <c r="N4090" s="36"/>
      <c r="O4090" s="38"/>
    </row>
    <row r="4091" spans="8:15">
      <c r="H4091" s="37"/>
      <c r="I4091" s="36"/>
      <c r="J4091" s="38"/>
      <c r="K4091" s="36"/>
      <c r="L4091" s="36"/>
      <c r="M4091" s="38"/>
      <c r="N4091" s="36"/>
      <c r="O4091" s="38"/>
    </row>
    <row r="4092" spans="8:15">
      <c r="H4092" s="37"/>
      <c r="I4092" s="36"/>
      <c r="J4092" s="38"/>
      <c r="K4092" s="36"/>
      <c r="L4092" s="36"/>
      <c r="M4092" s="38"/>
      <c r="N4092" s="36"/>
      <c r="O4092" s="38"/>
    </row>
    <row r="4093" spans="8:15">
      <c r="H4093" s="37"/>
      <c r="I4093" s="36"/>
      <c r="J4093" s="38"/>
      <c r="K4093" s="36"/>
      <c r="L4093" s="36"/>
      <c r="M4093" s="38"/>
      <c r="N4093" s="36"/>
      <c r="O4093" s="38"/>
    </row>
    <row r="4094" spans="8:15">
      <c r="H4094" s="37"/>
      <c r="I4094" s="36"/>
      <c r="J4094" s="38"/>
      <c r="K4094" s="36"/>
      <c r="L4094" s="36"/>
      <c r="M4094" s="38"/>
      <c r="N4094" s="36"/>
      <c r="O4094" s="38"/>
    </row>
    <row r="4095" spans="8:15">
      <c r="H4095" s="37"/>
      <c r="I4095" s="36"/>
      <c r="J4095" s="38"/>
      <c r="K4095" s="36"/>
      <c r="L4095" s="36"/>
      <c r="M4095" s="38"/>
      <c r="N4095" s="36"/>
      <c r="O4095" s="38"/>
    </row>
    <row r="4096" spans="8:15">
      <c r="H4096" s="37"/>
      <c r="I4096" s="36"/>
      <c r="J4096" s="38"/>
      <c r="K4096" s="36"/>
      <c r="L4096" s="36"/>
      <c r="M4096" s="38"/>
      <c r="N4096" s="36"/>
      <c r="O4096" s="38"/>
    </row>
    <row r="4097" spans="8:15">
      <c r="H4097" s="37"/>
      <c r="I4097" s="36"/>
      <c r="J4097" s="38"/>
      <c r="K4097" s="36"/>
      <c r="L4097" s="36"/>
      <c r="M4097" s="38"/>
      <c r="N4097" s="36"/>
      <c r="O4097" s="38"/>
    </row>
    <row r="4098" spans="8:15">
      <c r="H4098" s="37"/>
      <c r="I4098" s="36"/>
      <c r="J4098" s="38"/>
      <c r="K4098" s="36"/>
      <c r="L4098" s="36"/>
      <c r="M4098" s="38"/>
      <c r="N4098" s="36"/>
      <c r="O4098" s="38"/>
    </row>
    <row r="4099" spans="8:15">
      <c r="H4099" s="37"/>
      <c r="I4099" s="36"/>
      <c r="J4099" s="38"/>
      <c r="K4099" s="36"/>
      <c r="L4099" s="36"/>
      <c r="M4099" s="38"/>
      <c r="N4099" s="36"/>
      <c r="O4099" s="38"/>
    </row>
    <row r="4100" spans="8:15">
      <c r="H4100" s="37"/>
      <c r="I4100" s="36"/>
      <c r="J4100" s="38"/>
      <c r="K4100" s="36"/>
      <c r="L4100" s="36"/>
      <c r="M4100" s="38"/>
      <c r="N4100" s="36"/>
      <c r="O4100" s="38"/>
    </row>
    <row r="4101" spans="8:15">
      <c r="H4101" s="37"/>
      <c r="I4101" s="36"/>
      <c r="J4101" s="38"/>
      <c r="K4101" s="36"/>
      <c r="L4101" s="36"/>
      <c r="M4101" s="38"/>
      <c r="N4101" s="36"/>
      <c r="O4101" s="38"/>
    </row>
    <row r="4102" spans="8:15">
      <c r="H4102" s="37"/>
      <c r="I4102" s="36"/>
      <c r="J4102" s="38"/>
      <c r="K4102" s="36"/>
      <c r="L4102" s="36"/>
      <c r="M4102" s="38"/>
      <c r="N4102" s="36"/>
      <c r="O4102" s="38"/>
    </row>
    <row r="4103" spans="8:15">
      <c r="H4103" s="37"/>
      <c r="I4103" s="36"/>
      <c r="J4103" s="38"/>
      <c r="K4103" s="36"/>
      <c r="L4103" s="36"/>
      <c r="M4103" s="38"/>
      <c r="N4103" s="36"/>
      <c r="O4103" s="38"/>
    </row>
    <row r="4104" spans="8:15">
      <c r="H4104" s="37"/>
      <c r="I4104" s="36"/>
      <c r="J4104" s="38"/>
      <c r="K4104" s="36"/>
      <c r="L4104" s="36"/>
      <c r="M4104" s="38"/>
      <c r="N4104" s="36"/>
      <c r="O4104" s="38"/>
    </row>
    <row r="4105" spans="8:15">
      <c r="H4105" s="37"/>
      <c r="I4105" s="36"/>
      <c r="J4105" s="38"/>
      <c r="K4105" s="36"/>
      <c r="L4105" s="36"/>
      <c r="M4105" s="38"/>
      <c r="N4105" s="36"/>
      <c r="O4105" s="38"/>
    </row>
    <row r="4106" spans="8:15">
      <c r="H4106" s="37"/>
      <c r="I4106" s="36"/>
      <c r="J4106" s="38"/>
      <c r="K4106" s="36"/>
      <c r="L4106" s="36"/>
      <c r="M4106" s="38"/>
      <c r="N4106" s="36"/>
      <c r="O4106" s="38"/>
    </row>
    <row r="4107" spans="8:15">
      <c r="H4107" s="37"/>
      <c r="I4107" s="36"/>
      <c r="J4107" s="38"/>
      <c r="K4107" s="36"/>
      <c r="L4107" s="36"/>
      <c r="M4107" s="38"/>
      <c r="N4107" s="36"/>
      <c r="O4107" s="38"/>
    </row>
    <row r="4108" spans="8:15">
      <c r="H4108" s="37"/>
      <c r="I4108" s="36"/>
      <c r="J4108" s="38"/>
      <c r="K4108" s="36"/>
      <c r="L4108" s="36"/>
      <c r="M4108" s="38"/>
      <c r="N4108" s="36"/>
      <c r="O4108" s="38"/>
    </row>
    <row r="4109" spans="8:15">
      <c r="H4109" s="37"/>
      <c r="I4109" s="36"/>
      <c r="J4109" s="38"/>
      <c r="K4109" s="36"/>
      <c r="L4109" s="36"/>
      <c r="M4109" s="38"/>
      <c r="N4109" s="36"/>
      <c r="O4109" s="38"/>
    </row>
    <row r="4110" spans="8:15">
      <c r="H4110" s="37"/>
      <c r="I4110" s="36"/>
      <c r="J4110" s="38"/>
      <c r="K4110" s="36"/>
      <c r="L4110" s="36"/>
      <c r="M4110" s="38"/>
      <c r="N4110" s="36"/>
      <c r="O4110" s="38"/>
    </row>
    <row r="4111" spans="8:15">
      <c r="H4111" s="37"/>
      <c r="I4111" s="36"/>
      <c r="J4111" s="38"/>
      <c r="K4111" s="36"/>
      <c r="L4111" s="36"/>
      <c r="M4111" s="38"/>
      <c r="N4111" s="36"/>
      <c r="O4111" s="38"/>
    </row>
    <row r="4112" spans="8:15">
      <c r="H4112" s="37"/>
      <c r="I4112" s="36"/>
      <c r="J4112" s="38"/>
      <c r="K4112" s="36"/>
      <c r="L4112" s="36"/>
      <c r="M4112" s="38"/>
      <c r="N4112" s="36"/>
      <c r="O4112" s="38"/>
    </row>
    <row r="4113" spans="8:15">
      <c r="H4113" s="37"/>
      <c r="I4113" s="36"/>
      <c r="J4113" s="38"/>
      <c r="K4113" s="36"/>
      <c r="L4113" s="36"/>
      <c r="M4113" s="38"/>
      <c r="N4113" s="36"/>
      <c r="O4113" s="38"/>
    </row>
    <row r="4114" spans="8:15">
      <c r="H4114" s="37"/>
      <c r="I4114" s="36"/>
      <c r="J4114" s="38"/>
      <c r="K4114" s="36"/>
      <c r="L4114" s="36"/>
      <c r="M4114" s="38"/>
      <c r="N4114" s="36"/>
      <c r="O4114" s="38"/>
    </row>
    <row r="4115" spans="8:15">
      <c r="H4115" s="37"/>
      <c r="I4115" s="36"/>
      <c r="J4115" s="38"/>
      <c r="K4115" s="36"/>
      <c r="L4115" s="36"/>
      <c r="M4115" s="38"/>
      <c r="N4115" s="36"/>
      <c r="O4115" s="38"/>
    </row>
    <row r="4116" spans="8:15">
      <c r="H4116" s="37"/>
      <c r="I4116" s="36"/>
      <c r="J4116" s="38"/>
      <c r="K4116" s="36"/>
      <c r="L4116" s="36"/>
      <c r="M4116" s="38"/>
      <c r="N4116" s="36"/>
      <c r="O4116" s="38"/>
    </row>
    <row r="4117" spans="8:15">
      <c r="H4117" s="37"/>
      <c r="I4117" s="36"/>
      <c r="J4117" s="38"/>
      <c r="K4117" s="36"/>
      <c r="L4117" s="36"/>
      <c r="M4117" s="38"/>
      <c r="N4117" s="36"/>
      <c r="O4117" s="38"/>
    </row>
    <row r="4118" spans="8:15">
      <c r="H4118" s="37"/>
      <c r="I4118" s="36"/>
      <c r="J4118" s="38"/>
      <c r="K4118" s="36"/>
      <c r="L4118" s="36"/>
      <c r="M4118" s="38"/>
      <c r="N4118" s="36"/>
      <c r="O4118" s="38"/>
    </row>
    <row r="4119" spans="8:15">
      <c r="H4119" s="37"/>
      <c r="I4119" s="36"/>
      <c r="J4119" s="38"/>
      <c r="K4119" s="36"/>
      <c r="L4119" s="36"/>
      <c r="M4119" s="38"/>
      <c r="N4119" s="36"/>
      <c r="O4119" s="38"/>
    </row>
    <row r="4120" spans="8:15">
      <c r="H4120" s="37"/>
      <c r="I4120" s="36"/>
      <c r="J4120" s="38"/>
      <c r="K4120" s="36"/>
      <c r="L4120" s="36"/>
      <c r="M4120" s="38"/>
      <c r="N4120" s="36"/>
      <c r="O4120" s="38"/>
    </row>
    <row r="4121" spans="8:15">
      <c r="H4121" s="37"/>
      <c r="I4121" s="36"/>
      <c r="J4121" s="38"/>
      <c r="K4121" s="36"/>
      <c r="L4121" s="36"/>
      <c r="M4121" s="38"/>
      <c r="N4121" s="36"/>
      <c r="O4121" s="38"/>
    </row>
    <row r="4122" spans="8:15">
      <c r="H4122" s="37"/>
      <c r="I4122" s="36"/>
      <c r="J4122" s="38"/>
      <c r="K4122" s="36"/>
      <c r="L4122" s="36"/>
      <c r="M4122" s="38"/>
      <c r="N4122" s="36"/>
      <c r="O4122" s="38"/>
    </row>
    <row r="4123" spans="8:15">
      <c r="H4123" s="37"/>
      <c r="I4123" s="36"/>
      <c r="J4123" s="38"/>
      <c r="K4123" s="36"/>
      <c r="L4123" s="36"/>
      <c r="M4123" s="38"/>
      <c r="N4123" s="36"/>
      <c r="O4123" s="38"/>
    </row>
    <row r="4124" spans="8:15">
      <c r="H4124" s="37"/>
      <c r="I4124" s="36"/>
      <c r="J4124" s="38"/>
      <c r="K4124" s="36"/>
      <c r="L4124" s="36"/>
      <c r="M4124" s="38"/>
      <c r="N4124" s="36"/>
      <c r="O4124" s="38"/>
    </row>
    <row r="4125" spans="8:15">
      <c r="H4125" s="37"/>
      <c r="I4125" s="36"/>
      <c r="J4125" s="38"/>
      <c r="K4125" s="36"/>
      <c r="L4125" s="36"/>
      <c r="M4125" s="38"/>
      <c r="N4125" s="36"/>
      <c r="O4125" s="38"/>
    </row>
    <row r="4126" spans="8:15">
      <c r="H4126" s="37"/>
      <c r="I4126" s="36"/>
      <c r="J4126" s="38"/>
      <c r="K4126" s="36"/>
      <c r="L4126" s="36"/>
      <c r="M4126" s="38"/>
      <c r="N4126" s="36"/>
      <c r="O4126" s="38"/>
    </row>
    <row r="4127" spans="8:15">
      <c r="H4127" s="37"/>
      <c r="I4127" s="36"/>
      <c r="J4127" s="38"/>
      <c r="K4127" s="36"/>
      <c r="L4127" s="36"/>
      <c r="M4127" s="38"/>
      <c r="N4127" s="36"/>
      <c r="O4127" s="38"/>
    </row>
    <row r="4128" spans="8:15">
      <c r="H4128" s="37"/>
      <c r="I4128" s="36"/>
      <c r="J4128" s="38"/>
      <c r="K4128" s="36"/>
      <c r="L4128" s="36"/>
      <c r="M4128" s="38"/>
      <c r="N4128" s="36"/>
      <c r="O4128" s="38"/>
    </row>
    <row r="4129" spans="8:15">
      <c r="H4129" s="37"/>
      <c r="I4129" s="36"/>
      <c r="J4129" s="38"/>
      <c r="K4129" s="36"/>
      <c r="L4129" s="36"/>
      <c r="M4129" s="38"/>
      <c r="N4129" s="36"/>
      <c r="O4129" s="38"/>
    </row>
    <row r="4130" spans="8:15">
      <c r="H4130" s="37"/>
      <c r="I4130" s="36"/>
      <c r="J4130" s="38"/>
      <c r="K4130" s="36"/>
      <c r="L4130" s="36"/>
      <c r="M4130" s="38"/>
      <c r="N4130" s="36"/>
      <c r="O4130" s="38"/>
    </row>
    <row r="4131" spans="8:15">
      <c r="H4131" s="37"/>
      <c r="I4131" s="36"/>
      <c r="J4131" s="38"/>
      <c r="K4131" s="36"/>
      <c r="L4131" s="36"/>
      <c r="M4131" s="38"/>
      <c r="N4131" s="36"/>
      <c r="O4131" s="38"/>
    </row>
    <row r="4132" spans="8:15">
      <c r="H4132" s="37"/>
      <c r="I4132" s="36"/>
      <c r="J4132" s="38"/>
      <c r="K4132" s="36"/>
      <c r="L4132" s="36"/>
      <c r="M4132" s="38"/>
      <c r="N4132" s="36"/>
      <c r="O4132" s="38"/>
    </row>
    <row r="4133" spans="8:15">
      <c r="H4133" s="37"/>
      <c r="I4133" s="36"/>
      <c r="J4133" s="38"/>
      <c r="K4133" s="36"/>
      <c r="L4133" s="36"/>
      <c r="M4133" s="38"/>
      <c r="N4133" s="36"/>
      <c r="O4133" s="38"/>
    </row>
    <row r="4134" spans="8:15">
      <c r="H4134" s="37"/>
      <c r="I4134" s="36"/>
      <c r="J4134" s="38"/>
      <c r="K4134" s="36"/>
      <c r="L4134" s="36"/>
      <c r="M4134" s="38"/>
      <c r="N4134" s="36"/>
      <c r="O4134" s="38"/>
    </row>
    <row r="4135" spans="8:15">
      <c r="H4135" s="37"/>
      <c r="I4135" s="36"/>
      <c r="J4135" s="38"/>
      <c r="K4135" s="36"/>
      <c r="L4135" s="36"/>
      <c r="M4135" s="38"/>
      <c r="N4135" s="36"/>
      <c r="O4135" s="38"/>
    </row>
    <row r="4136" spans="8:15">
      <c r="H4136" s="37"/>
      <c r="I4136" s="36"/>
      <c r="J4136" s="38"/>
      <c r="K4136" s="36"/>
      <c r="L4136" s="36"/>
      <c r="M4136" s="38"/>
      <c r="N4136" s="36"/>
      <c r="O4136" s="38"/>
    </row>
    <row r="4137" spans="8:15">
      <c r="H4137" s="37"/>
      <c r="I4137" s="36"/>
      <c r="J4137" s="38"/>
      <c r="K4137" s="36"/>
      <c r="L4137" s="36"/>
      <c r="M4137" s="38"/>
      <c r="N4137" s="36"/>
      <c r="O4137" s="38"/>
    </row>
    <row r="4138" spans="8:15">
      <c r="H4138" s="37"/>
      <c r="I4138" s="36"/>
      <c r="J4138" s="38"/>
      <c r="K4138" s="36"/>
      <c r="L4138" s="36"/>
      <c r="M4138" s="38"/>
      <c r="N4138" s="36"/>
      <c r="O4138" s="38"/>
    </row>
    <row r="4139" spans="8:15">
      <c r="H4139" s="37"/>
      <c r="I4139" s="36"/>
      <c r="J4139" s="38"/>
      <c r="K4139" s="36"/>
      <c r="L4139" s="36"/>
      <c r="M4139" s="38"/>
      <c r="N4139" s="36"/>
      <c r="O4139" s="38"/>
    </row>
    <row r="4140" spans="8:15">
      <c r="H4140" s="37"/>
      <c r="I4140" s="36"/>
      <c r="J4140" s="38"/>
      <c r="K4140" s="36"/>
      <c r="L4140" s="36"/>
      <c r="M4140" s="38"/>
      <c r="N4140" s="36"/>
      <c r="O4140" s="38"/>
    </row>
    <row r="4141" spans="8:15">
      <c r="H4141" s="37"/>
      <c r="I4141" s="36"/>
      <c r="J4141" s="38"/>
      <c r="K4141" s="36"/>
      <c r="L4141" s="36"/>
      <c r="M4141" s="38"/>
      <c r="N4141" s="36"/>
      <c r="O4141" s="38"/>
    </row>
    <row r="4142" spans="8:15">
      <c r="H4142" s="37"/>
      <c r="I4142" s="36"/>
      <c r="J4142" s="38"/>
      <c r="K4142" s="36"/>
      <c r="L4142" s="36"/>
      <c r="M4142" s="38"/>
      <c r="N4142" s="36"/>
      <c r="O4142" s="38"/>
    </row>
    <row r="4143" spans="8:15">
      <c r="H4143" s="37"/>
      <c r="I4143" s="36"/>
      <c r="J4143" s="38"/>
      <c r="K4143" s="36"/>
      <c r="L4143" s="36"/>
      <c r="M4143" s="38"/>
      <c r="N4143" s="36"/>
      <c r="O4143" s="38"/>
    </row>
    <row r="4144" spans="8:15">
      <c r="H4144" s="37"/>
      <c r="I4144" s="36"/>
      <c r="J4144" s="38"/>
      <c r="K4144" s="36"/>
      <c r="L4144" s="36"/>
      <c r="M4144" s="38"/>
      <c r="N4144" s="36"/>
      <c r="O4144" s="38"/>
    </row>
    <row r="4145" spans="8:15">
      <c r="H4145" s="37"/>
      <c r="I4145" s="36"/>
      <c r="J4145" s="38"/>
      <c r="K4145" s="36"/>
      <c r="L4145" s="36"/>
      <c r="M4145" s="38"/>
      <c r="N4145" s="36"/>
      <c r="O4145" s="38"/>
    </row>
    <row r="4146" spans="8:15">
      <c r="H4146" s="37"/>
      <c r="I4146" s="36"/>
      <c r="J4146" s="38"/>
      <c r="K4146" s="36"/>
      <c r="L4146" s="36"/>
      <c r="M4146" s="38"/>
      <c r="N4146" s="36"/>
      <c r="O4146" s="38"/>
    </row>
    <row r="4147" spans="8:15">
      <c r="H4147" s="37"/>
      <c r="I4147" s="36"/>
      <c r="J4147" s="38"/>
      <c r="K4147" s="36"/>
      <c r="L4147" s="36"/>
      <c r="M4147" s="38"/>
      <c r="N4147" s="36"/>
      <c r="O4147" s="38"/>
    </row>
    <row r="4148" spans="8:15">
      <c r="H4148" s="37"/>
      <c r="I4148" s="36"/>
      <c r="J4148" s="38"/>
      <c r="K4148" s="36"/>
      <c r="L4148" s="36"/>
      <c r="M4148" s="38"/>
      <c r="N4148" s="36"/>
      <c r="O4148" s="38"/>
    </row>
    <row r="4149" spans="8:15">
      <c r="H4149" s="37"/>
      <c r="I4149" s="36"/>
      <c r="J4149" s="38"/>
      <c r="K4149" s="36"/>
      <c r="L4149" s="36"/>
      <c r="M4149" s="38"/>
      <c r="N4149" s="36"/>
      <c r="O4149" s="38"/>
    </row>
    <row r="4150" spans="8:15">
      <c r="H4150" s="37"/>
      <c r="I4150" s="36"/>
      <c r="J4150" s="38"/>
      <c r="K4150" s="36"/>
      <c r="L4150" s="36"/>
      <c r="M4150" s="38"/>
      <c r="N4150" s="36"/>
      <c r="O4150" s="38"/>
    </row>
    <row r="4151" spans="8:15">
      <c r="H4151" s="37"/>
      <c r="I4151" s="36"/>
      <c r="J4151" s="38"/>
      <c r="K4151" s="36"/>
      <c r="L4151" s="36"/>
      <c r="M4151" s="38"/>
      <c r="N4151" s="36"/>
      <c r="O4151" s="38"/>
    </row>
    <row r="4152" spans="8:15">
      <c r="H4152" s="37"/>
      <c r="I4152" s="36"/>
      <c r="J4152" s="38"/>
      <c r="K4152" s="36"/>
      <c r="L4152" s="36"/>
      <c r="M4152" s="38"/>
      <c r="N4152" s="36"/>
      <c r="O4152" s="38"/>
    </row>
    <row r="4153" spans="8:15">
      <c r="H4153" s="37"/>
      <c r="I4153" s="36"/>
      <c r="J4153" s="38"/>
      <c r="K4153" s="36"/>
      <c r="L4153" s="36"/>
      <c r="M4153" s="38"/>
      <c r="N4153" s="36"/>
      <c r="O4153" s="38"/>
    </row>
    <row r="4154" spans="8:15">
      <c r="H4154" s="37"/>
      <c r="I4154" s="36"/>
      <c r="J4154" s="38"/>
      <c r="K4154" s="36"/>
      <c r="L4154" s="36"/>
      <c r="M4154" s="38"/>
      <c r="N4154" s="36"/>
      <c r="O4154" s="38"/>
    </row>
    <row r="4155" spans="8:15">
      <c r="H4155" s="37"/>
      <c r="I4155" s="36"/>
      <c r="J4155" s="38"/>
      <c r="K4155" s="36"/>
      <c r="L4155" s="36"/>
      <c r="M4155" s="38"/>
      <c r="N4155" s="36"/>
      <c r="O4155" s="38"/>
    </row>
    <row r="4156" spans="8:15">
      <c r="H4156" s="37"/>
      <c r="I4156" s="36"/>
      <c r="J4156" s="38"/>
      <c r="K4156" s="36"/>
      <c r="L4156" s="36"/>
      <c r="M4156" s="38"/>
      <c r="N4156" s="36"/>
      <c r="O4156" s="38"/>
    </row>
    <row r="4157" spans="8:15">
      <c r="H4157" s="37"/>
      <c r="I4157" s="36"/>
      <c r="J4157" s="38"/>
      <c r="K4157" s="36"/>
      <c r="L4157" s="36"/>
      <c r="M4157" s="38"/>
      <c r="N4157" s="36"/>
      <c r="O4157" s="38"/>
    </row>
    <row r="4158" spans="8:15">
      <c r="H4158" s="37"/>
      <c r="I4158" s="36"/>
      <c r="J4158" s="38"/>
      <c r="K4158" s="36"/>
      <c r="L4158" s="36"/>
      <c r="M4158" s="38"/>
      <c r="N4158" s="36"/>
      <c r="O4158" s="38"/>
    </row>
    <row r="4159" spans="8:15">
      <c r="H4159" s="37"/>
      <c r="I4159" s="36"/>
      <c r="J4159" s="38"/>
      <c r="K4159" s="36"/>
      <c r="L4159" s="36"/>
      <c r="M4159" s="38"/>
      <c r="N4159" s="36"/>
      <c r="O4159" s="38"/>
    </row>
    <row r="4160" spans="8:15">
      <c r="H4160" s="37"/>
      <c r="I4160" s="36"/>
      <c r="J4160" s="38"/>
      <c r="K4160" s="36"/>
      <c r="L4160" s="36"/>
      <c r="M4160" s="38"/>
      <c r="N4160" s="36"/>
      <c r="O4160" s="38"/>
    </row>
    <row r="4161" spans="8:15">
      <c r="H4161" s="37"/>
      <c r="I4161" s="36"/>
      <c r="J4161" s="38"/>
      <c r="K4161" s="36"/>
      <c r="L4161" s="36"/>
      <c r="M4161" s="38"/>
      <c r="N4161" s="36"/>
      <c r="O4161" s="38"/>
    </row>
    <row r="4162" spans="8:15">
      <c r="H4162" s="37"/>
      <c r="I4162" s="36"/>
      <c r="J4162" s="38"/>
      <c r="K4162" s="36"/>
      <c r="L4162" s="36"/>
      <c r="M4162" s="38"/>
      <c r="N4162" s="36"/>
      <c r="O4162" s="38"/>
    </row>
    <row r="4163" spans="8:15">
      <c r="H4163" s="37"/>
      <c r="I4163" s="36"/>
      <c r="J4163" s="38"/>
      <c r="K4163" s="36"/>
      <c r="L4163" s="36"/>
      <c r="M4163" s="38"/>
      <c r="N4163" s="36"/>
      <c r="O4163" s="38"/>
    </row>
    <row r="4164" spans="8:15">
      <c r="H4164" s="37"/>
      <c r="I4164" s="36"/>
      <c r="J4164" s="38"/>
      <c r="K4164" s="36"/>
      <c r="L4164" s="36"/>
      <c r="M4164" s="38"/>
      <c r="N4164" s="36"/>
      <c r="O4164" s="38"/>
    </row>
    <row r="4165" spans="8:15">
      <c r="H4165" s="37"/>
      <c r="I4165" s="36"/>
      <c r="J4165" s="38"/>
      <c r="K4165" s="36"/>
      <c r="L4165" s="36"/>
      <c r="M4165" s="38"/>
      <c r="N4165" s="36"/>
      <c r="O4165" s="38"/>
    </row>
    <row r="4166" spans="8:15">
      <c r="H4166" s="37"/>
      <c r="I4166" s="36"/>
      <c r="J4166" s="38"/>
      <c r="K4166" s="36"/>
      <c r="L4166" s="36"/>
      <c r="M4166" s="38"/>
      <c r="N4166" s="36"/>
      <c r="O4166" s="38"/>
    </row>
    <row r="4167" spans="8:15">
      <c r="H4167" s="37"/>
      <c r="I4167" s="36"/>
      <c r="J4167" s="38"/>
      <c r="K4167" s="36"/>
      <c r="L4167" s="36"/>
      <c r="M4167" s="38"/>
      <c r="N4167" s="36"/>
      <c r="O4167" s="38"/>
    </row>
    <row r="4168" spans="8:15">
      <c r="H4168" s="37"/>
      <c r="I4168" s="36"/>
      <c r="J4168" s="38"/>
      <c r="K4168" s="36"/>
      <c r="L4168" s="36"/>
      <c r="M4168" s="38"/>
      <c r="N4168" s="36"/>
      <c r="O4168" s="38"/>
    </row>
    <row r="4169" spans="8:15">
      <c r="H4169" s="37"/>
      <c r="I4169" s="36"/>
      <c r="J4169" s="38"/>
      <c r="K4169" s="36"/>
      <c r="L4169" s="36"/>
      <c r="M4169" s="38"/>
      <c r="N4169" s="36"/>
      <c r="O4169" s="38"/>
    </row>
    <row r="4170" spans="8:15">
      <c r="H4170" s="37"/>
      <c r="I4170" s="36"/>
      <c r="J4170" s="38"/>
      <c r="K4170" s="36"/>
      <c r="L4170" s="36"/>
      <c r="M4170" s="38"/>
      <c r="N4170" s="36"/>
      <c r="O4170" s="38"/>
    </row>
    <row r="4171" spans="8:15">
      <c r="H4171" s="37"/>
      <c r="I4171" s="36"/>
      <c r="J4171" s="38"/>
      <c r="K4171" s="36"/>
      <c r="L4171" s="36"/>
      <c r="M4171" s="38"/>
      <c r="N4171" s="36"/>
      <c r="O4171" s="38"/>
    </row>
    <row r="4172" spans="8:15">
      <c r="H4172" s="37"/>
      <c r="I4172" s="36"/>
      <c r="J4172" s="38"/>
      <c r="K4172" s="36"/>
      <c r="L4172" s="36"/>
      <c r="M4172" s="38"/>
      <c r="N4172" s="36"/>
      <c r="O4172" s="38"/>
    </row>
    <row r="4173" spans="8:15">
      <c r="H4173" s="37"/>
      <c r="I4173" s="36"/>
      <c r="J4173" s="38"/>
      <c r="K4173" s="36"/>
      <c r="L4173" s="36"/>
      <c r="M4173" s="38"/>
      <c r="N4173" s="36"/>
      <c r="O4173" s="38"/>
    </row>
    <row r="4174" spans="8:15">
      <c r="H4174" s="37"/>
      <c r="I4174" s="36"/>
      <c r="J4174" s="38"/>
      <c r="K4174" s="36"/>
      <c r="L4174" s="36"/>
      <c r="M4174" s="38"/>
      <c r="N4174" s="36"/>
      <c r="O4174" s="38"/>
    </row>
    <row r="4175" spans="8:15">
      <c r="H4175" s="37"/>
      <c r="I4175" s="36"/>
      <c r="J4175" s="38"/>
      <c r="K4175" s="36"/>
      <c r="L4175" s="36"/>
      <c r="M4175" s="38"/>
      <c r="N4175" s="36"/>
      <c r="O4175" s="38"/>
    </row>
    <row r="4176" spans="8:15">
      <c r="H4176" s="37"/>
      <c r="I4176" s="36"/>
      <c r="J4176" s="38"/>
      <c r="K4176" s="36"/>
      <c r="L4176" s="36"/>
      <c r="M4176" s="38"/>
      <c r="N4176" s="36"/>
      <c r="O4176" s="38"/>
    </row>
    <row r="4177" spans="8:15">
      <c r="H4177" s="37"/>
      <c r="I4177" s="36"/>
      <c r="J4177" s="38"/>
      <c r="K4177" s="36"/>
      <c r="L4177" s="36"/>
      <c r="M4177" s="38"/>
      <c r="N4177" s="36"/>
      <c r="O4177" s="38"/>
    </row>
    <row r="4178" spans="8:15">
      <c r="H4178" s="37"/>
      <c r="I4178" s="36"/>
      <c r="J4178" s="38"/>
      <c r="K4178" s="36"/>
      <c r="L4178" s="36"/>
      <c r="M4178" s="38"/>
      <c r="N4178" s="36"/>
      <c r="O4178" s="38"/>
    </row>
    <row r="4179" spans="8:15">
      <c r="H4179" s="37"/>
      <c r="I4179" s="36"/>
      <c r="J4179" s="38"/>
      <c r="K4179" s="36"/>
      <c r="L4179" s="36"/>
      <c r="M4179" s="38"/>
      <c r="N4179" s="36"/>
      <c r="O4179" s="38"/>
    </row>
    <row r="4180" spans="8:15">
      <c r="H4180" s="37"/>
      <c r="I4180" s="36"/>
      <c r="J4180" s="38"/>
      <c r="K4180" s="36"/>
      <c r="L4180" s="36"/>
      <c r="M4180" s="38"/>
      <c r="N4180" s="36"/>
      <c r="O4180" s="38"/>
    </row>
    <row r="4181" spans="8:15">
      <c r="H4181" s="37"/>
      <c r="I4181" s="36"/>
      <c r="J4181" s="38"/>
      <c r="K4181" s="36"/>
      <c r="L4181" s="36"/>
      <c r="M4181" s="38"/>
      <c r="N4181" s="36"/>
      <c r="O4181" s="38"/>
    </row>
    <row r="4182" spans="8:15">
      <c r="H4182" s="37"/>
      <c r="I4182" s="36"/>
      <c r="J4182" s="38"/>
      <c r="K4182" s="36"/>
      <c r="L4182" s="36"/>
      <c r="M4182" s="38"/>
      <c r="N4182" s="36"/>
      <c r="O4182" s="38"/>
    </row>
    <row r="4183" spans="8:15">
      <c r="H4183" s="37"/>
      <c r="I4183" s="36"/>
      <c r="J4183" s="38"/>
      <c r="K4183" s="36"/>
      <c r="L4183" s="36"/>
      <c r="M4183" s="38"/>
      <c r="N4183" s="36"/>
      <c r="O4183" s="38"/>
    </row>
    <row r="4184" spans="8:15">
      <c r="H4184" s="37"/>
      <c r="I4184" s="36"/>
      <c r="J4184" s="38"/>
      <c r="K4184" s="36"/>
      <c r="L4184" s="36"/>
      <c r="M4184" s="38"/>
      <c r="N4184" s="36"/>
      <c r="O4184" s="38"/>
    </row>
    <row r="4185" spans="8:15">
      <c r="H4185" s="37"/>
      <c r="I4185" s="36"/>
      <c r="J4185" s="38"/>
      <c r="K4185" s="36"/>
      <c r="L4185" s="36"/>
      <c r="M4185" s="38"/>
      <c r="N4185" s="36"/>
      <c r="O4185" s="38"/>
    </row>
    <row r="4186" spans="8:15">
      <c r="H4186" s="37"/>
      <c r="I4186" s="36"/>
      <c r="J4186" s="38"/>
      <c r="K4186" s="36"/>
      <c r="L4186" s="36"/>
      <c r="M4186" s="38"/>
      <c r="N4186" s="36"/>
      <c r="O4186" s="38"/>
    </row>
    <row r="4187" spans="8:15">
      <c r="H4187" s="37"/>
      <c r="I4187" s="36"/>
      <c r="J4187" s="38"/>
      <c r="K4187" s="36"/>
      <c r="L4187" s="36"/>
      <c r="M4187" s="38"/>
      <c r="N4187" s="36"/>
      <c r="O4187" s="38"/>
    </row>
    <row r="4188" spans="8:15">
      <c r="H4188" s="37"/>
      <c r="I4188" s="36"/>
      <c r="J4188" s="38"/>
      <c r="K4188" s="36"/>
      <c r="L4188" s="36"/>
      <c r="M4188" s="38"/>
      <c r="N4188" s="36"/>
      <c r="O4188" s="38"/>
    </row>
    <row r="4189" spans="8:15">
      <c r="H4189" s="37"/>
      <c r="I4189" s="36"/>
      <c r="J4189" s="38"/>
      <c r="K4189" s="36"/>
      <c r="L4189" s="36"/>
      <c r="M4189" s="38"/>
      <c r="N4189" s="36"/>
      <c r="O4189" s="38"/>
    </row>
    <row r="4190" spans="8:15">
      <c r="H4190" s="37"/>
      <c r="I4190" s="36"/>
      <c r="J4190" s="38"/>
      <c r="K4190" s="36"/>
      <c r="L4190" s="36"/>
      <c r="M4190" s="38"/>
      <c r="N4190" s="36"/>
      <c r="O4190" s="38"/>
    </row>
    <row r="4191" spans="8:15">
      <c r="H4191" s="37"/>
      <c r="I4191" s="36"/>
      <c r="J4191" s="38"/>
      <c r="K4191" s="36"/>
      <c r="L4191" s="36"/>
      <c r="M4191" s="38"/>
      <c r="N4191" s="36"/>
      <c r="O4191" s="38"/>
    </row>
    <row r="4192" spans="8:15">
      <c r="H4192" s="37"/>
      <c r="I4192" s="36"/>
      <c r="J4192" s="38"/>
      <c r="K4192" s="36"/>
      <c r="L4192" s="36"/>
      <c r="M4192" s="38"/>
      <c r="N4192" s="36"/>
      <c r="O4192" s="38"/>
    </row>
    <row r="4193" spans="8:15">
      <c r="H4193" s="37"/>
      <c r="I4193" s="36"/>
      <c r="J4193" s="38"/>
      <c r="K4193" s="36"/>
      <c r="L4193" s="36"/>
      <c r="M4193" s="38"/>
      <c r="N4193" s="36"/>
      <c r="O4193" s="38"/>
    </row>
    <row r="4194" spans="8:15">
      <c r="H4194" s="37"/>
      <c r="I4194" s="36"/>
      <c r="J4194" s="38"/>
      <c r="K4194" s="36"/>
      <c r="L4194" s="36"/>
      <c r="M4194" s="38"/>
      <c r="N4194" s="36"/>
      <c r="O4194" s="38"/>
    </row>
    <row r="4195" spans="8:15">
      <c r="H4195" s="37"/>
      <c r="I4195" s="36"/>
      <c r="J4195" s="38"/>
      <c r="K4195" s="36"/>
      <c r="L4195" s="36"/>
      <c r="M4195" s="38"/>
      <c r="N4195" s="36"/>
      <c r="O4195" s="38"/>
    </row>
    <row r="4196" spans="8:15">
      <c r="H4196" s="37"/>
      <c r="I4196" s="36"/>
      <c r="J4196" s="38"/>
      <c r="K4196" s="36"/>
      <c r="L4196" s="36"/>
      <c r="M4196" s="38"/>
      <c r="N4196" s="36"/>
      <c r="O4196" s="38"/>
    </row>
    <row r="4197" spans="8:15">
      <c r="H4197" s="37"/>
      <c r="I4197" s="36"/>
      <c r="J4197" s="38"/>
      <c r="K4197" s="36"/>
      <c r="L4197" s="36"/>
      <c r="M4197" s="38"/>
      <c r="N4197" s="36"/>
      <c r="O4197" s="38"/>
    </row>
    <row r="4198" spans="8:15">
      <c r="H4198" s="37"/>
      <c r="I4198" s="36"/>
      <c r="J4198" s="38"/>
      <c r="K4198" s="36"/>
      <c r="L4198" s="36"/>
      <c r="M4198" s="38"/>
      <c r="N4198" s="36"/>
      <c r="O4198" s="38"/>
    </row>
    <row r="4199" spans="8:15">
      <c r="H4199" s="37"/>
      <c r="I4199" s="36"/>
      <c r="J4199" s="38"/>
      <c r="K4199" s="36"/>
      <c r="L4199" s="36"/>
      <c r="M4199" s="38"/>
      <c r="N4199" s="36"/>
      <c r="O4199" s="38"/>
    </row>
    <row r="4200" spans="8:15">
      <c r="H4200" s="37"/>
      <c r="I4200" s="36"/>
      <c r="J4200" s="38"/>
      <c r="K4200" s="36"/>
      <c r="L4200" s="36"/>
      <c r="M4200" s="38"/>
      <c r="N4200" s="36"/>
      <c r="O4200" s="38"/>
    </row>
    <row r="4201" spans="8:15">
      <c r="H4201" s="37"/>
      <c r="I4201" s="36"/>
      <c r="J4201" s="38"/>
      <c r="K4201" s="36"/>
      <c r="L4201" s="36"/>
      <c r="M4201" s="38"/>
      <c r="N4201" s="36"/>
      <c r="O4201" s="38"/>
    </row>
    <row r="4202" spans="8:15">
      <c r="H4202" s="37"/>
      <c r="I4202" s="36"/>
      <c r="J4202" s="38"/>
      <c r="K4202" s="36"/>
      <c r="L4202" s="36"/>
      <c r="M4202" s="38"/>
      <c r="N4202" s="36"/>
      <c r="O4202" s="38"/>
    </row>
    <row r="4203" spans="8:15">
      <c r="H4203" s="37"/>
      <c r="I4203" s="36"/>
      <c r="J4203" s="38"/>
      <c r="K4203" s="36"/>
      <c r="L4203" s="36"/>
      <c r="M4203" s="38"/>
      <c r="N4203" s="36"/>
      <c r="O4203" s="38"/>
    </row>
    <row r="4204" spans="8:15">
      <c r="H4204" s="37"/>
      <c r="I4204" s="36"/>
      <c r="J4204" s="38"/>
      <c r="K4204" s="36"/>
      <c r="L4204" s="36"/>
      <c r="M4204" s="38"/>
      <c r="N4204" s="36"/>
      <c r="O4204" s="38"/>
    </row>
    <row r="4205" spans="8:15">
      <c r="H4205" s="37"/>
      <c r="I4205" s="36"/>
      <c r="J4205" s="38"/>
      <c r="K4205" s="36"/>
      <c r="L4205" s="36"/>
      <c r="M4205" s="38"/>
      <c r="N4205" s="36"/>
      <c r="O4205" s="38"/>
    </row>
    <row r="4206" spans="8:15">
      <c r="H4206" s="37"/>
      <c r="I4206" s="36"/>
      <c r="J4206" s="38"/>
      <c r="K4206" s="36"/>
      <c r="L4206" s="36"/>
      <c r="M4206" s="38"/>
      <c r="N4206" s="36"/>
      <c r="O4206" s="38"/>
    </row>
    <row r="4207" spans="8:15">
      <c r="H4207" s="37"/>
      <c r="I4207" s="36"/>
      <c r="J4207" s="38"/>
      <c r="K4207" s="36"/>
      <c r="L4207" s="36"/>
      <c r="M4207" s="38"/>
      <c r="N4207" s="36"/>
      <c r="O4207" s="38"/>
    </row>
    <row r="4208" spans="8:15">
      <c r="H4208" s="37"/>
      <c r="I4208" s="36"/>
      <c r="J4208" s="38"/>
      <c r="K4208" s="36"/>
      <c r="L4208" s="36"/>
      <c r="M4208" s="38"/>
      <c r="N4208" s="36"/>
      <c r="O4208" s="38"/>
    </row>
    <row r="4209" spans="8:15">
      <c r="H4209" s="37"/>
      <c r="I4209" s="36"/>
      <c r="J4209" s="38"/>
      <c r="K4209" s="36"/>
      <c r="L4209" s="36"/>
      <c r="M4209" s="38"/>
      <c r="N4209" s="36"/>
      <c r="O4209" s="38"/>
    </row>
    <row r="4210" spans="8:15">
      <c r="H4210" s="37"/>
      <c r="I4210" s="36"/>
      <c r="J4210" s="38"/>
      <c r="K4210" s="36"/>
      <c r="L4210" s="36"/>
      <c r="M4210" s="38"/>
      <c r="N4210" s="36"/>
      <c r="O4210" s="38"/>
    </row>
    <row r="4211" spans="8:15">
      <c r="H4211" s="37"/>
      <c r="I4211" s="36"/>
      <c r="J4211" s="38"/>
      <c r="K4211" s="36"/>
      <c r="L4211" s="36"/>
      <c r="M4211" s="38"/>
      <c r="N4211" s="36"/>
      <c r="O4211" s="38"/>
    </row>
    <row r="4212" spans="8:15">
      <c r="H4212" s="37"/>
      <c r="I4212" s="36"/>
      <c r="J4212" s="38"/>
      <c r="K4212" s="36"/>
      <c r="L4212" s="36"/>
      <c r="M4212" s="38"/>
      <c r="N4212" s="36"/>
      <c r="O4212" s="38"/>
    </row>
    <row r="4213" spans="8:15">
      <c r="H4213" s="37"/>
      <c r="I4213" s="36"/>
      <c r="J4213" s="38"/>
      <c r="K4213" s="36"/>
      <c r="L4213" s="36"/>
      <c r="M4213" s="38"/>
      <c r="N4213" s="36"/>
      <c r="O4213" s="38"/>
    </row>
    <row r="4214" spans="8:15">
      <c r="H4214" s="37"/>
      <c r="I4214" s="36"/>
      <c r="J4214" s="38"/>
      <c r="K4214" s="36"/>
      <c r="L4214" s="36"/>
      <c r="M4214" s="38"/>
      <c r="N4214" s="36"/>
      <c r="O4214" s="38"/>
    </row>
    <row r="4215" spans="8:15">
      <c r="H4215" s="37"/>
      <c r="I4215" s="36"/>
      <c r="J4215" s="38"/>
      <c r="K4215" s="36"/>
      <c r="L4215" s="36"/>
      <c r="M4215" s="38"/>
      <c r="N4215" s="36"/>
      <c r="O4215" s="38"/>
    </row>
    <row r="4216" spans="8:15">
      <c r="H4216" s="37"/>
      <c r="I4216" s="36"/>
      <c r="J4216" s="38"/>
      <c r="K4216" s="36"/>
      <c r="L4216" s="36"/>
      <c r="M4216" s="38"/>
      <c r="N4216" s="36"/>
      <c r="O4216" s="38"/>
    </row>
    <row r="4217" spans="8:15">
      <c r="H4217" s="37"/>
      <c r="I4217" s="36"/>
      <c r="J4217" s="38"/>
      <c r="K4217" s="36"/>
      <c r="L4217" s="36"/>
      <c r="M4217" s="38"/>
      <c r="N4217" s="36"/>
      <c r="O4217" s="38"/>
    </row>
    <row r="4218" spans="8:15">
      <c r="H4218" s="37"/>
      <c r="I4218" s="36"/>
      <c r="J4218" s="38"/>
      <c r="K4218" s="36"/>
      <c r="L4218" s="36"/>
      <c r="M4218" s="38"/>
      <c r="N4218" s="36"/>
      <c r="O4218" s="38"/>
    </row>
    <row r="4219" spans="8:15">
      <c r="H4219" s="37"/>
      <c r="I4219" s="36"/>
      <c r="J4219" s="38"/>
      <c r="K4219" s="36"/>
      <c r="L4219" s="36"/>
      <c r="M4219" s="38"/>
      <c r="N4219" s="36"/>
      <c r="O4219" s="38"/>
    </row>
    <row r="4220" spans="8:15">
      <c r="H4220" s="37"/>
      <c r="I4220" s="36"/>
      <c r="J4220" s="38"/>
      <c r="K4220" s="36"/>
      <c r="L4220" s="36"/>
      <c r="M4220" s="38"/>
      <c r="N4220" s="36"/>
      <c r="O4220" s="38"/>
    </row>
    <row r="4221" spans="8:15">
      <c r="H4221" s="37"/>
      <c r="I4221" s="36"/>
      <c r="J4221" s="38"/>
      <c r="K4221" s="36"/>
      <c r="L4221" s="36"/>
      <c r="M4221" s="38"/>
      <c r="N4221" s="36"/>
      <c r="O4221" s="38"/>
    </row>
    <row r="4222" spans="8:15">
      <c r="H4222" s="37"/>
      <c r="I4222" s="36"/>
      <c r="J4222" s="38"/>
      <c r="K4222" s="36"/>
      <c r="L4222" s="36"/>
      <c r="M4222" s="38"/>
      <c r="N4222" s="36"/>
      <c r="O4222" s="38"/>
    </row>
    <row r="4223" spans="8:15">
      <c r="H4223" s="37"/>
      <c r="I4223" s="36"/>
      <c r="J4223" s="38"/>
      <c r="K4223" s="36"/>
      <c r="L4223" s="36"/>
      <c r="M4223" s="38"/>
      <c r="N4223" s="36"/>
      <c r="O4223" s="38"/>
    </row>
    <row r="4224" spans="8:15">
      <c r="H4224" s="37"/>
      <c r="I4224" s="36"/>
      <c r="J4224" s="38"/>
      <c r="K4224" s="36"/>
      <c r="L4224" s="36"/>
      <c r="M4224" s="38"/>
      <c r="N4224" s="36"/>
      <c r="O4224" s="38"/>
    </row>
    <row r="4225" spans="8:15">
      <c r="H4225" s="37"/>
      <c r="I4225" s="36"/>
      <c r="J4225" s="38"/>
      <c r="K4225" s="36"/>
      <c r="L4225" s="36"/>
      <c r="M4225" s="38"/>
      <c r="N4225" s="36"/>
      <c r="O4225" s="38"/>
    </row>
    <row r="4226" spans="8:15">
      <c r="H4226" s="37"/>
      <c r="I4226" s="36"/>
      <c r="J4226" s="38"/>
      <c r="K4226" s="36"/>
      <c r="L4226" s="36"/>
      <c r="M4226" s="38"/>
      <c r="N4226" s="36"/>
      <c r="O4226" s="38"/>
    </row>
    <row r="4227" spans="8:15">
      <c r="H4227" s="37"/>
      <c r="I4227" s="36"/>
      <c r="J4227" s="38"/>
      <c r="K4227" s="36"/>
      <c r="L4227" s="36"/>
      <c r="M4227" s="38"/>
      <c r="N4227" s="36"/>
      <c r="O4227" s="38"/>
    </row>
    <row r="4228" spans="8:15">
      <c r="H4228" s="37"/>
      <c r="I4228" s="36"/>
      <c r="J4228" s="38"/>
      <c r="K4228" s="36"/>
      <c r="L4228" s="36"/>
      <c r="M4228" s="38"/>
      <c r="N4228" s="36"/>
      <c r="O4228" s="38"/>
    </row>
    <row r="4229" spans="8:15">
      <c r="H4229" s="37"/>
      <c r="I4229" s="36"/>
      <c r="J4229" s="38"/>
      <c r="K4229" s="36"/>
      <c r="L4229" s="36"/>
      <c r="M4229" s="38"/>
      <c r="N4229" s="36"/>
      <c r="O4229" s="38"/>
    </row>
    <row r="4230" spans="8:15">
      <c r="H4230" s="37"/>
      <c r="I4230" s="36"/>
      <c r="J4230" s="38"/>
      <c r="K4230" s="36"/>
      <c r="L4230" s="36"/>
      <c r="M4230" s="38"/>
      <c r="N4230" s="36"/>
      <c r="O4230" s="38"/>
    </row>
    <row r="4231" spans="8:15">
      <c r="H4231" s="37"/>
      <c r="I4231" s="36"/>
      <c r="J4231" s="38"/>
      <c r="K4231" s="36"/>
      <c r="L4231" s="36"/>
      <c r="M4231" s="38"/>
      <c r="N4231" s="36"/>
      <c r="O4231" s="38"/>
    </row>
    <row r="4232" spans="8:15">
      <c r="H4232" s="37"/>
      <c r="I4232" s="36"/>
      <c r="J4232" s="38"/>
      <c r="K4232" s="36"/>
      <c r="L4232" s="36"/>
      <c r="M4232" s="38"/>
      <c r="N4232" s="36"/>
      <c r="O4232" s="38"/>
    </row>
    <row r="4233" spans="8:15">
      <c r="H4233" s="37"/>
      <c r="I4233" s="36"/>
      <c r="J4233" s="38"/>
      <c r="K4233" s="36"/>
      <c r="L4233" s="36"/>
      <c r="M4233" s="38"/>
      <c r="N4233" s="36"/>
      <c r="O4233" s="38"/>
    </row>
    <row r="4234" spans="8:15">
      <c r="H4234" s="37"/>
      <c r="I4234" s="36"/>
      <c r="J4234" s="38"/>
      <c r="K4234" s="36"/>
      <c r="L4234" s="36"/>
      <c r="M4234" s="38"/>
      <c r="N4234" s="36"/>
      <c r="O4234" s="38"/>
    </row>
    <row r="4235" spans="8:15">
      <c r="H4235" s="37"/>
      <c r="I4235" s="36"/>
      <c r="J4235" s="38"/>
      <c r="K4235" s="36"/>
      <c r="L4235" s="36"/>
      <c r="M4235" s="38"/>
      <c r="N4235" s="36"/>
      <c r="O4235" s="38"/>
    </row>
    <row r="4236" spans="8:15">
      <c r="H4236" s="37"/>
      <c r="I4236" s="36"/>
      <c r="J4236" s="38"/>
      <c r="K4236" s="36"/>
      <c r="L4236" s="36"/>
      <c r="M4236" s="38"/>
      <c r="N4236" s="36"/>
      <c r="O4236" s="38"/>
    </row>
    <row r="4237" spans="8:15">
      <c r="H4237" s="37"/>
      <c r="I4237" s="36"/>
      <c r="J4237" s="38"/>
      <c r="K4237" s="36"/>
      <c r="L4237" s="36"/>
      <c r="M4237" s="38"/>
      <c r="N4237" s="36"/>
      <c r="O4237" s="38"/>
    </row>
    <row r="4238" spans="8:15">
      <c r="H4238" s="37"/>
      <c r="I4238" s="36"/>
      <c r="J4238" s="38"/>
      <c r="K4238" s="36"/>
      <c r="L4238" s="36"/>
      <c r="M4238" s="38"/>
      <c r="N4238" s="36"/>
      <c r="O4238" s="38"/>
    </row>
    <row r="4239" spans="8:15">
      <c r="H4239" s="37"/>
      <c r="I4239" s="36"/>
      <c r="J4239" s="38"/>
      <c r="K4239" s="36"/>
      <c r="L4239" s="36"/>
      <c r="M4239" s="38"/>
      <c r="N4239" s="36"/>
      <c r="O4239" s="38"/>
    </row>
    <row r="4240" spans="8:15">
      <c r="H4240" s="37"/>
      <c r="I4240" s="36"/>
      <c r="J4240" s="38"/>
      <c r="K4240" s="36"/>
      <c r="L4240" s="36"/>
      <c r="M4240" s="38"/>
      <c r="N4240" s="36"/>
      <c r="O4240" s="38"/>
    </row>
    <row r="4241" spans="8:15">
      <c r="H4241" s="37"/>
      <c r="I4241" s="36"/>
      <c r="J4241" s="38"/>
      <c r="K4241" s="36"/>
      <c r="L4241" s="36"/>
      <c r="M4241" s="38"/>
      <c r="N4241" s="36"/>
      <c r="O4241" s="38"/>
    </row>
    <row r="4242" spans="8:15">
      <c r="H4242" s="37"/>
      <c r="I4242" s="36"/>
      <c r="J4242" s="38"/>
      <c r="K4242" s="36"/>
      <c r="L4242" s="36"/>
      <c r="M4242" s="38"/>
      <c r="N4242" s="36"/>
      <c r="O4242" s="38"/>
    </row>
    <row r="4243" spans="8:15">
      <c r="H4243" s="37"/>
      <c r="I4243" s="36"/>
      <c r="J4243" s="38"/>
      <c r="K4243" s="36"/>
      <c r="L4243" s="36"/>
      <c r="M4243" s="38"/>
      <c r="N4243" s="36"/>
      <c r="O4243" s="38"/>
    </row>
    <row r="4244" spans="8:15">
      <c r="H4244" s="37"/>
      <c r="I4244" s="36"/>
      <c r="J4244" s="38"/>
      <c r="K4244" s="36"/>
      <c r="L4244" s="36"/>
      <c r="M4244" s="38"/>
      <c r="N4244" s="36"/>
      <c r="O4244" s="38"/>
    </row>
    <row r="4245" spans="8:15">
      <c r="H4245" s="37"/>
      <c r="I4245" s="36"/>
      <c r="J4245" s="38"/>
      <c r="K4245" s="36"/>
      <c r="L4245" s="36"/>
      <c r="M4245" s="38"/>
      <c r="N4245" s="36"/>
      <c r="O4245" s="38"/>
    </row>
    <row r="4246" spans="8:15">
      <c r="H4246" s="37"/>
      <c r="I4246" s="36"/>
      <c r="J4246" s="38"/>
      <c r="K4246" s="36"/>
      <c r="L4246" s="36"/>
      <c r="M4246" s="38"/>
      <c r="N4246" s="36"/>
      <c r="O4246" s="38"/>
    </row>
    <row r="4247" spans="8:15">
      <c r="H4247" s="37"/>
      <c r="I4247" s="36"/>
      <c r="J4247" s="38"/>
      <c r="K4247" s="36"/>
      <c r="L4247" s="36"/>
      <c r="M4247" s="38"/>
      <c r="N4247" s="36"/>
      <c r="O4247" s="38"/>
    </row>
    <row r="4248" spans="8:15">
      <c r="H4248" s="37"/>
      <c r="I4248" s="36"/>
      <c r="J4248" s="38"/>
      <c r="K4248" s="36"/>
      <c r="L4248" s="36"/>
      <c r="M4248" s="38"/>
      <c r="N4248" s="36"/>
      <c r="O4248" s="38"/>
    </row>
    <row r="4249" spans="8:15">
      <c r="H4249" s="37"/>
      <c r="I4249" s="36"/>
      <c r="J4249" s="38"/>
      <c r="K4249" s="36"/>
      <c r="L4249" s="36"/>
      <c r="M4249" s="38"/>
      <c r="N4249" s="36"/>
      <c r="O4249" s="38"/>
    </row>
    <row r="4250" spans="8:15">
      <c r="H4250" s="37"/>
      <c r="I4250" s="36"/>
      <c r="J4250" s="38"/>
      <c r="K4250" s="36"/>
      <c r="L4250" s="36"/>
      <c r="M4250" s="38"/>
      <c r="N4250" s="36"/>
      <c r="O4250" s="38"/>
    </row>
    <row r="4251" spans="8:15">
      <c r="H4251" s="37"/>
      <c r="I4251" s="36"/>
      <c r="J4251" s="38"/>
      <c r="K4251" s="36"/>
      <c r="L4251" s="36"/>
      <c r="M4251" s="38"/>
      <c r="N4251" s="36"/>
      <c r="O4251" s="38"/>
    </row>
    <row r="4252" spans="8:15">
      <c r="H4252" s="37"/>
      <c r="I4252" s="36"/>
      <c r="J4252" s="38"/>
      <c r="K4252" s="36"/>
      <c r="L4252" s="36"/>
      <c r="M4252" s="38"/>
      <c r="N4252" s="36"/>
      <c r="O4252" s="38"/>
    </row>
    <row r="4253" spans="8:15">
      <c r="H4253" s="37"/>
      <c r="I4253" s="36"/>
      <c r="J4253" s="38"/>
      <c r="K4253" s="36"/>
      <c r="L4253" s="36"/>
      <c r="M4253" s="38"/>
      <c r="N4253" s="36"/>
      <c r="O4253" s="38"/>
    </row>
    <row r="4254" spans="8:15">
      <c r="H4254" s="37"/>
      <c r="I4254" s="36"/>
      <c r="J4254" s="38"/>
      <c r="K4254" s="36"/>
      <c r="L4254" s="36"/>
      <c r="M4254" s="38"/>
      <c r="N4254" s="36"/>
      <c r="O4254" s="38"/>
    </row>
    <row r="4255" spans="8:15">
      <c r="H4255" s="37"/>
      <c r="I4255" s="36"/>
      <c r="J4255" s="38"/>
      <c r="K4255" s="36"/>
      <c r="L4255" s="36"/>
      <c r="M4255" s="38"/>
      <c r="N4255" s="36"/>
      <c r="O4255" s="38"/>
    </row>
    <row r="4256" spans="8:15">
      <c r="H4256" s="37"/>
      <c r="I4256" s="36"/>
      <c r="J4256" s="38"/>
      <c r="K4256" s="36"/>
      <c r="L4256" s="36"/>
      <c r="M4256" s="38"/>
      <c r="N4256" s="36"/>
      <c r="O4256" s="38"/>
    </row>
    <row r="4257" spans="8:15">
      <c r="H4257" s="37"/>
      <c r="I4257" s="36"/>
      <c r="J4257" s="38"/>
      <c r="K4257" s="36"/>
      <c r="L4257" s="36"/>
      <c r="M4257" s="38"/>
      <c r="N4257" s="36"/>
      <c r="O4257" s="38"/>
    </row>
    <row r="4258" spans="8:15">
      <c r="H4258" s="37"/>
      <c r="I4258" s="36"/>
      <c r="J4258" s="38"/>
      <c r="K4258" s="36"/>
      <c r="L4258" s="36"/>
      <c r="M4258" s="38"/>
      <c r="N4258" s="36"/>
      <c r="O4258" s="38"/>
    </row>
    <row r="4259" spans="8:15">
      <c r="H4259" s="37"/>
      <c r="I4259" s="36"/>
      <c r="J4259" s="38"/>
      <c r="K4259" s="36"/>
      <c r="L4259" s="36"/>
      <c r="M4259" s="38"/>
      <c r="N4259" s="36"/>
      <c r="O4259" s="38"/>
    </row>
    <row r="4260" spans="8:15">
      <c r="H4260" s="37"/>
      <c r="I4260" s="36"/>
      <c r="J4260" s="38"/>
      <c r="K4260" s="36"/>
      <c r="L4260" s="36"/>
      <c r="M4260" s="38"/>
      <c r="N4260" s="36"/>
      <c r="O4260" s="38"/>
    </row>
    <row r="4261" spans="8:15">
      <c r="H4261" s="37"/>
      <c r="I4261" s="36"/>
      <c r="J4261" s="38"/>
      <c r="K4261" s="36"/>
      <c r="L4261" s="36"/>
      <c r="M4261" s="38"/>
      <c r="N4261" s="36"/>
      <c r="O4261" s="38"/>
    </row>
    <row r="4262" spans="8:15">
      <c r="H4262" s="37"/>
      <c r="I4262" s="36"/>
      <c r="J4262" s="38"/>
      <c r="K4262" s="36"/>
      <c r="L4262" s="36"/>
      <c r="M4262" s="38"/>
      <c r="N4262" s="36"/>
      <c r="O4262" s="38"/>
    </row>
    <row r="4263" spans="8:15">
      <c r="H4263" s="37"/>
      <c r="I4263" s="36"/>
      <c r="J4263" s="38"/>
      <c r="K4263" s="36"/>
      <c r="L4263" s="36"/>
      <c r="M4263" s="38"/>
      <c r="N4263" s="36"/>
      <c r="O4263" s="38"/>
    </row>
    <row r="4264" spans="8:15">
      <c r="H4264" s="37"/>
      <c r="I4264" s="36"/>
      <c r="J4264" s="38"/>
      <c r="K4264" s="36"/>
      <c r="L4264" s="36"/>
      <c r="M4264" s="38"/>
      <c r="N4264" s="36"/>
      <c r="O4264" s="38"/>
    </row>
    <row r="4265" spans="8:15">
      <c r="H4265" s="37"/>
      <c r="I4265" s="36"/>
      <c r="J4265" s="38"/>
      <c r="K4265" s="36"/>
      <c r="L4265" s="36"/>
      <c r="M4265" s="38"/>
      <c r="N4265" s="36"/>
      <c r="O4265" s="38"/>
    </row>
    <row r="4266" spans="8:15">
      <c r="H4266" s="37"/>
      <c r="I4266" s="36"/>
      <c r="J4266" s="38"/>
      <c r="K4266" s="36"/>
      <c r="L4266" s="36"/>
      <c r="M4266" s="38"/>
      <c r="N4266" s="36"/>
      <c r="O4266" s="38"/>
    </row>
    <row r="4267" spans="8:15">
      <c r="H4267" s="37"/>
      <c r="I4267" s="36"/>
      <c r="J4267" s="38"/>
      <c r="K4267" s="36"/>
      <c r="L4267" s="36"/>
      <c r="M4267" s="38"/>
      <c r="N4267" s="36"/>
      <c r="O4267" s="38"/>
    </row>
    <row r="4268" spans="8:15">
      <c r="H4268" s="37"/>
      <c r="I4268" s="36"/>
      <c r="J4268" s="38"/>
      <c r="K4268" s="36"/>
      <c r="L4268" s="36"/>
      <c r="M4268" s="38"/>
      <c r="N4268" s="36"/>
      <c r="O4268" s="38"/>
    </row>
    <row r="4269" spans="8:15">
      <c r="H4269" s="37"/>
      <c r="I4269" s="36"/>
      <c r="J4269" s="38"/>
      <c r="K4269" s="36"/>
      <c r="L4269" s="36"/>
      <c r="M4269" s="38"/>
      <c r="N4269" s="36"/>
      <c r="O4269" s="38"/>
    </row>
    <row r="4270" spans="8:15">
      <c r="H4270" s="37"/>
      <c r="I4270" s="36"/>
      <c r="J4270" s="38"/>
      <c r="K4270" s="36"/>
      <c r="L4270" s="36"/>
      <c r="M4270" s="38"/>
      <c r="N4270" s="36"/>
      <c r="O4270" s="38"/>
    </row>
    <row r="4271" spans="8:15">
      <c r="H4271" s="37"/>
      <c r="I4271" s="36"/>
      <c r="J4271" s="38"/>
      <c r="K4271" s="36"/>
      <c r="L4271" s="36"/>
      <c r="M4271" s="38"/>
      <c r="N4271" s="36"/>
      <c r="O4271" s="38"/>
    </row>
    <row r="4272" spans="8:15">
      <c r="H4272" s="37"/>
      <c r="I4272" s="36"/>
      <c r="J4272" s="38"/>
      <c r="K4272" s="36"/>
      <c r="L4272" s="36"/>
      <c r="M4272" s="38"/>
      <c r="N4272" s="36"/>
      <c r="O4272" s="38"/>
    </row>
    <row r="4273" spans="8:15">
      <c r="H4273" s="37"/>
      <c r="I4273" s="36"/>
      <c r="J4273" s="38"/>
      <c r="K4273" s="36"/>
      <c r="L4273" s="36"/>
      <c r="M4273" s="38"/>
      <c r="N4273" s="36"/>
      <c r="O4273" s="38"/>
    </row>
    <row r="4274" spans="8:15">
      <c r="H4274" s="37"/>
      <c r="I4274" s="36"/>
      <c r="J4274" s="38"/>
      <c r="K4274" s="36"/>
      <c r="L4274" s="36"/>
      <c r="M4274" s="38"/>
      <c r="N4274" s="36"/>
      <c r="O4274" s="38"/>
    </row>
    <row r="4275" spans="8:15">
      <c r="H4275" s="37"/>
      <c r="I4275" s="36"/>
      <c r="J4275" s="38"/>
      <c r="K4275" s="36"/>
      <c r="L4275" s="36"/>
      <c r="M4275" s="38"/>
      <c r="N4275" s="36"/>
      <c r="O4275" s="38"/>
    </row>
    <row r="4276" spans="8:15">
      <c r="H4276" s="37"/>
      <c r="I4276" s="36"/>
      <c r="J4276" s="38"/>
      <c r="K4276" s="36"/>
      <c r="L4276" s="36"/>
      <c r="M4276" s="38"/>
      <c r="N4276" s="36"/>
      <c r="O4276" s="38"/>
    </row>
    <row r="4277" spans="8:15">
      <c r="H4277" s="37"/>
      <c r="I4277" s="36"/>
      <c r="J4277" s="38"/>
      <c r="K4277" s="36"/>
      <c r="L4277" s="36"/>
      <c r="M4277" s="38"/>
      <c r="N4277" s="36"/>
      <c r="O4277" s="38"/>
    </row>
    <row r="4278" spans="8:15">
      <c r="H4278" s="37"/>
      <c r="I4278" s="36"/>
      <c r="J4278" s="38"/>
      <c r="K4278" s="36"/>
      <c r="L4278" s="36"/>
      <c r="M4278" s="38"/>
      <c r="N4278" s="36"/>
      <c r="O4278" s="38"/>
    </row>
    <row r="4279" spans="8:15">
      <c r="H4279" s="37"/>
      <c r="I4279" s="36"/>
      <c r="J4279" s="38"/>
      <c r="K4279" s="36"/>
      <c r="L4279" s="36"/>
      <c r="M4279" s="38"/>
      <c r="N4279" s="36"/>
      <c r="O4279" s="38"/>
    </row>
    <row r="4280" spans="8:15">
      <c r="H4280" s="37"/>
      <c r="I4280" s="36"/>
      <c r="J4280" s="38"/>
      <c r="K4280" s="36"/>
      <c r="L4280" s="36"/>
      <c r="M4280" s="38"/>
      <c r="N4280" s="36"/>
      <c r="O4280" s="38"/>
    </row>
    <row r="4281" spans="8:15">
      <c r="H4281" s="37"/>
      <c r="I4281" s="36"/>
      <c r="J4281" s="38"/>
      <c r="K4281" s="36"/>
      <c r="L4281" s="36"/>
      <c r="M4281" s="38"/>
      <c r="N4281" s="36"/>
      <c r="O4281" s="38"/>
    </row>
    <row r="4282" spans="8:15">
      <c r="H4282" s="37"/>
      <c r="I4282" s="36"/>
      <c r="J4282" s="38"/>
      <c r="K4282" s="36"/>
      <c r="L4282" s="36"/>
      <c r="M4282" s="38"/>
      <c r="N4282" s="36"/>
      <c r="O4282" s="38"/>
    </row>
    <row r="4283" spans="8:15">
      <c r="H4283" s="37"/>
      <c r="I4283" s="36"/>
      <c r="J4283" s="38"/>
      <c r="K4283" s="36"/>
      <c r="L4283" s="36"/>
      <c r="M4283" s="38"/>
      <c r="N4283" s="36"/>
      <c r="O4283" s="38"/>
    </row>
    <row r="4284" spans="8:15">
      <c r="H4284" s="37"/>
      <c r="I4284" s="36"/>
      <c r="J4284" s="38"/>
      <c r="K4284" s="36"/>
      <c r="L4284" s="36"/>
      <c r="M4284" s="38"/>
      <c r="N4284" s="36"/>
      <c r="O4284" s="38"/>
    </row>
    <row r="4285" spans="8:15">
      <c r="H4285" s="37"/>
      <c r="I4285" s="36"/>
      <c r="J4285" s="38"/>
      <c r="K4285" s="36"/>
      <c r="L4285" s="36"/>
      <c r="M4285" s="38"/>
      <c r="N4285" s="36"/>
      <c r="O4285" s="38"/>
    </row>
    <row r="4286" spans="8:15">
      <c r="H4286" s="37"/>
      <c r="I4286" s="36"/>
      <c r="J4286" s="38"/>
      <c r="K4286" s="36"/>
      <c r="L4286" s="36"/>
      <c r="M4286" s="38"/>
      <c r="N4286" s="36"/>
      <c r="O4286" s="38"/>
    </row>
    <row r="4287" spans="8:15">
      <c r="H4287" s="37"/>
      <c r="I4287" s="36"/>
      <c r="J4287" s="38"/>
      <c r="K4287" s="36"/>
      <c r="L4287" s="36"/>
      <c r="M4287" s="38"/>
      <c r="N4287" s="36"/>
      <c r="O4287" s="38"/>
    </row>
    <row r="4288" spans="8:15">
      <c r="H4288" s="37"/>
      <c r="I4288" s="36"/>
      <c r="J4288" s="38"/>
      <c r="K4288" s="36"/>
      <c r="L4288" s="36"/>
      <c r="M4288" s="38"/>
      <c r="N4288" s="36"/>
      <c r="O4288" s="38"/>
    </row>
    <row r="4289" spans="8:15">
      <c r="H4289" s="37"/>
      <c r="I4289" s="36"/>
      <c r="J4289" s="38"/>
      <c r="K4289" s="36"/>
      <c r="L4289" s="36"/>
      <c r="M4289" s="38"/>
      <c r="N4289" s="36"/>
      <c r="O4289" s="38"/>
    </row>
    <row r="4290" spans="8:15">
      <c r="H4290" s="37"/>
      <c r="I4290" s="36"/>
      <c r="J4290" s="38"/>
      <c r="K4290" s="36"/>
      <c r="L4290" s="36"/>
      <c r="M4290" s="38"/>
      <c r="N4290" s="36"/>
      <c r="O4290" s="38"/>
    </row>
    <row r="4291" spans="8:15">
      <c r="H4291" s="37"/>
      <c r="I4291" s="36"/>
      <c r="J4291" s="38"/>
      <c r="K4291" s="36"/>
      <c r="L4291" s="36"/>
      <c r="M4291" s="38"/>
      <c r="N4291" s="36"/>
      <c r="O4291" s="38"/>
    </row>
    <row r="4292" spans="8:15">
      <c r="H4292" s="37"/>
      <c r="I4292" s="36"/>
      <c r="J4292" s="38"/>
      <c r="K4292" s="36"/>
      <c r="L4292" s="36"/>
      <c r="M4292" s="38"/>
      <c r="N4292" s="36"/>
      <c r="O4292" s="38"/>
    </row>
    <row r="4293" spans="8:15">
      <c r="H4293" s="37"/>
      <c r="I4293" s="36"/>
      <c r="J4293" s="38"/>
      <c r="K4293" s="36"/>
      <c r="L4293" s="36"/>
      <c r="M4293" s="38"/>
      <c r="N4293" s="36"/>
      <c r="O4293" s="38"/>
    </row>
    <row r="4294" spans="8:15">
      <c r="H4294" s="37"/>
      <c r="I4294" s="36"/>
      <c r="J4294" s="38"/>
      <c r="K4294" s="36"/>
      <c r="L4294" s="36"/>
      <c r="M4294" s="38"/>
      <c r="N4294" s="36"/>
      <c r="O4294" s="38"/>
    </row>
    <row r="4295" spans="8:15">
      <c r="H4295" s="37"/>
      <c r="I4295" s="36"/>
      <c r="J4295" s="38"/>
      <c r="K4295" s="36"/>
      <c r="L4295" s="36"/>
      <c r="M4295" s="38"/>
      <c r="N4295" s="36"/>
      <c r="O4295" s="38"/>
    </row>
    <row r="4296" spans="8:15">
      <c r="H4296" s="37"/>
      <c r="I4296" s="36"/>
      <c r="J4296" s="38"/>
      <c r="K4296" s="36"/>
      <c r="L4296" s="36"/>
      <c r="M4296" s="38"/>
      <c r="N4296" s="36"/>
      <c r="O4296" s="38"/>
    </row>
    <row r="4297" spans="8:15">
      <c r="H4297" s="37"/>
      <c r="I4297" s="36"/>
      <c r="J4297" s="38"/>
      <c r="K4297" s="36"/>
      <c r="L4297" s="36"/>
      <c r="M4297" s="38"/>
      <c r="N4297" s="36"/>
      <c r="O4297" s="38"/>
    </row>
    <row r="4298" spans="8:15">
      <c r="H4298" s="37"/>
      <c r="I4298" s="36"/>
      <c r="J4298" s="38"/>
      <c r="K4298" s="36"/>
      <c r="L4298" s="36"/>
      <c r="M4298" s="38"/>
      <c r="N4298" s="36"/>
      <c r="O4298" s="38"/>
    </row>
    <row r="4299" spans="8:15">
      <c r="H4299" s="37"/>
      <c r="I4299" s="36"/>
      <c r="J4299" s="38"/>
      <c r="K4299" s="36"/>
      <c r="L4299" s="36"/>
      <c r="M4299" s="38"/>
      <c r="N4299" s="36"/>
      <c r="O4299" s="38"/>
    </row>
    <row r="4300" spans="8:15">
      <c r="H4300" s="37"/>
      <c r="I4300" s="36"/>
      <c r="J4300" s="38"/>
      <c r="K4300" s="36"/>
      <c r="L4300" s="36"/>
      <c r="M4300" s="38"/>
      <c r="N4300" s="36"/>
      <c r="O4300" s="38"/>
    </row>
    <row r="4301" spans="8:15">
      <c r="H4301" s="37"/>
      <c r="I4301" s="36"/>
      <c r="J4301" s="38"/>
      <c r="K4301" s="36"/>
      <c r="L4301" s="36"/>
      <c r="M4301" s="38"/>
      <c r="N4301" s="36"/>
      <c r="O4301" s="38"/>
    </row>
    <row r="4302" spans="8:15">
      <c r="H4302" s="37"/>
      <c r="I4302" s="36"/>
      <c r="J4302" s="38"/>
      <c r="K4302" s="36"/>
      <c r="L4302" s="36"/>
      <c r="M4302" s="38"/>
      <c r="N4302" s="36"/>
      <c r="O4302" s="38"/>
    </row>
    <row r="4303" spans="8:15">
      <c r="H4303" s="37"/>
      <c r="I4303" s="36"/>
      <c r="J4303" s="38"/>
      <c r="K4303" s="36"/>
      <c r="L4303" s="36"/>
      <c r="M4303" s="38"/>
      <c r="N4303" s="36"/>
      <c r="O4303" s="38"/>
    </row>
    <row r="4304" spans="8:15">
      <c r="H4304" s="37"/>
      <c r="I4304" s="36"/>
      <c r="J4304" s="38"/>
      <c r="K4304" s="36"/>
      <c r="L4304" s="36"/>
      <c r="M4304" s="38"/>
      <c r="N4304" s="36"/>
      <c r="O4304" s="38"/>
    </row>
    <row r="4305" spans="8:15">
      <c r="H4305" s="37"/>
      <c r="I4305" s="36"/>
      <c r="J4305" s="38"/>
      <c r="K4305" s="36"/>
      <c r="L4305" s="36"/>
      <c r="M4305" s="38"/>
      <c r="N4305" s="36"/>
      <c r="O4305" s="38"/>
    </row>
    <row r="4306" spans="8:15">
      <c r="H4306" s="37"/>
      <c r="I4306" s="36"/>
      <c r="J4306" s="38"/>
      <c r="K4306" s="36"/>
      <c r="L4306" s="36"/>
      <c r="M4306" s="38"/>
      <c r="N4306" s="36"/>
      <c r="O4306" s="38"/>
    </row>
    <row r="4307" spans="8:15">
      <c r="H4307" s="37"/>
      <c r="I4307" s="36"/>
      <c r="J4307" s="38"/>
      <c r="K4307" s="36"/>
      <c r="L4307" s="36"/>
      <c r="M4307" s="38"/>
      <c r="N4307" s="36"/>
      <c r="O4307" s="38"/>
    </row>
    <row r="4308" spans="8:15">
      <c r="H4308" s="37"/>
      <c r="I4308" s="36"/>
      <c r="J4308" s="38"/>
      <c r="K4308" s="36"/>
      <c r="L4308" s="36"/>
      <c r="M4308" s="38"/>
      <c r="N4308" s="36"/>
      <c r="O4308" s="38"/>
    </row>
    <row r="4309" spans="8:15">
      <c r="H4309" s="37"/>
      <c r="I4309" s="36"/>
      <c r="J4309" s="38"/>
      <c r="K4309" s="36"/>
      <c r="L4309" s="36"/>
      <c r="M4309" s="38"/>
      <c r="N4309" s="36"/>
      <c r="O4309" s="38"/>
    </row>
    <row r="4310" spans="8:15">
      <c r="H4310" s="37"/>
      <c r="I4310" s="36"/>
      <c r="J4310" s="38"/>
      <c r="K4310" s="36"/>
      <c r="L4310" s="36"/>
      <c r="M4310" s="38"/>
      <c r="N4310" s="36"/>
      <c r="O4310" s="38"/>
    </row>
    <row r="4311" spans="8:15">
      <c r="H4311" s="37"/>
      <c r="I4311" s="36"/>
      <c r="J4311" s="38"/>
      <c r="K4311" s="36"/>
      <c r="L4311" s="36"/>
      <c r="M4311" s="38"/>
      <c r="N4311" s="36"/>
      <c r="O4311" s="38"/>
    </row>
    <row r="4312" spans="8:15">
      <c r="H4312" s="37"/>
      <c r="I4312" s="36"/>
      <c r="J4312" s="38"/>
      <c r="K4312" s="36"/>
      <c r="L4312" s="36"/>
      <c r="M4312" s="38"/>
      <c r="N4312" s="36"/>
      <c r="O4312" s="38"/>
    </row>
    <row r="4313" spans="8:15">
      <c r="H4313" s="37"/>
      <c r="I4313" s="36"/>
      <c r="J4313" s="38"/>
      <c r="K4313" s="36"/>
      <c r="L4313" s="36"/>
      <c r="M4313" s="38"/>
      <c r="N4313" s="36"/>
      <c r="O4313" s="38"/>
    </row>
    <row r="4314" spans="8:15">
      <c r="H4314" s="37"/>
      <c r="I4314" s="36"/>
      <c r="J4314" s="38"/>
      <c r="K4314" s="36"/>
      <c r="L4314" s="36"/>
      <c r="M4314" s="38"/>
      <c r="N4314" s="36"/>
      <c r="O4314" s="38"/>
    </row>
    <row r="4315" spans="8:15">
      <c r="H4315" s="37"/>
      <c r="I4315" s="36"/>
      <c r="J4315" s="38"/>
      <c r="K4315" s="36"/>
      <c r="L4315" s="36"/>
      <c r="M4315" s="38"/>
      <c r="N4315" s="36"/>
      <c r="O4315" s="38"/>
    </row>
    <row r="4316" spans="8:15">
      <c r="H4316" s="37"/>
      <c r="I4316" s="36"/>
      <c r="J4316" s="38"/>
      <c r="K4316" s="36"/>
      <c r="L4316" s="36"/>
      <c r="M4316" s="38"/>
      <c r="N4316" s="36"/>
      <c r="O4316" s="38"/>
    </row>
    <row r="4317" spans="8:15">
      <c r="H4317" s="37"/>
      <c r="I4317" s="36"/>
      <c r="J4317" s="38"/>
      <c r="K4317" s="36"/>
      <c r="L4317" s="36"/>
      <c r="M4317" s="38"/>
      <c r="N4317" s="36"/>
      <c r="O4317" s="38"/>
    </row>
    <row r="4318" spans="8:15">
      <c r="H4318" s="37"/>
      <c r="I4318" s="36"/>
      <c r="J4318" s="38"/>
      <c r="K4318" s="36"/>
      <c r="L4318" s="36"/>
      <c r="M4318" s="38"/>
      <c r="N4318" s="36"/>
      <c r="O4318" s="38"/>
    </row>
    <row r="4319" spans="8:15">
      <c r="H4319" s="37"/>
      <c r="I4319" s="36"/>
      <c r="J4319" s="38"/>
      <c r="K4319" s="36"/>
      <c r="L4319" s="36"/>
      <c r="M4319" s="38"/>
      <c r="N4319" s="36"/>
      <c r="O4319" s="38"/>
    </row>
    <row r="4320" spans="8:15">
      <c r="H4320" s="37"/>
      <c r="I4320" s="36"/>
      <c r="J4320" s="38"/>
      <c r="K4320" s="36"/>
      <c r="L4320" s="36"/>
      <c r="M4320" s="38"/>
      <c r="N4320" s="36"/>
      <c r="O4320" s="38"/>
    </row>
    <row r="4321" spans="8:15">
      <c r="H4321" s="37"/>
      <c r="I4321" s="36"/>
      <c r="J4321" s="38"/>
      <c r="K4321" s="36"/>
      <c r="L4321" s="36"/>
      <c r="M4321" s="38"/>
      <c r="N4321" s="36"/>
      <c r="O4321" s="38"/>
    </row>
    <row r="4322" spans="8:15">
      <c r="H4322" s="37"/>
      <c r="I4322" s="36"/>
      <c r="J4322" s="38"/>
      <c r="K4322" s="36"/>
      <c r="L4322" s="36"/>
      <c r="M4322" s="38"/>
      <c r="N4322" s="36"/>
      <c r="O4322" s="38"/>
    </row>
    <row r="4323" spans="8:15">
      <c r="H4323" s="37"/>
      <c r="I4323" s="36"/>
      <c r="J4323" s="38"/>
      <c r="K4323" s="36"/>
      <c r="L4323" s="36"/>
      <c r="M4323" s="38"/>
      <c r="N4323" s="36"/>
      <c r="O4323" s="38"/>
    </row>
    <row r="4324" spans="8:15">
      <c r="H4324" s="37"/>
      <c r="I4324" s="36"/>
      <c r="J4324" s="38"/>
      <c r="K4324" s="36"/>
      <c r="L4324" s="36"/>
      <c r="M4324" s="38"/>
      <c r="N4324" s="36"/>
      <c r="O4324" s="38"/>
    </row>
    <row r="4325" spans="8:15">
      <c r="H4325" s="37"/>
      <c r="I4325" s="36"/>
      <c r="J4325" s="38"/>
      <c r="K4325" s="36"/>
      <c r="L4325" s="36"/>
      <c r="M4325" s="38"/>
      <c r="N4325" s="36"/>
      <c r="O4325" s="38"/>
    </row>
    <row r="4326" spans="8:15">
      <c r="H4326" s="37"/>
      <c r="I4326" s="36"/>
      <c r="J4326" s="38"/>
      <c r="K4326" s="36"/>
      <c r="L4326" s="36"/>
      <c r="M4326" s="38"/>
      <c r="N4326" s="36"/>
      <c r="O4326" s="38"/>
    </row>
    <row r="4327" spans="8:15">
      <c r="H4327" s="37"/>
      <c r="I4327" s="36"/>
      <c r="J4327" s="38"/>
      <c r="K4327" s="36"/>
      <c r="L4327" s="36"/>
      <c r="M4327" s="38"/>
      <c r="N4327" s="36"/>
      <c r="O4327" s="38"/>
    </row>
    <row r="4328" spans="8:15">
      <c r="H4328" s="37"/>
      <c r="I4328" s="36"/>
      <c r="J4328" s="38"/>
      <c r="K4328" s="36"/>
      <c r="L4328" s="36"/>
      <c r="M4328" s="38"/>
      <c r="N4328" s="36"/>
      <c r="O4328" s="38"/>
    </row>
    <row r="4329" spans="8:15">
      <c r="H4329" s="37"/>
      <c r="I4329" s="36"/>
      <c r="J4329" s="38"/>
      <c r="K4329" s="36"/>
      <c r="L4329" s="36"/>
      <c r="M4329" s="38"/>
      <c r="N4329" s="36"/>
      <c r="O4329" s="38"/>
    </row>
    <row r="4330" spans="8:15">
      <c r="H4330" s="37"/>
      <c r="I4330" s="36"/>
      <c r="J4330" s="38"/>
      <c r="K4330" s="36"/>
      <c r="L4330" s="36"/>
      <c r="M4330" s="38"/>
      <c r="N4330" s="36"/>
      <c r="O4330" s="38"/>
    </row>
    <row r="4331" spans="8:15">
      <c r="H4331" s="37"/>
      <c r="I4331" s="36"/>
      <c r="J4331" s="38"/>
      <c r="K4331" s="36"/>
      <c r="L4331" s="36"/>
      <c r="M4331" s="38"/>
      <c r="N4331" s="36"/>
      <c r="O4331" s="38"/>
    </row>
    <row r="4332" spans="8:15">
      <c r="H4332" s="37"/>
      <c r="I4332" s="36"/>
      <c r="J4332" s="38"/>
      <c r="K4332" s="36"/>
      <c r="L4332" s="36"/>
      <c r="M4332" s="38"/>
      <c r="N4332" s="36"/>
      <c r="O4332" s="38"/>
    </row>
    <row r="4333" spans="8:15">
      <c r="H4333" s="37"/>
      <c r="I4333" s="36"/>
      <c r="J4333" s="38"/>
      <c r="K4333" s="36"/>
      <c r="L4333" s="36"/>
      <c r="M4333" s="38"/>
      <c r="N4333" s="36"/>
      <c r="O4333" s="38"/>
    </row>
    <row r="4334" spans="8:15">
      <c r="H4334" s="37"/>
      <c r="I4334" s="36"/>
      <c r="J4334" s="38"/>
      <c r="K4334" s="36"/>
      <c r="L4334" s="36"/>
      <c r="M4334" s="38"/>
      <c r="N4334" s="36"/>
      <c r="O4334" s="38"/>
    </row>
    <row r="4335" spans="8:15">
      <c r="H4335" s="37"/>
      <c r="I4335" s="36"/>
      <c r="J4335" s="38"/>
      <c r="K4335" s="36"/>
      <c r="L4335" s="36"/>
      <c r="M4335" s="38"/>
      <c r="N4335" s="36"/>
      <c r="O4335" s="38"/>
    </row>
    <row r="4336" spans="8:15">
      <c r="H4336" s="37"/>
      <c r="I4336" s="36"/>
      <c r="J4336" s="38"/>
      <c r="K4336" s="36"/>
      <c r="L4336" s="36"/>
      <c r="M4336" s="38"/>
      <c r="N4336" s="36"/>
      <c r="O4336" s="38"/>
    </row>
    <row r="4337" spans="8:15">
      <c r="H4337" s="37"/>
      <c r="I4337" s="36"/>
      <c r="J4337" s="38"/>
      <c r="K4337" s="36"/>
      <c r="L4337" s="36"/>
      <c r="M4337" s="38"/>
      <c r="N4337" s="36"/>
      <c r="O4337" s="38"/>
    </row>
    <row r="4338" spans="8:15">
      <c r="H4338" s="37"/>
      <c r="I4338" s="36"/>
      <c r="J4338" s="38"/>
      <c r="K4338" s="36"/>
      <c r="L4338" s="36"/>
      <c r="M4338" s="38"/>
      <c r="N4338" s="36"/>
      <c r="O4338" s="38"/>
    </row>
    <row r="4339" spans="8:15">
      <c r="H4339" s="37"/>
      <c r="I4339" s="36"/>
      <c r="J4339" s="38"/>
      <c r="K4339" s="36"/>
      <c r="L4339" s="36"/>
      <c r="M4339" s="38"/>
      <c r="N4339" s="36"/>
      <c r="O4339" s="38"/>
    </row>
    <row r="4340" spans="8:15">
      <c r="H4340" s="37"/>
      <c r="I4340" s="36"/>
      <c r="J4340" s="38"/>
      <c r="K4340" s="36"/>
      <c r="L4340" s="36"/>
      <c r="M4340" s="38"/>
      <c r="N4340" s="36"/>
      <c r="O4340" s="38"/>
    </row>
    <row r="4341" spans="8:15">
      <c r="H4341" s="37"/>
      <c r="I4341" s="36"/>
      <c r="J4341" s="38"/>
      <c r="K4341" s="36"/>
      <c r="L4341" s="36"/>
      <c r="M4341" s="38"/>
      <c r="N4341" s="36"/>
      <c r="O4341" s="38"/>
    </row>
    <row r="4342" spans="8:15">
      <c r="H4342" s="37"/>
      <c r="I4342" s="36"/>
      <c r="J4342" s="38"/>
      <c r="K4342" s="36"/>
      <c r="L4342" s="36"/>
      <c r="M4342" s="38"/>
      <c r="N4342" s="36"/>
      <c r="O4342" s="38"/>
    </row>
    <row r="4343" spans="8:15">
      <c r="H4343" s="37"/>
      <c r="I4343" s="36"/>
      <c r="J4343" s="38"/>
      <c r="K4343" s="36"/>
      <c r="L4343" s="36"/>
      <c r="M4343" s="38"/>
      <c r="N4343" s="36"/>
      <c r="O4343" s="38"/>
    </row>
    <row r="4344" spans="8:15">
      <c r="H4344" s="37"/>
      <c r="I4344" s="36"/>
      <c r="J4344" s="38"/>
      <c r="K4344" s="36"/>
      <c r="L4344" s="36"/>
      <c r="M4344" s="38"/>
      <c r="N4344" s="36"/>
      <c r="O4344" s="38"/>
    </row>
    <row r="4345" spans="8:15">
      <c r="H4345" s="37"/>
      <c r="I4345" s="36"/>
      <c r="J4345" s="38"/>
      <c r="K4345" s="36"/>
      <c r="L4345" s="36"/>
      <c r="M4345" s="38"/>
      <c r="N4345" s="36"/>
      <c r="O4345" s="38"/>
    </row>
    <row r="4346" spans="8:15">
      <c r="H4346" s="37"/>
      <c r="I4346" s="36"/>
      <c r="J4346" s="38"/>
      <c r="K4346" s="36"/>
      <c r="L4346" s="36"/>
      <c r="M4346" s="38"/>
      <c r="N4346" s="36"/>
      <c r="O4346" s="38"/>
    </row>
    <row r="4347" spans="8:15">
      <c r="H4347" s="37"/>
      <c r="I4347" s="36"/>
      <c r="J4347" s="38"/>
      <c r="K4347" s="36"/>
      <c r="L4347" s="36"/>
      <c r="M4347" s="38"/>
      <c r="N4347" s="36"/>
      <c r="O4347" s="38"/>
    </row>
    <row r="4348" spans="8:15">
      <c r="H4348" s="37"/>
      <c r="I4348" s="36"/>
      <c r="J4348" s="38"/>
      <c r="K4348" s="36"/>
      <c r="L4348" s="36"/>
      <c r="M4348" s="38"/>
      <c r="N4348" s="36"/>
      <c r="O4348" s="38"/>
    </row>
    <row r="4349" spans="8:15">
      <c r="H4349" s="37"/>
      <c r="I4349" s="36"/>
      <c r="J4349" s="38"/>
      <c r="K4349" s="36"/>
      <c r="L4349" s="36"/>
      <c r="M4349" s="38"/>
      <c r="N4349" s="36"/>
      <c r="O4349" s="38"/>
    </row>
    <row r="4350" spans="8:15">
      <c r="H4350" s="37"/>
      <c r="I4350" s="36"/>
      <c r="J4350" s="38"/>
      <c r="K4350" s="36"/>
      <c r="L4350" s="36"/>
      <c r="M4350" s="38"/>
      <c r="N4350" s="36"/>
      <c r="O4350" s="38"/>
    </row>
    <row r="4351" spans="8:15">
      <c r="H4351" s="37"/>
      <c r="I4351" s="36"/>
      <c r="J4351" s="38"/>
      <c r="K4351" s="36"/>
      <c r="L4351" s="36"/>
      <c r="M4351" s="38"/>
      <c r="N4351" s="36"/>
      <c r="O4351" s="38"/>
    </row>
    <row r="4352" spans="8:15">
      <c r="H4352" s="37"/>
      <c r="I4352" s="36"/>
      <c r="J4352" s="38"/>
      <c r="K4352" s="36"/>
      <c r="L4352" s="36"/>
      <c r="M4352" s="38"/>
      <c r="N4352" s="36"/>
      <c r="O4352" s="38"/>
    </row>
    <row r="4353" spans="8:15">
      <c r="H4353" s="37"/>
      <c r="I4353" s="36"/>
      <c r="J4353" s="38"/>
      <c r="K4353" s="36"/>
      <c r="L4353" s="36"/>
      <c r="M4353" s="38"/>
      <c r="N4353" s="36"/>
      <c r="O4353" s="38"/>
    </row>
    <row r="4354" spans="8:15">
      <c r="H4354" s="37"/>
      <c r="I4354" s="36"/>
      <c r="J4354" s="38"/>
      <c r="K4354" s="36"/>
      <c r="L4354" s="36"/>
      <c r="M4354" s="38"/>
      <c r="N4354" s="36"/>
      <c r="O4354" s="38"/>
    </row>
    <row r="4355" spans="8:15">
      <c r="H4355" s="37"/>
      <c r="I4355" s="36"/>
      <c r="J4355" s="38"/>
      <c r="K4355" s="36"/>
      <c r="L4355" s="36"/>
      <c r="M4355" s="38"/>
      <c r="N4355" s="36"/>
      <c r="O4355" s="38"/>
    </row>
    <row r="4356" spans="8:15">
      <c r="H4356" s="37"/>
      <c r="I4356" s="36"/>
      <c r="J4356" s="38"/>
      <c r="K4356" s="36"/>
      <c r="L4356" s="36"/>
      <c r="M4356" s="38"/>
      <c r="N4356" s="36"/>
      <c r="O4356" s="38"/>
    </row>
    <row r="4357" spans="8:15">
      <c r="H4357" s="37"/>
      <c r="I4357" s="36"/>
      <c r="J4357" s="38"/>
      <c r="K4357" s="36"/>
      <c r="L4357" s="36"/>
      <c r="M4357" s="38"/>
      <c r="N4357" s="36"/>
      <c r="O4357" s="38"/>
    </row>
    <row r="4358" spans="8:15">
      <c r="H4358" s="37"/>
      <c r="I4358" s="36"/>
      <c r="J4358" s="38"/>
      <c r="K4358" s="36"/>
      <c r="L4358" s="36"/>
      <c r="M4358" s="38"/>
      <c r="N4358" s="36"/>
      <c r="O4358" s="38"/>
    </row>
    <row r="4359" spans="8:15">
      <c r="H4359" s="37"/>
      <c r="I4359" s="36"/>
      <c r="J4359" s="38"/>
      <c r="K4359" s="36"/>
      <c r="L4359" s="36"/>
      <c r="M4359" s="38"/>
      <c r="N4359" s="36"/>
      <c r="O4359" s="38"/>
    </row>
    <row r="4360" spans="8:15">
      <c r="H4360" s="37"/>
      <c r="I4360" s="36"/>
      <c r="J4360" s="38"/>
      <c r="K4360" s="36"/>
      <c r="L4360" s="36"/>
      <c r="M4360" s="38"/>
      <c r="N4360" s="36"/>
      <c r="O4360" s="38"/>
    </row>
    <row r="4361" spans="8:15">
      <c r="H4361" s="37"/>
      <c r="I4361" s="36"/>
      <c r="J4361" s="38"/>
      <c r="K4361" s="36"/>
      <c r="L4361" s="36"/>
      <c r="M4361" s="38"/>
      <c r="N4361" s="36"/>
      <c r="O4361" s="38"/>
    </row>
    <row r="4362" spans="8:15">
      <c r="H4362" s="37"/>
      <c r="I4362" s="36"/>
      <c r="J4362" s="38"/>
      <c r="K4362" s="36"/>
      <c r="L4362" s="36"/>
      <c r="M4362" s="38"/>
      <c r="N4362" s="36"/>
      <c r="O4362" s="38"/>
    </row>
    <row r="4363" spans="8:15">
      <c r="H4363" s="37"/>
      <c r="I4363" s="36"/>
      <c r="J4363" s="38"/>
      <c r="K4363" s="36"/>
      <c r="L4363" s="36"/>
      <c r="M4363" s="38"/>
      <c r="N4363" s="36"/>
      <c r="O4363" s="38"/>
    </row>
    <row r="4364" spans="8:15">
      <c r="H4364" s="37"/>
      <c r="I4364" s="36"/>
      <c r="J4364" s="38"/>
      <c r="K4364" s="36"/>
      <c r="L4364" s="36"/>
      <c r="M4364" s="38"/>
      <c r="N4364" s="36"/>
      <c r="O4364" s="38"/>
    </row>
    <row r="4365" spans="8:15">
      <c r="H4365" s="37"/>
      <c r="I4365" s="36"/>
      <c r="J4365" s="38"/>
      <c r="K4365" s="36"/>
      <c r="L4365" s="36"/>
      <c r="M4365" s="38"/>
      <c r="N4365" s="36"/>
      <c r="O4365" s="38"/>
    </row>
    <row r="4366" spans="8:15">
      <c r="H4366" s="37"/>
      <c r="I4366" s="36"/>
      <c r="J4366" s="38"/>
      <c r="K4366" s="36"/>
      <c r="L4366" s="36"/>
      <c r="M4366" s="38"/>
      <c r="N4366" s="36"/>
      <c r="O4366" s="38"/>
    </row>
    <row r="4367" spans="8:15">
      <c r="H4367" s="37"/>
      <c r="I4367" s="36"/>
      <c r="J4367" s="38"/>
      <c r="K4367" s="36"/>
      <c r="L4367" s="36"/>
      <c r="M4367" s="38"/>
      <c r="N4367" s="36"/>
      <c r="O4367" s="38"/>
    </row>
    <row r="4368" spans="8:15">
      <c r="H4368" s="37"/>
      <c r="I4368" s="36"/>
      <c r="J4368" s="38"/>
      <c r="K4368" s="36"/>
      <c r="L4368" s="36"/>
      <c r="M4368" s="38"/>
      <c r="N4368" s="36"/>
      <c r="O4368" s="38"/>
    </row>
    <row r="4369" spans="8:15">
      <c r="H4369" s="37"/>
      <c r="I4369" s="36"/>
      <c r="J4369" s="38"/>
      <c r="K4369" s="36"/>
      <c r="L4369" s="36"/>
      <c r="M4369" s="38"/>
      <c r="N4369" s="36"/>
      <c r="O4369" s="38"/>
    </row>
    <row r="4370" spans="8:15">
      <c r="H4370" s="37"/>
      <c r="I4370" s="36"/>
      <c r="J4370" s="38"/>
      <c r="K4370" s="36"/>
      <c r="L4370" s="36"/>
      <c r="M4370" s="38"/>
      <c r="N4370" s="36"/>
      <c r="O4370" s="38"/>
    </row>
    <row r="4371" spans="8:15">
      <c r="H4371" s="37"/>
      <c r="I4371" s="36"/>
      <c r="J4371" s="38"/>
      <c r="K4371" s="36"/>
      <c r="L4371" s="36"/>
      <c r="M4371" s="38"/>
      <c r="N4371" s="36"/>
      <c r="O4371" s="38"/>
    </row>
    <row r="4372" spans="8:15">
      <c r="H4372" s="37"/>
      <c r="I4372" s="36"/>
      <c r="J4372" s="38"/>
      <c r="K4372" s="36"/>
      <c r="L4372" s="36"/>
      <c r="M4372" s="38"/>
      <c r="N4372" s="36"/>
      <c r="O4372" s="38"/>
    </row>
    <row r="4373" spans="8:15">
      <c r="H4373" s="37"/>
      <c r="I4373" s="36"/>
      <c r="J4373" s="38"/>
      <c r="K4373" s="36"/>
      <c r="L4373" s="36"/>
      <c r="M4373" s="38"/>
      <c r="N4373" s="36"/>
      <c r="O4373" s="38"/>
    </row>
    <row r="4374" spans="8:15">
      <c r="H4374" s="37"/>
      <c r="I4374" s="36"/>
      <c r="J4374" s="38"/>
      <c r="K4374" s="36"/>
      <c r="L4374" s="36"/>
      <c r="M4374" s="38"/>
      <c r="N4374" s="36"/>
      <c r="O4374" s="38"/>
    </row>
    <row r="4375" spans="8:15">
      <c r="H4375" s="37"/>
      <c r="I4375" s="36"/>
      <c r="J4375" s="38"/>
      <c r="K4375" s="36"/>
      <c r="L4375" s="36"/>
      <c r="M4375" s="38"/>
      <c r="N4375" s="36"/>
      <c r="O4375" s="38"/>
    </row>
    <row r="4376" spans="8:15">
      <c r="H4376" s="37"/>
      <c r="I4376" s="36"/>
      <c r="J4376" s="38"/>
      <c r="K4376" s="36"/>
      <c r="L4376" s="36"/>
      <c r="M4376" s="38"/>
      <c r="N4376" s="36"/>
      <c r="O4376" s="38"/>
    </row>
    <row r="4377" spans="8:15">
      <c r="H4377" s="37"/>
      <c r="I4377" s="36"/>
      <c r="J4377" s="38"/>
      <c r="K4377" s="36"/>
      <c r="L4377" s="36"/>
      <c r="M4377" s="38"/>
      <c r="N4377" s="36"/>
      <c r="O4377" s="38"/>
    </row>
    <row r="4378" spans="8:15">
      <c r="H4378" s="37"/>
      <c r="I4378" s="36"/>
      <c r="J4378" s="38"/>
      <c r="K4378" s="36"/>
      <c r="L4378" s="36"/>
      <c r="M4378" s="38"/>
      <c r="N4378" s="36"/>
      <c r="O4378" s="38"/>
    </row>
    <row r="4379" spans="8:15">
      <c r="H4379" s="37"/>
      <c r="I4379" s="36"/>
      <c r="J4379" s="38"/>
      <c r="K4379" s="36"/>
      <c r="L4379" s="36"/>
      <c r="M4379" s="38"/>
      <c r="N4379" s="36"/>
      <c r="O4379" s="38"/>
    </row>
    <row r="4380" spans="8:15">
      <c r="H4380" s="37"/>
      <c r="I4380" s="36"/>
      <c r="J4380" s="38"/>
      <c r="K4380" s="36"/>
      <c r="L4380" s="36"/>
      <c r="M4380" s="38"/>
      <c r="N4380" s="36"/>
      <c r="O4380" s="38"/>
    </row>
    <row r="4381" spans="8:15">
      <c r="H4381" s="37"/>
      <c r="I4381" s="36"/>
      <c r="J4381" s="38"/>
      <c r="K4381" s="36"/>
      <c r="L4381" s="36"/>
      <c r="M4381" s="38"/>
      <c r="N4381" s="36"/>
      <c r="O4381" s="38"/>
    </row>
    <row r="4382" spans="8:15">
      <c r="H4382" s="37"/>
      <c r="I4382" s="36"/>
      <c r="J4382" s="38"/>
      <c r="K4382" s="36"/>
      <c r="L4382" s="36"/>
      <c r="M4382" s="38"/>
      <c r="N4382" s="36"/>
      <c r="O4382" s="38"/>
    </row>
    <row r="4383" spans="8:15">
      <c r="H4383" s="37"/>
      <c r="I4383" s="36"/>
      <c r="J4383" s="38"/>
      <c r="K4383" s="36"/>
      <c r="L4383" s="36"/>
      <c r="M4383" s="38"/>
      <c r="N4383" s="36"/>
      <c r="O4383" s="38"/>
    </row>
    <row r="4384" spans="8:15">
      <c r="H4384" s="37"/>
      <c r="I4384" s="36"/>
      <c r="J4384" s="38"/>
      <c r="K4384" s="36"/>
      <c r="L4384" s="36"/>
      <c r="M4384" s="38"/>
      <c r="N4384" s="36"/>
      <c r="O4384" s="38"/>
    </row>
    <row r="4385" spans="8:15">
      <c r="H4385" s="37"/>
      <c r="I4385" s="36"/>
      <c r="J4385" s="38"/>
      <c r="K4385" s="36"/>
      <c r="L4385" s="36"/>
      <c r="M4385" s="38"/>
      <c r="N4385" s="36"/>
      <c r="O4385" s="38"/>
    </row>
    <row r="4386" spans="8:15">
      <c r="H4386" s="37"/>
      <c r="I4386" s="36"/>
      <c r="J4386" s="38"/>
      <c r="K4386" s="36"/>
      <c r="L4386" s="36"/>
      <c r="M4386" s="38"/>
      <c r="N4386" s="36"/>
      <c r="O4386" s="38"/>
    </row>
    <row r="4387" spans="8:15">
      <c r="H4387" s="37"/>
      <c r="I4387" s="36"/>
      <c r="J4387" s="38"/>
      <c r="K4387" s="36"/>
      <c r="L4387" s="36"/>
      <c r="M4387" s="38"/>
      <c r="N4387" s="36"/>
      <c r="O4387" s="38"/>
    </row>
    <row r="4388" spans="8:15">
      <c r="H4388" s="37"/>
      <c r="I4388" s="36"/>
      <c r="J4388" s="38"/>
      <c r="K4388" s="36"/>
      <c r="L4388" s="36"/>
      <c r="M4388" s="38"/>
      <c r="N4388" s="36"/>
      <c r="O4388" s="38"/>
    </row>
    <row r="4389" spans="8:15">
      <c r="H4389" s="37"/>
      <c r="I4389" s="36"/>
      <c r="J4389" s="38"/>
      <c r="K4389" s="36"/>
      <c r="L4389" s="36"/>
      <c r="M4389" s="38"/>
      <c r="N4389" s="36"/>
      <c r="O4389" s="38"/>
    </row>
    <row r="4390" spans="8:15">
      <c r="H4390" s="37"/>
      <c r="I4390" s="36"/>
      <c r="J4390" s="38"/>
      <c r="K4390" s="36"/>
      <c r="L4390" s="36"/>
      <c r="M4390" s="38"/>
      <c r="N4390" s="36"/>
      <c r="O4390" s="38"/>
    </row>
    <row r="4391" spans="8:15">
      <c r="H4391" s="37"/>
      <c r="I4391" s="36"/>
      <c r="J4391" s="38"/>
      <c r="K4391" s="36"/>
      <c r="L4391" s="36"/>
      <c r="M4391" s="38"/>
      <c r="N4391" s="36"/>
      <c r="O4391" s="38"/>
    </row>
    <row r="4392" spans="8:15">
      <c r="H4392" s="37"/>
      <c r="I4392" s="36"/>
      <c r="J4392" s="38"/>
      <c r="K4392" s="36"/>
      <c r="L4392" s="36"/>
      <c r="M4392" s="38"/>
      <c r="N4392" s="36"/>
      <c r="O4392" s="38"/>
    </row>
    <row r="4393" spans="8:15">
      <c r="H4393" s="37"/>
      <c r="I4393" s="36"/>
      <c r="J4393" s="38"/>
      <c r="K4393" s="36"/>
      <c r="L4393" s="36"/>
      <c r="M4393" s="38"/>
      <c r="N4393" s="36"/>
      <c r="O4393" s="38"/>
    </row>
    <row r="4394" spans="8:15">
      <c r="H4394" s="37"/>
      <c r="I4394" s="36"/>
      <c r="J4394" s="38"/>
      <c r="K4394" s="36"/>
      <c r="L4394" s="36"/>
      <c r="M4394" s="38"/>
      <c r="N4394" s="36"/>
      <c r="O4394" s="38"/>
    </row>
    <row r="4395" spans="8:15">
      <c r="H4395" s="37"/>
      <c r="I4395" s="36"/>
      <c r="J4395" s="38"/>
      <c r="K4395" s="36"/>
      <c r="L4395" s="36"/>
      <c r="M4395" s="38"/>
      <c r="N4395" s="36"/>
      <c r="O4395" s="38"/>
    </row>
    <row r="4396" spans="8:15">
      <c r="H4396" s="37"/>
      <c r="I4396" s="36"/>
      <c r="J4396" s="38"/>
      <c r="K4396" s="36"/>
      <c r="L4396" s="36"/>
      <c r="M4396" s="38"/>
      <c r="N4396" s="36"/>
      <c r="O4396" s="38"/>
    </row>
    <row r="4397" spans="8:15">
      <c r="H4397" s="37"/>
      <c r="I4397" s="36"/>
      <c r="J4397" s="38"/>
      <c r="K4397" s="36"/>
      <c r="L4397" s="36"/>
      <c r="M4397" s="38"/>
      <c r="N4397" s="36"/>
      <c r="O4397" s="38"/>
    </row>
    <row r="4398" spans="8:15">
      <c r="H4398" s="37"/>
      <c r="I4398" s="36"/>
      <c r="J4398" s="38"/>
      <c r="K4398" s="36"/>
      <c r="L4398" s="36"/>
      <c r="M4398" s="38"/>
      <c r="N4398" s="36"/>
      <c r="O4398" s="38"/>
    </row>
    <row r="4399" spans="8:15">
      <c r="H4399" s="37"/>
      <c r="I4399" s="36"/>
      <c r="J4399" s="38"/>
      <c r="K4399" s="36"/>
      <c r="L4399" s="36"/>
      <c r="M4399" s="38"/>
      <c r="N4399" s="36"/>
      <c r="O4399" s="38"/>
    </row>
    <row r="4400" spans="8:15">
      <c r="H4400" s="37"/>
      <c r="I4400" s="36"/>
      <c r="J4400" s="38"/>
      <c r="K4400" s="36"/>
      <c r="L4400" s="36"/>
      <c r="M4400" s="38"/>
      <c r="N4400" s="36"/>
      <c r="O4400" s="38"/>
    </row>
    <row r="4401" spans="8:15">
      <c r="H4401" s="37"/>
      <c r="I4401" s="36"/>
      <c r="J4401" s="38"/>
      <c r="K4401" s="36"/>
      <c r="L4401" s="36"/>
      <c r="M4401" s="38"/>
      <c r="N4401" s="36"/>
      <c r="O4401" s="38"/>
    </row>
    <row r="4402" spans="8:15">
      <c r="H4402" s="37"/>
      <c r="I4402" s="36"/>
      <c r="J4402" s="38"/>
      <c r="K4402" s="36"/>
      <c r="L4402" s="36"/>
      <c r="M4402" s="38"/>
      <c r="N4402" s="36"/>
      <c r="O4402" s="38"/>
    </row>
    <row r="4403" spans="8:15">
      <c r="H4403" s="37"/>
      <c r="I4403" s="36"/>
      <c r="J4403" s="38"/>
      <c r="K4403" s="36"/>
      <c r="L4403" s="36"/>
      <c r="M4403" s="38"/>
      <c r="N4403" s="36"/>
      <c r="O4403" s="38"/>
    </row>
    <row r="4404" spans="8:15">
      <c r="H4404" s="37"/>
      <c r="I4404" s="36"/>
      <c r="J4404" s="38"/>
      <c r="K4404" s="36"/>
      <c r="L4404" s="36"/>
      <c r="M4404" s="38"/>
      <c r="N4404" s="36"/>
      <c r="O4404" s="38"/>
    </row>
    <row r="4405" spans="8:15">
      <c r="H4405" s="37"/>
      <c r="I4405" s="36"/>
      <c r="J4405" s="38"/>
      <c r="K4405" s="36"/>
      <c r="L4405" s="36"/>
      <c r="M4405" s="38"/>
      <c r="N4405" s="36"/>
      <c r="O4405" s="38"/>
    </row>
    <row r="4406" spans="8:15">
      <c r="H4406" s="37"/>
      <c r="I4406" s="36"/>
      <c r="J4406" s="38"/>
      <c r="K4406" s="36"/>
      <c r="L4406" s="36"/>
      <c r="M4406" s="38"/>
      <c r="N4406" s="36"/>
      <c r="O4406" s="38"/>
    </row>
    <row r="4407" spans="8:15">
      <c r="H4407" s="37"/>
      <c r="I4407" s="36"/>
      <c r="J4407" s="38"/>
      <c r="K4407" s="36"/>
      <c r="L4407" s="36"/>
      <c r="M4407" s="38"/>
      <c r="N4407" s="36"/>
      <c r="O4407" s="38"/>
    </row>
    <row r="4408" spans="8:15">
      <c r="H4408" s="37"/>
      <c r="I4408" s="36"/>
      <c r="J4408" s="38"/>
      <c r="K4408" s="36"/>
      <c r="L4408" s="36"/>
      <c r="M4408" s="38"/>
      <c r="N4408" s="36"/>
      <c r="O4408" s="38"/>
    </row>
    <row r="4409" spans="8:15">
      <c r="H4409" s="37"/>
      <c r="I4409" s="36"/>
      <c r="J4409" s="38"/>
      <c r="K4409" s="36"/>
      <c r="L4409" s="36"/>
      <c r="M4409" s="38"/>
      <c r="N4409" s="36"/>
      <c r="O4409" s="38"/>
    </row>
    <row r="4410" spans="8:15">
      <c r="H4410" s="37"/>
      <c r="I4410" s="36"/>
      <c r="J4410" s="38"/>
      <c r="K4410" s="36"/>
      <c r="L4410" s="36"/>
      <c r="M4410" s="38"/>
      <c r="N4410" s="36"/>
      <c r="O4410" s="38"/>
    </row>
    <row r="4411" spans="8:15">
      <c r="H4411" s="37"/>
      <c r="I4411" s="36"/>
      <c r="J4411" s="38"/>
      <c r="K4411" s="36"/>
      <c r="L4411" s="36"/>
      <c r="M4411" s="38"/>
      <c r="N4411" s="36"/>
      <c r="O4411" s="38"/>
    </row>
    <row r="4412" spans="8:15">
      <c r="H4412" s="37"/>
      <c r="I4412" s="36"/>
      <c r="J4412" s="38"/>
      <c r="K4412" s="36"/>
      <c r="L4412" s="36"/>
      <c r="M4412" s="38"/>
      <c r="N4412" s="36"/>
      <c r="O4412" s="38"/>
    </row>
    <row r="4413" spans="8:15">
      <c r="H4413" s="37"/>
      <c r="I4413" s="36"/>
      <c r="J4413" s="38"/>
      <c r="K4413" s="36"/>
      <c r="L4413" s="36"/>
      <c r="M4413" s="38"/>
      <c r="N4413" s="36"/>
      <c r="O4413" s="38"/>
    </row>
    <row r="4414" spans="8:15">
      <c r="H4414" s="37"/>
      <c r="I4414" s="36"/>
      <c r="J4414" s="38"/>
      <c r="K4414" s="36"/>
      <c r="L4414" s="36"/>
      <c r="M4414" s="38"/>
      <c r="N4414" s="36"/>
      <c r="O4414" s="38"/>
    </row>
    <row r="4415" spans="8:15">
      <c r="H4415" s="37"/>
      <c r="I4415" s="36"/>
      <c r="J4415" s="38"/>
      <c r="K4415" s="36"/>
      <c r="L4415" s="36"/>
      <c r="M4415" s="38"/>
      <c r="N4415" s="36"/>
      <c r="O4415" s="38"/>
    </row>
    <row r="4416" spans="8:15">
      <c r="H4416" s="37"/>
      <c r="I4416" s="36"/>
      <c r="J4416" s="38"/>
      <c r="K4416" s="36"/>
      <c r="L4416" s="36"/>
      <c r="M4416" s="38"/>
      <c r="N4416" s="36"/>
      <c r="O4416" s="38"/>
    </row>
    <row r="4417" spans="8:15">
      <c r="H4417" s="37"/>
      <c r="I4417" s="36"/>
      <c r="J4417" s="38"/>
      <c r="K4417" s="36"/>
      <c r="L4417" s="36"/>
      <c r="M4417" s="38"/>
      <c r="N4417" s="36"/>
      <c r="O4417" s="38"/>
    </row>
    <row r="4418" spans="8:15">
      <c r="H4418" s="37"/>
      <c r="I4418" s="36"/>
      <c r="J4418" s="38"/>
      <c r="K4418" s="36"/>
      <c r="L4418" s="36"/>
      <c r="M4418" s="38"/>
      <c r="N4418" s="36"/>
      <c r="O4418" s="38"/>
    </row>
    <row r="4419" spans="8:15">
      <c r="H4419" s="37"/>
      <c r="I4419" s="36"/>
      <c r="J4419" s="38"/>
      <c r="K4419" s="36"/>
      <c r="L4419" s="36"/>
      <c r="M4419" s="38"/>
      <c r="N4419" s="36"/>
      <c r="O4419" s="38"/>
    </row>
    <row r="4420" spans="8:15">
      <c r="H4420" s="37"/>
      <c r="I4420" s="36"/>
      <c r="J4420" s="38"/>
      <c r="K4420" s="36"/>
      <c r="L4420" s="36"/>
      <c r="M4420" s="38"/>
      <c r="N4420" s="36"/>
      <c r="O4420" s="38"/>
    </row>
    <row r="4421" spans="8:15">
      <c r="H4421" s="37"/>
      <c r="I4421" s="36"/>
      <c r="J4421" s="38"/>
      <c r="K4421" s="36"/>
      <c r="L4421" s="36"/>
      <c r="M4421" s="38"/>
      <c r="N4421" s="36"/>
      <c r="O4421" s="38"/>
    </row>
    <row r="4422" spans="8:15">
      <c r="H4422" s="37"/>
      <c r="I4422" s="36"/>
      <c r="J4422" s="38"/>
      <c r="K4422" s="36"/>
      <c r="L4422" s="36"/>
      <c r="M4422" s="38"/>
      <c r="N4422" s="36"/>
      <c r="O4422" s="38"/>
    </row>
    <row r="4423" spans="8:15">
      <c r="H4423" s="37"/>
      <c r="I4423" s="36"/>
      <c r="J4423" s="38"/>
      <c r="K4423" s="36"/>
      <c r="L4423" s="36"/>
      <c r="M4423" s="38"/>
      <c r="N4423" s="36"/>
      <c r="O4423" s="38"/>
    </row>
    <row r="4424" spans="8:15">
      <c r="H4424" s="37"/>
      <c r="I4424" s="36"/>
      <c r="J4424" s="38"/>
      <c r="K4424" s="36"/>
      <c r="L4424" s="36"/>
      <c r="M4424" s="38"/>
      <c r="N4424" s="36"/>
      <c r="O4424" s="38"/>
    </row>
    <row r="4425" spans="8:15">
      <c r="H4425" s="37"/>
      <c r="I4425" s="36"/>
      <c r="J4425" s="38"/>
      <c r="K4425" s="36"/>
      <c r="L4425" s="36"/>
      <c r="M4425" s="38"/>
      <c r="N4425" s="36"/>
      <c r="O4425" s="38"/>
    </row>
    <row r="4426" spans="8:15">
      <c r="H4426" s="37"/>
      <c r="I4426" s="36"/>
      <c r="J4426" s="38"/>
      <c r="K4426" s="36"/>
      <c r="L4426" s="36"/>
      <c r="M4426" s="38"/>
      <c r="N4426" s="36"/>
      <c r="O4426" s="38"/>
    </row>
    <row r="4427" spans="8:15">
      <c r="H4427" s="37"/>
      <c r="I4427" s="36"/>
      <c r="J4427" s="38"/>
      <c r="K4427" s="36"/>
      <c r="L4427" s="36"/>
      <c r="M4427" s="38"/>
      <c r="N4427" s="36"/>
      <c r="O4427" s="38"/>
    </row>
    <row r="4428" spans="8:15">
      <c r="H4428" s="37"/>
      <c r="I4428" s="36"/>
      <c r="J4428" s="38"/>
      <c r="K4428" s="36"/>
      <c r="L4428" s="36"/>
      <c r="M4428" s="38"/>
      <c r="N4428" s="36"/>
      <c r="O4428" s="38"/>
    </row>
    <row r="4429" spans="8:15">
      <c r="H4429" s="37"/>
      <c r="I4429" s="36"/>
      <c r="J4429" s="38"/>
      <c r="K4429" s="36"/>
      <c r="L4429" s="36"/>
      <c r="M4429" s="38"/>
      <c r="N4429" s="36"/>
      <c r="O4429" s="38"/>
    </row>
    <row r="4430" spans="8:15">
      <c r="H4430" s="37"/>
      <c r="I4430" s="36"/>
      <c r="J4430" s="38"/>
      <c r="K4430" s="36"/>
      <c r="L4430" s="36"/>
      <c r="M4430" s="38"/>
      <c r="N4430" s="36"/>
      <c r="O4430" s="38"/>
    </row>
    <row r="4431" spans="8:15">
      <c r="H4431" s="37"/>
      <c r="I4431" s="36"/>
      <c r="J4431" s="38"/>
      <c r="K4431" s="36"/>
      <c r="L4431" s="36"/>
      <c r="M4431" s="38"/>
      <c r="N4431" s="36"/>
      <c r="O4431" s="38"/>
    </row>
    <row r="4432" spans="8:15">
      <c r="H4432" s="37"/>
      <c r="I4432" s="36"/>
      <c r="J4432" s="38"/>
      <c r="K4432" s="36"/>
      <c r="L4432" s="36"/>
      <c r="M4432" s="38"/>
      <c r="N4432" s="36"/>
      <c r="O4432" s="38"/>
    </row>
    <row r="4433" spans="8:15">
      <c r="H4433" s="37"/>
      <c r="I4433" s="36"/>
      <c r="J4433" s="38"/>
      <c r="K4433" s="36"/>
      <c r="L4433" s="36"/>
      <c r="M4433" s="38"/>
      <c r="N4433" s="36"/>
      <c r="O4433" s="38"/>
    </row>
    <row r="4434" spans="8:15">
      <c r="H4434" s="37"/>
      <c r="I4434" s="36"/>
      <c r="J4434" s="38"/>
      <c r="K4434" s="36"/>
      <c r="L4434" s="36"/>
      <c r="M4434" s="38"/>
      <c r="N4434" s="36"/>
      <c r="O4434" s="38"/>
    </row>
    <row r="4435" spans="8:15">
      <c r="H4435" s="37"/>
      <c r="I4435" s="36"/>
      <c r="J4435" s="38"/>
      <c r="K4435" s="36"/>
      <c r="L4435" s="36"/>
      <c r="M4435" s="38"/>
      <c r="N4435" s="36"/>
      <c r="O4435" s="38"/>
    </row>
    <row r="4436" spans="8:15">
      <c r="H4436" s="37"/>
      <c r="I4436" s="36"/>
      <c r="J4436" s="38"/>
      <c r="K4436" s="36"/>
      <c r="L4436" s="36"/>
      <c r="M4436" s="38"/>
      <c r="N4436" s="36"/>
      <c r="O4436" s="38"/>
    </row>
    <row r="4437" spans="8:15">
      <c r="H4437" s="37"/>
      <c r="I4437" s="36"/>
      <c r="J4437" s="38"/>
      <c r="K4437" s="36"/>
      <c r="L4437" s="36"/>
      <c r="M4437" s="38"/>
      <c r="N4437" s="36"/>
      <c r="O4437" s="38"/>
    </row>
    <row r="4438" spans="8:15">
      <c r="H4438" s="37"/>
      <c r="I4438" s="36"/>
      <c r="J4438" s="38"/>
      <c r="K4438" s="36"/>
      <c r="L4438" s="36"/>
      <c r="M4438" s="38"/>
      <c r="N4438" s="36"/>
      <c r="O4438" s="38"/>
    </row>
    <row r="4439" spans="8:15">
      <c r="H4439" s="37"/>
      <c r="I4439" s="36"/>
      <c r="J4439" s="38"/>
      <c r="K4439" s="36"/>
      <c r="L4439" s="36"/>
      <c r="M4439" s="38"/>
      <c r="N4439" s="36"/>
      <c r="O4439" s="38"/>
    </row>
    <row r="4440" spans="8:15">
      <c r="H4440" s="37"/>
      <c r="I4440" s="36"/>
      <c r="J4440" s="38"/>
      <c r="K4440" s="36"/>
      <c r="L4440" s="36"/>
      <c r="M4440" s="38"/>
      <c r="N4440" s="36"/>
      <c r="O4440" s="38"/>
    </row>
    <row r="4441" spans="8:15">
      <c r="H4441" s="37"/>
      <c r="I4441" s="36"/>
      <c r="J4441" s="38"/>
      <c r="K4441" s="36"/>
      <c r="L4441" s="36"/>
      <c r="M4441" s="38"/>
      <c r="N4441" s="36"/>
      <c r="O4441" s="38"/>
    </row>
    <row r="4442" spans="8:15">
      <c r="H4442" s="37"/>
      <c r="I4442" s="36"/>
      <c r="J4442" s="38"/>
      <c r="K4442" s="36"/>
      <c r="L4442" s="36"/>
      <c r="M4442" s="38"/>
      <c r="N4442" s="36"/>
      <c r="O4442" s="38"/>
    </row>
    <row r="4443" spans="8:15">
      <c r="H4443" s="37"/>
      <c r="I4443" s="36"/>
      <c r="J4443" s="38"/>
      <c r="K4443" s="36"/>
      <c r="L4443" s="36"/>
      <c r="M4443" s="38"/>
      <c r="N4443" s="36"/>
      <c r="O4443" s="38"/>
    </row>
    <row r="4444" spans="8:15">
      <c r="H4444" s="37"/>
      <c r="I4444" s="36"/>
      <c r="J4444" s="38"/>
      <c r="K4444" s="36"/>
      <c r="L4444" s="36"/>
      <c r="M4444" s="38"/>
      <c r="N4444" s="36"/>
      <c r="O4444" s="38"/>
    </row>
    <row r="4445" spans="8:15">
      <c r="H4445" s="37"/>
      <c r="I4445" s="36"/>
      <c r="J4445" s="38"/>
      <c r="K4445" s="36"/>
      <c r="L4445" s="36"/>
      <c r="M4445" s="38"/>
      <c r="N4445" s="36"/>
      <c r="O4445" s="38"/>
    </row>
    <row r="4446" spans="8:15">
      <c r="H4446" s="37"/>
      <c r="I4446" s="36"/>
      <c r="J4446" s="38"/>
      <c r="K4446" s="36"/>
      <c r="L4446" s="36"/>
      <c r="M4446" s="38"/>
      <c r="N4446" s="36"/>
      <c r="O4446" s="38"/>
    </row>
    <row r="4447" spans="8:15">
      <c r="H4447" s="37"/>
      <c r="I4447" s="36"/>
      <c r="J4447" s="38"/>
      <c r="K4447" s="36"/>
      <c r="L4447" s="36"/>
      <c r="M4447" s="38"/>
      <c r="N4447" s="36"/>
      <c r="O4447" s="38"/>
    </row>
    <row r="4448" spans="8:15">
      <c r="H4448" s="37"/>
      <c r="I4448" s="36"/>
      <c r="J4448" s="38"/>
      <c r="K4448" s="36"/>
      <c r="L4448" s="36"/>
      <c r="M4448" s="38"/>
      <c r="N4448" s="36"/>
      <c r="O4448" s="38"/>
    </row>
    <row r="4449" spans="8:15">
      <c r="H4449" s="37"/>
      <c r="I4449" s="36"/>
      <c r="J4449" s="38"/>
      <c r="K4449" s="36"/>
      <c r="L4449" s="36"/>
      <c r="M4449" s="38"/>
      <c r="N4449" s="36"/>
      <c r="O4449" s="38"/>
    </row>
    <row r="4450" spans="8:15">
      <c r="H4450" s="37"/>
      <c r="I4450" s="36"/>
      <c r="J4450" s="38"/>
      <c r="K4450" s="36"/>
      <c r="L4450" s="36"/>
      <c r="M4450" s="38"/>
      <c r="N4450" s="36"/>
      <c r="O4450" s="38"/>
    </row>
    <row r="4451" spans="8:15">
      <c r="H4451" s="37"/>
      <c r="I4451" s="36"/>
      <c r="J4451" s="38"/>
      <c r="K4451" s="36"/>
      <c r="L4451" s="36"/>
      <c r="M4451" s="38"/>
      <c r="N4451" s="36"/>
      <c r="O4451" s="38"/>
    </row>
    <row r="4452" spans="8:15">
      <c r="H4452" s="37"/>
      <c r="I4452" s="36"/>
      <c r="J4452" s="38"/>
      <c r="K4452" s="36"/>
      <c r="L4452" s="36"/>
      <c r="M4452" s="38"/>
      <c r="N4452" s="36"/>
      <c r="O4452" s="38"/>
    </row>
    <row r="4453" spans="8:15">
      <c r="H4453" s="37"/>
      <c r="I4453" s="36"/>
      <c r="J4453" s="38"/>
      <c r="K4453" s="36"/>
      <c r="L4453" s="36"/>
      <c r="M4453" s="38"/>
      <c r="N4453" s="36"/>
      <c r="O4453" s="38"/>
    </row>
    <row r="4454" spans="8:15">
      <c r="H4454" s="37"/>
      <c r="I4454" s="36"/>
      <c r="J4454" s="38"/>
      <c r="K4454" s="36"/>
      <c r="L4454" s="36"/>
      <c r="M4454" s="38"/>
      <c r="N4454" s="36"/>
      <c r="O4454" s="38"/>
    </row>
    <row r="4455" spans="8:15">
      <c r="H4455" s="37"/>
      <c r="I4455" s="36"/>
      <c r="J4455" s="38"/>
      <c r="K4455" s="36"/>
      <c r="L4455" s="36"/>
      <c r="M4455" s="38"/>
      <c r="N4455" s="36"/>
      <c r="O4455" s="38"/>
    </row>
    <row r="4456" spans="8:15">
      <c r="H4456" s="37"/>
      <c r="I4456" s="36"/>
      <c r="J4456" s="38"/>
      <c r="K4456" s="36"/>
      <c r="L4456" s="36"/>
      <c r="M4456" s="38"/>
      <c r="N4456" s="36"/>
      <c r="O4456" s="38"/>
    </row>
    <row r="4457" spans="8:15">
      <c r="H4457" s="37"/>
      <c r="I4457" s="36"/>
      <c r="J4457" s="38"/>
      <c r="K4457" s="36"/>
      <c r="L4457" s="36"/>
      <c r="M4457" s="38"/>
      <c r="N4457" s="36"/>
      <c r="O4457" s="38"/>
    </row>
    <row r="4458" spans="8:15">
      <c r="H4458" s="37"/>
      <c r="I4458" s="36"/>
      <c r="J4458" s="38"/>
      <c r="K4458" s="36"/>
      <c r="L4458" s="36"/>
      <c r="M4458" s="38"/>
      <c r="N4458" s="36"/>
      <c r="O4458" s="38"/>
    </row>
    <row r="4459" spans="8:15">
      <c r="H4459" s="37"/>
      <c r="I4459" s="36"/>
      <c r="J4459" s="38"/>
      <c r="K4459" s="36"/>
      <c r="L4459" s="36"/>
      <c r="M4459" s="38"/>
      <c r="N4459" s="36"/>
      <c r="O4459" s="38"/>
    </row>
    <row r="4460" spans="8:15">
      <c r="H4460" s="37"/>
      <c r="I4460" s="36"/>
      <c r="J4460" s="38"/>
      <c r="K4460" s="36"/>
      <c r="L4460" s="36"/>
      <c r="M4460" s="38"/>
      <c r="N4460" s="36"/>
      <c r="O4460" s="38"/>
    </row>
    <row r="4461" spans="8:15">
      <c r="H4461" s="37"/>
      <c r="I4461" s="36"/>
      <c r="J4461" s="38"/>
      <c r="K4461" s="36"/>
      <c r="L4461" s="36"/>
      <c r="M4461" s="38"/>
      <c r="N4461" s="36"/>
      <c r="O4461" s="38"/>
    </row>
    <row r="4462" spans="8:15">
      <c r="H4462" s="37"/>
      <c r="I4462" s="36"/>
      <c r="J4462" s="38"/>
      <c r="K4462" s="36"/>
      <c r="L4462" s="36"/>
      <c r="M4462" s="38"/>
      <c r="N4462" s="36"/>
      <c r="O4462" s="38"/>
    </row>
    <row r="4463" spans="8:15">
      <c r="H4463" s="37"/>
      <c r="I4463" s="36"/>
      <c r="J4463" s="38"/>
      <c r="K4463" s="36"/>
      <c r="L4463" s="36"/>
      <c r="M4463" s="38"/>
      <c r="N4463" s="36"/>
      <c r="O4463" s="38"/>
    </row>
    <row r="4464" spans="8:15">
      <c r="H4464" s="37"/>
      <c r="I4464" s="36"/>
      <c r="J4464" s="38"/>
      <c r="K4464" s="36"/>
      <c r="L4464" s="36"/>
      <c r="M4464" s="38"/>
      <c r="N4464" s="36"/>
      <c r="O4464" s="38"/>
    </row>
    <row r="4465" spans="8:15">
      <c r="H4465" s="37"/>
      <c r="I4465" s="36"/>
      <c r="J4465" s="38"/>
      <c r="K4465" s="36"/>
      <c r="L4465" s="36"/>
      <c r="M4465" s="38"/>
      <c r="N4465" s="36"/>
      <c r="O4465" s="38"/>
    </row>
    <row r="4466" spans="8:15">
      <c r="H4466" s="37"/>
      <c r="I4466" s="36"/>
      <c r="J4466" s="38"/>
      <c r="K4466" s="36"/>
      <c r="L4466" s="36"/>
      <c r="M4466" s="38"/>
      <c r="N4466" s="36"/>
      <c r="O4466" s="38"/>
    </row>
    <row r="4467" spans="8:15">
      <c r="H4467" s="37"/>
      <c r="I4467" s="36"/>
      <c r="J4467" s="38"/>
      <c r="K4467" s="36"/>
      <c r="L4467" s="36"/>
      <c r="M4467" s="38"/>
      <c r="N4467" s="36"/>
      <c r="O4467" s="38"/>
    </row>
    <row r="4468" spans="8:15">
      <c r="H4468" s="37"/>
      <c r="I4468" s="36"/>
      <c r="J4468" s="38"/>
      <c r="K4468" s="36"/>
      <c r="L4468" s="36"/>
      <c r="M4468" s="38"/>
      <c r="N4468" s="36"/>
      <c r="O4468" s="38"/>
    </row>
    <row r="4469" spans="8:15">
      <c r="H4469" s="37"/>
      <c r="I4469" s="36"/>
      <c r="J4469" s="38"/>
      <c r="K4469" s="36"/>
      <c r="L4469" s="36"/>
      <c r="M4469" s="38"/>
      <c r="N4469" s="36"/>
      <c r="O4469" s="38"/>
    </row>
    <row r="4470" spans="8:15">
      <c r="H4470" s="37"/>
      <c r="I4470" s="36"/>
      <c r="J4470" s="38"/>
      <c r="K4470" s="36"/>
      <c r="L4470" s="36"/>
      <c r="M4470" s="38"/>
      <c r="N4470" s="36"/>
      <c r="O4470" s="38"/>
    </row>
    <row r="4471" spans="8:15">
      <c r="H4471" s="37"/>
      <c r="I4471" s="36"/>
      <c r="J4471" s="38"/>
      <c r="K4471" s="36"/>
      <c r="L4471" s="36"/>
      <c r="M4471" s="38"/>
      <c r="N4471" s="36"/>
      <c r="O4471" s="38"/>
    </row>
    <row r="4472" spans="8:15">
      <c r="H4472" s="37"/>
      <c r="I4472" s="36"/>
      <c r="J4472" s="38"/>
      <c r="K4472" s="36"/>
      <c r="L4472" s="36"/>
      <c r="M4472" s="38"/>
      <c r="N4472" s="36"/>
      <c r="O4472" s="38"/>
    </row>
    <row r="4473" spans="8:15">
      <c r="H4473" s="37"/>
      <c r="I4473" s="36"/>
      <c r="J4473" s="38"/>
      <c r="K4473" s="36"/>
      <c r="L4473" s="36"/>
      <c r="M4473" s="38"/>
      <c r="N4473" s="36"/>
      <c r="O4473" s="38"/>
    </row>
    <row r="4474" spans="8:15">
      <c r="H4474" s="37"/>
      <c r="I4474" s="36"/>
      <c r="J4474" s="38"/>
      <c r="K4474" s="36"/>
      <c r="L4474" s="36"/>
      <c r="M4474" s="38"/>
      <c r="N4474" s="36"/>
      <c r="O4474" s="38"/>
    </row>
    <row r="4475" spans="8:15">
      <c r="H4475" s="37"/>
      <c r="I4475" s="36"/>
      <c r="J4475" s="38"/>
      <c r="K4475" s="36"/>
      <c r="L4475" s="36"/>
      <c r="M4475" s="38"/>
      <c r="N4475" s="36"/>
      <c r="O4475" s="38"/>
    </row>
    <row r="4476" spans="8:15">
      <c r="H4476" s="37"/>
      <c r="I4476" s="36"/>
      <c r="J4476" s="38"/>
      <c r="K4476" s="36"/>
      <c r="L4476" s="36"/>
      <c r="M4476" s="38"/>
      <c r="N4476" s="36"/>
      <c r="O4476" s="38"/>
    </row>
    <row r="4477" spans="8:15">
      <c r="H4477" s="37"/>
      <c r="I4477" s="36"/>
      <c r="J4477" s="38"/>
      <c r="K4477" s="36"/>
      <c r="L4477" s="36"/>
      <c r="M4477" s="38"/>
      <c r="N4477" s="36"/>
      <c r="O4477" s="38"/>
    </row>
    <row r="4478" spans="8:15">
      <c r="H4478" s="37"/>
      <c r="I4478" s="36"/>
      <c r="J4478" s="38"/>
      <c r="K4478" s="36"/>
      <c r="L4478" s="36"/>
      <c r="M4478" s="38"/>
      <c r="N4478" s="36"/>
      <c r="O4478" s="38"/>
    </row>
    <row r="4479" spans="8:15">
      <c r="H4479" s="37"/>
      <c r="I4479" s="36"/>
      <c r="J4479" s="38"/>
      <c r="K4479" s="36"/>
      <c r="L4479" s="36"/>
      <c r="M4479" s="38"/>
      <c r="N4479" s="36"/>
      <c r="O4479" s="38"/>
    </row>
    <row r="4480" spans="8:15">
      <c r="H4480" s="37"/>
      <c r="I4480" s="36"/>
      <c r="J4480" s="38"/>
      <c r="K4480" s="36"/>
      <c r="L4480" s="36"/>
      <c r="M4480" s="38"/>
      <c r="N4480" s="36"/>
      <c r="O4480" s="38"/>
    </row>
    <row r="4481" spans="8:15">
      <c r="H4481" s="37"/>
      <c r="I4481" s="36"/>
      <c r="J4481" s="38"/>
      <c r="K4481" s="36"/>
      <c r="L4481" s="36"/>
      <c r="M4481" s="38"/>
      <c r="N4481" s="36"/>
      <c r="O4481" s="38"/>
    </row>
    <row r="4482" spans="8:15">
      <c r="H4482" s="37"/>
      <c r="I4482" s="36"/>
      <c r="J4482" s="38"/>
      <c r="K4482" s="36"/>
      <c r="L4482" s="36"/>
      <c r="M4482" s="38"/>
      <c r="N4482" s="36"/>
      <c r="O4482" s="38"/>
    </row>
    <row r="4483" spans="8:15">
      <c r="H4483" s="37"/>
      <c r="I4483" s="36"/>
      <c r="J4483" s="38"/>
      <c r="K4483" s="36"/>
      <c r="L4483" s="36"/>
      <c r="M4483" s="38"/>
      <c r="N4483" s="36"/>
      <c r="O4483" s="38"/>
    </row>
    <row r="4484" spans="8:15">
      <c r="H4484" s="37"/>
      <c r="I4484" s="36"/>
      <c r="J4484" s="38"/>
      <c r="K4484" s="36"/>
      <c r="L4484" s="36"/>
      <c r="M4484" s="38"/>
      <c r="N4484" s="36"/>
      <c r="O4484" s="38"/>
    </row>
    <row r="4485" spans="8:15">
      <c r="H4485" s="37"/>
      <c r="I4485" s="36"/>
      <c r="J4485" s="38"/>
      <c r="K4485" s="36"/>
      <c r="L4485" s="36"/>
      <c r="M4485" s="38"/>
      <c r="N4485" s="36"/>
      <c r="O4485" s="38"/>
    </row>
    <row r="4486" spans="8:15">
      <c r="H4486" s="37"/>
      <c r="I4486" s="36"/>
      <c r="J4486" s="38"/>
      <c r="K4486" s="36"/>
      <c r="L4486" s="36"/>
      <c r="M4486" s="38"/>
      <c r="N4486" s="36"/>
      <c r="O4486" s="38"/>
    </row>
    <row r="4487" spans="8:15">
      <c r="H4487" s="37"/>
      <c r="I4487" s="36"/>
      <c r="J4487" s="38"/>
      <c r="K4487" s="36"/>
      <c r="L4487" s="36"/>
      <c r="M4487" s="38"/>
      <c r="N4487" s="36"/>
      <c r="O4487" s="38"/>
    </row>
    <row r="4488" spans="8:15">
      <c r="H4488" s="37"/>
      <c r="I4488" s="36"/>
      <c r="J4488" s="38"/>
      <c r="K4488" s="36"/>
      <c r="L4488" s="36"/>
      <c r="M4488" s="38"/>
      <c r="N4488" s="36"/>
      <c r="O4488" s="38"/>
    </row>
    <row r="4489" spans="8:15">
      <c r="H4489" s="37"/>
      <c r="I4489" s="36"/>
      <c r="J4489" s="38"/>
      <c r="K4489" s="36"/>
      <c r="L4489" s="36"/>
      <c r="M4489" s="38"/>
      <c r="N4489" s="36"/>
      <c r="O4489" s="38"/>
    </row>
    <row r="4490" spans="8:15">
      <c r="H4490" s="37"/>
      <c r="I4490" s="36"/>
      <c r="J4490" s="38"/>
      <c r="K4490" s="36"/>
      <c r="L4490" s="36"/>
      <c r="M4490" s="38"/>
      <c r="N4490" s="36"/>
      <c r="O4490" s="38"/>
    </row>
    <row r="4491" spans="8:15">
      <c r="H4491" s="37"/>
      <c r="I4491" s="36"/>
      <c r="J4491" s="38"/>
      <c r="K4491" s="36"/>
      <c r="L4491" s="36"/>
      <c r="M4491" s="38"/>
      <c r="N4491" s="36"/>
      <c r="O4491" s="38"/>
    </row>
    <row r="4492" spans="8:15">
      <c r="H4492" s="37"/>
      <c r="I4492" s="36"/>
      <c r="J4492" s="38"/>
      <c r="K4492" s="36"/>
      <c r="L4492" s="36"/>
      <c r="M4492" s="38"/>
      <c r="N4492" s="36"/>
      <c r="O4492" s="38"/>
    </row>
    <row r="4493" spans="8:15">
      <c r="H4493" s="37"/>
      <c r="I4493" s="36"/>
      <c r="J4493" s="38"/>
      <c r="K4493" s="36"/>
      <c r="L4493" s="36"/>
      <c r="M4493" s="38"/>
      <c r="N4493" s="36"/>
      <c r="O4493" s="38"/>
    </row>
    <row r="4494" spans="8:15">
      <c r="H4494" s="37"/>
      <c r="I4494" s="36"/>
      <c r="J4494" s="38"/>
      <c r="K4494" s="36"/>
      <c r="L4494" s="36"/>
      <c r="M4494" s="38"/>
      <c r="N4494" s="36"/>
      <c r="O4494" s="38"/>
    </row>
    <row r="4495" spans="8:15">
      <c r="H4495" s="37"/>
      <c r="I4495" s="36"/>
      <c r="J4495" s="38"/>
      <c r="K4495" s="36"/>
      <c r="L4495" s="36"/>
      <c r="M4495" s="38"/>
      <c r="N4495" s="36"/>
      <c r="O4495" s="38"/>
    </row>
    <row r="4496" spans="8:15">
      <c r="H4496" s="37"/>
      <c r="I4496" s="36"/>
      <c r="J4496" s="38"/>
      <c r="K4496" s="36"/>
      <c r="L4496" s="36"/>
      <c r="M4496" s="38"/>
      <c r="N4496" s="36"/>
      <c r="O4496" s="38"/>
    </row>
    <row r="4497" spans="8:15">
      <c r="H4497" s="37"/>
      <c r="I4497" s="36"/>
      <c r="J4497" s="38"/>
      <c r="K4497" s="36"/>
      <c r="L4497" s="36"/>
      <c r="M4497" s="38"/>
      <c r="N4497" s="36"/>
      <c r="O4497" s="38"/>
    </row>
    <row r="4498" spans="8:15">
      <c r="H4498" s="37"/>
      <c r="I4498" s="36"/>
      <c r="J4498" s="38"/>
      <c r="K4498" s="36"/>
      <c r="L4498" s="36"/>
      <c r="M4498" s="38"/>
      <c r="N4498" s="36"/>
      <c r="O4498" s="38"/>
    </row>
    <row r="4499" spans="8:15">
      <c r="H4499" s="37"/>
      <c r="I4499" s="36"/>
      <c r="J4499" s="38"/>
      <c r="K4499" s="36"/>
      <c r="L4499" s="36"/>
      <c r="M4499" s="38"/>
      <c r="N4499" s="36"/>
      <c r="O4499" s="38"/>
    </row>
    <row r="4500" spans="8:15">
      <c r="H4500" s="37"/>
      <c r="I4500" s="36"/>
      <c r="J4500" s="38"/>
      <c r="K4500" s="36"/>
      <c r="L4500" s="36"/>
      <c r="M4500" s="38"/>
      <c r="N4500" s="36"/>
      <c r="O4500" s="38"/>
    </row>
    <row r="4501" spans="8:15">
      <c r="H4501" s="37"/>
      <c r="I4501" s="36"/>
      <c r="J4501" s="38"/>
      <c r="K4501" s="36"/>
      <c r="L4501" s="36"/>
      <c r="M4501" s="38"/>
      <c r="N4501" s="36"/>
      <c r="O4501" s="38"/>
    </row>
    <row r="4502" spans="8:15">
      <c r="H4502" s="37"/>
      <c r="I4502" s="36"/>
      <c r="J4502" s="38"/>
      <c r="K4502" s="36"/>
      <c r="L4502" s="36"/>
      <c r="M4502" s="38"/>
      <c r="N4502" s="36"/>
      <c r="O4502" s="38"/>
    </row>
    <row r="4503" spans="8:15">
      <c r="H4503" s="37"/>
      <c r="I4503" s="36"/>
      <c r="J4503" s="38"/>
      <c r="K4503" s="36"/>
      <c r="L4503" s="36"/>
      <c r="M4503" s="38"/>
      <c r="N4503" s="36"/>
      <c r="O4503" s="38"/>
    </row>
    <row r="4504" spans="8:15">
      <c r="H4504" s="37"/>
      <c r="I4504" s="36"/>
      <c r="J4504" s="38"/>
      <c r="K4504" s="36"/>
      <c r="L4504" s="36"/>
      <c r="M4504" s="38"/>
      <c r="N4504" s="36"/>
      <c r="O4504" s="38"/>
    </row>
    <row r="4505" spans="8:15">
      <c r="H4505" s="37"/>
      <c r="I4505" s="36"/>
      <c r="J4505" s="38"/>
      <c r="K4505" s="36"/>
      <c r="L4505" s="36"/>
      <c r="M4505" s="38"/>
      <c r="N4505" s="36"/>
      <c r="O4505" s="38"/>
    </row>
    <row r="4506" spans="8:15">
      <c r="H4506" s="37"/>
      <c r="I4506" s="36"/>
      <c r="J4506" s="38"/>
      <c r="K4506" s="36"/>
      <c r="L4506" s="36"/>
      <c r="M4506" s="38"/>
      <c r="N4506" s="36"/>
      <c r="O4506" s="38"/>
    </row>
    <row r="4507" spans="8:15">
      <c r="H4507" s="37"/>
      <c r="I4507" s="36"/>
      <c r="J4507" s="38"/>
      <c r="K4507" s="36"/>
      <c r="L4507" s="36"/>
      <c r="M4507" s="38"/>
      <c r="N4507" s="36"/>
      <c r="O4507" s="38"/>
    </row>
    <row r="4508" spans="8:15">
      <c r="H4508" s="37"/>
      <c r="I4508" s="36"/>
      <c r="J4508" s="38"/>
      <c r="K4508" s="36"/>
      <c r="L4508" s="36"/>
      <c r="M4508" s="38"/>
      <c r="N4508" s="36"/>
      <c r="O4508" s="38"/>
    </row>
    <row r="4509" spans="8:15">
      <c r="H4509" s="37"/>
      <c r="I4509" s="36"/>
      <c r="J4509" s="38"/>
      <c r="K4509" s="36"/>
      <c r="L4509" s="36"/>
      <c r="M4509" s="38"/>
      <c r="N4509" s="36"/>
      <c r="O4509" s="38"/>
    </row>
    <row r="4510" spans="8:15">
      <c r="H4510" s="37"/>
      <c r="I4510" s="36"/>
      <c r="J4510" s="38"/>
      <c r="K4510" s="36"/>
      <c r="L4510" s="36"/>
      <c r="M4510" s="38"/>
      <c r="N4510" s="36"/>
      <c r="O4510" s="38"/>
    </row>
    <row r="4511" spans="8:15">
      <c r="H4511" s="37"/>
      <c r="I4511" s="36"/>
      <c r="J4511" s="38"/>
      <c r="K4511" s="36"/>
      <c r="L4511" s="36"/>
      <c r="M4511" s="38"/>
      <c r="N4511" s="36"/>
      <c r="O4511" s="38"/>
    </row>
    <row r="4512" spans="8:15">
      <c r="H4512" s="37"/>
      <c r="I4512" s="36"/>
      <c r="J4512" s="38"/>
      <c r="K4512" s="36"/>
      <c r="L4512" s="36"/>
      <c r="M4512" s="38"/>
      <c r="N4512" s="36"/>
      <c r="O4512" s="38"/>
    </row>
    <row r="4513" spans="8:15">
      <c r="H4513" s="37"/>
      <c r="I4513" s="36"/>
      <c r="J4513" s="38"/>
      <c r="K4513" s="36"/>
      <c r="L4513" s="36"/>
      <c r="M4513" s="38"/>
      <c r="N4513" s="36"/>
      <c r="O4513" s="38"/>
    </row>
    <row r="4514" spans="8:15">
      <c r="H4514" s="37"/>
      <c r="I4514" s="36"/>
      <c r="J4514" s="38"/>
      <c r="K4514" s="36"/>
      <c r="L4514" s="36"/>
      <c r="M4514" s="38"/>
      <c r="N4514" s="36"/>
      <c r="O4514" s="38"/>
    </row>
    <row r="4515" spans="8:15">
      <c r="H4515" s="37"/>
      <c r="I4515" s="36"/>
      <c r="J4515" s="38"/>
      <c r="K4515" s="36"/>
      <c r="L4515" s="36"/>
      <c r="M4515" s="38"/>
      <c r="N4515" s="36"/>
      <c r="O4515" s="38"/>
    </row>
    <row r="4516" spans="8:15">
      <c r="H4516" s="37"/>
      <c r="I4516" s="36"/>
      <c r="J4516" s="38"/>
      <c r="K4516" s="36"/>
      <c r="L4516" s="36"/>
      <c r="M4516" s="38"/>
      <c r="N4516" s="36"/>
      <c r="O4516" s="38"/>
    </row>
    <row r="4517" spans="8:15">
      <c r="H4517" s="37"/>
      <c r="I4517" s="36"/>
      <c r="J4517" s="38"/>
      <c r="K4517" s="36"/>
      <c r="L4517" s="36"/>
      <c r="M4517" s="38"/>
      <c r="N4517" s="36"/>
      <c r="O4517" s="38"/>
    </row>
    <row r="4518" spans="8:15">
      <c r="H4518" s="37"/>
      <c r="I4518" s="36"/>
      <c r="J4518" s="38"/>
      <c r="K4518" s="36"/>
      <c r="L4518" s="36"/>
      <c r="M4518" s="38"/>
      <c r="N4518" s="36"/>
      <c r="O4518" s="38"/>
    </row>
    <row r="4519" spans="8:15">
      <c r="H4519" s="37"/>
      <c r="I4519" s="36"/>
      <c r="J4519" s="38"/>
      <c r="K4519" s="36"/>
      <c r="L4519" s="36"/>
      <c r="M4519" s="38"/>
      <c r="N4519" s="36"/>
      <c r="O4519" s="38"/>
    </row>
    <row r="4520" spans="8:15">
      <c r="H4520" s="37"/>
      <c r="I4520" s="36"/>
      <c r="J4520" s="38"/>
      <c r="K4520" s="36"/>
      <c r="L4520" s="36"/>
      <c r="M4520" s="38"/>
      <c r="N4520" s="36"/>
      <c r="O4520" s="38"/>
    </row>
    <row r="4521" spans="8:15">
      <c r="H4521" s="37"/>
      <c r="I4521" s="36"/>
      <c r="J4521" s="38"/>
      <c r="K4521" s="36"/>
      <c r="L4521" s="36"/>
      <c r="M4521" s="38"/>
      <c r="N4521" s="36"/>
      <c r="O4521" s="38"/>
    </row>
    <row r="4522" spans="8:15">
      <c r="H4522" s="37"/>
      <c r="I4522" s="36"/>
      <c r="J4522" s="38"/>
      <c r="K4522" s="36"/>
      <c r="L4522" s="36"/>
      <c r="M4522" s="38"/>
      <c r="N4522" s="36"/>
      <c r="O4522" s="38"/>
    </row>
    <row r="4523" spans="8:15">
      <c r="H4523" s="37"/>
      <c r="I4523" s="36"/>
      <c r="J4523" s="38"/>
      <c r="K4523" s="36"/>
      <c r="L4523" s="36"/>
      <c r="M4523" s="38"/>
      <c r="N4523" s="36"/>
      <c r="O4523" s="38"/>
    </row>
    <row r="4524" spans="8:15">
      <c r="H4524" s="37"/>
      <c r="I4524" s="36"/>
      <c r="J4524" s="38"/>
      <c r="K4524" s="36"/>
      <c r="L4524" s="36"/>
      <c r="M4524" s="38"/>
      <c r="N4524" s="36"/>
      <c r="O4524" s="38"/>
    </row>
    <row r="4525" spans="8:15">
      <c r="H4525" s="37"/>
      <c r="I4525" s="36"/>
      <c r="J4525" s="38"/>
      <c r="K4525" s="36"/>
      <c r="L4525" s="36"/>
      <c r="M4525" s="38"/>
      <c r="N4525" s="36"/>
      <c r="O4525" s="38"/>
    </row>
    <row r="4526" spans="8:15">
      <c r="H4526" s="37"/>
      <c r="I4526" s="36"/>
      <c r="J4526" s="38"/>
      <c r="K4526" s="36"/>
      <c r="L4526" s="36"/>
      <c r="M4526" s="38"/>
      <c r="N4526" s="36"/>
      <c r="O4526" s="38"/>
    </row>
    <row r="4527" spans="8:15">
      <c r="H4527" s="37"/>
      <c r="I4527" s="36"/>
      <c r="J4527" s="38"/>
      <c r="K4527" s="36"/>
      <c r="L4527" s="36"/>
      <c r="M4527" s="38"/>
      <c r="N4527" s="36"/>
      <c r="O4527" s="38"/>
    </row>
    <row r="4528" spans="8:15">
      <c r="H4528" s="37"/>
      <c r="I4528" s="36"/>
      <c r="J4528" s="38"/>
      <c r="K4528" s="36"/>
      <c r="L4528" s="36"/>
      <c r="M4528" s="38"/>
      <c r="N4528" s="36"/>
      <c r="O4528" s="38"/>
    </row>
    <row r="4529" spans="8:15">
      <c r="H4529" s="37"/>
      <c r="I4529" s="36"/>
      <c r="J4529" s="38"/>
      <c r="K4529" s="36"/>
      <c r="L4529" s="36"/>
      <c r="M4529" s="38"/>
      <c r="N4529" s="36"/>
      <c r="O4529" s="38"/>
    </row>
    <row r="4530" spans="8:15">
      <c r="H4530" s="37"/>
      <c r="I4530" s="36"/>
      <c r="J4530" s="38"/>
      <c r="K4530" s="36"/>
      <c r="L4530" s="36"/>
      <c r="M4530" s="38"/>
      <c r="N4530" s="36"/>
      <c r="O4530" s="38"/>
    </row>
    <row r="4531" spans="8:15">
      <c r="H4531" s="37"/>
      <c r="I4531" s="36"/>
      <c r="J4531" s="38"/>
      <c r="K4531" s="36"/>
      <c r="L4531" s="36"/>
      <c r="M4531" s="38"/>
      <c r="N4531" s="36"/>
      <c r="O4531" s="38"/>
    </row>
    <row r="4532" spans="8:15">
      <c r="H4532" s="37"/>
      <c r="I4532" s="36"/>
      <c r="J4532" s="38"/>
      <c r="K4532" s="36"/>
      <c r="L4532" s="36"/>
      <c r="M4532" s="38"/>
      <c r="N4532" s="36"/>
      <c r="O4532" s="38"/>
    </row>
    <row r="4533" spans="8:15">
      <c r="H4533" s="37"/>
      <c r="I4533" s="36"/>
      <c r="J4533" s="38"/>
      <c r="K4533" s="36"/>
      <c r="L4533" s="36"/>
      <c r="M4533" s="38"/>
      <c r="N4533" s="36"/>
      <c r="O4533" s="38"/>
    </row>
    <row r="4534" spans="8:15">
      <c r="H4534" s="37"/>
      <c r="I4534" s="36"/>
      <c r="J4534" s="38"/>
      <c r="K4534" s="36"/>
      <c r="L4534" s="36"/>
      <c r="M4534" s="38"/>
      <c r="N4534" s="36"/>
      <c r="O4534" s="38"/>
    </row>
    <row r="4535" spans="8:15">
      <c r="H4535" s="37"/>
      <c r="I4535" s="36"/>
      <c r="J4535" s="38"/>
      <c r="K4535" s="36"/>
      <c r="L4535" s="36"/>
      <c r="M4535" s="38"/>
      <c r="N4535" s="36"/>
      <c r="O4535" s="38"/>
    </row>
    <row r="4536" spans="8:15">
      <c r="H4536" s="37"/>
      <c r="I4536" s="36"/>
      <c r="J4536" s="38"/>
      <c r="K4536" s="36"/>
      <c r="L4536" s="36"/>
      <c r="M4536" s="38"/>
      <c r="N4536" s="36"/>
      <c r="O4536" s="38"/>
    </row>
    <row r="4537" spans="8:15">
      <c r="H4537" s="37"/>
      <c r="I4537" s="36"/>
      <c r="J4537" s="38"/>
      <c r="K4537" s="36"/>
      <c r="L4537" s="36"/>
      <c r="M4537" s="38"/>
      <c r="N4537" s="36"/>
      <c r="O4537" s="38"/>
    </row>
    <row r="4538" spans="8:15">
      <c r="H4538" s="37"/>
      <c r="I4538" s="36"/>
      <c r="J4538" s="38"/>
      <c r="K4538" s="36"/>
      <c r="L4538" s="36"/>
      <c r="M4538" s="38"/>
      <c r="N4538" s="36"/>
      <c r="O4538" s="38"/>
    </row>
    <row r="4539" spans="8:15">
      <c r="H4539" s="37"/>
      <c r="I4539" s="36"/>
      <c r="J4539" s="38"/>
      <c r="K4539" s="36"/>
      <c r="L4539" s="36"/>
      <c r="M4539" s="38"/>
      <c r="N4539" s="36"/>
      <c r="O4539" s="38"/>
    </row>
    <row r="4540" spans="8:15">
      <c r="H4540" s="37"/>
      <c r="I4540" s="36"/>
      <c r="J4540" s="38"/>
      <c r="K4540" s="36"/>
      <c r="L4540" s="36"/>
      <c r="M4540" s="38"/>
      <c r="N4540" s="36"/>
      <c r="O4540" s="38"/>
    </row>
    <row r="4541" spans="8:15">
      <c r="H4541" s="37"/>
      <c r="I4541" s="36"/>
      <c r="J4541" s="38"/>
      <c r="K4541" s="36"/>
      <c r="L4541" s="36"/>
      <c r="M4541" s="38"/>
      <c r="N4541" s="36"/>
      <c r="O4541" s="38"/>
    </row>
    <row r="4542" spans="8:15">
      <c r="H4542" s="37"/>
      <c r="I4542" s="36"/>
      <c r="J4542" s="38"/>
      <c r="K4542" s="36"/>
      <c r="L4542" s="36"/>
      <c r="M4542" s="38"/>
      <c r="N4542" s="36"/>
      <c r="O4542" s="38"/>
    </row>
    <row r="4543" spans="8:15">
      <c r="H4543" s="37"/>
      <c r="I4543" s="36"/>
      <c r="J4543" s="38"/>
      <c r="K4543" s="36"/>
      <c r="L4543" s="36"/>
      <c r="M4543" s="38"/>
      <c r="N4543" s="36"/>
      <c r="O4543" s="38"/>
    </row>
    <row r="4544" spans="8:15">
      <c r="H4544" s="37"/>
      <c r="I4544" s="36"/>
      <c r="J4544" s="38"/>
      <c r="K4544" s="36"/>
      <c r="L4544" s="36"/>
      <c r="M4544" s="38"/>
      <c r="N4544" s="36"/>
      <c r="O4544" s="38"/>
    </row>
    <row r="4545" spans="8:15">
      <c r="H4545" s="37"/>
      <c r="I4545" s="36"/>
      <c r="J4545" s="38"/>
      <c r="K4545" s="36"/>
      <c r="L4545" s="36"/>
      <c r="M4545" s="38"/>
      <c r="N4545" s="36"/>
      <c r="O4545" s="38"/>
    </row>
    <row r="4546" spans="8:15">
      <c r="H4546" s="37"/>
      <c r="I4546" s="36"/>
      <c r="J4546" s="38"/>
      <c r="K4546" s="36"/>
      <c r="L4546" s="36"/>
      <c r="M4546" s="38"/>
      <c r="N4546" s="36"/>
      <c r="O4546" s="38"/>
    </row>
    <row r="4547" spans="8:15">
      <c r="H4547" s="37"/>
      <c r="I4547" s="36"/>
      <c r="J4547" s="38"/>
      <c r="K4547" s="36"/>
      <c r="L4547" s="36"/>
      <c r="M4547" s="38"/>
      <c r="N4547" s="36"/>
      <c r="O4547" s="38"/>
    </row>
    <row r="4548" spans="8:15">
      <c r="H4548" s="37"/>
      <c r="I4548" s="36"/>
      <c r="J4548" s="38"/>
      <c r="K4548" s="36"/>
      <c r="L4548" s="36"/>
      <c r="M4548" s="38"/>
      <c r="N4548" s="36"/>
      <c r="O4548" s="38"/>
    </row>
    <row r="4549" spans="8:15">
      <c r="H4549" s="37"/>
      <c r="I4549" s="36"/>
      <c r="J4549" s="38"/>
      <c r="K4549" s="36"/>
      <c r="L4549" s="36"/>
      <c r="M4549" s="38"/>
      <c r="N4549" s="36"/>
      <c r="O4549" s="38"/>
    </row>
    <row r="4550" spans="8:15">
      <c r="H4550" s="37"/>
      <c r="I4550" s="36"/>
      <c r="J4550" s="38"/>
      <c r="K4550" s="36"/>
      <c r="L4550" s="36"/>
      <c r="M4550" s="38"/>
      <c r="N4550" s="36"/>
      <c r="O4550" s="38"/>
    </row>
    <row r="4551" spans="8:15">
      <c r="H4551" s="37"/>
      <c r="I4551" s="36"/>
      <c r="J4551" s="38"/>
      <c r="K4551" s="36"/>
      <c r="L4551" s="36"/>
      <c r="M4551" s="38"/>
      <c r="N4551" s="36"/>
      <c r="O4551" s="38"/>
    </row>
    <row r="4552" spans="8:15">
      <c r="H4552" s="37"/>
      <c r="I4552" s="36"/>
      <c r="J4552" s="38"/>
      <c r="K4552" s="36"/>
      <c r="L4552" s="36"/>
      <c r="M4552" s="38"/>
      <c r="N4552" s="36"/>
      <c r="O4552" s="38"/>
    </row>
    <row r="4553" spans="8:15">
      <c r="H4553" s="37"/>
      <c r="I4553" s="36"/>
      <c r="J4553" s="38"/>
      <c r="K4553" s="36"/>
      <c r="L4553" s="36"/>
      <c r="M4553" s="38"/>
      <c r="N4553" s="36"/>
      <c r="O4553" s="38"/>
    </row>
    <row r="4554" spans="8:15">
      <c r="H4554" s="37"/>
      <c r="I4554" s="36"/>
      <c r="J4554" s="38"/>
      <c r="K4554" s="36"/>
      <c r="L4554" s="36"/>
      <c r="M4554" s="38"/>
      <c r="N4554" s="36"/>
      <c r="O4554" s="38"/>
    </row>
    <row r="4555" spans="8:15">
      <c r="H4555" s="37"/>
      <c r="I4555" s="36"/>
      <c r="J4555" s="38"/>
      <c r="K4555" s="36"/>
      <c r="L4555" s="36"/>
      <c r="M4555" s="38"/>
      <c r="N4555" s="36"/>
      <c r="O4555" s="38"/>
    </row>
    <row r="4556" spans="8:15">
      <c r="H4556" s="37"/>
      <c r="I4556" s="36"/>
      <c r="J4556" s="38"/>
      <c r="K4556" s="36"/>
      <c r="L4556" s="36"/>
      <c r="M4556" s="38"/>
      <c r="N4556" s="36"/>
      <c r="O4556" s="38"/>
    </row>
    <row r="4557" spans="8:15">
      <c r="H4557" s="37"/>
      <c r="I4557" s="36"/>
      <c r="J4557" s="38"/>
      <c r="K4557" s="36"/>
      <c r="L4557" s="36"/>
      <c r="M4557" s="38"/>
      <c r="N4557" s="36"/>
      <c r="O4557" s="38"/>
    </row>
    <row r="4558" spans="8:15">
      <c r="H4558" s="37"/>
      <c r="I4558" s="36"/>
      <c r="J4558" s="38"/>
      <c r="K4558" s="36"/>
      <c r="L4558" s="36"/>
      <c r="M4558" s="38"/>
      <c r="N4558" s="36"/>
      <c r="O4558" s="38"/>
    </row>
    <row r="4559" spans="8:15">
      <c r="H4559" s="37"/>
      <c r="I4559" s="36"/>
      <c r="J4559" s="38"/>
      <c r="K4559" s="36"/>
      <c r="L4559" s="36"/>
      <c r="M4559" s="38"/>
      <c r="N4559" s="36"/>
      <c r="O4559" s="38"/>
    </row>
    <row r="4560" spans="8:15">
      <c r="H4560" s="37"/>
      <c r="I4560" s="36"/>
      <c r="J4560" s="38"/>
      <c r="K4560" s="36"/>
      <c r="L4560" s="36"/>
      <c r="M4560" s="38"/>
      <c r="N4560" s="36"/>
      <c r="O4560" s="38"/>
    </row>
    <row r="4561" spans="8:15">
      <c r="H4561" s="37"/>
      <c r="I4561" s="36"/>
      <c r="J4561" s="38"/>
      <c r="K4561" s="36"/>
      <c r="L4561" s="36"/>
      <c r="M4561" s="38"/>
      <c r="N4561" s="36"/>
      <c r="O4561" s="38"/>
    </row>
    <row r="4562" spans="8:15">
      <c r="H4562" s="37"/>
      <c r="I4562" s="36"/>
      <c r="J4562" s="38"/>
      <c r="K4562" s="36"/>
      <c r="L4562" s="36"/>
      <c r="M4562" s="38"/>
      <c r="N4562" s="36"/>
      <c r="O4562" s="38"/>
    </row>
    <row r="4563" spans="8:15">
      <c r="H4563" s="37"/>
      <c r="I4563" s="36"/>
      <c r="J4563" s="38"/>
      <c r="K4563" s="36"/>
      <c r="L4563" s="36"/>
      <c r="M4563" s="38"/>
      <c r="N4563" s="36"/>
      <c r="O4563" s="38"/>
    </row>
    <row r="4564" spans="8:15">
      <c r="H4564" s="37"/>
      <c r="I4564" s="36"/>
      <c r="J4564" s="38"/>
      <c r="K4564" s="36"/>
      <c r="L4564" s="36"/>
      <c r="M4564" s="38"/>
      <c r="N4564" s="36"/>
      <c r="O4564" s="38"/>
    </row>
    <row r="4565" spans="8:15">
      <c r="H4565" s="37"/>
      <c r="I4565" s="36"/>
      <c r="J4565" s="38"/>
      <c r="K4565" s="36"/>
      <c r="L4565" s="36"/>
      <c r="M4565" s="38"/>
      <c r="N4565" s="36"/>
      <c r="O4565" s="38"/>
    </row>
    <row r="4566" spans="8:15">
      <c r="H4566" s="37"/>
      <c r="I4566" s="36"/>
      <c r="J4566" s="38"/>
      <c r="K4566" s="36"/>
      <c r="L4566" s="36"/>
      <c r="M4566" s="38"/>
      <c r="N4566" s="36"/>
      <c r="O4566" s="38"/>
    </row>
    <row r="4567" spans="8:15">
      <c r="H4567" s="37"/>
      <c r="I4567" s="36"/>
      <c r="J4567" s="38"/>
      <c r="K4567" s="36"/>
      <c r="L4567" s="36"/>
      <c r="M4567" s="38"/>
      <c r="N4567" s="36"/>
      <c r="O4567" s="38"/>
    </row>
    <row r="4568" spans="8:15">
      <c r="H4568" s="37"/>
      <c r="I4568" s="36"/>
      <c r="J4568" s="38"/>
      <c r="K4568" s="36"/>
      <c r="L4568" s="36"/>
      <c r="M4568" s="38"/>
      <c r="N4568" s="36"/>
      <c r="O4568" s="38"/>
    </row>
    <row r="4569" spans="8:15">
      <c r="H4569" s="37"/>
      <c r="I4569" s="36"/>
      <c r="J4569" s="38"/>
      <c r="K4569" s="36"/>
      <c r="L4569" s="36"/>
      <c r="M4569" s="38"/>
      <c r="N4569" s="36"/>
      <c r="O4569" s="38"/>
    </row>
    <row r="4570" spans="8:15">
      <c r="H4570" s="37"/>
      <c r="I4570" s="36"/>
      <c r="J4570" s="38"/>
      <c r="K4570" s="36"/>
      <c r="L4570" s="36"/>
      <c r="M4570" s="38"/>
      <c r="N4570" s="36"/>
      <c r="O4570" s="38"/>
    </row>
    <row r="4571" spans="8:15">
      <c r="H4571" s="37"/>
      <c r="I4571" s="36"/>
      <c r="J4571" s="38"/>
      <c r="K4571" s="36"/>
      <c r="L4571" s="36"/>
      <c r="M4571" s="38"/>
      <c r="N4571" s="36"/>
      <c r="O4571" s="38"/>
    </row>
    <row r="4572" spans="8:15">
      <c r="H4572" s="37"/>
      <c r="I4572" s="36"/>
      <c r="J4572" s="38"/>
      <c r="K4572" s="36"/>
      <c r="L4572" s="36"/>
      <c r="M4572" s="38"/>
      <c r="N4572" s="36"/>
      <c r="O4572" s="38"/>
    </row>
    <row r="4573" spans="8:15">
      <c r="H4573" s="37"/>
      <c r="I4573" s="36"/>
      <c r="J4573" s="38"/>
      <c r="K4573" s="36"/>
      <c r="L4573" s="36"/>
      <c r="M4573" s="38"/>
      <c r="N4573" s="36"/>
      <c r="O4573" s="38"/>
    </row>
    <row r="4574" spans="8:15">
      <c r="H4574" s="37"/>
      <c r="I4574" s="36"/>
      <c r="J4574" s="38"/>
      <c r="K4574" s="36"/>
      <c r="L4574" s="36"/>
      <c r="M4574" s="38"/>
      <c r="N4574" s="36"/>
      <c r="O4574" s="38"/>
    </row>
    <row r="4575" spans="8:15">
      <c r="H4575" s="37"/>
      <c r="I4575" s="36"/>
      <c r="J4575" s="38"/>
      <c r="K4575" s="36"/>
      <c r="L4575" s="36"/>
      <c r="M4575" s="38"/>
      <c r="N4575" s="36"/>
      <c r="O4575" s="38"/>
    </row>
    <row r="4576" spans="8:15">
      <c r="H4576" s="37"/>
      <c r="I4576" s="36"/>
      <c r="J4576" s="38"/>
      <c r="K4576" s="36"/>
      <c r="L4576" s="36"/>
      <c r="M4576" s="38"/>
      <c r="N4576" s="36"/>
      <c r="O4576" s="38"/>
    </row>
    <row r="4577" spans="8:15">
      <c r="H4577" s="37"/>
      <c r="I4577" s="36"/>
      <c r="J4577" s="38"/>
      <c r="K4577" s="36"/>
      <c r="L4577" s="36"/>
      <c r="M4577" s="38"/>
      <c r="N4577" s="36"/>
      <c r="O4577" s="38"/>
    </row>
    <row r="4578" spans="8:15">
      <c r="H4578" s="37"/>
      <c r="I4578" s="36"/>
      <c r="J4578" s="38"/>
      <c r="K4578" s="36"/>
      <c r="L4578" s="36"/>
      <c r="M4578" s="38"/>
      <c r="N4578" s="36"/>
      <c r="O4578" s="38"/>
    </row>
    <row r="4579" spans="8:15">
      <c r="H4579" s="37"/>
      <c r="I4579" s="36"/>
      <c r="J4579" s="38"/>
      <c r="K4579" s="36"/>
      <c r="L4579" s="36"/>
      <c r="M4579" s="38"/>
      <c r="N4579" s="36"/>
      <c r="O4579" s="38"/>
    </row>
    <row r="4580" spans="8:15">
      <c r="H4580" s="37"/>
      <c r="I4580" s="36"/>
      <c r="J4580" s="38"/>
      <c r="K4580" s="36"/>
      <c r="L4580" s="36"/>
      <c r="M4580" s="38"/>
      <c r="N4580" s="36"/>
      <c r="O4580" s="38"/>
    </row>
    <row r="4581" spans="8:15">
      <c r="H4581" s="37"/>
      <c r="I4581" s="36"/>
      <c r="J4581" s="38"/>
      <c r="K4581" s="36"/>
      <c r="L4581" s="36"/>
      <c r="M4581" s="38"/>
      <c r="N4581" s="36"/>
      <c r="O4581" s="38"/>
    </row>
    <row r="4582" spans="8:15">
      <c r="H4582" s="37"/>
      <c r="I4582" s="36"/>
      <c r="J4582" s="38"/>
      <c r="K4582" s="36"/>
      <c r="L4582" s="36"/>
      <c r="M4582" s="38"/>
      <c r="N4582" s="36"/>
      <c r="O4582" s="38"/>
    </row>
    <row r="4583" spans="8:15">
      <c r="H4583" s="37"/>
      <c r="I4583" s="36"/>
      <c r="J4583" s="38"/>
      <c r="K4583" s="36"/>
      <c r="L4583" s="36"/>
      <c r="M4583" s="38"/>
      <c r="N4583" s="36"/>
      <c r="O4583" s="38"/>
    </row>
    <row r="4584" spans="8:15">
      <c r="H4584" s="37"/>
      <c r="I4584" s="36"/>
      <c r="J4584" s="38"/>
      <c r="K4584" s="36"/>
      <c r="L4584" s="36"/>
      <c r="M4584" s="38"/>
      <c r="N4584" s="36"/>
      <c r="O4584" s="38"/>
    </row>
    <row r="4585" spans="8:15">
      <c r="H4585" s="37"/>
      <c r="I4585" s="36"/>
      <c r="J4585" s="38"/>
      <c r="K4585" s="36"/>
      <c r="L4585" s="36"/>
      <c r="M4585" s="38"/>
      <c r="N4585" s="36"/>
      <c r="O4585" s="38"/>
    </row>
    <row r="4586" spans="8:15">
      <c r="H4586" s="37"/>
      <c r="I4586" s="36"/>
      <c r="J4586" s="38"/>
      <c r="K4586" s="36"/>
      <c r="L4586" s="36"/>
      <c r="M4586" s="38"/>
      <c r="N4586" s="36"/>
      <c r="O4586" s="38"/>
    </row>
    <row r="4587" spans="8:15">
      <c r="H4587" s="37"/>
      <c r="I4587" s="36"/>
      <c r="J4587" s="38"/>
      <c r="K4587" s="36"/>
      <c r="L4587" s="36"/>
      <c r="M4587" s="38"/>
      <c r="N4587" s="36"/>
      <c r="O4587" s="38"/>
    </row>
    <row r="4588" spans="8:15">
      <c r="H4588" s="37"/>
      <c r="I4588" s="36"/>
      <c r="J4588" s="38"/>
      <c r="K4588" s="36"/>
      <c r="L4588" s="36"/>
      <c r="M4588" s="38"/>
      <c r="N4588" s="36"/>
      <c r="O4588" s="38"/>
    </row>
    <row r="4589" spans="8:15">
      <c r="H4589" s="37"/>
      <c r="I4589" s="36"/>
      <c r="J4589" s="38"/>
      <c r="K4589" s="36"/>
      <c r="L4589" s="36"/>
      <c r="M4589" s="38"/>
      <c r="N4589" s="36"/>
      <c r="O4589" s="38"/>
    </row>
    <row r="4590" spans="8:15">
      <c r="H4590" s="37"/>
      <c r="I4590" s="36"/>
      <c r="J4590" s="38"/>
      <c r="K4590" s="36"/>
      <c r="L4590" s="36"/>
      <c r="M4590" s="38"/>
      <c r="N4590" s="36"/>
      <c r="O4590" s="38"/>
    </row>
    <row r="4591" spans="8:15">
      <c r="H4591" s="37"/>
      <c r="I4591" s="36"/>
      <c r="J4591" s="38"/>
      <c r="K4591" s="36"/>
      <c r="L4591" s="36"/>
      <c r="M4591" s="38"/>
      <c r="N4591" s="36"/>
      <c r="O4591" s="38"/>
    </row>
    <row r="4592" spans="8:15">
      <c r="H4592" s="37"/>
      <c r="I4592" s="36"/>
      <c r="J4592" s="38"/>
      <c r="K4592" s="36"/>
      <c r="L4592" s="36"/>
      <c r="M4592" s="38"/>
      <c r="N4592" s="36"/>
      <c r="O4592" s="38"/>
    </row>
    <row r="4593" spans="8:15">
      <c r="H4593" s="37"/>
      <c r="I4593" s="36"/>
      <c r="J4593" s="38"/>
      <c r="K4593" s="36"/>
      <c r="L4593" s="36"/>
      <c r="M4593" s="38"/>
      <c r="N4593" s="36"/>
      <c r="O4593" s="38"/>
    </row>
    <row r="4594" spans="8:15">
      <c r="H4594" s="37"/>
      <c r="I4594" s="36"/>
      <c r="J4594" s="38"/>
      <c r="K4594" s="36"/>
      <c r="L4594" s="36"/>
      <c r="M4594" s="38"/>
      <c r="N4594" s="36"/>
      <c r="O4594" s="38"/>
    </row>
    <row r="4595" spans="8:15">
      <c r="H4595" s="37"/>
      <c r="I4595" s="36"/>
      <c r="J4595" s="38"/>
      <c r="K4595" s="36"/>
      <c r="L4595" s="36"/>
      <c r="M4595" s="38"/>
      <c r="N4595" s="36"/>
      <c r="O4595" s="38"/>
    </row>
    <row r="4596" spans="8:15">
      <c r="H4596" s="37"/>
      <c r="I4596" s="36"/>
      <c r="J4596" s="38"/>
      <c r="K4596" s="36"/>
      <c r="L4596" s="36"/>
      <c r="M4596" s="38"/>
      <c r="N4596" s="36"/>
      <c r="O4596" s="38"/>
    </row>
    <row r="4597" spans="8:15">
      <c r="H4597" s="37"/>
      <c r="I4597" s="36"/>
      <c r="J4597" s="38"/>
      <c r="K4597" s="36"/>
      <c r="L4597" s="36"/>
      <c r="M4597" s="38"/>
      <c r="N4597" s="36"/>
      <c r="O4597" s="38"/>
    </row>
    <row r="4598" spans="8:15">
      <c r="H4598" s="37"/>
      <c r="I4598" s="36"/>
      <c r="J4598" s="38"/>
      <c r="K4598" s="36"/>
      <c r="L4598" s="36"/>
      <c r="M4598" s="38"/>
      <c r="N4598" s="36"/>
      <c r="O4598" s="38"/>
    </row>
    <row r="4599" spans="8:15">
      <c r="H4599" s="37"/>
      <c r="I4599" s="36"/>
      <c r="J4599" s="38"/>
      <c r="K4599" s="36"/>
      <c r="L4599" s="36"/>
      <c r="M4599" s="38"/>
      <c r="N4599" s="36"/>
      <c r="O4599" s="38"/>
    </row>
    <row r="4600" spans="8:15">
      <c r="H4600" s="37"/>
      <c r="I4600" s="36"/>
      <c r="J4600" s="38"/>
      <c r="K4600" s="36"/>
      <c r="L4600" s="36"/>
      <c r="M4600" s="38"/>
      <c r="N4600" s="36"/>
      <c r="O4600" s="38"/>
    </row>
    <row r="4601" spans="8:15">
      <c r="H4601" s="37"/>
      <c r="I4601" s="36"/>
      <c r="J4601" s="38"/>
      <c r="K4601" s="36"/>
      <c r="L4601" s="36"/>
      <c r="M4601" s="38"/>
      <c r="N4601" s="36"/>
      <c r="O4601" s="38"/>
    </row>
    <row r="4602" spans="8:15">
      <c r="H4602" s="37"/>
      <c r="I4602" s="36"/>
      <c r="J4602" s="38"/>
      <c r="K4602" s="36"/>
      <c r="L4602" s="36"/>
      <c r="M4602" s="38"/>
      <c r="N4602" s="36"/>
      <c r="O4602" s="38"/>
    </row>
    <row r="4603" spans="8:15">
      <c r="H4603" s="37"/>
      <c r="I4603" s="36"/>
      <c r="J4603" s="38"/>
      <c r="K4603" s="36"/>
      <c r="L4603" s="36"/>
      <c r="M4603" s="38"/>
      <c r="N4603" s="36"/>
      <c r="O4603" s="38"/>
    </row>
    <row r="4604" spans="8:15">
      <c r="H4604" s="37"/>
      <c r="I4604" s="36"/>
      <c r="J4604" s="38"/>
      <c r="K4604" s="36"/>
      <c r="L4604" s="36"/>
      <c r="M4604" s="38"/>
      <c r="N4604" s="36"/>
      <c r="O4604" s="38"/>
    </row>
    <row r="4605" spans="8:15">
      <c r="H4605" s="37"/>
      <c r="I4605" s="36"/>
      <c r="J4605" s="38"/>
      <c r="K4605" s="36"/>
      <c r="L4605" s="36"/>
      <c r="M4605" s="38"/>
      <c r="N4605" s="36"/>
      <c r="O4605" s="38"/>
    </row>
    <row r="4606" spans="8:15">
      <c r="H4606" s="37"/>
      <c r="I4606" s="36"/>
      <c r="J4606" s="38"/>
      <c r="K4606" s="36"/>
      <c r="L4606" s="36"/>
      <c r="M4606" s="38"/>
      <c r="N4606" s="36"/>
      <c r="O4606" s="38"/>
    </row>
    <row r="4607" spans="8:15">
      <c r="H4607" s="37"/>
      <c r="I4607" s="36"/>
      <c r="J4607" s="38"/>
      <c r="K4607" s="36"/>
      <c r="L4607" s="36"/>
      <c r="M4607" s="38"/>
      <c r="N4607" s="36"/>
      <c r="O4607" s="38"/>
    </row>
    <row r="4608" spans="8:15">
      <c r="H4608" s="37"/>
      <c r="I4608" s="36"/>
      <c r="J4608" s="38"/>
      <c r="K4608" s="36"/>
      <c r="L4608" s="36"/>
      <c r="M4608" s="38"/>
      <c r="N4608" s="36"/>
      <c r="O4608" s="38"/>
    </row>
    <row r="4609" spans="8:15">
      <c r="H4609" s="37"/>
      <c r="I4609" s="36"/>
      <c r="J4609" s="38"/>
      <c r="K4609" s="36"/>
      <c r="L4609" s="36"/>
      <c r="M4609" s="38"/>
      <c r="N4609" s="36"/>
      <c r="O4609" s="38"/>
    </row>
    <row r="4610" spans="8:15">
      <c r="H4610" s="37"/>
      <c r="I4610" s="36"/>
      <c r="J4610" s="38"/>
      <c r="K4610" s="36"/>
      <c r="L4610" s="36"/>
      <c r="M4610" s="38"/>
      <c r="N4610" s="36"/>
      <c r="O4610" s="38"/>
    </row>
    <row r="4611" spans="8:15">
      <c r="H4611" s="37"/>
      <c r="I4611" s="36"/>
      <c r="J4611" s="38"/>
      <c r="K4611" s="36"/>
      <c r="L4611" s="36"/>
      <c r="M4611" s="38"/>
      <c r="N4611" s="36"/>
      <c r="O4611" s="38"/>
    </row>
    <row r="4612" spans="8:15">
      <c r="H4612" s="37"/>
      <c r="I4612" s="36"/>
      <c r="J4612" s="38"/>
      <c r="K4612" s="36"/>
      <c r="L4612" s="36"/>
      <c r="M4612" s="38"/>
      <c r="N4612" s="36"/>
      <c r="O4612" s="38"/>
    </row>
    <row r="4613" spans="8:15">
      <c r="H4613" s="37"/>
      <c r="I4613" s="36"/>
      <c r="J4613" s="38"/>
      <c r="K4613" s="36"/>
      <c r="L4613" s="36"/>
      <c r="M4613" s="38"/>
      <c r="N4613" s="36"/>
      <c r="O4613" s="38"/>
    </row>
    <row r="4614" spans="8:15">
      <c r="H4614" s="37"/>
      <c r="I4614" s="36"/>
      <c r="J4614" s="38"/>
      <c r="K4614" s="36"/>
      <c r="L4614" s="36"/>
      <c r="M4614" s="38"/>
      <c r="N4614" s="36"/>
      <c r="O4614" s="38"/>
    </row>
    <row r="4615" spans="8:15">
      <c r="H4615" s="37"/>
      <c r="I4615" s="36"/>
      <c r="J4615" s="38"/>
      <c r="K4615" s="36"/>
      <c r="L4615" s="36"/>
      <c r="M4615" s="38"/>
      <c r="N4615" s="36"/>
      <c r="O4615" s="38"/>
    </row>
    <row r="4616" spans="8:15">
      <c r="H4616" s="37"/>
      <c r="I4616" s="36"/>
      <c r="J4616" s="38"/>
      <c r="K4616" s="36"/>
      <c r="L4616" s="36"/>
      <c r="M4616" s="38"/>
      <c r="N4616" s="36"/>
      <c r="O4616" s="38"/>
    </row>
    <row r="4617" spans="8:15">
      <c r="H4617" s="37"/>
      <c r="I4617" s="36"/>
      <c r="J4617" s="38"/>
      <c r="K4617" s="36"/>
      <c r="L4617" s="36"/>
      <c r="M4617" s="38"/>
      <c r="N4617" s="36"/>
      <c r="O4617" s="38"/>
    </row>
    <row r="4618" spans="8:15">
      <c r="H4618" s="37"/>
      <c r="I4618" s="36"/>
      <c r="J4618" s="38"/>
      <c r="K4618" s="36"/>
      <c r="L4618" s="36"/>
      <c r="M4618" s="38"/>
      <c r="N4618" s="36"/>
      <c r="O4618" s="38"/>
    </row>
    <row r="4619" spans="8:15">
      <c r="H4619" s="37"/>
      <c r="I4619" s="36"/>
      <c r="J4619" s="38"/>
      <c r="K4619" s="36"/>
      <c r="L4619" s="36"/>
      <c r="M4619" s="38"/>
      <c r="N4619" s="36"/>
      <c r="O4619" s="38"/>
    </row>
    <row r="4620" spans="8:15">
      <c r="H4620" s="37"/>
      <c r="I4620" s="36"/>
      <c r="J4620" s="38"/>
      <c r="K4620" s="36"/>
      <c r="L4620" s="36"/>
      <c r="M4620" s="38"/>
      <c r="N4620" s="36"/>
      <c r="O4620" s="38"/>
    </row>
    <row r="4621" spans="8:15">
      <c r="H4621" s="37"/>
      <c r="I4621" s="36"/>
      <c r="J4621" s="38"/>
      <c r="K4621" s="36"/>
      <c r="L4621" s="36"/>
      <c r="M4621" s="38"/>
      <c r="N4621" s="36"/>
      <c r="O4621" s="38"/>
    </row>
    <row r="4622" spans="8:15">
      <c r="H4622" s="37"/>
      <c r="I4622" s="36"/>
      <c r="J4622" s="38"/>
      <c r="K4622" s="36"/>
      <c r="L4622" s="36"/>
      <c r="M4622" s="38"/>
      <c r="N4622" s="36"/>
      <c r="O4622" s="38"/>
    </row>
    <row r="4623" spans="8:15">
      <c r="H4623" s="37"/>
      <c r="I4623" s="36"/>
      <c r="J4623" s="38"/>
      <c r="K4623" s="36"/>
      <c r="L4623" s="36"/>
      <c r="M4623" s="38"/>
      <c r="N4623" s="36"/>
      <c r="O4623" s="38"/>
    </row>
    <row r="4624" spans="8:15">
      <c r="H4624" s="37"/>
      <c r="I4624" s="36"/>
      <c r="J4624" s="38"/>
      <c r="K4624" s="36"/>
      <c r="L4624" s="36"/>
      <c r="M4624" s="38"/>
      <c r="N4624" s="36"/>
      <c r="O4624" s="38"/>
    </row>
    <row r="4625" spans="8:15">
      <c r="H4625" s="37"/>
      <c r="I4625" s="36"/>
      <c r="J4625" s="38"/>
      <c r="K4625" s="36"/>
      <c r="L4625" s="36"/>
      <c r="M4625" s="38"/>
      <c r="N4625" s="36"/>
      <c r="O4625" s="38"/>
    </row>
    <row r="4626" spans="8:15">
      <c r="H4626" s="37"/>
      <c r="I4626" s="36"/>
      <c r="J4626" s="38"/>
      <c r="K4626" s="36"/>
      <c r="L4626" s="36"/>
      <c r="M4626" s="38"/>
      <c r="N4626" s="36"/>
      <c r="O4626" s="38"/>
    </row>
    <row r="4627" spans="8:15">
      <c r="H4627" s="37"/>
      <c r="I4627" s="36"/>
      <c r="J4627" s="38"/>
      <c r="K4627" s="36"/>
      <c r="L4627" s="36"/>
      <c r="M4627" s="38"/>
      <c r="N4627" s="36"/>
      <c r="O4627" s="38"/>
    </row>
    <row r="4628" spans="8:15">
      <c r="H4628" s="37"/>
      <c r="I4628" s="36"/>
      <c r="J4628" s="38"/>
      <c r="K4628" s="36"/>
      <c r="L4628" s="36"/>
      <c r="M4628" s="38"/>
      <c r="N4628" s="36"/>
      <c r="O4628" s="38"/>
    </row>
    <row r="4629" spans="8:15">
      <c r="H4629" s="37"/>
      <c r="I4629" s="36"/>
      <c r="J4629" s="38"/>
      <c r="K4629" s="36"/>
      <c r="L4629" s="36"/>
      <c r="M4629" s="38"/>
      <c r="N4629" s="36"/>
      <c r="O4629" s="38"/>
    </row>
    <row r="4630" spans="8:15">
      <c r="H4630" s="37"/>
      <c r="I4630" s="36"/>
      <c r="J4630" s="38"/>
      <c r="K4630" s="36"/>
      <c r="L4630" s="36"/>
      <c r="M4630" s="38"/>
      <c r="N4630" s="36"/>
      <c r="O4630" s="38"/>
    </row>
    <row r="4631" spans="8:15">
      <c r="H4631" s="37"/>
      <c r="I4631" s="36"/>
      <c r="J4631" s="38"/>
      <c r="K4631" s="36"/>
      <c r="L4631" s="36"/>
      <c r="M4631" s="38"/>
      <c r="N4631" s="36"/>
      <c r="O4631" s="38"/>
    </row>
    <row r="4632" spans="8:15">
      <c r="H4632" s="37"/>
      <c r="I4632" s="36"/>
      <c r="J4632" s="38"/>
      <c r="K4632" s="36"/>
      <c r="L4632" s="36"/>
      <c r="M4632" s="38"/>
      <c r="N4632" s="36"/>
      <c r="O4632" s="38"/>
    </row>
    <row r="4633" spans="8:15">
      <c r="H4633" s="37"/>
      <c r="I4633" s="36"/>
      <c r="J4633" s="38"/>
      <c r="K4633" s="36"/>
      <c r="L4633" s="36"/>
      <c r="M4633" s="38"/>
      <c r="N4633" s="36"/>
      <c r="O4633" s="38"/>
    </row>
    <row r="4634" spans="8:15">
      <c r="H4634" s="37"/>
      <c r="I4634" s="36"/>
      <c r="J4634" s="38"/>
      <c r="K4634" s="36"/>
      <c r="L4634" s="36"/>
      <c r="M4634" s="38"/>
      <c r="N4634" s="36"/>
      <c r="O4634" s="38"/>
    </row>
    <row r="4635" spans="8:15">
      <c r="H4635" s="37"/>
      <c r="I4635" s="36"/>
      <c r="J4635" s="38"/>
      <c r="K4635" s="36"/>
      <c r="L4635" s="36"/>
      <c r="M4635" s="38"/>
      <c r="N4635" s="36"/>
      <c r="O4635" s="38"/>
    </row>
    <row r="4636" spans="8:15">
      <c r="H4636" s="37"/>
      <c r="I4636" s="36"/>
      <c r="J4636" s="38"/>
      <c r="K4636" s="36"/>
      <c r="L4636" s="36"/>
      <c r="M4636" s="38"/>
      <c r="N4636" s="36"/>
      <c r="O4636" s="38"/>
    </row>
    <row r="4637" spans="8:15">
      <c r="H4637" s="37"/>
      <c r="I4637" s="36"/>
      <c r="J4637" s="38"/>
      <c r="K4637" s="36"/>
      <c r="L4637" s="36"/>
      <c r="M4637" s="38"/>
      <c r="N4637" s="36"/>
      <c r="O4637" s="38"/>
    </row>
    <row r="4638" spans="8:15">
      <c r="H4638" s="37"/>
      <c r="I4638" s="36"/>
      <c r="J4638" s="38"/>
      <c r="K4638" s="36"/>
      <c r="L4638" s="36"/>
      <c r="M4638" s="38"/>
      <c r="N4638" s="36"/>
      <c r="O4638" s="38"/>
    </row>
    <row r="4639" spans="8:15">
      <c r="H4639" s="37"/>
      <c r="I4639" s="36"/>
      <c r="J4639" s="38"/>
      <c r="K4639" s="36"/>
      <c r="L4639" s="36"/>
      <c r="M4639" s="38"/>
      <c r="N4639" s="36"/>
      <c r="O4639" s="38"/>
    </row>
    <row r="4640" spans="8:15">
      <c r="H4640" s="37"/>
      <c r="I4640" s="36"/>
      <c r="J4640" s="38"/>
      <c r="K4640" s="36"/>
      <c r="L4640" s="36"/>
      <c r="M4640" s="38"/>
      <c r="N4640" s="36"/>
      <c r="O4640" s="38"/>
    </row>
    <row r="4641" spans="8:15">
      <c r="H4641" s="37"/>
      <c r="I4641" s="36"/>
      <c r="J4641" s="38"/>
      <c r="K4641" s="36"/>
      <c r="L4641" s="36"/>
      <c r="M4641" s="38"/>
      <c r="N4641" s="36"/>
      <c r="O4641" s="38"/>
    </row>
    <row r="4642" spans="8:15">
      <c r="H4642" s="37"/>
      <c r="I4642" s="36"/>
      <c r="J4642" s="38"/>
      <c r="K4642" s="36"/>
      <c r="L4642" s="36"/>
      <c r="M4642" s="38"/>
      <c r="N4642" s="36"/>
      <c r="O4642" s="38"/>
    </row>
    <row r="4643" spans="8:15">
      <c r="H4643" s="37"/>
      <c r="I4643" s="36"/>
      <c r="J4643" s="38"/>
      <c r="K4643" s="36"/>
      <c r="L4643" s="36"/>
      <c r="M4643" s="38"/>
      <c r="N4643" s="36"/>
      <c r="O4643" s="38"/>
    </row>
    <row r="4644" spans="8:15">
      <c r="H4644" s="37"/>
      <c r="I4644" s="36"/>
      <c r="J4644" s="38"/>
      <c r="K4644" s="36"/>
      <c r="L4644" s="36"/>
      <c r="M4644" s="38"/>
      <c r="N4644" s="36"/>
      <c r="O4644" s="38"/>
    </row>
    <row r="4645" spans="8:15">
      <c r="H4645" s="37"/>
      <c r="I4645" s="36"/>
      <c r="J4645" s="38"/>
      <c r="K4645" s="36"/>
      <c r="L4645" s="36"/>
      <c r="M4645" s="38"/>
      <c r="N4645" s="36"/>
      <c r="O4645" s="38"/>
    </row>
    <row r="4646" spans="8:15">
      <c r="H4646" s="37"/>
      <c r="I4646" s="36"/>
      <c r="J4646" s="38"/>
      <c r="K4646" s="36"/>
      <c r="L4646" s="36"/>
      <c r="M4646" s="38"/>
      <c r="N4646" s="36"/>
      <c r="O4646" s="38"/>
    </row>
    <row r="4647" spans="8:15">
      <c r="H4647" s="37"/>
      <c r="I4647" s="36"/>
      <c r="J4647" s="38"/>
      <c r="K4647" s="36"/>
      <c r="L4647" s="36"/>
      <c r="M4647" s="38"/>
      <c r="N4647" s="36"/>
      <c r="O4647" s="38"/>
    </row>
    <row r="4648" spans="8:15">
      <c r="H4648" s="37"/>
      <c r="I4648" s="36"/>
      <c r="J4648" s="38"/>
      <c r="K4648" s="36"/>
      <c r="L4648" s="36"/>
      <c r="M4648" s="38"/>
      <c r="N4648" s="36"/>
      <c r="O4648" s="38"/>
    </row>
    <row r="4649" spans="8:15">
      <c r="H4649" s="37"/>
      <c r="I4649" s="36"/>
      <c r="J4649" s="38"/>
      <c r="K4649" s="36"/>
      <c r="L4649" s="36"/>
      <c r="M4649" s="38"/>
      <c r="N4649" s="36"/>
      <c r="O4649" s="38"/>
    </row>
    <row r="4650" spans="8:15">
      <c r="H4650" s="37"/>
      <c r="I4650" s="36"/>
      <c r="J4650" s="38"/>
      <c r="K4650" s="36"/>
      <c r="L4650" s="36"/>
      <c r="M4650" s="38"/>
      <c r="N4650" s="36"/>
      <c r="O4650" s="38"/>
    </row>
    <row r="4651" spans="8:15">
      <c r="H4651" s="37"/>
      <c r="I4651" s="36"/>
      <c r="J4651" s="38"/>
      <c r="K4651" s="36"/>
      <c r="L4651" s="36"/>
      <c r="M4651" s="38"/>
      <c r="N4651" s="36"/>
      <c r="O4651" s="38"/>
    </row>
    <row r="4652" spans="8:15">
      <c r="H4652" s="37"/>
      <c r="I4652" s="36"/>
      <c r="J4652" s="38"/>
      <c r="K4652" s="36"/>
      <c r="L4652" s="36"/>
      <c r="M4652" s="38"/>
      <c r="N4652" s="36"/>
      <c r="O4652" s="38"/>
    </row>
    <row r="4653" spans="8:15">
      <c r="H4653" s="37"/>
      <c r="I4653" s="36"/>
      <c r="J4653" s="38"/>
      <c r="K4653" s="36"/>
      <c r="L4653" s="36"/>
      <c r="M4653" s="38"/>
      <c r="N4653" s="36"/>
      <c r="O4653" s="38"/>
    </row>
    <row r="4654" spans="8:15">
      <c r="H4654" s="37"/>
      <c r="I4654" s="36"/>
      <c r="J4654" s="38"/>
      <c r="K4654" s="36"/>
      <c r="L4654" s="36"/>
      <c r="M4654" s="38"/>
      <c r="N4654" s="36"/>
      <c r="O4654" s="38"/>
    </row>
    <row r="4655" spans="8:15">
      <c r="H4655" s="37"/>
      <c r="I4655" s="36"/>
      <c r="J4655" s="38"/>
      <c r="K4655" s="36"/>
      <c r="L4655" s="36"/>
      <c r="M4655" s="38"/>
      <c r="N4655" s="36"/>
      <c r="O4655" s="38"/>
    </row>
    <row r="4656" spans="8:15">
      <c r="H4656" s="37"/>
      <c r="I4656" s="36"/>
      <c r="J4656" s="38"/>
      <c r="K4656" s="36"/>
      <c r="L4656" s="36"/>
      <c r="M4656" s="38"/>
      <c r="N4656" s="36"/>
      <c r="O4656" s="38"/>
    </row>
    <row r="4657" spans="8:15">
      <c r="H4657" s="37"/>
      <c r="I4657" s="36"/>
      <c r="J4657" s="38"/>
      <c r="K4657" s="36"/>
      <c r="L4657" s="36"/>
      <c r="M4657" s="38"/>
      <c r="N4657" s="36"/>
      <c r="O4657" s="38"/>
    </row>
    <row r="4658" spans="8:15">
      <c r="H4658" s="37"/>
      <c r="I4658" s="36"/>
      <c r="J4658" s="38"/>
      <c r="K4658" s="36"/>
      <c r="L4658" s="36"/>
      <c r="M4658" s="38"/>
      <c r="N4658" s="36"/>
      <c r="O4658" s="38"/>
    </row>
    <row r="4659" spans="8:15">
      <c r="H4659" s="37"/>
      <c r="I4659" s="36"/>
      <c r="J4659" s="38"/>
      <c r="K4659" s="36"/>
      <c r="L4659" s="36"/>
      <c r="M4659" s="38"/>
      <c r="N4659" s="36"/>
      <c r="O4659" s="38"/>
    </row>
    <row r="4660" spans="8:15">
      <c r="H4660" s="37"/>
      <c r="I4660" s="36"/>
      <c r="J4660" s="38"/>
      <c r="K4660" s="36"/>
      <c r="L4660" s="36"/>
      <c r="M4660" s="38"/>
      <c r="N4660" s="36"/>
      <c r="O4660" s="38"/>
    </row>
    <row r="4661" spans="8:15">
      <c r="H4661" s="37"/>
      <c r="I4661" s="36"/>
      <c r="J4661" s="38"/>
      <c r="K4661" s="36"/>
      <c r="L4661" s="36"/>
      <c r="M4661" s="38"/>
      <c r="N4661" s="36"/>
      <c r="O4661" s="38"/>
    </row>
    <row r="4662" spans="8:15">
      <c r="H4662" s="37"/>
      <c r="I4662" s="36"/>
      <c r="J4662" s="38"/>
      <c r="K4662" s="36"/>
      <c r="L4662" s="36"/>
      <c r="M4662" s="38"/>
      <c r="N4662" s="36"/>
      <c r="O4662" s="38"/>
    </row>
    <row r="4663" spans="8:15">
      <c r="H4663" s="37"/>
      <c r="I4663" s="36"/>
      <c r="J4663" s="38"/>
      <c r="K4663" s="36"/>
      <c r="L4663" s="36"/>
      <c r="M4663" s="38"/>
      <c r="N4663" s="36"/>
      <c r="O4663" s="38"/>
    </row>
    <row r="4664" spans="8:15">
      <c r="H4664" s="37"/>
      <c r="I4664" s="36"/>
      <c r="J4664" s="38"/>
      <c r="K4664" s="36"/>
      <c r="L4664" s="36"/>
      <c r="M4664" s="38"/>
      <c r="N4664" s="36"/>
      <c r="O4664" s="38"/>
    </row>
    <row r="4665" spans="8:15">
      <c r="H4665" s="37"/>
      <c r="I4665" s="36"/>
      <c r="J4665" s="38"/>
      <c r="K4665" s="36"/>
      <c r="L4665" s="36"/>
      <c r="M4665" s="38"/>
      <c r="N4665" s="36"/>
      <c r="O4665" s="38"/>
    </row>
    <row r="4666" spans="8:15">
      <c r="H4666" s="37"/>
      <c r="I4666" s="36"/>
      <c r="J4666" s="38"/>
      <c r="K4666" s="36"/>
      <c r="L4666" s="36"/>
      <c r="M4666" s="38"/>
      <c r="N4666" s="36"/>
      <c r="O4666" s="38"/>
    </row>
    <row r="4667" spans="8:15">
      <c r="H4667" s="37"/>
      <c r="I4667" s="36"/>
      <c r="J4667" s="38"/>
      <c r="K4667" s="36"/>
      <c r="L4667" s="36"/>
      <c r="M4667" s="38"/>
      <c r="N4667" s="36"/>
      <c r="O4667" s="38"/>
    </row>
    <row r="4668" spans="8:15">
      <c r="H4668" s="37"/>
      <c r="I4668" s="36"/>
      <c r="J4668" s="38"/>
      <c r="K4668" s="36"/>
      <c r="L4668" s="36"/>
      <c r="M4668" s="38"/>
      <c r="N4668" s="36"/>
      <c r="O4668" s="38"/>
    </row>
    <row r="4669" spans="8:15">
      <c r="H4669" s="37"/>
      <c r="I4669" s="36"/>
      <c r="J4669" s="38"/>
      <c r="K4669" s="36"/>
      <c r="L4669" s="36"/>
      <c r="M4669" s="38"/>
      <c r="N4669" s="36"/>
      <c r="O4669" s="38"/>
    </row>
    <row r="4670" spans="8:15">
      <c r="H4670" s="37"/>
      <c r="I4670" s="36"/>
      <c r="J4670" s="38"/>
      <c r="K4670" s="36"/>
      <c r="L4670" s="36"/>
      <c r="M4670" s="38"/>
      <c r="N4670" s="36"/>
      <c r="O4670" s="38"/>
    </row>
    <row r="4671" spans="8:15">
      <c r="H4671" s="37"/>
      <c r="I4671" s="36"/>
      <c r="J4671" s="38"/>
      <c r="K4671" s="36"/>
      <c r="L4671" s="36"/>
      <c r="M4671" s="38"/>
      <c r="N4671" s="36"/>
      <c r="O4671" s="38"/>
    </row>
    <row r="4672" spans="8:15">
      <c r="H4672" s="37"/>
      <c r="I4672" s="36"/>
      <c r="J4672" s="38"/>
      <c r="K4672" s="36"/>
      <c r="L4672" s="36"/>
      <c r="M4672" s="38"/>
      <c r="N4672" s="36"/>
      <c r="O4672" s="38"/>
    </row>
    <row r="4673" spans="8:15">
      <c r="H4673" s="37"/>
      <c r="I4673" s="36"/>
      <c r="J4673" s="38"/>
      <c r="K4673" s="36"/>
      <c r="L4673" s="36"/>
      <c r="M4673" s="38"/>
      <c r="N4673" s="36"/>
      <c r="O4673" s="38"/>
    </row>
    <row r="4674" spans="8:15">
      <c r="H4674" s="37"/>
      <c r="I4674" s="36"/>
      <c r="J4674" s="38"/>
      <c r="K4674" s="36"/>
      <c r="L4674" s="36"/>
      <c r="M4674" s="38"/>
      <c r="N4674" s="36"/>
      <c r="O4674" s="38"/>
    </row>
    <row r="4675" spans="8:15">
      <c r="H4675" s="37"/>
      <c r="I4675" s="36"/>
      <c r="J4675" s="38"/>
      <c r="K4675" s="36"/>
      <c r="L4675" s="36"/>
      <c r="M4675" s="38"/>
      <c r="N4675" s="36"/>
      <c r="O4675" s="38"/>
    </row>
    <row r="4676" spans="8:15">
      <c r="H4676" s="37"/>
      <c r="I4676" s="36"/>
      <c r="J4676" s="38"/>
      <c r="K4676" s="36"/>
      <c r="L4676" s="36"/>
      <c r="M4676" s="38"/>
      <c r="N4676" s="36"/>
      <c r="O4676" s="38"/>
    </row>
    <row r="4677" spans="8:15">
      <c r="H4677" s="37"/>
      <c r="I4677" s="36"/>
      <c r="J4677" s="38"/>
      <c r="K4677" s="36"/>
      <c r="L4677" s="36"/>
      <c r="M4677" s="38"/>
      <c r="N4677" s="36"/>
      <c r="O4677" s="38"/>
    </row>
    <row r="4678" spans="8:15">
      <c r="H4678" s="37"/>
      <c r="I4678" s="36"/>
      <c r="J4678" s="38"/>
      <c r="K4678" s="36"/>
      <c r="L4678" s="36"/>
      <c r="M4678" s="38"/>
      <c r="N4678" s="36"/>
      <c r="O4678" s="38"/>
    </row>
    <row r="4679" spans="8:15">
      <c r="H4679" s="37"/>
      <c r="I4679" s="36"/>
      <c r="J4679" s="38"/>
      <c r="K4679" s="36"/>
      <c r="L4679" s="36"/>
      <c r="M4679" s="38"/>
      <c r="N4679" s="36"/>
      <c r="O4679" s="38"/>
    </row>
    <row r="4680" spans="8:15">
      <c r="H4680" s="37"/>
      <c r="I4680" s="36"/>
      <c r="J4680" s="38"/>
      <c r="K4680" s="36"/>
      <c r="L4680" s="36"/>
      <c r="M4680" s="38"/>
      <c r="N4680" s="36"/>
      <c r="O4680" s="38"/>
    </row>
    <row r="4681" spans="8:15">
      <c r="H4681" s="37"/>
      <c r="I4681" s="36"/>
      <c r="J4681" s="38"/>
      <c r="K4681" s="36"/>
      <c r="L4681" s="36"/>
      <c r="M4681" s="38"/>
      <c r="N4681" s="36"/>
      <c r="O4681" s="38"/>
    </row>
    <row r="4682" spans="8:15">
      <c r="H4682" s="37"/>
      <c r="I4682" s="36"/>
      <c r="J4682" s="38"/>
      <c r="K4682" s="36"/>
      <c r="L4682" s="36"/>
      <c r="M4682" s="38"/>
      <c r="N4682" s="36"/>
      <c r="O4682" s="38"/>
    </row>
    <row r="4683" spans="8:15">
      <c r="H4683" s="37"/>
      <c r="I4683" s="36"/>
      <c r="J4683" s="38"/>
      <c r="K4683" s="36"/>
      <c r="L4683" s="36"/>
      <c r="M4683" s="38"/>
      <c r="N4683" s="36"/>
      <c r="O4683" s="38"/>
    </row>
    <row r="4684" spans="8:15">
      <c r="H4684" s="37"/>
      <c r="I4684" s="36"/>
      <c r="J4684" s="38"/>
      <c r="K4684" s="36"/>
      <c r="L4684" s="36"/>
      <c r="M4684" s="38"/>
      <c r="N4684" s="36"/>
      <c r="O4684" s="38"/>
    </row>
    <row r="4685" spans="8:15">
      <c r="H4685" s="37"/>
      <c r="I4685" s="36"/>
      <c r="J4685" s="38"/>
      <c r="K4685" s="36"/>
      <c r="L4685" s="36"/>
      <c r="M4685" s="38"/>
      <c r="N4685" s="36"/>
      <c r="O4685" s="38"/>
    </row>
    <row r="4686" spans="8:15">
      <c r="H4686" s="37"/>
      <c r="I4686" s="36"/>
      <c r="J4686" s="38"/>
      <c r="K4686" s="36"/>
      <c r="L4686" s="36"/>
      <c r="M4686" s="38"/>
      <c r="N4686" s="36"/>
      <c r="O4686" s="38"/>
    </row>
    <row r="4687" spans="8:15">
      <c r="H4687" s="37"/>
      <c r="I4687" s="36"/>
      <c r="J4687" s="38"/>
      <c r="K4687" s="36"/>
      <c r="L4687" s="36"/>
      <c r="M4687" s="38"/>
      <c r="N4687" s="36"/>
      <c r="O4687" s="38"/>
    </row>
    <row r="4688" spans="8:15">
      <c r="H4688" s="37"/>
      <c r="I4688" s="36"/>
      <c r="J4688" s="38"/>
      <c r="K4688" s="36"/>
      <c r="L4688" s="36"/>
      <c r="M4688" s="38"/>
      <c r="N4688" s="36"/>
      <c r="O4688" s="38"/>
    </row>
    <row r="4689" spans="8:15">
      <c r="H4689" s="37"/>
      <c r="I4689" s="36"/>
      <c r="J4689" s="38"/>
      <c r="K4689" s="36"/>
      <c r="L4689" s="36"/>
      <c r="M4689" s="38"/>
      <c r="N4689" s="36"/>
      <c r="O4689" s="38"/>
    </row>
    <row r="4690" spans="8:15">
      <c r="H4690" s="37"/>
      <c r="I4690" s="36"/>
      <c r="J4690" s="38"/>
      <c r="K4690" s="36"/>
      <c r="L4690" s="36"/>
      <c r="M4690" s="38"/>
      <c r="N4690" s="36"/>
      <c r="O4690" s="38"/>
    </row>
    <row r="4691" spans="8:15">
      <c r="H4691" s="37"/>
      <c r="I4691" s="36"/>
      <c r="J4691" s="38"/>
      <c r="K4691" s="36"/>
      <c r="L4691" s="36"/>
      <c r="M4691" s="38"/>
      <c r="N4691" s="36"/>
      <c r="O4691" s="38"/>
    </row>
    <row r="4692" spans="8:15">
      <c r="H4692" s="37"/>
      <c r="I4692" s="36"/>
      <c r="J4692" s="38"/>
      <c r="K4692" s="36"/>
      <c r="L4692" s="36"/>
      <c r="M4692" s="38"/>
      <c r="N4692" s="36"/>
      <c r="O4692" s="38"/>
    </row>
    <row r="4693" spans="8:15">
      <c r="H4693" s="37"/>
      <c r="I4693" s="36"/>
      <c r="J4693" s="38"/>
      <c r="K4693" s="36"/>
      <c r="L4693" s="36"/>
      <c r="M4693" s="38"/>
      <c r="N4693" s="36"/>
      <c r="O4693" s="38"/>
    </row>
    <row r="4694" spans="8:15">
      <c r="H4694" s="37"/>
      <c r="I4694" s="36"/>
      <c r="J4694" s="38"/>
      <c r="K4694" s="36"/>
      <c r="L4694" s="36"/>
      <c r="M4694" s="38"/>
      <c r="N4694" s="36"/>
      <c r="O4694" s="38"/>
    </row>
    <row r="4695" spans="8:15">
      <c r="H4695" s="37"/>
      <c r="I4695" s="36"/>
      <c r="J4695" s="38"/>
      <c r="K4695" s="36"/>
      <c r="L4695" s="36"/>
      <c r="M4695" s="38"/>
      <c r="N4695" s="36"/>
      <c r="O4695" s="38"/>
    </row>
    <row r="4696" spans="8:15">
      <c r="H4696" s="37"/>
      <c r="I4696" s="36"/>
      <c r="J4696" s="38"/>
      <c r="K4696" s="36"/>
      <c r="L4696" s="36"/>
      <c r="M4696" s="38"/>
      <c r="N4696" s="36"/>
      <c r="O4696" s="38"/>
    </row>
    <row r="4697" spans="8:15">
      <c r="H4697" s="37"/>
      <c r="I4697" s="36"/>
      <c r="J4697" s="38"/>
      <c r="K4697" s="36"/>
      <c r="L4697" s="36"/>
      <c r="M4697" s="38"/>
      <c r="N4697" s="36"/>
      <c r="O4697" s="38"/>
    </row>
    <row r="4698" spans="8:15">
      <c r="H4698" s="37"/>
      <c r="I4698" s="36"/>
      <c r="J4698" s="38"/>
      <c r="K4698" s="36"/>
      <c r="L4698" s="36"/>
      <c r="M4698" s="38"/>
      <c r="N4698" s="36"/>
      <c r="O4698" s="38"/>
    </row>
    <row r="4699" spans="8:15">
      <c r="H4699" s="37"/>
      <c r="I4699" s="36"/>
      <c r="J4699" s="38"/>
      <c r="K4699" s="36"/>
      <c r="L4699" s="36"/>
      <c r="M4699" s="38"/>
      <c r="N4699" s="36"/>
      <c r="O4699" s="38"/>
    </row>
    <row r="4700" spans="8:15">
      <c r="H4700" s="37"/>
      <c r="I4700" s="36"/>
      <c r="J4700" s="38"/>
      <c r="K4700" s="36"/>
      <c r="L4700" s="36"/>
      <c r="M4700" s="38"/>
      <c r="N4700" s="36"/>
      <c r="O4700" s="38"/>
    </row>
    <row r="4701" spans="8:15">
      <c r="H4701" s="37"/>
      <c r="I4701" s="36"/>
      <c r="J4701" s="38"/>
      <c r="K4701" s="36"/>
      <c r="L4701" s="36"/>
      <c r="M4701" s="38"/>
      <c r="N4701" s="36"/>
      <c r="O4701" s="38"/>
    </row>
    <row r="4702" spans="8:15">
      <c r="H4702" s="37"/>
      <c r="I4702" s="36"/>
      <c r="J4702" s="38"/>
      <c r="K4702" s="36"/>
      <c r="L4702" s="36"/>
      <c r="M4702" s="38"/>
      <c r="N4702" s="36"/>
      <c r="O4702" s="38"/>
    </row>
    <row r="4703" spans="8:15">
      <c r="H4703" s="37"/>
      <c r="I4703" s="36"/>
      <c r="J4703" s="38"/>
      <c r="K4703" s="36"/>
      <c r="L4703" s="36"/>
      <c r="M4703" s="38"/>
      <c r="N4703" s="36"/>
      <c r="O4703" s="38"/>
    </row>
    <row r="4704" spans="8:15">
      <c r="H4704" s="37"/>
      <c r="I4704" s="36"/>
      <c r="J4704" s="38"/>
      <c r="K4704" s="36"/>
      <c r="L4704" s="36"/>
      <c r="M4704" s="38"/>
      <c r="N4704" s="36"/>
      <c r="O4704" s="38"/>
    </row>
    <row r="4705" spans="8:15">
      <c r="H4705" s="37"/>
      <c r="I4705" s="36"/>
      <c r="J4705" s="38"/>
      <c r="K4705" s="36"/>
      <c r="L4705" s="36"/>
      <c r="M4705" s="38"/>
      <c r="N4705" s="36"/>
      <c r="O4705" s="38"/>
    </row>
    <row r="4706" spans="8:15">
      <c r="H4706" s="37"/>
      <c r="I4706" s="36"/>
      <c r="J4706" s="38"/>
      <c r="K4706" s="36"/>
      <c r="L4706" s="36"/>
      <c r="M4706" s="38"/>
      <c r="N4706" s="36"/>
      <c r="O4706" s="38"/>
    </row>
    <row r="4707" spans="8:15">
      <c r="H4707" s="37"/>
      <c r="I4707" s="36"/>
      <c r="J4707" s="38"/>
      <c r="K4707" s="36"/>
      <c r="L4707" s="36"/>
      <c r="M4707" s="38"/>
      <c r="N4707" s="36"/>
      <c r="O4707" s="38"/>
    </row>
    <row r="4708" spans="8:15">
      <c r="H4708" s="37"/>
      <c r="I4708" s="36"/>
      <c r="J4708" s="38"/>
      <c r="K4708" s="36"/>
      <c r="L4708" s="36"/>
      <c r="M4708" s="38"/>
      <c r="N4708" s="36"/>
      <c r="O4708" s="38"/>
    </row>
    <row r="4709" spans="8:15">
      <c r="H4709" s="37"/>
      <c r="I4709" s="36"/>
      <c r="J4709" s="38"/>
      <c r="K4709" s="36"/>
      <c r="L4709" s="36"/>
      <c r="M4709" s="38"/>
      <c r="N4709" s="36"/>
      <c r="O4709" s="38"/>
    </row>
    <row r="4710" spans="8:15">
      <c r="H4710" s="37"/>
      <c r="I4710" s="36"/>
      <c r="J4710" s="38"/>
      <c r="K4710" s="36"/>
      <c r="L4710" s="36"/>
      <c r="M4710" s="38"/>
      <c r="N4710" s="36"/>
      <c r="O4710" s="38"/>
    </row>
    <row r="4711" spans="8:15">
      <c r="H4711" s="37"/>
      <c r="I4711" s="36"/>
      <c r="J4711" s="38"/>
      <c r="K4711" s="36"/>
      <c r="L4711" s="36"/>
      <c r="M4711" s="38"/>
      <c r="N4711" s="36"/>
      <c r="O4711" s="38"/>
    </row>
    <row r="4712" spans="8:15">
      <c r="H4712" s="37"/>
      <c r="I4712" s="36"/>
      <c r="J4712" s="38"/>
      <c r="K4712" s="36"/>
      <c r="L4712" s="36"/>
      <c r="M4712" s="38"/>
      <c r="N4712" s="36"/>
      <c r="O4712" s="38"/>
    </row>
    <row r="4713" spans="8:15">
      <c r="H4713" s="37"/>
      <c r="I4713" s="36"/>
      <c r="J4713" s="38"/>
      <c r="K4713" s="36"/>
      <c r="L4713" s="36"/>
      <c r="M4713" s="38"/>
      <c r="N4713" s="36"/>
      <c r="O4713" s="38"/>
    </row>
    <row r="4714" spans="8:15">
      <c r="H4714" s="37"/>
      <c r="I4714" s="36"/>
      <c r="J4714" s="38"/>
      <c r="K4714" s="36"/>
      <c r="L4714" s="36"/>
      <c r="M4714" s="38"/>
      <c r="N4714" s="36"/>
      <c r="O4714" s="38"/>
    </row>
    <row r="4715" spans="8:15">
      <c r="H4715" s="37"/>
      <c r="I4715" s="36"/>
      <c r="J4715" s="38"/>
      <c r="K4715" s="36"/>
      <c r="L4715" s="36"/>
      <c r="M4715" s="38"/>
      <c r="N4715" s="36"/>
      <c r="O4715" s="38"/>
    </row>
    <row r="4716" spans="8:15">
      <c r="H4716" s="37"/>
      <c r="I4716" s="36"/>
      <c r="J4716" s="38"/>
      <c r="K4716" s="36"/>
      <c r="L4716" s="36"/>
      <c r="M4716" s="38"/>
      <c r="N4716" s="36"/>
      <c r="O4716" s="38"/>
    </row>
    <row r="4717" spans="8:15">
      <c r="H4717" s="37"/>
      <c r="I4717" s="36"/>
      <c r="J4717" s="38"/>
      <c r="K4717" s="36"/>
      <c r="L4717" s="36"/>
      <c r="M4717" s="38"/>
      <c r="N4717" s="36"/>
      <c r="O4717" s="38"/>
    </row>
    <row r="4718" spans="8:15">
      <c r="H4718" s="37"/>
      <c r="I4718" s="36"/>
      <c r="J4718" s="38"/>
      <c r="K4718" s="36"/>
      <c r="L4718" s="36"/>
      <c r="M4718" s="38"/>
      <c r="N4718" s="36"/>
      <c r="O4718" s="38"/>
    </row>
    <row r="4719" spans="8:15">
      <c r="H4719" s="37"/>
      <c r="I4719" s="36"/>
      <c r="J4719" s="38"/>
      <c r="K4719" s="36"/>
      <c r="L4719" s="36"/>
      <c r="M4719" s="38"/>
      <c r="N4719" s="36"/>
      <c r="O4719" s="38"/>
    </row>
    <row r="4720" spans="8:15">
      <c r="H4720" s="37"/>
      <c r="I4720" s="36"/>
      <c r="J4720" s="38"/>
      <c r="K4720" s="36"/>
      <c r="L4720" s="36"/>
      <c r="M4720" s="38"/>
      <c r="N4720" s="36"/>
      <c r="O4720" s="38"/>
    </row>
    <row r="4721" spans="8:15">
      <c r="H4721" s="37"/>
      <c r="I4721" s="36"/>
      <c r="J4721" s="38"/>
      <c r="K4721" s="36"/>
      <c r="L4721" s="36"/>
      <c r="M4721" s="38"/>
      <c r="N4721" s="36"/>
      <c r="O4721" s="38"/>
    </row>
    <row r="4722" spans="8:15">
      <c r="H4722" s="37"/>
      <c r="I4722" s="36"/>
      <c r="J4722" s="38"/>
      <c r="K4722" s="36"/>
      <c r="L4722" s="36"/>
      <c r="M4722" s="38"/>
      <c r="N4722" s="36"/>
      <c r="O4722" s="38"/>
    </row>
    <row r="4723" spans="8:15">
      <c r="H4723" s="37"/>
      <c r="I4723" s="36"/>
      <c r="J4723" s="38"/>
      <c r="K4723" s="36"/>
      <c r="L4723" s="36"/>
      <c r="M4723" s="38"/>
      <c r="N4723" s="36"/>
      <c r="O4723" s="38"/>
    </row>
    <row r="4724" spans="8:15">
      <c r="H4724" s="37"/>
      <c r="I4724" s="36"/>
      <c r="J4724" s="38"/>
      <c r="K4724" s="36"/>
      <c r="L4724" s="36"/>
      <c r="M4724" s="38"/>
      <c r="N4724" s="36"/>
      <c r="O4724" s="38"/>
    </row>
    <row r="4725" spans="8:15">
      <c r="H4725" s="37"/>
      <c r="I4725" s="36"/>
      <c r="J4725" s="38"/>
      <c r="K4725" s="36"/>
      <c r="L4725" s="36"/>
      <c r="M4725" s="38"/>
      <c r="N4725" s="36"/>
      <c r="O4725" s="38"/>
    </row>
    <row r="4726" spans="8:15">
      <c r="H4726" s="37"/>
      <c r="I4726" s="36"/>
      <c r="J4726" s="38"/>
      <c r="K4726" s="36"/>
      <c r="L4726" s="36"/>
      <c r="M4726" s="38"/>
      <c r="N4726" s="36"/>
      <c r="O4726" s="38"/>
    </row>
    <row r="4727" spans="8:15">
      <c r="H4727" s="37"/>
      <c r="I4727" s="36"/>
      <c r="J4727" s="38"/>
      <c r="K4727" s="36"/>
      <c r="L4727" s="36"/>
      <c r="M4727" s="38"/>
      <c r="N4727" s="36"/>
      <c r="O4727" s="38"/>
    </row>
    <row r="4728" spans="8:15">
      <c r="H4728" s="37"/>
      <c r="I4728" s="36"/>
      <c r="J4728" s="38"/>
      <c r="K4728" s="36"/>
      <c r="L4728" s="36"/>
      <c r="M4728" s="38"/>
      <c r="N4728" s="36"/>
      <c r="O4728" s="38"/>
    </row>
    <row r="4729" spans="8:15">
      <c r="H4729" s="37"/>
      <c r="I4729" s="36"/>
      <c r="J4729" s="38"/>
      <c r="K4729" s="36"/>
      <c r="L4729" s="36"/>
      <c r="M4729" s="38"/>
      <c r="N4729" s="36"/>
      <c r="O4729" s="38"/>
    </row>
    <row r="4730" spans="8:15">
      <c r="H4730" s="37"/>
      <c r="I4730" s="36"/>
      <c r="J4730" s="38"/>
      <c r="K4730" s="36"/>
      <c r="L4730" s="36"/>
      <c r="M4730" s="38"/>
      <c r="N4730" s="36"/>
      <c r="O4730" s="38"/>
    </row>
    <row r="4731" spans="8:15">
      <c r="H4731" s="37"/>
      <c r="I4731" s="36"/>
      <c r="J4731" s="38"/>
      <c r="K4731" s="36"/>
      <c r="L4731" s="36"/>
      <c r="M4731" s="38"/>
      <c r="N4731" s="36"/>
      <c r="O4731" s="38"/>
    </row>
    <row r="4732" spans="8:15">
      <c r="H4732" s="37"/>
      <c r="I4732" s="36"/>
      <c r="J4732" s="38"/>
      <c r="K4732" s="36"/>
      <c r="L4732" s="36"/>
      <c r="M4732" s="38"/>
      <c r="N4732" s="36"/>
      <c r="O4732" s="38"/>
    </row>
    <row r="4733" spans="8:15">
      <c r="H4733" s="37"/>
      <c r="I4733" s="36"/>
      <c r="J4733" s="38"/>
      <c r="K4733" s="36"/>
      <c r="L4733" s="36"/>
      <c r="M4733" s="38"/>
      <c r="N4733" s="36"/>
      <c r="O4733" s="38"/>
    </row>
    <row r="4734" spans="8:15">
      <c r="H4734" s="37"/>
      <c r="I4734" s="36"/>
      <c r="J4734" s="38"/>
      <c r="K4734" s="36"/>
      <c r="L4734" s="36"/>
      <c r="M4734" s="38"/>
      <c r="N4734" s="36"/>
      <c r="O4734" s="38"/>
    </row>
    <row r="4735" spans="8:15">
      <c r="H4735" s="37"/>
      <c r="I4735" s="36"/>
      <c r="J4735" s="38"/>
      <c r="K4735" s="36"/>
      <c r="L4735" s="36"/>
      <c r="M4735" s="38"/>
      <c r="N4735" s="36"/>
      <c r="O4735" s="38"/>
    </row>
    <row r="4736" spans="8:15">
      <c r="H4736" s="37"/>
      <c r="I4736" s="36"/>
      <c r="J4736" s="38"/>
      <c r="K4736" s="36"/>
      <c r="L4736" s="36"/>
      <c r="M4736" s="38"/>
      <c r="N4736" s="36"/>
      <c r="O4736" s="38"/>
    </row>
    <row r="4737" spans="8:15">
      <c r="H4737" s="37"/>
      <c r="I4737" s="36"/>
      <c r="J4737" s="38"/>
      <c r="K4737" s="36"/>
      <c r="L4737" s="36"/>
      <c r="M4737" s="38"/>
      <c r="N4737" s="36"/>
      <c r="O4737" s="38"/>
    </row>
    <row r="4738" spans="8:15">
      <c r="H4738" s="37"/>
      <c r="I4738" s="36"/>
      <c r="J4738" s="38"/>
      <c r="K4738" s="36"/>
      <c r="L4738" s="36"/>
      <c r="M4738" s="38"/>
      <c r="N4738" s="36"/>
      <c r="O4738" s="38"/>
    </row>
    <row r="4739" spans="8:15">
      <c r="H4739" s="37"/>
      <c r="I4739" s="36"/>
      <c r="J4739" s="38"/>
      <c r="K4739" s="36"/>
      <c r="L4739" s="36"/>
      <c r="M4739" s="38"/>
      <c r="N4739" s="36"/>
      <c r="O4739" s="38"/>
    </row>
    <row r="4740" spans="8:15">
      <c r="H4740" s="37"/>
      <c r="I4740" s="36"/>
      <c r="J4740" s="38"/>
      <c r="K4740" s="36"/>
      <c r="L4740" s="36"/>
      <c r="M4740" s="38"/>
      <c r="N4740" s="36"/>
      <c r="O4740" s="38"/>
    </row>
    <row r="4741" spans="8:15">
      <c r="H4741" s="37"/>
      <c r="I4741" s="36"/>
      <c r="J4741" s="38"/>
      <c r="K4741" s="36"/>
      <c r="L4741" s="36"/>
      <c r="M4741" s="38"/>
      <c r="N4741" s="36"/>
      <c r="O4741" s="38"/>
    </row>
    <row r="4742" spans="8:15">
      <c r="H4742" s="37"/>
      <c r="I4742" s="36"/>
      <c r="J4742" s="38"/>
      <c r="K4742" s="36"/>
      <c r="L4742" s="36"/>
      <c r="M4742" s="38"/>
      <c r="N4742" s="36"/>
      <c r="O4742" s="38"/>
    </row>
    <row r="4743" spans="8:15">
      <c r="H4743" s="37"/>
      <c r="I4743" s="36"/>
      <c r="J4743" s="38"/>
      <c r="K4743" s="36"/>
      <c r="L4743" s="36"/>
      <c r="M4743" s="38"/>
      <c r="N4743" s="36"/>
      <c r="O4743" s="38"/>
    </row>
    <row r="4744" spans="8:15">
      <c r="H4744" s="37"/>
      <c r="I4744" s="36"/>
      <c r="J4744" s="38"/>
      <c r="K4744" s="36"/>
      <c r="L4744" s="36"/>
      <c r="M4744" s="38"/>
      <c r="N4744" s="36"/>
      <c r="O4744" s="38"/>
    </row>
    <row r="4745" spans="8:15">
      <c r="H4745" s="37"/>
      <c r="I4745" s="36"/>
      <c r="J4745" s="38"/>
      <c r="K4745" s="36"/>
      <c r="L4745" s="36"/>
      <c r="M4745" s="38"/>
      <c r="N4745" s="36"/>
      <c r="O4745" s="38"/>
    </row>
    <row r="4746" spans="8:15">
      <c r="H4746" s="37"/>
      <c r="I4746" s="36"/>
      <c r="J4746" s="38"/>
      <c r="K4746" s="36"/>
      <c r="L4746" s="36"/>
      <c r="M4746" s="38"/>
      <c r="N4746" s="36"/>
      <c r="O4746" s="38"/>
    </row>
    <row r="4747" spans="8:15">
      <c r="H4747" s="37"/>
      <c r="I4747" s="36"/>
      <c r="J4747" s="38"/>
      <c r="K4747" s="36"/>
      <c r="L4747" s="36"/>
      <c r="M4747" s="38"/>
      <c r="N4747" s="36"/>
      <c r="O4747" s="38"/>
    </row>
    <row r="4748" spans="8:15">
      <c r="H4748" s="37"/>
      <c r="I4748" s="36"/>
      <c r="J4748" s="38"/>
      <c r="K4748" s="36"/>
      <c r="L4748" s="36"/>
      <c r="M4748" s="38"/>
      <c r="N4748" s="36"/>
      <c r="O4748" s="38"/>
    </row>
    <row r="4749" spans="8:15">
      <c r="H4749" s="37"/>
      <c r="I4749" s="36"/>
      <c r="J4749" s="38"/>
      <c r="K4749" s="36"/>
      <c r="L4749" s="36"/>
      <c r="M4749" s="38"/>
      <c r="N4749" s="36"/>
      <c r="O4749" s="38"/>
    </row>
    <row r="4750" spans="8:15">
      <c r="H4750" s="37"/>
      <c r="I4750" s="36"/>
      <c r="J4750" s="38"/>
      <c r="K4750" s="36"/>
      <c r="L4750" s="36"/>
      <c r="M4750" s="38"/>
      <c r="N4750" s="36"/>
      <c r="O4750" s="38"/>
    </row>
    <row r="4751" spans="8:15">
      <c r="H4751" s="37"/>
      <c r="I4751" s="36"/>
      <c r="J4751" s="38"/>
      <c r="K4751" s="36"/>
      <c r="L4751" s="36"/>
      <c r="M4751" s="38"/>
      <c r="N4751" s="36"/>
      <c r="O4751" s="38"/>
    </row>
    <row r="4752" spans="8:15">
      <c r="H4752" s="37"/>
      <c r="I4752" s="36"/>
      <c r="J4752" s="38"/>
      <c r="K4752" s="36"/>
      <c r="L4752" s="36"/>
      <c r="M4752" s="38"/>
      <c r="N4752" s="36"/>
      <c r="O4752" s="38"/>
    </row>
    <row r="4753" spans="8:15">
      <c r="H4753" s="37"/>
      <c r="I4753" s="36"/>
      <c r="J4753" s="38"/>
      <c r="K4753" s="36"/>
      <c r="L4753" s="36"/>
      <c r="M4753" s="38"/>
      <c r="N4753" s="36"/>
      <c r="O4753" s="38"/>
    </row>
    <row r="4754" spans="8:15">
      <c r="H4754" s="37"/>
      <c r="I4754" s="36"/>
      <c r="J4754" s="38"/>
      <c r="K4754" s="36"/>
      <c r="L4754" s="36"/>
      <c r="M4754" s="38"/>
      <c r="N4754" s="36"/>
      <c r="O4754" s="38"/>
    </row>
    <row r="4755" spans="8:15">
      <c r="H4755" s="37"/>
      <c r="I4755" s="36"/>
      <c r="J4755" s="38"/>
      <c r="K4755" s="36"/>
      <c r="L4755" s="36"/>
      <c r="M4755" s="38"/>
      <c r="N4755" s="36"/>
      <c r="O4755" s="38"/>
    </row>
    <row r="4756" spans="8:15">
      <c r="H4756" s="37"/>
      <c r="I4756" s="36"/>
      <c r="J4756" s="38"/>
      <c r="K4756" s="36"/>
      <c r="L4756" s="36"/>
      <c r="M4756" s="38"/>
      <c r="N4756" s="36"/>
      <c r="O4756" s="38"/>
    </row>
    <row r="4757" spans="8:15">
      <c r="H4757" s="37"/>
      <c r="I4757" s="36"/>
      <c r="J4757" s="38"/>
      <c r="K4757" s="36"/>
      <c r="L4757" s="36"/>
      <c r="M4757" s="38"/>
      <c r="N4757" s="36"/>
      <c r="O4757" s="38"/>
    </row>
    <row r="4758" spans="8:15">
      <c r="H4758" s="37"/>
      <c r="I4758" s="36"/>
      <c r="J4758" s="38"/>
      <c r="K4758" s="36"/>
      <c r="L4758" s="36"/>
      <c r="M4758" s="38"/>
      <c r="N4758" s="36"/>
      <c r="O4758" s="38"/>
    </row>
    <row r="4759" spans="8:15">
      <c r="H4759" s="37"/>
      <c r="I4759" s="36"/>
      <c r="J4759" s="38"/>
      <c r="K4759" s="36"/>
      <c r="L4759" s="36"/>
      <c r="M4759" s="38"/>
      <c r="N4759" s="36"/>
      <c r="O4759" s="38"/>
    </row>
    <row r="4760" spans="8:15">
      <c r="H4760" s="37"/>
      <c r="I4760" s="36"/>
      <c r="J4760" s="38"/>
      <c r="K4760" s="36"/>
      <c r="L4760" s="36"/>
      <c r="M4760" s="38"/>
      <c r="N4760" s="36"/>
      <c r="O4760" s="38"/>
    </row>
    <row r="4761" spans="8:15">
      <c r="H4761" s="37"/>
      <c r="I4761" s="36"/>
      <c r="J4761" s="38"/>
      <c r="K4761" s="36"/>
      <c r="L4761" s="36"/>
      <c r="M4761" s="38"/>
      <c r="N4761" s="36"/>
      <c r="O4761" s="38"/>
    </row>
    <row r="4762" spans="8:15">
      <c r="H4762" s="37"/>
      <c r="I4762" s="36"/>
      <c r="J4762" s="38"/>
      <c r="K4762" s="36"/>
      <c r="L4762" s="36"/>
      <c r="M4762" s="38"/>
      <c r="N4762" s="36"/>
      <c r="O4762" s="38"/>
    </row>
    <row r="4763" spans="8:15">
      <c r="H4763" s="37"/>
      <c r="I4763" s="36"/>
      <c r="J4763" s="38"/>
      <c r="K4763" s="36"/>
      <c r="L4763" s="36"/>
      <c r="M4763" s="38"/>
      <c r="N4763" s="36"/>
      <c r="O4763" s="38"/>
    </row>
    <row r="4764" spans="8:15">
      <c r="H4764" s="37"/>
      <c r="I4764" s="36"/>
      <c r="J4764" s="38"/>
      <c r="K4764" s="36"/>
      <c r="L4764" s="36"/>
      <c r="M4764" s="38"/>
      <c r="N4764" s="36"/>
      <c r="O4764" s="38"/>
    </row>
    <row r="4765" spans="8:15">
      <c r="H4765" s="37"/>
      <c r="I4765" s="36"/>
      <c r="J4765" s="38"/>
      <c r="K4765" s="36"/>
      <c r="L4765" s="36"/>
      <c r="M4765" s="38"/>
      <c r="N4765" s="36"/>
      <c r="O4765" s="38"/>
    </row>
    <row r="4766" spans="8:15">
      <c r="H4766" s="37"/>
      <c r="I4766" s="36"/>
      <c r="J4766" s="38"/>
      <c r="K4766" s="36"/>
      <c r="L4766" s="36"/>
      <c r="M4766" s="38"/>
      <c r="N4766" s="36"/>
      <c r="O4766" s="38"/>
    </row>
    <row r="4767" spans="8:15">
      <c r="H4767" s="37"/>
      <c r="I4767" s="36"/>
      <c r="J4767" s="38"/>
      <c r="K4767" s="36"/>
      <c r="L4767" s="36"/>
      <c r="M4767" s="38"/>
      <c r="N4767" s="36"/>
      <c r="O4767" s="38"/>
    </row>
    <row r="4768" spans="8:15">
      <c r="H4768" s="37"/>
      <c r="I4768" s="36"/>
      <c r="J4768" s="38"/>
      <c r="K4768" s="36"/>
      <c r="L4768" s="36"/>
      <c r="M4768" s="38"/>
      <c r="N4768" s="36"/>
      <c r="O4768" s="38"/>
    </row>
    <row r="4769" spans="8:15">
      <c r="H4769" s="37"/>
      <c r="I4769" s="36"/>
      <c r="J4769" s="38"/>
      <c r="K4769" s="36"/>
      <c r="L4769" s="36"/>
      <c r="M4769" s="38"/>
      <c r="N4769" s="36"/>
      <c r="O4769" s="38"/>
    </row>
    <row r="4770" spans="8:15">
      <c r="H4770" s="37"/>
      <c r="I4770" s="36"/>
      <c r="J4770" s="38"/>
      <c r="K4770" s="36"/>
      <c r="L4770" s="36"/>
      <c r="M4770" s="38"/>
      <c r="N4770" s="36"/>
      <c r="O4770" s="38"/>
    </row>
    <row r="4771" spans="8:15">
      <c r="H4771" s="37"/>
      <c r="I4771" s="36"/>
      <c r="J4771" s="38"/>
      <c r="K4771" s="36"/>
      <c r="L4771" s="36"/>
      <c r="M4771" s="38"/>
      <c r="N4771" s="36"/>
      <c r="O4771" s="38"/>
    </row>
    <row r="4772" spans="8:15">
      <c r="H4772" s="37"/>
      <c r="I4772" s="36"/>
      <c r="J4772" s="38"/>
      <c r="K4772" s="36"/>
      <c r="L4772" s="36"/>
      <c r="M4772" s="38"/>
      <c r="N4772" s="36"/>
      <c r="O4772" s="38"/>
    </row>
    <row r="4773" spans="8:15">
      <c r="H4773" s="37"/>
      <c r="I4773" s="36"/>
      <c r="J4773" s="38"/>
      <c r="K4773" s="36"/>
      <c r="L4773" s="36"/>
      <c r="M4773" s="38"/>
      <c r="N4773" s="36"/>
      <c r="O4773" s="38"/>
    </row>
    <row r="4774" spans="8:15">
      <c r="H4774" s="37"/>
      <c r="I4774" s="36"/>
      <c r="J4774" s="38"/>
      <c r="K4774" s="36"/>
      <c r="L4774" s="36"/>
      <c r="M4774" s="38"/>
      <c r="N4774" s="36"/>
      <c r="O4774" s="38"/>
    </row>
    <row r="4775" spans="8:15">
      <c r="H4775" s="37"/>
      <c r="I4775" s="36"/>
      <c r="J4775" s="38"/>
      <c r="K4775" s="36"/>
      <c r="L4775" s="36"/>
      <c r="M4775" s="38"/>
      <c r="N4775" s="36"/>
      <c r="O4775" s="38"/>
    </row>
    <row r="4776" spans="8:15">
      <c r="H4776" s="37"/>
      <c r="I4776" s="36"/>
      <c r="J4776" s="38"/>
      <c r="K4776" s="36"/>
      <c r="L4776" s="36"/>
      <c r="M4776" s="38"/>
      <c r="N4776" s="36"/>
      <c r="O4776" s="38"/>
    </row>
    <row r="4777" spans="8:15">
      <c r="H4777" s="37"/>
      <c r="I4777" s="36"/>
      <c r="J4777" s="38"/>
      <c r="K4777" s="36"/>
      <c r="L4777" s="36"/>
      <c r="M4777" s="38"/>
      <c r="N4777" s="36"/>
      <c r="O4777" s="38"/>
    </row>
    <row r="4778" spans="8:15">
      <c r="H4778" s="37"/>
      <c r="I4778" s="36"/>
      <c r="J4778" s="38"/>
      <c r="K4778" s="36"/>
      <c r="L4778" s="36"/>
      <c r="M4778" s="38"/>
      <c r="N4778" s="36"/>
      <c r="O4778" s="38"/>
    </row>
    <row r="4779" spans="8:15">
      <c r="H4779" s="37"/>
      <c r="I4779" s="36"/>
      <c r="J4779" s="38"/>
      <c r="K4779" s="36"/>
      <c r="L4779" s="36"/>
      <c r="M4779" s="38"/>
      <c r="N4779" s="36"/>
      <c r="O4779" s="38"/>
    </row>
    <row r="4780" spans="8:15">
      <c r="H4780" s="37"/>
      <c r="I4780" s="36"/>
      <c r="J4780" s="38"/>
      <c r="K4780" s="36"/>
      <c r="L4780" s="36"/>
      <c r="M4780" s="38"/>
      <c r="N4780" s="36"/>
      <c r="O4780" s="38"/>
    </row>
    <row r="4781" spans="8:15">
      <c r="H4781" s="37"/>
      <c r="I4781" s="36"/>
      <c r="J4781" s="38"/>
      <c r="K4781" s="36"/>
      <c r="L4781" s="36"/>
      <c r="M4781" s="38"/>
      <c r="N4781" s="36"/>
      <c r="O4781" s="38"/>
    </row>
    <row r="4782" spans="8:15">
      <c r="H4782" s="37"/>
      <c r="I4782" s="36"/>
      <c r="J4782" s="38"/>
      <c r="K4782" s="36"/>
      <c r="L4782" s="36"/>
      <c r="M4782" s="38"/>
      <c r="N4782" s="36"/>
      <c r="O4782" s="38"/>
    </row>
    <row r="4783" spans="8:15">
      <c r="H4783" s="37"/>
      <c r="I4783" s="36"/>
      <c r="J4783" s="38"/>
      <c r="K4783" s="36"/>
      <c r="L4783" s="36"/>
      <c r="M4783" s="38"/>
      <c r="N4783" s="36"/>
      <c r="O4783" s="38"/>
    </row>
    <row r="4784" spans="8:15">
      <c r="H4784" s="37"/>
      <c r="I4784" s="36"/>
      <c r="J4784" s="38"/>
      <c r="K4784" s="36"/>
      <c r="L4784" s="36"/>
      <c r="M4784" s="38"/>
      <c r="N4784" s="36"/>
      <c r="O4784" s="38"/>
    </row>
    <row r="4785" spans="8:15">
      <c r="H4785" s="37"/>
      <c r="I4785" s="36"/>
      <c r="J4785" s="38"/>
      <c r="K4785" s="36"/>
      <c r="L4785" s="36"/>
      <c r="M4785" s="38"/>
      <c r="N4785" s="36"/>
      <c r="O4785" s="38"/>
    </row>
    <row r="4786" spans="8:15">
      <c r="H4786" s="37"/>
      <c r="I4786" s="36"/>
      <c r="J4786" s="38"/>
      <c r="K4786" s="36"/>
      <c r="L4786" s="36"/>
      <c r="M4786" s="38"/>
      <c r="N4786" s="36"/>
      <c r="O4786" s="38"/>
    </row>
    <row r="4787" spans="8:15">
      <c r="H4787" s="37"/>
      <c r="I4787" s="36"/>
      <c r="J4787" s="38"/>
      <c r="K4787" s="36"/>
      <c r="L4787" s="36"/>
      <c r="M4787" s="38"/>
      <c r="N4787" s="36"/>
      <c r="O4787" s="38"/>
    </row>
    <row r="4788" spans="8:15">
      <c r="H4788" s="37"/>
      <c r="I4788" s="36"/>
      <c r="J4788" s="38"/>
      <c r="K4788" s="36"/>
      <c r="L4788" s="36"/>
      <c r="M4788" s="38"/>
      <c r="N4788" s="36"/>
      <c r="O4788" s="38"/>
    </row>
    <row r="4789" spans="8:15">
      <c r="H4789" s="37"/>
      <c r="I4789" s="36"/>
      <c r="J4789" s="38"/>
      <c r="K4789" s="36"/>
      <c r="L4789" s="36"/>
      <c r="M4789" s="38"/>
      <c r="N4789" s="36"/>
      <c r="O4789" s="38"/>
    </row>
    <row r="4790" spans="8:15">
      <c r="H4790" s="37"/>
      <c r="I4790" s="36"/>
      <c r="J4790" s="38"/>
      <c r="K4790" s="36"/>
      <c r="L4790" s="36"/>
      <c r="M4790" s="38"/>
      <c r="N4790" s="36"/>
      <c r="O4790" s="38"/>
    </row>
    <row r="4791" spans="8:15">
      <c r="H4791" s="37"/>
      <c r="I4791" s="36"/>
      <c r="J4791" s="38"/>
      <c r="K4791" s="36"/>
      <c r="L4791" s="36"/>
      <c r="M4791" s="38"/>
      <c r="N4791" s="36"/>
      <c r="O4791" s="38"/>
    </row>
    <row r="4792" spans="8:15">
      <c r="H4792" s="37"/>
      <c r="I4792" s="36"/>
      <c r="J4792" s="38"/>
      <c r="K4792" s="36"/>
      <c r="L4792" s="36"/>
      <c r="M4792" s="38"/>
      <c r="N4792" s="36"/>
      <c r="O4792" s="38"/>
    </row>
    <row r="4793" spans="8:15">
      <c r="H4793" s="37"/>
      <c r="I4793" s="36"/>
      <c r="J4793" s="38"/>
      <c r="K4793" s="36"/>
      <c r="L4793" s="36"/>
      <c r="M4793" s="38"/>
      <c r="N4793" s="36"/>
      <c r="O4793" s="38"/>
    </row>
    <row r="4794" spans="8:15">
      <c r="H4794" s="37"/>
      <c r="I4794" s="36"/>
      <c r="J4794" s="38"/>
      <c r="K4794" s="36"/>
      <c r="L4794" s="36"/>
      <c r="M4794" s="38"/>
      <c r="N4794" s="36"/>
      <c r="O4794" s="38"/>
    </row>
    <row r="4795" spans="8:15">
      <c r="H4795" s="37"/>
      <c r="I4795" s="36"/>
      <c r="J4795" s="38"/>
      <c r="K4795" s="36"/>
      <c r="L4795" s="36"/>
      <c r="M4795" s="38"/>
      <c r="N4795" s="36"/>
      <c r="O4795" s="38"/>
    </row>
    <row r="4796" spans="8:15">
      <c r="H4796" s="37"/>
      <c r="I4796" s="36"/>
      <c r="J4796" s="38"/>
      <c r="K4796" s="36"/>
      <c r="L4796" s="36"/>
      <c r="M4796" s="38"/>
      <c r="N4796" s="36"/>
      <c r="O4796" s="38"/>
    </row>
    <row r="4797" spans="8:15">
      <c r="H4797" s="37"/>
      <c r="I4797" s="36"/>
      <c r="J4797" s="38"/>
      <c r="K4797" s="36"/>
      <c r="L4797" s="36"/>
      <c r="M4797" s="38"/>
      <c r="N4797" s="36"/>
      <c r="O4797" s="38"/>
    </row>
    <row r="4798" spans="8:15">
      <c r="H4798" s="37"/>
      <c r="I4798" s="36"/>
      <c r="J4798" s="38"/>
      <c r="K4798" s="36"/>
      <c r="L4798" s="36"/>
      <c r="M4798" s="38"/>
      <c r="N4798" s="36"/>
      <c r="O4798" s="38"/>
    </row>
    <row r="4799" spans="8:15">
      <c r="H4799" s="37"/>
      <c r="I4799" s="36"/>
      <c r="J4799" s="38"/>
      <c r="K4799" s="36"/>
      <c r="L4799" s="36"/>
      <c r="M4799" s="38"/>
      <c r="N4799" s="36"/>
      <c r="O4799" s="38"/>
    </row>
    <row r="4800" spans="8:15">
      <c r="H4800" s="37"/>
      <c r="I4800" s="36"/>
      <c r="J4800" s="38"/>
      <c r="K4800" s="36"/>
      <c r="L4800" s="36"/>
      <c r="M4800" s="38"/>
      <c r="N4800" s="36"/>
      <c r="O4800" s="38"/>
    </row>
    <row r="4801" spans="8:15">
      <c r="H4801" s="37"/>
      <c r="I4801" s="36"/>
      <c r="J4801" s="38"/>
      <c r="K4801" s="36"/>
      <c r="L4801" s="36"/>
      <c r="M4801" s="38"/>
      <c r="N4801" s="36"/>
      <c r="O4801" s="38"/>
    </row>
    <row r="4802" spans="8:15">
      <c r="H4802" s="37"/>
      <c r="I4802" s="36"/>
      <c r="J4802" s="38"/>
      <c r="K4802" s="36"/>
      <c r="L4802" s="36"/>
      <c r="M4802" s="38"/>
      <c r="N4802" s="36"/>
      <c r="O4802" s="38"/>
    </row>
    <row r="4803" spans="8:15">
      <c r="H4803" s="37"/>
      <c r="I4803" s="36"/>
      <c r="J4803" s="38"/>
      <c r="K4803" s="36"/>
      <c r="L4803" s="36"/>
      <c r="M4803" s="38"/>
      <c r="N4803" s="36"/>
      <c r="O4803" s="38"/>
    </row>
    <row r="4804" spans="8:15">
      <c r="H4804" s="37"/>
      <c r="I4804" s="36"/>
      <c r="J4804" s="38"/>
      <c r="K4804" s="36"/>
      <c r="L4804" s="36"/>
      <c r="M4804" s="38"/>
      <c r="N4804" s="36"/>
      <c r="O4804" s="38"/>
    </row>
    <row r="4805" spans="8:15">
      <c r="H4805" s="37"/>
      <c r="I4805" s="36"/>
      <c r="J4805" s="38"/>
      <c r="K4805" s="36"/>
      <c r="L4805" s="36"/>
      <c r="M4805" s="38"/>
      <c r="N4805" s="36"/>
      <c r="O4805" s="38"/>
    </row>
    <row r="4806" spans="8:15">
      <c r="H4806" s="37"/>
      <c r="I4806" s="36"/>
      <c r="J4806" s="38"/>
      <c r="K4806" s="36"/>
      <c r="L4806" s="36"/>
      <c r="M4806" s="38"/>
      <c r="N4806" s="36"/>
      <c r="O4806" s="38"/>
    </row>
    <row r="4807" spans="8:15">
      <c r="H4807" s="37"/>
      <c r="I4807" s="36"/>
      <c r="J4807" s="38"/>
      <c r="K4807" s="36"/>
      <c r="L4807" s="36"/>
      <c r="M4807" s="38"/>
      <c r="N4807" s="36"/>
      <c r="O4807" s="38"/>
    </row>
    <row r="4808" spans="8:15">
      <c r="H4808" s="37"/>
      <c r="I4808" s="36"/>
      <c r="J4808" s="38"/>
      <c r="K4808" s="36"/>
      <c r="L4808" s="36"/>
      <c r="M4808" s="38"/>
      <c r="N4808" s="36"/>
      <c r="O4808" s="38"/>
    </row>
    <row r="4809" spans="8:15">
      <c r="H4809" s="37"/>
      <c r="I4809" s="36"/>
      <c r="J4809" s="38"/>
      <c r="K4809" s="36"/>
      <c r="L4809" s="36"/>
      <c r="M4809" s="38"/>
      <c r="N4809" s="36"/>
      <c r="O4809" s="38"/>
    </row>
    <row r="4810" spans="8:15">
      <c r="H4810" s="37"/>
      <c r="I4810" s="36"/>
      <c r="J4810" s="38"/>
      <c r="K4810" s="36"/>
      <c r="L4810" s="36"/>
      <c r="M4810" s="38"/>
      <c r="N4810" s="36"/>
      <c r="O4810" s="38"/>
    </row>
    <row r="4811" spans="8:15">
      <c r="H4811" s="37"/>
      <c r="I4811" s="36"/>
      <c r="J4811" s="38"/>
      <c r="K4811" s="36"/>
      <c r="L4811" s="36"/>
      <c r="M4811" s="38"/>
      <c r="N4811" s="36"/>
      <c r="O4811" s="38"/>
    </row>
    <row r="4812" spans="8:15">
      <c r="H4812" s="37"/>
      <c r="I4812" s="36"/>
      <c r="J4812" s="38"/>
      <c r="K4812" s="36"/>
      <c r="L4812" s="36"/>
      <c r="M4812" s="38"/>
      <c r="N4812" s="36"/>
      <c r="O4812" s="38"/>
    </row>
    <row r="4813" spans="8:15">
      <c r="H4813" s="37"/>
      <c r="I4813" s="36"/>
      <c r="J4813" s="38"/>
      <c r="K4813" s="36"/>
      <c r="L4813" s="36"/>
      <c r="M4813" s="38"/>
      <c r="N4813" s="36"/>
      <c r="O4813" s="38"/>
    </row>
    <row r="4814" spans="8:15">
      <c r="H4814" s="37"/>
      <c r="I4814" s="36"/>
      <c r="J4814" s="38"/>
      <c r="K4814" s="36"/>
      <c r="L4814" s="36"/>
      <c r="M4814" s="38"/>
      <c r="N4814" s="36"/>
      <c r="O4814" s="38"/>
    </row>
    <row r="4815" spans="8:15">
      <c r="H4815" s="37"/>
      <c r="I4815" s="36"/>
      <c r="J4815" s="38"/>
      <c r="K4815" s="36"/>
      <c r="L4815" s="36"/>
      <c r="M4815" s="38"/>
      <c r="N4815" s="36"/>
      <c r="O4815" s="38"/>
    </row>
    <row r="4816" spans="8:15">
      <c r="H4816" s="37"/>
      <c r="I4816" s="36"/>
      <c r="J4816" s="38"/>
      <c r="K4816" s="36"/>
      <c r="L4816" s="36"/>
      <c r="M4816" s="38"/>
      <c r="N4816" s="36"/>
      <c r="O4816" s="38"/>
    </row>
    <row r="4817" spans="8:15">
      <c r="H4817" s="37"/>
      <c r="I4817" s="36"/>
      <c r="J4817" s="38"/>
      <c r="K4817" s="36"/>
      <c r="L4817" s="36"/>
      <c r="M4817" s="38"/>
      <c r="N4817" s="36"/>
      <c r="O4817" s="38"/>
    </row>
    <row r="4818" spans="8:15">
      <c r="H4818" s="37"/>
      <c r="I4818" s="36"/>
      <c r="J4818" s="38"/>
      <c r="K4818" s="36"/>
      <c r="L4818" s="36"/>
      <c r="M4818" s="38"/>
      <c r="N4818" s="36"/>
      <c r="O4818" s="38"/>
    </row>
    <row r="4819" spans="8:15">
      <c r="H4819" s="37"/>
      <c r="I4819" s="36"/>
      <c r="J4819" s="38"/>
      <c r="K4819" s="36"/>
      <c r="L4819" s="36"/>
      <c r="M4819" s="38"/>
      <c r="N4819" s="36"/>
      <c r="O4819" s="38"/>
    </row>
    <row r="4820" spans="8:15">
      <c r="H4820" s="37"/>
      <c r="I4820" s="36"/>
      <c r="J4820" s="38"/>
      <c r="K4820" s="36"/>
      <c r="L4820" s="36"/>
      <c r="M4820" s="38"/>
      <c r="N4820" s="36"/>
      <c r="O4820" s="38"/>
    </row>
    <row r="4821" spans="8:15">
      <c r="H4821" s="37"/>
      <c r="I4821" s="36"/>
      <c r="J4821" s="38"/>
      <c r="K4821" s="36"/>
      <c r="L4821" s="36"/>
      <c r="M4821" s="38"/>
      <c r="N4821" s="36"/>
      <c r="O4821" s="38"/>
    </row>
    <row r="4822" spans="8:15">
      <c r="H4822" s="37"/>
      <c r="I4822" s="36"/>
      <c r="J4822" s="38"/>
      <c r="K4822" s="36"/>
      <c r="L4822" s="36"/>
      <c r="M4822" s="38"/>
      <c r="N4822" s="36"/>
      <c r="O4822" s="38"/>
    </row>
    <row r="4823" spans="8:15">
      <c r="H4823" s="37"/>
      <c r="I4823" s="36"/>
      <c r="J4823" s="38"/>
      <c r="K4823" s="36"/>
      <c r="L4823" s="36"/>
      <c r="M4823" s="38"/>
      <c r="N4823" s="36"/>
      <c r="O4823" s="38"/>
    </row>
    <row r="4824" spans="8:15">
      <c r="H4824" s="37"/>
      <c r="I4824" s="36"/>
      <c r="J4824" s="38"/>
      <c r="K4824" s="36"/>
      <c r="L4824" s="36"/>
      <c r="M4824" s="38"/>
      <c r="N4824" s="36"/>
      <c r="O4824" s="38"/>
    </row>
    <row r="4825" spans="8:15">
      <c r="H4825" s="37"/>
      <c r="I4825" s="36"/>
      <c r="J4825" s="38"/>
      <c r="K4825" s="36"/>
      <c r="L4825" s="36"/>
      <c r="M4825" s="38"/>
      <c r="N4825" s="36"/>
      <c r="O4825" s="38"/>
    </row>
    <row r="4826" spans="8:15">
      <c r="H4826" s="37"/>
      <c r="I4826" s="36"/>
      <c r="J4826" s="38"/>
      <c r="K4826" s="36"/>
      <c r="L4826" s="36"/>
      <c r="M4826" s="38"/>
      <c r="N4826" s="36"/>
      <c r="O4826" s="38"/>
    </row>
    <row r="4827" spans="8:15">
      <c r="H4827" s="37"/>
      <c r="I4827" s="36"/>
      <c r="J4827" s="38"/>
      <c r="K4827" s="36"/>
      <c r="L4827" s="36"/>
      <c r="M4827" s="38"/>
      <c r="N4827" s="36"/>
      <c r="O4827" s="38"/>
    </row>
    <row r="4828" spans="8:15">
      <c r="H4828" s="37"/>
      <c r="I4828" s="36"/>
      <c r="J4828" s="38"/>
      <c r="K4828" s="36"/>
      <c r="L4828" s="36"/>
      <c r="M4828" s="38"/>
      <c r="N4828" s="36"/>
      <c r="O4828" s="38"/>
    </row>
    <row r="4829" spans="8:15">
      <c r="H4829" s="37"/>
      <c r="I4829" s="36"/>
      <c r="J4829" s="38"/>
      <c r="K4829" s="36"/>
      <c r="L4829" s="36"/>
      <c r="M4829" s="38"/>
      <c r="N4829" s="36"/>
      <c r="O4829" s="38"/>
    </row>
    <row r="4830" spans="8:15">
      <c r="H4830" s="37"/>
      <c r="I4830" s="36"/>
      <c r="J4830" s="38"/>
      <c r="K4830" s="36"/>
      <c r="L4830" s="36"/>
      <c r="M4830" s="38"/>
      <c r="N4830" s="36"/>
      <c r="O4830" s="38"/>
    </row>
    <row r="4831" spans="8:15">
      <c r="H4831" s="37"/>
      <c r="I4831" s="36"/>
      <c r="J4831" s="38"/>
      <c r="K4831" s="36"/>
      <c r="L4831" s="36"/>
      <c r="M4831" s="38"/>
      <c r="N4831" s="36"/>
      <c r="O4831" s="38"/>
    </row>
    <row r="4832" spans="8:15">
      <c r="H4832" s="37"/>
      <c r="I4832" s="36"/>
      <c r="J4832" s="38"/>
      <c r="K4832" s="36"/>
      <c r="L4832" s="36"/>
      <c r="M4832" s="38"/>
      <c r="N4832" s="36"/>
      <c r="O4832" s="38"/>
    </row>
    <row r="4833" spans="8:15">
      <c r="H4833" s="37"/>
      <c r="I4833" s="36"/>
      <c r="J4833" s="38"/>
      <c r="K4833" s="36"/>
      <c r="L4833" s="36"/>
      <c r="M4833" s="38"/>
      <c r="N4833" s="36"/>
      <c r="O4833" s="38"/>
    </row>
    <row r="4834" spans="8:15">
      <c r="H4834" s="37"/>
      <c r="I4834" s="36"/>
      <c r="J4834" s="38"/>
      <c r="K4834" s="36"/>
      <c r="L4834" s="36"/>
      <c r="M4834" s="38"/>
      <c r="N4834" s="36"/>
      <c r="O4834" s="38"/>
    </row>
    <row r="4835" spans="8:15">
      <c r="H4835" s="37"/>
      <c r="I4835" s="36"/>
      <c r="J4835" s="38"/>
      <c r="K4835" s="36"/>
      <c r="L4835" s="36"/>
      <c r="M4835" s="38"/>
      <c r="N4835" s="36"/>
      <c r="O4835" s="38"/>
    </row>
    <row r="4836" spans="8:15">
      <c r="H4836" s="37"/>
      <c r="I4836" s="36"/>
      <c r="J4836" s="38"/>
      <c r="K4836" s="36"/>
      <c r="L4836" s="36"/>
      <c r="M4836" s="38"/>
      <c r="N4836" s="36"/>
      <c r="O4836" s="38"/>
    </row>
    <row r="4837" spans="8:15">
      <c r="H4837" s="37"/>
      <c r="I4837" s="36"/>
      <c r="J4837" s="38"/>
      <c r="K4837" s="36"/>
      <c r="L4837" s="36"/>
      <c r="M4837" s="38"/>
      <c r="N4837" s="36"/>
      <c r="O4837" s="38"/>
    </row>
    <row r="4838" spans="8:15">
      <c r="H4838" s="37"/>
      <c r="I4838" s="36"/>
      <c r="J4838" s="38"/>
      <c r="K4838" s="36"/>
      <c r="L4838" s="36"/>
      <c r="M4838" s="38"/>
      <c r="N4838" s="36"/>
      <c r="O4838" s="38"/>
    </row>
    <row r="4839" spans="8:15">
      <c r="H4839" s="37"/>
      <c r="I4839" s="36"/>
      <c r="J4839" s="38"/>
      <c r="K4839" s="36"/>
      <c r="L4839" s="36"/>
      <c r="M4839" s="38"/>
      <c r="N4839" s="36"/>
      <c r="O4839" s="38"/>
    </row>
    <row r="4840" spans="8:15">
      <c r="H4840" s="37"/>
      <c r="I4840" s="36"/>
      <c r="J4840" s="38"/>
      <c r="K4840" s="36"/>
      <c r="L4840" s="36"/>
      <c r="M4840" s="38"/>
      <c r="N4840" s="36"/>
      <c r="O4840" s="38"/>
    </row>
    <row r="4841" spans="8:15">
      <c r="H4841" s="37"/>
      <c r="I4841" s="36"/>
      <c r="J4841" s="38"/>
      <c r="K4841" s="36"/>
      <c r="L4841" s="36"/>
      <c r="M4841" s="38"/>
      <c r="N4841" s="36"/>
      <c r="O4841" s="38"/>
    </row>
    <row r="4842" spans="8:15">
      <c r="H4842" s="37"/>
      <c r="I4842" s="36"/>
      <c r="J4842" s="38"/>
      <c r="K4842" s="36"/>
      <c r="L4842" s="36"/>
      <c r="M4842" s="38"/>
      <c r="N4842" s="36"/>
      <c r="O4842" s="38"/>
    </row>
    <row r="4843" spans="8:15">
      <c r="H4843" s="37"/>
      <c r="I4843" s="36"/>
      <c r="J4843" s="38"/>
      <c r="K4843" s="36"/>
      <c r="L4843" s="36"/>
      <c r="M4843" s="38"/>
      <c r="N4843" s="36"/>
      <c r="O4843" s="38"/>
    </row>
    <row r="4844" spans="8:15">
      <c r="H4844" s="37"/>
      <c r="I4844" s="36"/>
      <c r="J4844" s="38"/>
      <c r="K4844" s="36"/>
      <c r="L4844" s="36"/>
      <c r="M4844" s="38"/>
      <c r="N4844" s="36"/>
      <c r="O4844" s="38"/>
    </row>
    <row r="4845" spans="8:15">
      <c r="H4845" s="37"/>
      <c r="I4845" s="36"/>
      <c r="J4845" s="38"/>
      <c r="K4845" s="36"/>
      <c r="L4845" s="36"/>
      <c r="M4845" s="38"/>
      <c r="N4845" s="36"/>
      <c r="O4845" s="38"/>
    </row>
    <row r="4846" spans="8:15">
      <c r="H4846" s="37"/>
      <c r="I4846" s="36"/>
      <c r="J4846" s="38"/>
      <c r="K4846" s="36"/>
      <c r="L4846" s="36"/>
      <c r="M4846" s="38"/>
      <c r="N4846" s="36"/>
      <c r="O4846" s="38"/>
    </row>
    <row r="4847" spans="8:15">
      <c r="H4847" s="37"/>
      <c r="I4847" s="36"/>
      <c r="J4847" s="38"/>
      <c r="K4847" s="36"/>
      <c r="L4847" s="36"/>
      <c r="M4847" s="38"/>
      <c r="N4847" s="36"/>
      <c r="O4847" s="38"/>
    </row>
    <row r="4848" spans="8:15">
      <c r="H4848" s="37"/>
      <c r="I4848" s="36"/>
      <c r="J4848" s="38"/>
      <c r="K4848" s="36"/>
      <c r="L4848" s="36"/>
      <c r="M4848" s="38"/>
      <c r="N4848" s="36"/>
      <c r="O4848" s="38"/>
    </row>
    <row r="4849" spans="8:15">
      <c r="H4849" s="37"/>
      <c r="I4849" s="36"/>
      <c r="J4849" s="38"/>
      <c r="K4849" s="36"/>
      <c r="L4849" s="36"/>
      <c r="M4849" s="38"/>
      <c r="N4849" s="36"/>
      <c r="O4849" s="38"/>
    </row>
    <row r="4850" spans="8:15">
      <c r="H4850" s="37"/>
      <c r="I4850" s="36"/>
      <c r="J4850" s="38"/>
      <c r="K4850" s="36"/>
      <c r="L4850" s="36"/>
      <c r="M4850" s="38"/>
      <c r="N4850" s="36"/>
      <c r="O4850" s="38"/>
    </row>
    <row r="4851" spans="8:15">
      <c r="H4851" s="37"/>
      <c r="I4851" s="36"/>
      <c r="J4851" s="38"/>
      <c r="K4851" s="36"/>
      <c r="L4851" s="36"/>
      <c r="M4851" s="38"/>
      <c r="N4851" s="36"/>
      <c r="O4851" s="38"/>
    </row>
    <row r="4852" spans="8:15">
      <c r="H4852" s="37"/>
      <c r="I4852" s="36"/>
      <c r="J4852" s="38"/>
      <c r="K4852" s="36"/>
      <c r="L4852" s="36"/>
      <c r="M4852" s="38"/>
      <c r="N4852" s="36"/>
      <c r="O4852" s="38"/>
    </row>
    <row r="4853" spans="8:15">
      <c r="H4853" s="37"/>
      <c r="I4853" s="36"/>
      <c r="J4853" s="38"/>
      <c r="K4853" s="36"/>
      <c r="L4853" s="36"/>
      <c r="M4853" s="38"/>
      <c r="N4853" s="36"/>
      <c r="O4853" s="38"/>
    </row>
    <row r="4854" spans="8:15">
      <c r="H4854" s="37"/>
      <c r="I4854" s="36"/>
      <c r="J4854" s="38"/>
      <c r="K4854" s="36"/>
      <c r="L4854" s="36"/>
      <c r="M4854" s="38"/>
      <c r="N4854" s="36"/>
      <c r="O4854" s="38"/>
    </row>
    <row r="4855" spans="8:15">
      <c r="H4855" s="37"/>
      <c r="I4855" s="36"/>
      <c r="J4855" s="38"/>
      <c r="K4855" s="36"/>
      <c r="L4855" s="36"/>
      <c r="M4855" s="38"/>
      <c r="N4855" s="36"/>
      <c r="O4855" s="38"/>
    </row>
    <row r="4856" spans="8:15">
      <c r="H4856" s="37"/>
      <c r="I4856" s="36"/>
      <c r="J4856" s="38"/>
      <c r="K4856" s="36"/>
      <c r="L4856" s="36"/>
      <c r="M4856" s="38"/>
      <c r="N4856" s="36"/>
      <c r="O4856" s="38"/>
    </row>
    <row r="4857" spans="8:15">
      <c r="H4857" s="37"/>
      <c r="I4857" s="36"/>
      <c r="J4857" s="38"/>
      <c r="K4857" s="36"/>
      <c r="L4857" s="36"/>
      <c r="M4857" s="38"/>
      <c r="N4857" s="36"/>
      <c r="O4857" s="38"/>
    </row>
    <row r="4858" spans="8:15">
      <c r="H4858" s="37"/>
      <c r="I4858" s="36"/>
      <c r="J4858" s="38"/>
      <c r="K4858" s="36"/>
      <c r="L4858" s="36"/>
      <c r="M4858" s="38"/>
      <c r="N4858" s="36"/>
      <c r="O4858" s="38"/>
    </row>
    <row r="4859" spans="8:15">
      <c r="H4859" s="37"/>
      <c r="I4859" s="36"/>
      <c r="J4859" s="38"/>
      <c r="K4859" s="36"/>
      <c r="L4859" s="36"/>
      <c r="M4859" s="38"/>
      <c r="N4859" s="36"/>
      <c r="O4859" s="38"/>
    </row>
    <row r="4860" spans="8:15">
      <c r="H4860" s="37"/>
      <c r="I4860" s="36"/>
      <c r="J4860" s="38"/>
      <c r="K4860" s="36"/>
      <c r="L4860" s="36"/>
      <c r="M4860" s="38"/>
      <c r="N4860" s="36"/>
      <c r="O4860" s="38"/>
    </row>
    <row r="4861" spans="8:15">
      <c r="H4861" s="37"/>
      <c r="I4861" s="36"/>
      <c r="J4861" s="38"/>
      <c r="K4861" s="36"/>
      <c r="L4861" s="36"/>
      <c r="M4861" s="38"/>
      <c r="N4861" s="36"/>
      <c r="O4861" s="38"/>
    </row>
    <row r="4862" spans="8:15">
      <c r="H4862" s="37"/>
      <c r="I4862" s="36"/>
      <c r="J4862" s="38"/>
      <c r="K4862" s="36"/>
      <c r="L4862" s="36"/>
      <c r="M4862" s="38"/>
      <c r="N4862" s="36"/>
      <c r="O4862" s="38"/>
    </row>
    <row r="4863" spans="8:15">
      <c r="H4863" s="37"/>
      <c r="I4863" s="36"/>
      <c r="J4863" s="38"/>
      <c r="K4863" s="36"/>
      <c r="L4863" s="36"/>
      <c r="M4863" s="38"/>
      <c r="N4863" s="36"/>
      <c r="O4863" s="38"/>
    </row>
    <row r="4864" spans="8:15">
      <c r="H4864" s="37"/>
      <c r="I4864" s="36"/>
      <c r="J4864" s="38"/>
      <c r="K4864" s="36"/>
      <c r="L4864" s="36"/>
      <c r="M4864" s="38"/>
      <c r="N4864" s="36"/>
      <c r="O4864" s="38"/>
    </row>
    <row r="4865" spans="8:15">
      <c r="H4865" s="37"/>
      <c r="I4865" s="36"/>
      <c r="J4865" s="38"/>
      <c r="K4865" s="36"/>
      <c r="L4865" s="36"/>
      <c r="M4865" s="38"/>
      <c r="N4865" s="36"/>
      <c r="O4865" s="38"/>
    </row>
    <row r="4866" spans="8:15">
      <c r="H4866" s="37"/>
      <c r="I4866" s="36"/>
      <c r="J4866" s="38"/>
      <c r="K4866" s="36"/>
      <c r="L4866" s="36"/>
      <c r="M4866" s="38"/>
      <c r="N4866" s="36"/>
      <c r="O4866" s="38"/>
    </row>
    <row r="4867" spans="8:15">
      <c r="H4867" s="37"/>
      <c r="I4867" s="36"/>
      <c r="J4867" s="38"/>
      <c r="K4867" s="36"/>
      <c r="L4867" s="36"/>
      <c r="M4867" s="38"/>
      <c r="N4867" s="36"/>
      <c r="O4867" s="38"/>
    </row>
    <row r="4868" spans="8:15">
      <c r="H4868" s="37"/>
      <c r="I4868" s="36"/>
      <c r="J4868" s="38"/>
      <c r="K4868" s="36"/>
      <c r="L4868" s="36"/>
      <c r="M4868" s="38"/>
      <c r="N4868" s="36"/>
      <c r="O4868" s="38"/>
    </row>
    <row r="4869" spans="8:15">
      <c r="H4869" s="37"/>
      <c r="I4869" s="36"/>
      <c r="J4869" s="38"/>
      <c r="K4869" s="36"/>
      <c r="L4869" s="36"/>
      <c r="M4869" s="38"/>
      <c r="N4869" s="36"/>
      <c r="O4869" s="38"/>
    </row>
    <row r="4870" spans="8:15">
      <c r="H4870" s="37"/>
      <c r="I4870" s="36"/>
      <c r="J4870" s="38"/>
      <c r="K4870" s="36"/>
      <c r="L4870" s="36"/>
      <c r="M4870" s="38"/>
      <c r="N4870" s="36"/>
      <c r="O4870" s="38"/>
    </row>
    <row r="4871" spans="8:15">
      <c r="H4871" s="37"/>
      <c r="I4871" s="36"/>
      <c r="J4871" s="38"/>
      <c r="K4871" s="36"/>
      <c r="L4871" s="36"/>
      <c r="M4871" s="38"/>
      <c r="N4871" s="36"/>
      <c r="O4871" s="38"/>
    </row>
    <row r="4872" spans="8:15">
      <c r="H4872" s="37"/>
      <c r="I4872" s="36"/>
      <c r="J4872" s="38"/>
      <c r="K4872" s="36"/>
      <c r="L4872" s="36"/>
      <c r="M4872" s="38"/>
      <c r="N4872" s="36"/>
      <c r="O4872" s="38"/>
    </row>
    <row r="4873" spans="8:15">
      <c r="H4873" s="37"/>
      <c r="I4873" s="36"/>
      <c r="J4873" s="38"/>
      <c r="K4873" s="36"/>
      <c r="L4873" s="36"/>
      <c r="M4873" s="38"/>
      <c r="N4873" s="36"/>
      <c r="O4873" s="38"/>
    </row>
    <row r="4874" spans="8:15">
      <c r="H4874" s="37"/>
      <c r="I4874" s="36"/>
      <c r="J4874" s="38"/>
      <c r="K4874" s="36"/>
      <c r="L4874" s="36"/>
      <c r="M4874" s="38"/>
      <c r="N4874" s="36"/>
      <c r="O4874" s="38"/>
    </row>
    <row r="4875" spans="8:15">
      <c r="H4875" s="37"/>
      <c r="I4875" s="36"/>
      <c r="J4875" s="38"/>
      <c r="K4875" s="36"/>
      <c r="L4875" s="36"/>
      <c r="M4875" s="38"/>
      <c r="N4875" s="36"/>
      <c r="O4875" s="38"/>
    </row>
    <row r="4876" spans="8:15">
      <c r="H4876" s="37"/>
      <c r="I4876" s="36"/>
      <c r="J4876" s="38"/>
      <c r="K4876" s="36"/>
      <c r="L4876" s="36"/>
      <c r="M4876" s="38"/>
      <c r="N4876" s="36"/>
      <c r="O4876" s="38"/>
    </row>
    <row r="4877" spans="8:15">
      <c r="H4877" s="37"/>
      <c r="I4877" s="36"/>
      <c r="J4877" s="38"/>
      <c r="K4877" s="36"/>
      <c r="L4877" s="36"/>
      <c r="M4877" s="38"/>
      <c r="N4877" s="36"/>
      <c r="O4877" s="38"/>
    </row>
    <row r="4878" spans="8:15">
      <c r="H4878" s="37"/>
      <c r="I4878" s="36"/>
      <c r="J4878" s="38"/>
      <c r="K4878" s="36"/>
      <c r="L4878" s="36"/>
      <c r="M4878" s="38"/>
      <c r="N4878" s="36"/>
      <c r="O4878" s="38"/>
    </row>
    <row r="4879" spans="8:15">
      <c r="H4879" s="37"/>
      <c r="I4879" s="36"/>
      <c r="J4879" s="38"/>
      <c r="K4879" s="36"/>
      <c r="L4879" s="36"/>
      <c r="M4879" s="38"/>
      <c r="N4879" s="36"/>
      <c r="O4879" s="38"/>
    </row>
    <row r="4880" spans="8:15">
      <c r="H4880" s="37"/>
      <c r="I4880" s="36"/>
      <c r="J4880" s="38"/>
      <c r="K4880" s="36"/>
      <c r="L4880" s="36"/>
      <c r="M4880" s="38"/>
      <c r="N4880" s="36"/>
      <c r="O4880" s="38"/>
    </row>
    <row r="4881" spans="8:15">
      <c r="H4881" s="37"/>
      <c r="I4881" s="36"/>
      <c r="J4881" s="38"/>
      <c r="K4881" s="36"/>
      <c r="L4881" s="36"/>
      <c r="M4881" s="38"/>
      <c r="N4881" s="36"/>
      <c r="O4881" s="38"/>
    </row>
    <row r="4882" spans="8:15">
      <c r="H4882" s="37"/>
      <c r="I4882" s="36"/>
      <c r="J4882" s="38"/>
      <c r="K4882" s="36"/>
      <c r="L4882" s="36"/>
      <c r="M4882" s="38"/>
      <c r="N4882" s="36"/>
      <c r="O4882" s="38"/>
    </row>
    <row r="4883" spans="8:15">
      <c r="H4883" s="37"/>
      <c r="I4883" s="36"/>
      <c r="J4883" s="38"/>
      <c r="K4883" s="36"/>
      <c r="L4883" s="36"/>
      <c r="M4883" s="38"/>
      <c r="N4883" s="36"/>
      <c r="O4883" s="38"/>
    </row>
    <row r="4884" spans="8:15">
      <c r="H4884" s="37"/>
      <c r="I4884" s="36"/>
      <c r="J4884" s="38"/>
      <c r="K4884" s="36"/>
      <c r="L4884" s="36"/>
      <c r="M4884" s="38"/>
      <c r="N4884" s="36"/>
      <c r="O4884" s="38"/>
    </row>
    <row r="4885" spans="8:15">
      <c r="H4885" s="37"/>
      <c r="I4885" s="36"/>
      <c r="J4885" s="38"/>
      <c r="K4885" s="36"/>
      <c r="L4885" s="36"/>
      <c r="M4885" s="38"/>
      <c r="N4885" s="36"/>
      <c r="O4885" s="38"/>
    </row>
    <row r="4886" spans="8:15">
      <c r="H4886" s="37"/>
      <c r="I4886" s="36"/>
      <c r="J4886" s="38"/>
      <c r="K4886" s="36"/>
      <c r="L4886" s="36"/>
      <c r="M4886" s="38"/>
      <c r="N4886" s="36"/>
      <c r="O4886" s="38"/>
    </row>
    <row r="4887" spans="8:15">
      <c r="H4887" s="37"/>
      <c r="I4887" s="36"/>
      <c r="J4887" s="38"/>
      <c r="K4887" s="36"/>
      <c r="L4887" s="36"/>
      <c r="M4887" s="38"/>
      <c r="N4887" s="36"/>
      <c r="O4887" s="38"/>
    </row>
    <row r="4888" spans="8:15">
      <c r="H4888" s="37"/>
      <c r="I4888" s="36"/>
      <c r="J4888" s="38"/>
      <c r="K4888" s="36"/>
      <c r="L4888" s="36"/>
      <c r="M4888" s="38"/>
      <c r="N4888" s="36"/>
      <c r="O4888" s="38"/>
    </row>
    <row r="4889" spans="8:15">
      <c r="H4889" s="37"/>
      <c r="I4889" s="36"/>
      <c r="J4889" s="38"/>
      <c r="K4889" s="36"/>
      <c r="L4889" s="36"/>
      <c r="M4889" s="38"/>
      <c r="N4889" s="36"/>
      <c r="O4889" s="38"/>
    </row>
    <row r="4890" spans="8:15">
      <c r="H4890" s="37"/>
      <c r="I4890" s="36"/>
      <c r="J4890" s="38"/>
      <c r="K4890" s="36"/>
      <c r="L4890" s="36"/>
      <c r="M4890" s="38"/>
      <c r="N4890" s="36"/>
      <c r="O4890" s="38"/>
    </row>
    <row r="4891" spans="8:15">
      <c r="H4891" s="37"/>
      <c r="I4891" s="36"/>
      <c r="J4891" s="38"/>
      <c r="K4891" s="36"/>
      <c r="L4891" s="36"/>
      <c r="M4891" s="38"/>
      <c r="N4891" s="36"/>
      <c r="O4891" s="38"/>
    </row>
    <row r="4892" spans="8:15">
      <c r="H4892" s="37"/>
      <c r="I4892" s="36"/>
      <c r="J4892" s="38"/>
      <c r="K4892" s="36"/>
      <c r="L4892" s="36"/>
      <c r="M4892" s="38"/>
      <c r="N4892" s="36"/>
      <c r="O4892" s="38"/>
    </row>
    <row r="4893" spans="8:15">
      <c r="H4893" s="37"/>
      <c r="I4893" s="36"/>
      <c r="J4893" s="38"/>
      <c r="K4893" s="36"/>
      <c r="L4893" s="36"/>
      <c r="M4893" s="38"/>
      <c r="N4893" s="36"/>
      <c r="O4893" s="38"/>
    </row>
    <row r="4894" spans="8:15">
      <c r="H4894" s="37"/>
      <c r="I4894" s="36"/>
      <c r="J4894" s="38"/>
      <c r="K4894" s="36"/>
      <c r="L4894" s="36"/>
      <c r="M4894" s="38"/>
      <c r="N4894" s="36"/>
      <c r="O4894" s="38"/>
    </row>
    <row r="4895" spans="8:15">
      <c r="H4895" s="37"/>
      <c r="I4895" s="36"/>
      <c r="J4895" s="38"/>
      <c r="K4895" s="36"/>
      <c r="L4895" s="36"/>
      <c r="M4895" s="38"/>
      <c r="N4895" s="36"/>
      <c r="O4895" s="38"/>
    </row>
    <row r="4896" spans="8:15">
      <c r="H4896" s="37"/>
      <c r="I4896" s="36"/>
      <c r="J4896" s="38"/>
      <c r="K4896" s="36"/>
      <c r="L4896" s="36"/>
      <c r="M4896" s="38"/>
      <c r="N4896" s="36"/>
      <c r="O4896" s="38"/>
    </row>
    <row r="4897" spans="8:15">
      <c r="H4897" s="37"/>
      <c r="I4897" s="36"/>
      <c r="J4897" s="38"/>
      <c r="K4897" s="36"/>
      <c r="L4897" s="36"/>
      <c r="M4897" s="38"/>
      <c r="N4897" s="36"/>
      <c r="O4897" s="38"/>
    </row>
    <row r="4898" spans="8:15">
      <c r="H4898" s="37"/>
      <c r="I4898" s="36"/>
      <c r="J4898" s="38"/>
      <c r="K4898" s="36"/>
      <c r="L4898" s="36"/>
      <c r="M4898" s="38"/>
      <c r="N4898" s="36"/>
      <c r="O4898" s="38"/>
    </row>
    <row r="4899" spans="8:15">
      <c r="H4899" s="37"/>
      <c r="I4899" s="36"/>
      <c r="J4899" s="38"/>
      <c r="K4899" s="36"/>
      <c r="L4899" s="36"/>
      <c r="M4899" s="38"/>
      <c r="N4899" s="36"/>
      <c r="O4899" s="38"/>
    </row>
    <row r="4900" spans="8:15">
      <c r="H4900" s="37"/>
      <c r="I4900" s="36"/>
      <c r="J4900" s="38"/>
      <c r="K4900" s="36"/>
      <c r="L4900" s="36"/>
      <c r="M4900" s="38"/>
      <c r="N4900" s="36"/>
      <c r="O4900" s="38"/>
    </row>
    <row r="4901" spans="8:15">
      <c r="H4901" s="37"/>
      <c r="I4901" s="36"/>
      <c r="J4901" s="38"/>
      <c r="K4901" s="36"/>
      <c r="L4901" s="36"/>
      <c r="M4901" s="38"/>
      <c r="N4901" s="36"/>
      <c r="O4901" s="38"/>
    </row>
    <row r="4902" spans="8:15">
      <c r="H4902" s="37"/>
      <c r="I4902" s="36"/>
      <c r="J4902" s="38"/>
      <c r="K4902" s="36"/>
      <c r="L4902" s="36"/>
      <c r="M4902" s="38"/>
      <c r="N4902" s="36"/>
      <c r="O4902" s="38"/>
    </row>
    <row r="4903" spans="8:15">
      <c r="H4903" s="37"/>
      <c r="I4903" s="36"/>
      <c r="J4903" s="38"/>
      <c r="K4903" s="36"/>
      <c r="L4903" s="36"/>
      <c r="M4903" s="38"/>
      <c r="N4903" s="36"/>
      <c r="O4903" s="38"/>
    </row>
    <row r="4904" spans="8:15">
      <c r="H4904" s="37"/>
      <c r="I4904" s="36"/>
      <c r="J4904" s="38"/>
      <c r="K4904" s="36"/>
      <c r="L4904" s="36"/>
      <c r="M4904" s="38"/>
      <c r="N4904" s="36"/>
      <c r="O4904" s="38"/>
    </row>
    <row r="4905" spans="8:15">
      <c r="H4905" s="37"/>
      <c r="I4905" s="36"/>
      <c r="J4905" s="38"/>
      <c r="K4905" s="36"/>
      <c r="L4905" s="36"/>
      <c r="M4905" s="38"/>
      <c r="N4905" s="36"/>
      <c r="O4905" s="38"/>
    </row>
    <row r="4906" spans="8:15">
      <c r="H4906" s="37"/>
      <c r="I4906" s="36"/>
      <c r="J4906" s="38"/>
      <c r="K4906" s="36"/>
      <c r="L4906" s="36"/>
      <c r="M4906" s="38"/>
      <c r="N4906" s="36"/>
      <c r="O4906" s="38"/>
    </row>
    <row r="4907" spans="8:15">
      <c r="H4907" s="37"/>
      <c r="I4907" s="36"/>
      <c r="J4907" s="38"/>
      <c r="K4907" s="36"/>
      <c r="L4907" s="36"/>
      <c r="M4907" s="38"/>
      <c r="N4907" s="36"/>
      <c r="O4907" s="38"/>
    </row>
    <row r="4908" spans="8:15">
      <c r="H4908" s="37"/>
      <c r="I4908" s="36"/>
      <c r="J4908" s="38"/>
      <c r="K4908" s="36"/>
      <c r="L4908" s="36"/>
      <c r="M4908" s="38"/>
      <c r="N4908" s="36"/>
      <c r="O4908" s="38"/>
    </row>
    <row r="4909" spans="8:15">
      <c r="H4909" s="37"/>
      <c r="I4909" s="36"/>
      <c r="J4909" s="38"/>
      <c r="K4909" s="36"/>
      <c r="L4909" s="36"/>
      <c r="M4909" s="38"/>
      <c r="N4909" s="36"/>
      <c r="O4909" s="38"/>
    </row>
    <row r="4910" spans="8:15">
      <c r="H4910" s="37"/>
      <c r="I4910" s="36"/>
      <c r="J4910" s="38"/>
      <c r="K4910" s="36"/>
      <c r="L4910" s="36"/>
      <c r="M4910" s="38"/>
      <c r="N4910" s="36"/>
      <c r="O4910" s="38"/>
    </row>
    <row r="4911" spans="8:15">
      <c r="H4911" s="37"/>
      <c r="I4911" s="36"/>
      <c r="J4911" s="38"/>
      <c r="K4911" s="36"/>
      <c r="L4911" s="36"/>
      <c r="M4911" s="38"/>
      <c r="N4911" s="36"/>
      <c r="O4911" s="38"/>
    </row>
    <row r="4912" spans="8:15">
      <c r="H4912" s="37"/>
      <c r="I4912" s="36"/>
      <c r="J4912" s="38"/>
      <c r="K4912" s="36"/>
      <c r="L4912" s="36"/>
      <c r="M4912" s="38"/>
      <c r="N4912" s="36"/>
      <c r="O4912" s="38"/>
    </row>
    <row r="4913" spans="8:15">
      <c r="H4913" s="37"/>
      <c r="I4913" s="36"/>
      <c r="J4913" s="38"/>
      <c r="K4913" s="36"/>
      <c r="L4913" s="36"/>
      <c r="M4913" s="38"/>
      <c r="N4913" s="36"/>
      <c r="O4913" s="38"/>
    </row>
    <row r="4914" spans="8:15">
      <c r="H4914" s="37"/>
      <c r="I4914" s="36"/>
      <c r="J4914" s="38"/>
      <c r="K4914" s="36"/>
      <c r="L4914" s="36"/>
      <c r="M4914" s="38"/>
      <c r="N4914" s="36"/>
      <c r="O4914" s="38"/>
    </row>
    <row r="4915" spans="8:15">
      <c r="H4915" s="37"/>
      <c r="I4915" s="36"/>
      <c r="J4915" s="38"/>
      <c r="K4915" s="36"/>
      <c r="L4915" s="36"/>
      <c r="M4915" s="38"/>
      <c r="N4915" s="36"/>
      <c r="O4915" s="38"/>
    </row>
    <row r="4916" spans="8:15">
      <c r="H4916" s="37"/>
      <c r="I4916" s="36"/>
      <c r="J4916" s="38"/>
      <c r="K4916" s="36"/>
      <c r="L4916" s="36"/>
      <c r="M4916" s="38"/>
      <c r="N4916" s="36"/>
      <c r="O4916" s="38"/>
    </row>
    <row r="4917" spans="8:15">
      <c r="H4917" s="37"/>
      <c r="I4917" s="36"/>
      <c r="J4917" s="38"/>
      <c r="K4917" s="36"/>
      <c r="L4917" s="36"/>
      <c r="M4917" s="38"/>
      <c r="N4917" s="36"/>
      <c r="O4917" s="38"/>
    </row>
    <row r="4918" spans="8:15">
      <c r="H4918" s="37"/>
      <c r="I4918" s="36"/>
      <c r="J4918" s="38"/>
      <c r="K4918" s="36"/>
      <c r="L4918" s="36"/>
      <c r="M4918" s="38"/>
      <c r="N4918" s="36"/>
      <c r="O4918" s="38"/>
    </row>
    <row r="4919" spans="8:15">
      <c r="H4919" s="37"/>
      <c r="I4919" s="36"/>
      <c r="J4919" s="38"/>
      <c r="K4919" s="36"/>
      <c r="L4919" s="36"/>
      <c r="M4919" s="38"/>
      <c r="N4919" s="36"/>
      <c r="O4919" s="38"/>
    </row>
    <row r="4920" spans="8:15">
      <c r="H4920" s="37"/>
      <c r="I4920" s="36"/>
      <c r="J4920" s="38"/>
      <c r="K4920" s="36"/>
      <c r="L4920" s="36"/>
      <c r="M4920" s="38"/>
      <c r="N4920" s="36"/>
      <c r="O4920" s="38"/>
    </row>
    <row r="4921" spans="8:15">
      <c r="H4921" s="37"/>
      <c r="I4921" s="36"/>
      <c r="J4921" s="38"/>
      <c r="K4921" s="36"/>
      <c r="L4921" s="36"/>
      <c r="M4921" s="38"/>
      <c r="N4921" s="36"/>
      <c r="O4921" s="38"/>
    </row>
    <row r="4922" spans="8:15">
      <c r="H4922" s="37"/>
      <c r="I4922" s="36"/>
      <c r="J4922" s="38"/>
      <c r="K4922" s="36"/>
      <c r="L4922" s="36"/>
      <c r="M4922" s="38"/>
      <c r="N4922" s="36"/>
      <c r="O4922" s="38"/>
    </row>
    <row r="4923" spans="8:15">
      <c r="H4923" s="37"/>
      <c r="I4923" s="36"/>
      <c r="J4923" s="38"/>
      <c r="K4923" s="36"/>
      <c r="L4923" s="36"/>
      <c r="M4923" s="38"/>
      <c r="N4923" s="36"/>
      <c r="O4923" s="38"/>
    </row>
    <row r="4924" spans="8:15">
      <c r="H4924" s="37"/>
      <c r="I4924" s="36"/>
      <c r="J4924" s="38"/>
      <c r="K4924" s="36"/>
      <c r="L4924" s="36"/>
      <c r="M4924" s="38"/>
      <c r="N4924" s="36"/>
      <c r="O4924" s="38"/>
    </row>
    <row r="4925" spans="8:15">
      <c r="H4925" s="37"/>
      <c r="I4925" s="36"/>
      <c r="J4925" s="38"/>
      <c r="K4925" s="36"/>
      <c r="L4925" s="36"/>
      <c r="M4925" s="38"/>
      <c r="N4925" s="36"/>
      <c r="O4925" s="38"/>
    </row>
    <row r="4926" spans="8:15">
      <c r="H4926" s="37"/>
      <c r="I4926" s="36"/>
      <c r="J4926" s="38"/>
      <c r="K4926" s="36"/>
      <c r="L4926" s="36"/>
      <c r="M4926" s="38"/>
      <c r="N4926" s="36"/>
      <c r="O4926" s="38"/>
    </row>
    <row r="4927" spans="8:15">
      <c r="H4927" s="37"/>
      <c r="I4927" s="36"/>
      <c r="J4927" s="38"/>
      <c r="K4927" s="36"/>
      <c r="L4927" s="36"/>
      <c r="M4927" s="38"/>
      <c r="N4927" s="36"/>
      <c r="O4927" s="38"/>
    </row>
    <row r="4928" spans="8:15">
      <c r="H4928" s="37"/>
      <c r="I4928" s="36"/>
      <c r="J4928" s="38"/>
      <c r="K4928" s="36"/>
      <c r="L4928" s="36"/>
      <c r="M4928" s="38"/>
      <c r="N4928" s="36"/>
      <c r="O4928" s="38"/>
    </row>
    <row r="4929" spans="8:15">
      <c r="H4929" s="37"/>
      <c r="I4929" s="36"/>
      <c r="J4929" s="38"/>
      <c r="K4929" s="36"/>
      <c r="L4929" s="36"/>
      <c r="M4929" s="38"/>
      <c r="N4929" s="36"/>
      <c r="O4929" s="38"/>
    </row>
    <row r="4930" spans="8:15">
      <c r="H4930" s="37"/>
      <c r="I4930" s="36"/>
      <c r="J4930" s="38"/>
      <c r="K4930" s="36"/>
      <c r="L4930" s="36"/>
      <c r="M4930" s="38"/>
      <c r="N4930" s="36"/>
      <c r="O4930" s="38"/>
    </row>
    <row r="4931" spans="8:15">
      <c r="H4931" s="37"/>
      <c r="I4931" s="36"/>
      <c r="J4931" s="38"/>
      <c r="K4931" s="36"/>
      <c r="L4931" s="36"/>
      <c r="M4931" s="38"/>
      <c r="N4931" s="36"/>
      <c r="O4931" s="38"/>
    </row>
    <row r="4932" spans="8:15">
      <c r="H4932" s="37"/>
      <c r="I4932" s="36"/>
      <c r="J4932" s="38"/>
      <c r="K4932" s="36"/>
      <c r="L4932" s="36"/>
      <c r="M4932" s="38"/>
      <c r="N4932" s="36"/>
      <c r="O4932" s="38"/>
    </row>
    <row r="4933" spans="8:15">
      <c r="H4933" s="37"/>
      <c r="I4933" s="36"/>
      <c r="J4933" s="38"/>
      <c r="K4933" s="36"/>
      <c r="L4933" s="36"/>
      <c r="M4933" s="38"/>
      <c r="N4933" s="36"/>
      <c r="O4933" s="38"/>
    </row>
    <row r="4934" spans="8:15">
      <c r="H4934" s="37"/>
      <c r="I4934" s="36"/>
      <c r="J4934" s="38"/>
      <c r="K4934" s="36"/>
      <c r="L4934" s="36"/>
      <c r="M4934" s="38"/>
      <c r="N4934" s="36"/>
      <c r="O4934" s="38"/>
    </row>
    <row r="4935" spans="8:15">
      <c r="H4935" s="37"/>
      <c r="I4935" s="36"/>
      <c r="J4935" s="38"/>
      <c r="K4935" s="36"/>
      <c r="L4935" s="36"/>
      <c r="M4935" s="38"/>
      <c r="N4935" s="36"/>
      <c r="O4935" s="38"/>
    </row>
    <row r="4936" spans="8:15">
      <c r="H4936" s="37"/>
      <c r="I4936" s="36"/>
      <c r="J4936" s="38"/>
      <c r="K4936" s="36"/>
      <c r="L4936" s="36"/>
      <c r="M4936" s="38"/>
      <c r="N4936" s="36"/>
      <c r="O4936" s="38"/>
    </row>
    <row r="4937" spans="8:15">
      <c r="H4937" s="37"/>
      <c r="I4937" s="36"/>
      <c r="J4937" s="38"/>
      <c r="K4937" s="36"/>
      <c r="L4937" s="36"/>
      <c r="M4937" s="38"/>
      <c r="N4937" s="36"/>
      <c r="O4937" s="38"/>
    </row>
    <row r="4938" spans="8:15">
      <c r="H4938" s="37"/>
      <c r="I4938" s="36"/>
      <c r="J4938" s="38"/>
      <c r="K4938" s="36"/>
      <c r="L4938" s="36"/>
      <c r="M4938" s="38"/>
      <c r="N4938" s="36"/>
      <c r="O4938" s="38"/>
    </row>
    <row r="4939" spans="8:15">
      <c r="H4939" s="37"/>
      <c r="I4939" s="36"/>
      <c r="J4939" s="38"/>
      <c r="K4939" s="36"/>
      <c r="L4939" s="36"/>
      <c r="M4939" s="38"/>
      <c r="N4939" s="36"/>
      <c r="O4939" s="38"/>
    </row>
    <row r="4940" spans="8:15">
      <c r="H4940" s="37"/>
      <c r="I4940" s="36"/>
      <c r="J4940" s="38"/>
      <c r="K4940" s="36"/>
      <c r="L4940" s="36"/>
      <c r="M4940" s="38"/>
      <c r="N4940" s="36"/>
      <c r="O4940" s="38"/>
    </row>
    <row r="4941" spans="8:15">
      <c r="H4941" s="37"/>
      <c r="I4941" s="36"/>
      <c r="J4941" s="38"/>
      <c r="K4941" s="36"/>
      <c r="L4941" s="36"/>
      <c r="M4941" s="38"/>
      <c r="N4941" s="36"/>
      <c r="O4941" s="38"/>
    </row>
    <row r="4942" spans="8:15">
      <c r="H4942" s="37"/>
      <c r="I4942" s="36"/>
      <c r="J4942" s="38"/>
      <c r="K4942" s="36"/>
      <c r="L4942" s="36"/>
      <c r="M4942" s="38"/>
      <c r="N4942" s="36"/>
      <c r="O4942" s="38"/>
    </row>
    <row r="4943" spans="8:15">
      <c r="H4943" s="37"/>
      <c r="I4943" s="36"/>
      <c r="J4943" s="38"/>
      <c r="K4943" s="36"/>
      <c r="L4943" s="36"/>
      <c r="M4943" s="38"/>
      <c r="N4943" s="36"/>
      <c r="O4943" s="38"/>
    </row>
    <row r="4944" spans="8:15">
      <c r="H4944" s="37"/>
      <c r="I4944" s="36"/>
      <c r="J4944" s="38"/>
      <c r="K4944" s="36"/>
      <c r="L4944" s="36"/>
      <c r="M4944" s="38"/>
      <c r="N4944" s="36"/>
      <c r="O4944" s="38"/>
    </row>
    <row r="4945" spans="8:15">
      <c r="H4945" s="37"/>
      <c r="I4945" s="36"/>
      <c r="J4945" s="38"/>
      <c r="K4945" s="36"/>
      <c r="L4945" s="36"/>
      <c r="M4945" s="38"/>
      <c r="N4945" s="36"/>
      <c r="O4945" s="38"/>
    </row>
    <row r="4946" spans="8:15">
      <c r="H4946" s="37"/>
      <c r="I4946" s="36"/>
      <c r="J4946" s="38"/>
      <c r="K4946" s="36"/>
      <c r="L4946" s="36"/>
      <c r="M4946" s="38"/>
      <c r="N4946" s="36"/>
      <c r="O4946" s="38"/>
    </row>
    <row r="4947" spans="8:15">
      <c r="H4947" s="37"/>
      <c r="I4947" s="36"/>
      <c r="J4947" s="38"/>
      <c r="K4947" s="36"/>
      <c r="L4947" s="36"/>
      <c r="M4947" s="38"/>
      <c r="N4947" s="36"/>
      <c r="O4947" s="38"/>
    </row>
    <row r="4948" spans="8:15">
      <c r="H4948" s="37"/>
      <c r="I4948" s="36"/>
      <c r="J4948" s="38"/>
      <c r="K4948" s="36"/>
      <c r="L4948" s="36"/>
      <c r="M4948" s="38"/>
      <c r="N4948" s="36"/>
      <c r="O4948" s="38"/>
    </row>
    <row r="4949" spans="8:15">
      <c r="H4949" s="37"/>
      <c r="I4949" s="36"/>
      <c r="J4949" s="38"/>
      <c r="K4949" s="36"/>
      <c r="L4949" s="36"/>
      <c r="M4949" s="38"/>
      <c r="N4949" s="36"/>
      <c r="O4949" s="38"/>
    </row>
    <row r="4950" spans="8:15">
      <c r="H4950" s="37"/>
      <c r="I4950" s="36"/>
      <c r="J4950" s="38"/>
      <c r="K4950" s="36"/>
      <c r="L4950" s="36"/>
      <c r="M4950" s="38"/>
      <c r="N4950" s="36"/>
      <c r="O4950" s="38"/>
    </row>
    <row r="4951" spans="8:15">
      <c r="H4951" s="37"/>
      <c r="I4951" s="36"/>
      <c r="J4951" s="38"/>
      <c r="K4951" s="36"/>
      <c r="L4951" s="36"/>
      <c r="M4951" s="38"/>
      <c r="N4951" s="36"/>
      <c r="O4951" s="38"/>
    </row>
    <row r="4952" spans="8:15">
      <c r="H4952" s="37"/>
      <c r="I4952" s="36"/>
      <c r="J4952" s="38"/>
      <c r="K4952" s="36"/>
      <c r="L4952" s="36"/>
      <c r="M4952" s="38"/>
      <c r="N4952" s="36"/>
      <c r="O4952" s="38"/>
    </row>
    <row r="4953" spans="8:15">
      <c r="H4953" s="37"/>
      <c r="I4953" s="36"/>
      <c r="J4953" s="38"/>
      <c r="K4953" s="36"/>
      <c r="L4953" s="36"/>
      <c r="M4953" s="38"/>
      <c r="N4953" s="36"/>
      <c r="O4953" s="38"/>
    </row>
    <row r="4954" spans="8:15">
      <c r="H4954" s="37"/>
      <c r="I4954" s="36"/>
      <c r="J4954" s="38"/>
      <c r="K4954" s="36"/>
      <c r="L4954" s="36"/>
      <c r="M4954" s="38"/>
      <c r="N4954" s="36"/>
      <c r="O4954" s="38"/>
    </row>
    <row r="4955" spans="8:15">
      <c r="H4955" s="37"/>
      <c r="I4955" s="36"/>
      <c r="J4955" s="38"/>
      <c r="K4955" s="36"/>
      <c r="L4955" s="36"/>
      <c r="M4955" s="38"/>
      <c r="N4955" s="36"/>
      <c r="O4955" s="38"/>
    </row>
    <row r="4956" spans="8:15">
      <c r="H4956" s="37"/>
      <c r="I4956" s="36"/>
      <c r="J4956" s="38"/>
      <c r="K4956" s="36"/>
      <c r="L4956" s="36"/>
      <c r="M4956" s="38"/>
      <c r="N4956" s="36"/>
      <c r="O4956" s="38"/>
    </row>
    <row r="4957" spans="8:15">
      <c r="H4957" s="37"/>
      <c r="I4957" s="36"/>
      <c r="J4957" s="38"/>
      <c r="K4957" s="36"/>
      <c r="L4957" s="36"/>
      <c r="M4957" s="38"/>
      <c r="N4957" s="36"/>
      <c r="O4957" s="38"/>
    </row>
    <row r="4958" spans="8:15">
      <c r="H4958" s="37"/>
      <c r="I4958" s="36"/>
      <c r="J4958" s="38"/>
      <c r="K4958" s="36"/>
      <c r="L4958" s="36"/>
      <c r="M4958" s="38"/>
      <c r="N4958" s="36"/>
      <c r="O4958" s="38"/>
    </row>
    <row r="4959" spans="8:15">
      <c r="H4959" s="37"/>
      <c r="I4959" s="36"/>
      <c r="J4959" s="38"/>
      <c r="K4959" s="36"/>
      <c r="L4959" s="36"/>
      <c r="M4959" s="38"/>
      <c r="N4959" s="36"/>
      <c r="O4959" s="38"/>
    </row>
    <row r="4960" spans="8:15">
      <c r="H4960" s="37"/>
      <c r="I4960" s="36"/>
      <c r="J4960" s="38"/>
      <c r="K4960" s="36"/>
      <c r="L4960" s="36"/>
      <c r="M4960" s="38"/>
      <c r="N4960" s="36"/>
      <c r="O4960" s="38"/>
    </row>
    <row r="4961" spans="8:15">
      <c r="H4961" s="37"/>
      <c r="I4961" s="36"/>
      <c r="J4961" s="38"/>
      <c r="K4961" s="36"/>
      <c r="L4961" s="36"/>
      <c r="M4961" s="38"/>
      <c r="N4961" s="36"/>
      <c r="O4961" s="38"/>
    </row>
    <row r="4962" spans="8:15">
      <c r="H4962" s="37"/>
      <c r="I4962" s="36"/>
      <c r="J4962" s="38"/>
      <c r="K4962" s="36"/>
      <c r="L4962" s="36"/>
      <c r="M4962" s="38"/>
      <c r="N4962" s="36"/>
      <c r="O4962" s="38"/>
    </row>
    <row r="4963" spans="8:15">
      <c r="H4963" s="37"/>
      <c r="I4963" s="36"/>
      <c r="J4963" s="38"/>
      <c r="K4963" s="36"/>
      <c r="L4963" s="36"/>
      <c r="M4963" s="38"/>
      <c r="N4963" s="36"/>
      <c r="O4963" s="38"/>
    </row>
    <row r="4964" spans="8:15">
      <c r="H4964" s="37"/>
      <c r="I4964" s="36"/>
      <c r="J4964" s="38"/>
      <c r="K4964" s="36"/>
      <c r="L4964" s="36"/>
      <c r="M4964" s="38"/>
      <c r="N4964" s="36"/>
      <c r="O4964" s="38"/>
    </row>
    <row r="4965" spans="8:15">
      <c r="H4965" s="37"/>
      <c r="I4965" s="36"/>
      <c r="J4965" s="38"/>
      <c r="K4965" s="36"/>
      <c r="L4965" s="36"/>
      <c r="M4965" s="38"/>
      <c r="N4965" s="36"/>
      <c r="O4965" s="38"/>
    </row>
    <row r="4966" spans="8:15">
      <c r="H4966" s="37"/>
      <c r="I4966" s="36"/>
      <c r="J4966" s="38"/>
      <c r="K4966" s="36"/>
      <c r="L4966" s="36"/>
      <c r="M4966" s="38"/>
      <c r="N4966" s="36"/>
      <c r="O4966" s="38"/>
    </row>
    <row r="4967" spans="8:15">
      <c r="H4967" s="37"/>
      <c r="I4967" s="36"/>
      <c r="J4967" s="38"/>
      <c r="K4967" s="36"/>
      <c r="L4967" s="36"/>
      <c r="M4967" s="38"/>
      <c r="N4967" s="36"/>
      <c r="O4967" s="38"/>
    </row>
    <row r="4968" spans="8:15">
      <c r="H4968" s="37"/>
      <c r="I4968" s="36"/>
      <c r="J4968" s="38"/>
      <c r="K4968" s="36"/>
      <c r="L4968" s="36"/>
      <c r="M4968" s="38"/>
      <c r="N4968" s="36"/>
      <c r="O4968" s="38"/>
    </row>
    <row r="4969" spans="8:15">
      <c r="H4969" s="37"/>
      <c r="I4969" s="36"/>
      <c r="J4969" s="38"/>
      <c r="K4969" s="36"/>
      <c r="L4969" s="36"/>
      <c r="M4969" s="38"/>
      <c r="N4969" s="36"/>
      <c r="O4969" s="38"/>
    </row>
    <row r="4970" spans="8:15">
      <c r="H4970" s="37"/>
      <c r="I4970" s="36"/>
      <c r="J4970" s="38"/>
      <c r="K4970" s="36"/>
      <c r="L4970" s="36"/>
      <c r="M4970" s="38"/>
      <c r="N4970" s="36"/>
      <c r="O4970" s="38"/>
    </row>
    <row r="4971" spans="8:15">
      <c r="H4971" s="37"/>
      <c r="I4971" s="36"/>
      <c r="J4971" s="38"/>
      <c r="K4971" s="36"/>
      <c r="L4971" s="36"/>
      <c r="M4971" s="38"/>
      <c r="N4971" s="36"/>
      <c r="O4971" s="38"/>
    </row>
    <row r="4972" spans="8:15">
      <c r="H4972" s="37"/>
      <c r="I4972" s="36"/>
      <c r="J4972" s="38"/>
      <c r="K4972" s="36"/>
      <c r="L4972" s="36"/>
      <c r="M4972" s="38"/>
      <c r="N4972" s="36"/>
      <c r="O4972" s="38"/>
    </row>
    <row r="4973" spans="8:15">
      <c r="H4973" s="37"/>
      <c r="I4973" s="36"/>
      <c r="J4973" s="38"/>
      <c r="K4973" s="36"/>
      <c r="L4973" s="36"/>
      <c r="M4973" s="38"/>
      <c r="N4973" s="36"/>
      <c r="O4973" s="38"/>
    </row>
    <row r="4974" spans="8:15">
      <c r="H4974" s="37"/>
      <c r="I4974" s="36"/>
      <c r="J4974" s="38"/>
      <c r="K4974" s="36"/>
      <c r="L4974" s="36"/>
      <c r="M4974" s="38"/>
      <c r="N4974" s="36"/>
      <c r="O4974" s="38"/>
    </row>
    <row r="4975" spans="8:15">
      <c r="H4975" s="37"/>
      <c r="I4975" s="36"/>
      <c r="J4975" s="38"/>
      <c r="K4975" s="36"/>
      <c r="L4975" s="36"/>
      <c r="M4975" s="38"/>
      <c r="N4975" s="36"/>
      <c r="O4975" s="38"/>
    </row>
    <row r="4976" spans="8:15">
      <c r="H4976" s="37"/>
      <c r="I4976" s="36"/>
      <c r="J4976" s="38"/>
      <c r="K4976" s="36"/>
      <c r="L4976" s="36"/>
      <c r="M4976" s="38"/>
      <c r="N4976" s="36"/>
      <c r="O4976" s="38"/>
    </row>
    <row r="4977" spans="8:15">
      <c r="H4977" s="37"/>
      <c r="I4977" s="36"/>
      <c r="J4977" s="38"/>
      <c r="K4977" s="36"/>
      <c r="L4977" s="36"/>
      <c r="M4977" s="38"/>
      <c r="N4977" s="36"/>
      <c r="O4977" s="38"/>
    </row>
    <row r="4978" spans="8:15">
      <c r="H4978" s="37"/>
      <c r="I4978" s="36"/>
      <c r="J4978" s="38"/>
      <c r="K4978" s="36"/>
      <c r="L4978" s="36"/>
      <c r="M4978" s="38"/>
      <c r="N4978" s="36"/>
      <c r="O4978" s="38"/>
    </row>
    <row r="4979" spans="8:15">
      <c r="H4979" s="37"/>
      <c r="I4979" s="36"/>
      <c r="J4979" s="38"/>
      <c r="K4979" s="36"/>
      <c r="L4979" s="36"/>
      <c r="M4979" s="38"/>
      <c r="N4979" s="36"/>
      <c r="O4979" s="38"/>
    </row>
    <row r="4980" spans="8:15">
      <c r="H4980" s="37"/>
      <c r="I4980" s="36"/>
      <c r="J4980" s="38"/>
      <c r="K4980" s="36"/>
      <c r="L4980" s="36"/>
      <c r="M4980" s="38"/>
      <c r="N4980" s="36"/>
      <c r="O4980" s="38"/>
    </row>
    <row r="4981" spans="8:15">
      <c r="H4981" s="37"/>
      <c r="I4981" s="36"/>
      <c r="J4981" s="38"/>
      <c r="K4981" s="36"/>
      <c r="L4981" s="36"/>
      <c r="M4981" s="38"/>
      <c r="N4981" s="36"/>
      <c r="O4981" s="38"/>
    </row>
    <row r="4982" spans="8:15">
      <c r="H4982" s="37"/>
      <c r="I4982" s="36"/>
      <c r="J4982" s="38"/>
      <c r="K4982" s="36"/>
      <c r="L4982" s="36"/>
      <c r="M4982" s="38"/>
      <c r="N4982" s="36"/>
      <c r="O4982" s="38"/>
    </row>
    <row r="4983" spans="8:15">
      <c r="H4983" s="37"/>
      <c r="I4983" s="36"/>
      <c r="J4983" s="38"/>
      <c r="K4983" s="36"/>
      <c r="L4983" s="36"/>
      <c r="M4983" s="38"/>
      <c r="N4983" s="36"/>
      <c r="O4983" s="38"/>
    </row>
    <row r="4984" spans="8:15">
      <c r="H4984" s="37"/>
      <c r="I4984" s="36"/>
      <c r="J4984" s="38"/>
      <c r="K4984" s="36"/>
      <c r="L4984" s="36"/>
      <c r="M4984" s="38"/>
      <c r="N4984" s="36"/>
      <c r="O4984" s="38"/>
    </row>
    <row r="4985" spans="8:15">
      <c r="H4985" s="37"/>
      <c r="I4985" s="36"/>
      <c r="J4985" s="38"/>
      <c r="K4985" s="36"/>
      <c r="L4985" s="36"/>
      <c r="M4985" s="38"/>
      <c r="N4985" s="36"/>
      <c r="O4985" s="38"/>
    </row>
    <row r="4986" spans="8:15">
      <c r="H4986" s="37"/>
      <c r="I4986" s="36"/>
      <c r="J4986" s="38"/>
      <c r="K4986" s="36"/>
      <c r="L4986" s="36"/>
      <c r="M4986" s="38"/>
      <c r="N4986" s="36"/>
      <c r="O4986" s="38"/>
    </row>
    <row r="4987" spans="8:15">
      <c r="H4987" s="37"/>
      <c r="I4987" s="36"/>
      <c r="J4987" s="38"/>
      <c r="K4987" s="36"/>
      <c r="L4987" s="36"/>
      <c r="M4987" s="38"/>
      <c r="N4987" s="36"/>
      <c r="O4987" s="38"/>
    </row>
    <row r="4988" spans="8:15">
      <c r="H4988" s="37"/>
      <c r="I4988" s="36"/>
      <c r="J4988" s="38"/>
      <c r="K4988" s="36"/>
      <c r="L4988" s="36"/>
      <c r="M4988" s="38"/>
      <c r="N4988" s="36"/>
      <c r="O4988" s="38"/>
    </row>
    <row r="4989" spans="8:15">
      <c r="H4989" s="37"/>
      <c r="I4989" s="36"/>
      <c r="J4989" s="38"/>
      <c r="K4989" s="36"/>
      <c r="L4989" s="36"/>
      <c r="M4989" s="38"/>
      <c r="N4989" s="36"/>
      <c r="O4989" s="38"/>
    </row>
    <row r="4990" spans="8:15">
      <c r="H4990" s="37"/>
      <c r="I4990" s="36"/>
      <c r="J4990" s="38"/>
      <c r="K4990" s="36"/>
      <c r="L4990" s="36"/>
      <c r="M4990" s="38"/>
      <c r="N4990" s="36"/>
      <c r="O4990" s="38"/>
    </row>
    <row r="4991" spans="8:15">
      <c r="H4991" s="37"/>
      <c r="I4991" s="36"/>
      <c r="J4991" s="38"/>
      <c r="K4991" s="36"/>
      <c r="L4991" s="36"/>
      <c r="M4991" s="38"/>
      <c r="N4991" s="36"/>
      <c r="O4991" s="38"/>
    </row>
    <row r="4992" spans="8:15">
      <c r="H4992" s="37"/>
      <c r="I4992" s="36"/>
      <c r="J4992" s="38"/>
      <c r="K4992" s="36"/>
      <c r="L4992" s="36"/>
      <c r="M4992" s="38"/>
      <c r="N4992" s="36"/>
      <c r="O4992" s="38"/>
    </row>
    <row r="4993" spans="8:15">
      <c r="H4993" s="37"/>
      <c r="I4993" s="36"/>
      <c r="J4993" s="38"/>
      <c r="K4993" s="36"/>
      <c r="L4993" s="36"/>
      <c r="M4993" s="38"/>
      <c r="N4993" s="36"/>
      <c r="O4993" s="38"/>
    </row>
    <row r="4994" spans="8:15">
      <c r="H4994" s="37"/>
      <c r="I4994" s="36"/>
      <c r="J4994" s="38"/>
      <c r="K4994" s="36"/>
      <c r="L4994" s="36"/>
      <c r="M4994" s="38"/>
      <c r="N4994" s="36"/>
      <c r="O4994" s="38"/>
    </row>
    <row r="4995" spans="8:15">
      <c r="H4995" s="37"/>
      <c r="I4995" s="36"/>
      <c r="J4995" s="38"/>
      <c r="K4995" s="36"/>
      <c r="L4995" s="36"/>
      <c r="M4995" s="38"/>
      <c r="N4995" s="36"/>
      <c r="O4995" s="38"/>
    </row>
    <row r="4996" spans="8:15">
      <c r="H4996" s="37"/>
      <c r="I4996" s="36"/>
      <c r="J4996" s="38"/>
      <c r="K4996" s="36"/>
      <c r="L4996" s="36"/>
      <c r="M4996" s="38"/>
      <c r="N4996" s="36"/>
      <c r="O4996" s="38"/>
    </row>
    <row r="4997" spans="8:15">
      <c r="H4997" s="37"/>
      <c r="I4997" s="36"/>
      <c r="J4997" s="38"/>
      <c r="K4997" s="36"/>
      <c r="L4997" s="36"/>
      <c r="M4997" s="38"/>
      <c r="N4997" s="36"/>
      <c r="O4997" s="38"/>
    </row>
    <row r="4998" spans="8:15">
      <c r="H4998" s="37"/>
      <c r="I4998" s="36"/>
      <c r="J4998" s="38"/>
      <c r="K4998" s="36"/>
      <c r="L4998" s="36"/>
      <c r="M4998" s="38"/>
      <c r="N4998" s="36"/>
      <c r="O4998" s="38"/>
    </row>
    <row r="4999" spans="8:15">
      <c r="H4999" s="37"/>
      <c r="I4999" s="36"/>
      <c r="J4999" s="38"/>
      <c r="K4999" s="36"/>
      <c r="L4999" s="36"/>
      <c r="M4999" s="38"/>
      <c r="N4999" s="36"/>
      <c r="O4999" s="38"/>
    </row>
    <row r="5000" spans="8:15">
      <c r="H5000" s="37"/>
      <c r="I5000" s="36"/>
      <c r="J5000" s="38"/>
      <c r="K5000" s="36"/>
      <c r="L5000" s="36"/>
      <c r="M5000" s="38"/>
      <c r="N5000" s="36"/>
      <c r="O5000" s="38"/>
    </row>
    <row r="5001" spans="8:15">
      <c r="H5001" s="37"/>
      <c r="I5001" s="36"/>
      <c r="J5001" s="38"/>
      <c r="K5001" s="36"/>
      <c r="L5001" s="36"/>
      <c r="M5001" s="38"/>
      <c r="N5001" s="36"/>
      <c r="O5001" s="38"/>
    </row>
    <row r="5002" spans="8:15">
      <c r="H5002" s="37"/>
      <c r="I5002" s="36"/>
      <c r="J5002" s="38"/>
      <c r="K5002" s="36"/>
      <c r="L5002" s="36"/>
      <c r="M5002" s="38"/>
      <c r="N5002" s="36"/>
      <c r="O5002" s="38"/>
    </row>
    <row r="5003" spans="8:15">
      <c r="H5003" s="37"/>
      <c r="I5003" s="36"/>
      <c r="J5003" s="38"/>
      <c r="K5003" s="36"/>
      <c r="L5003" s="36"/>
      <c r="M5003" s="38"/>
      <c r="N5003" s="36"/>
      <c r="O5003" s="38"/>
    </row>
    <row r="5004" spans="8:15">
      <c r="H5004" s="37"/>
      <c r="I5004" s="36"/>
      <c r="J5004" s="38"/>
      <c r="K5004" s="36"/>
      <c r="L5004" s="36"/>
      <c r="M5004" s="38"/>
      <c r="N5004" s="36"/>
      <c r="O5004" s="38"/>
    </row>
    <row r="5005" spans="8:15">
      <c r="H5005" s="37"/>
      <c r="I5005" s="36"/>
      <c r="J5005" s="38"/>
      <c r="K5005" s="36"/>
      <c r="L5005" s="36"/>
      <c r="M5005" s="38"/>
      <c r="N5005" s="36"/>
      <c r="O5005" s="38"/>
    </row>
    <row r="5006" spans="8:15">
      <c r="H5006" s="37"/>
      <c r="I5006" s="36"/>
      <c r="J5006" s="38"/>
      <c r="K5006" s="36"/>
      <c r="L5006" s="36"/>
      <c r="M5006" s="38"/>
      <c r="N5006" s="36"/>
      <c r="O5006" s="38"/>
    </row>
    <row r="5007" spans="8:15">
      <c r="H5007" s="37"/>
      <c r="I5007" s="36"/>
      <c r="J5007" s="38"/>
      <c r="K5007" s="36"/>
      <c r="L5007" s="36"/>
      <c r="M5007" s="38"/>
      <c r="N5007" s="36"/>
      <c r="O5007" s="38"/>
    </row>
    <row r="5008" spans="8:15">
      <c r="H5008" s="37"/>
      <c r="I5008" s="36"/>
      <c r="J5008" s="38"/>
      <c r="K5008" s="36"/>
      <c r="L5008" s="36"/>
      <c r="M5008" s="38"/>
      <c r="N5008" s="36"/>
      <c r="O5008" s="38"/>
    </row>
    <row r="5009" spans="8:15">
      <c r="H5009" s="37"/>
      <c r="I5009" s="36"/>
      <c r="J5009" s="38"/>
      <c r="K5009" s="36"/>
      <c r="L5009" s="36"/>
      <c r="M5009" s="38"/>
      <c r="N5009" s="36"/>
      <c r="O5009" s="38"/>
    </row>
    <row r="5010" spans="8:15">
      <c r="H5010" s="37"/>
      <c r="I5010" s="36"/>
      <c r="J5010" s="38"/>
      <c r="K5010" s="36"/>
      <c r="L5010" s="36"/>
      <c r="M5010" s="38"/>
      <c r="N5010" s="36"/>
      <c r="O5010" s="38"/>
    </row>
    <row r="5011" spans="8:15">
      <c r="H5011" s="37"/>
      <c r="I5011" s="36"/>
      <c r="J5011" s="38"/>
      <c r="K5011" s="36"/>
      <c r="L5011" s="36"/>
      <c r="M5011" s="38"/>
      <c r="N5011" s="36"/>
      <c r="O5011" s="38"/>
    </row>
    <row r="5012" spans="8:15">
      <c r="H5012" s="37"/>
      <c r="I5012" s="36"/>
      <c r="J5012" s="38"/>
      <c r="K5012" s="36"/>
      <c r="L5012" s="36"/>
      <c r="M5012" s="38"/>
      <c r="N5012" s="36"/>
      <c r="O5012" s="38"/>
    </row>
    <row r="5013" spans="8:15">
      <c r="H5013" s="37"/>
      <c r="I5013" s="36"/>
      <c r="J5013" s="38"/>
      <c r="K5013" s="36"/>
      <c r="L5013" s="36"/>
      <c r="M5013" s="38"/>
      <c r="N5013" s="36"/>
      <c r="O5013" s="38"/>
    </row>
    <row r="5014" spans="8:15">
      <c r="H5014" s="37"/>
      <c r="I5014" s="36"/>
      <c r="J5014" s="38"/>
      <c r="K5014" s="36"/>
      <c r="L5014" s="36"/>
      <c r="M5014" s="38"/>
      <c r="N5014" s="36"/>
      <c r="O5014" s="38"/>
    </row>
    <row r="5015" spans="8:15">
      <c r="H5015" s="37"/>
      <c r="I5015" s="36"/>
      <c r="J5015" s="38"/>
      <c r="K5015" s="36"/>
      <c r="L5015" s="36"/>
      <c r="M5015" s="38"/>
      <c r="N5015" s="36"/>
      <c r="O5015" s="38"/>
    </row>
    <row r="5016" spans="8:15">
      <c r="H5016" s="37"/>
      <c r="I5016" s="36"/>
      <c r="J5016" s="38"/>
      <c r="K5016" s="36"/>
      <c r="L5016" s="36"/>
      <c r="M5016" s="38"/>
      <c r="N5016" s="36"/>
      <c r="O5016" s="38"/>
    </row>
    <row r="5017" spans="8:15">
      <c r="H5017" s="37"/>
      <c r="I5017" s="36"/>
      <c r="J5017" s="38"/>
      <c r="K5017" s="36"/>
      <c r="L5017" s="36"/>
      <c r="M5017" s="38"/>
      <c r="N5017" s="36"/>
      <c r="O5017" s="38"/>
    </row>
    <row r="5018" spans="8:15">
      <c r="H5018" s="37"/>
      <c r="I5018" s="36"/>
      <c r="J5018" s="38"/>
      <c r="K5018" s="36"/>
      <c r="L5018" s="36"/>
      <c r="M5018" s="38"/>
      <c r="N5018" s="36"/>
      <c r="O5018" s="38"/>
    </row>
    <row r="5019" spans="8:15">
      <c r="H5019" s="37"/>
      <c r="I5019" s="36"/>
      <c r="J5019" s="38"/>
      <c r="K5019" s="36"/>
      <c r="L5019" s="36"/>
      <c r="M5019" s="38"/>
      <c r="N5019" s="36"/>
      <c r="O5019" s="38"/>
    </row>
    <row r="5020" spans="8:15">
      <c r="H5020" s="37"/>
      <c r="I5020" s="36"/>
      <c r="J5020" s="38"/>
      <c r="K5020" s="36"/>
      <c r="L5020" s="36"/>
      <c r="M5020" s="38"/>
      <c r="N5020" s="36"/>
      <c r="O5020" s="38"/>
    </row>
    <row r="5021" spans="8:15">
      <c r="H5021" s="37"/>
      <c r="I5021" s="36"/>
      <c r="J5021" s="38"/>
      <c r="K5021" s="36"/>
      <c r="L5021" s="36"/>
      <c r="M5021" s="38"/>
      <c r="N5021" s="36"/>
      <c r="O5021" s="38"/>
    </row>
    <row r="5022" spans="8:15">
      <c r="H5022" s="37"/>
      <c r="I5022" s="36"/>
      <c r="J5022" s="38"/>
      <c r="K5022" s="36"/>
      <c r="L5022" s="36"/>
      <c r="M5022" s="38"/>
      <c r="N5022" s="36"/>
      <c r="O5022" s="38"/>
    </row>
    <row r="5023" spans="8:15">
      <c r="H5023" s="37"/>
      <c r="I5023" s="36"/>
      <c r="J5023" s="38"/>
      <c r="K5023" s="36"/>
      <c r="L5023" s="36"/>
      <c r="M5023" s="38"/>
      <c r="N5023" s="36"/>
      <c r="O5023" s="38"/>
    </row>
    <row r="5024" spans="8:15">
      <c r="H5024" s="37"/>
      <c r="I5024" s="36"/>
      <c r="J5024" s="38"/>
      <c r="K5024" s="36"/>
      <c r="L5024" s="36"/>
      <c r="M5024" s="38"/>
      <c r="N5024" s="36"/>
      <c r="O5024" s="38"/>
    </row>
    <row r="5025" spans="8:15">
      <c r="H5025" s="37"/>
      <c r="I5025" s="36"/>
      <c r="J5025" s="38"/>
      <c r="K5025" s="36"/>
      <c r="L5025" s="36"/>
      <c r="M5025" s="38"/>
      <c r="N5025" s="36"/>
      <c r="O5025" s="38"/>
    </row>
    <row r="5026" spans="8:15">
      <c r="H5026" s="37"/>
      <c r="I5026" s="36"/>
      <c r="J5026" s="38"/>
      <c r="K5026" s="36"/>
      <c r="L5026" s="36"/>
      <c r="M5026" s="38"/>
      <c r="N5026" s="36"/>
      <c r="O5026" s="38"/>
    </row>
    <row r="5027" spans="8:15">
      <c r="H5027" s="37"/>
      <c r="I5027" s="36"/>
      <c r="J5027" s="38"/>
      <c r="K5027" s="36"/>
      <c r="L5027" s="36"/>
      <c r="M5027" s="38"/>
      <c r="N5027" s="36"/>
      <c r="O5027" s="38"/>
    </row>
    <row r="5028" spans="8:15">
      <c r="H5028" s="37"/>
      <c r="I5028" s="36"/>
      <c r="J5028" s="38"/>
      <c r="K5028" s="36"/>
      <c r="L5028" s="36"/>
      <c r="M5028" s="38"/>
      <c r="N5028" s="36"/>
      <c r="O5028" s="38"/>
    </row>
    <row r="5029" spans="8:15">
      <c r="H5029" s="37"/>
      <c r="I5029" s="36"/>
      <c r="J5029" s="38"/>
      <c r="K5029" s="36"/>
      <c r="L5029" s="36"/>
      <c r="M5029" s="38"/>
      <c r="N5029" s="36"/>
      <c r="O5029" s="38"/>
    </row>
    <row r="5030" spans="8:15">
      <c r="H5030" s="37"/>
      <c r="I5030" s="36"/>
      <c r="J5030" s="38"/>
      <c r="K5030" s="36"/>
      <c r="L5030" s="36"/>
      <c r="M5030" s="38"/>
      <c r="N5030" s="36"/>
      <c r="O5030" s="38"/>
    </row>
    <row r="5031" spans="8:15">
      <c r="H5031" s="37"/>
      <c r="I5031" s="36"/>
      <c r="J5031" s="38"/>
      <c r="K5031" s="36"/>
      <c r="L5031" s="36"/>
      <c r="M5031" s="38"/>
      <c r="N5031" s="36"/>
      <c r="O5031" s="38"/>
    </row>
    <row r="5032" spans="8:15">
      <c r="H5032" s="37"/>
      <c r="I5032" s="36"/>
      <c r="J5032" s="38"/>
      <c r="K5032" s="36"/>
      <c r="L5032" s="36"/>
      <c r="M5032" s="38"/>
      <c r="N5032" s="36"/>
      <c r="O5032" s="38"/>
    </row>
    <row r="5033" spans="8:15">
      <c r="H5033" s="37"/>
      <c r="I5033" s="36"/>
      <c r="J5033" s="38"/>
      <c r="K5033" s="36"/>
      <c r="L5033" s="36"/>
      <c r="M5033" s="38"/>
      <c r="N5033" s="36"/>
      <c r="O5033" s="38"/>
    </row>
    <row r="5034" spans="8:15">
      <c r="H5034" s="37"/>
      <c r="I5034" s="36"/>
      <c r="J5034" s="38"/>
      <c r="K5034" s="36"/>
      <c r="L5034" s="36"/>
      <c r="M5034" s="38"/>
      <c r="N5034" s="36"/>
      <c r="O5034" s="38"/>
    </row>
    <row r="5035" spans="8:15">
      <c r="H5035" s="37"/>
      <c r="I5035" s="36"/>
      <c r="J5035" s="38"/>
      <c r="K5035" s="36"/>
      <c r="L5035" s="36"/>
      <c r="M5035" s="38"/>
      <c r="N5035" s="36"/>
      <c r="O5035" s="38"/>
    </row>
    <row r="5036" spans="8:15">
      <c r="H5036" s="37"/>
      <c r="I5036" s="36"/>
      <c r="J5036" s="38"/>
      <c r="K5036" s="36"/>
      <c r="L5036" s="36"/>
      <c r="M5036" s="38"/>
      <c r="N5036" s="36"/>
      <c r="O5036" s="38"/>
    </row>
    <row r="5037" spans="8:15">
      <c r="H5037" s="37"/>
      <c r="I5037" s="36"/>
      <c r="J5037" s="38"/>
      <c r="K5037" s="36"/>
      <c r="L5037" s="36"/>
      <c r="M5037" s="38"/>
      <c r="N5037" s="36"/>
      <c r="O5037" s="38"/>
    </row>
    <row r="5038" spans="8:15">
      <c r="H5038" s="37"/>
      <c r="I5038" s="36"/>
      <c r="J5038" s="38"/>
      <c r="K5038" s="36"/>
      <c r="L5038" s="36"/>
      <c r="M5038" s="38"/>
      <c r="N5038" s="36"/>
      <c r="O5038" s="38"/>
    </row>
    <row r="5039" spans="8:15">
      <c r="H5039" s="37"/>
      <c r="I5039" s="36"/>
      <c r="J5039" s="38"/>
      <c r="K5039" s="36"/>
      <c r="L5039" s="36"/>
      <c r="M5039" s="38"/>
      <c r="N5039" s="36"/>
      <c r="O5039" s="38"/>
    </row>
    <row r="5040" spans="8:15">
      <c r="H5040" s="37"/>
      <c r="I5040" s="36"/>
      <c r="J5040" s="38"/>
      <c r="K5040" s="36"/>
      <c r="L5040" s="36"/>
      <c r="M5040" s="38"/>
      <c r="N5040" s="36"/>
      <c r="O5040" s="38"/>
    </row>
    <row r="5041" spans="8:15">
      <c r="H5041" s="37"/>
      <c r="I5041" s="36"/>
      <c r="J5041" s="38"/>
      <c r="K5041" s="36"/>
      <c r="L5041" s="36"/>
      <c r="M5041" s="38"/>
      <c r="N5041" s="36"/>
      <c r="O5041" s="38"/>
    </row>
    <row r="5042" spans="8:15">
      <c r="H5042" s="37"/>
      <c r="I5042" s="36"/>
      <c r="J5042" s="38"/>
      <c r="K5042" s="36"/>
      <c r="L5042" s="36"/>
      <c r="M5042" s="38"/>
      <c r="N5042" s="36"/>
      <c r="O5042" s="38"/>
    </row>
    <row r="5043" spans="8:15">
      <c r="H5043" s="37"/>
      <c r="I5043" s="36"/>
      <c r="J5043" s="38"/>
      <c r="K5043" s="36"/>
      <c r="L5043" s="36"/>
      <c r="M5043" s="38"/>
      <c r="N5043" s="36"/>
      <c r="O5043" s="38"/>
    </row>
    <row r="5044" spans="8:15">
      <c r="H5044" s="37"/>
      <c r="I5044" s="36"/>
      <c r="J5044" s="38"/>
      <c r="K5044" s="36"/>
      <c r="L5044" s="36"/>
      <c r="M5044" s="38"/>
      <c r="N5044" s="36"/>
      <c r="O5044" s="38"/>
    </row>
    <row r="5045" spans="8:15">
      <c r="H5045" s="37"/>
      <c r="I5045" s="36"/>
      <c r="J5045" s="38"/>
      <c r="K5045" s="36"/>
      <c r="L5045" s="36"/>
      <c r="M5045" s="38"/>
      <c r="N5045" s="36"/>
      <c r="O5045" s="38"/>
    </row>
    <row r="5046" spans="8:15">
      <c r="H5046" s="37"/>
      <c r="I5046" s="36"/>
      <c r="J5046" s="38"/>
      <c r="K5046" s="36"/>
      <c r="L5046" s="36"/>
      <c r="M5046" s="38"/>
      <c r="N5046" s="36"/>
      <c r="O5046" s="38"/>
    </row>
    <row r="5047" spans="8:15">
      <c r="H5047" s="37"/>
      <c r="I5047" s="36"/>
      <c r="J5047" s="38"/>
      <c r="K5047" s="36"/>
      <c r="L5047" s="36"/>
      <c r="M5047" s="38"/>
      <c r="N5047" s="36"/>
      <c r="O5047" s="38"/>
    </row>
    <row r="5048" spans="8:15">
      <c r="H5048" s="37"/>
      <c r="I5048" s="36"/>
      <c r="J5048" s="38"/>
      <c r="K5048" s="36"/>
      <c r="L5048" s="36"/>
      <c r="M5048" s="38"/>
      <c r="N5048" s="36"/>
      <c r="O5048" s="38"/>
    </row>
    <row r="5049" spans="8:15">
      <c r="H5049" s="37"/>
      <c r="I5049" s="36"/>
      <c r="J5049" s="38"/>
      <c r="K5049" s="36"/>
      <c r="L5049" s="36"/>
      <c r="M5049" s="38"/>
      <c r="N5049" s="36"/>
      <c r="O5049" s="38"/>
    </row>
    <row r="5050" spans="8:15">
      <c r="H5050" s="37"/>
      <c r="I5050" s="36"/>
      <c r="J5050" s="38"/>
      <c r="K5050" s="36"/>
      <c r="L5050" s="36"/>
      <c r="M5050" s="38"/>
      <c r="N5050" s="36"/>
      <c r="O5050" s="38"/>
    </row>
    <row r="5051" spans="8:15">
      <c r="H5051" s="37"/>
      <c r="I5051" s="36"/>
      <c r="J5051" s="38"/>
      <c r="K5051" s="36"/>
      <c r="L5051" s="36"/>
      <c r="M5051" s="38"/>
      <c r="N5051" s="36"/>
      <c r="O5051" s="38"/>
    </row>
    <row r="5052" spans="8:15">
      <c r="H5052" s="37"/>
      <c r="I5052" s="36"/>
      <c r="J5052" s="38"/>
      <c r="K5052" s="36"/>
      <c r="L5052" s="36"/>
      <c r="M5052" s="38"/>
      <c r="N5052" s="36"/>
      <c r="O5052" s="38"/>
    </row>
    <row r="5053" spans="8:15">
      <c r="H5053" s="37"/>
      <c r="I5053" s="36"/>
      <c r="J5053" s="38"/>
      <c r="K5053" s="36"/>
      <c r="L5053" s="36"/>
      <c r="M5053" s="38"/>
      <c r="N5053" s="36"/>
      <c r="O5053" s="38"/>
    </row>
    <row r="5054" spans="8:15">
      <c r="H5054" s="37"/>
      <c r="I5054" s="36"/>
      <c r="J5054" s="38"/>
      <c r="K5054" s="36"/>
      <c r="L5054" s="36"/>
      <c r="M5054" s="38"/>
      <c r="N5054" s="36"/>
      <c r="O5054" s="38"/>
    </row>
    <row r="5055" spans="8:15">
      <c r="H5055" s="37"/>
      <c r="I5055" s="36"/>
      <c r="J5055" s="38"/>
      <c r="K5055" s="36"/>
      <c r="L5055" s="36"/>
      <c r="M5055" s="38"/>
      <c r="N5055" s="36"/>
      <c r="O5055" s="38"/>
    </row>
    <row r="5056" spans="8:15">
      <c r="H5056" s="37"/>
      <c r="I5056" s="36"/>
      <c r="J5056" s="38"/>
      <c r="K5056" s="36"/>
      <c r="L5056" s="36"/>
      <c r="M5056" s="38"/>
      <c r="N5056" s="36"/>
      <c r="O5056" s="38"/>
    </row>
    <row r="5057" spans="8:15">
      <c r="H5057" s="37"/>
      <c r="I5057" s="36"/>
      <c r="J5057" s="38"/>
      <c r="K5057" s="36"/>
      <c r="L5057" s="36"/>
      <c r="M5057" s="38"/>
      <c r="N5057" s="36"/>
      <c r="O5057" s="38"/>
    </row>
    <row r="5058" spans="8:15">
      <c r="H5058" s="37"/>
      <c r="I5058" s="36"/>
      <c r="J5058" s="38"/>
      <c r="K5058" s="36"/>
      <c r="L5058" s="36"/>
      <c r="M5058" s="38"/>
      <c r="N5058" s="36"/>
      <c r="O5058" s="38"/>
    </row>
    <row r="5059" spans="8:15">
      <c r="H5059" s="37"/>
      <c r="I5059" s="36"/>
      <c r="J5059" s="38"/>
      <c r="K5059" s="36"/>
      <c r="L5059" s="36"/>
      <c r="M5059" s="38"/>
      <c r="N5059" s="36"/>
      <c r="O5059" s="38"/>
    </row>
    <row r="5060" spans="8:15">
      <c r="H5060" s="37"/>
      <c r="I5060" s="36"/>
      <c r="J5060" s="38"/>
      <c r="K5060" s="36"/>
      <c r="L5060" s="36"/>
      <c r="M5060" s="38"/>
      <c r="N5060" s="36"/>
      <c r="O5060" s="38"/>
    </row>
    <row r="5061" spans="8:15">
      <c r="H5061" s="37"/>
      <c r="I5061" s="36"/>
      <c r="J5061" s="38"/>
      <c r="K5061" s="36"/>
      <c r="L5061" s="36"/>
      <c r="M5061" s="38"/>
      <c r="N5061" s="36"/>
      <c r="O5061" s="38"/>
    </row>
    <row r="5062" spans="8:15">
      <c r="H5062" s="37"/>
      <c r="I5062" s="36"/>
      <c r="J5062" s="38"/>
      <c r="K5062" s="36"/>
      <c r="L5062" s="36"/>
      <c r="M5062" s="38"/>
      <c r="N5062" s="36"/>
      <c r="O5062" s="38"/>
    </row>
    <row r="5063" spans="8:15">
      <c r="H5063" s="37"/>
      <c r="I5063" s="36"/>
      <c r="J5063" s="38"/>
      <c r="K5063" s="36"/>
      <c r="L5063" s="36"/>
      <c r="M5063" s="38"/>
      <c r="N5063" s="36"/>
      <c r="O5063" s="38"/>
    </row>
    <row r="5064" spans="8:15">
      <c r="H5064" s="37"/>
      <c r="I5064" s="36"/>
      <c r="J5064" s="38"/>
      <c r="K5064" s="36"/>
      <c r="L5064" s="36"/>
      <c r="M5064" s="38"/>
      <c r="N5064" s="36"/>
      <c r="O5064" s="38"/>
    </row>
    <row r="5065" spans="8:15">
      <c r="H5065" s="37"/>
      <c r="I5065" s="36"/>
      <c r="J5065" s="38"/>
      <c r="K5065" s="36"/>
      <c r="L5065" s="36"/>
      <c r="M5065" s="38"/>
      <c r="N5065" s="36"/>
      <c r="O5065" s="38"/>
    </row>
    <row r="5066" spans="8:15">
      <c r="H5066" s="37"/>
      <c r="I5066" s="36"/>
      <c r="J5066" s="38"/>
      <c r="K5066" s="36"/>
      <c r="L5066" s="36"/>
      <c r="M5066" s="38"/>
      <c r="N5066" s="36"/>
      <c r="O5066" s="38"/>
    </row>
    <row r="5067" spans="8:15">
      <c r="H5067" s="37"/>
      <c r="I5067" s="36"/>
      <c r="J5067" s="38"/>
      <c r="K5067" s="36"/>
      <c r="L5067" s="36"/>
      <c r="M5067" s="38"/>
      <c r="N5067" s="36"/>
      <c r="O5067" s="38"/>
    </row>
    <row r="5068" spans="8:15">
      <c r="H5068" s="37"/>
      <c r="I5068" s="36"/>
      <c r="J5068" s="38"/>
      <c r="K5068" s="36"/>
      <c r="L5068" s="36"/>
      <c r="M5068" s="38"/>
      <c r="N5068" s="36"/>
      <c r="O5068" s="38"/>
    </row>
    <row r="5069" spans="8:15">
      <c r="H5069" s="37"/>
      <c r="I5069" s="36"/>
      <c r="J5069" s="38"/>
      <c r="K5069" s="36"/>
      <c r="L5069" s="36"/>
      <c r="M5069" s="38"/>
      <c r="N5069" s="36"/>
      <c r="O5069" s="38"/>
    </row>
    <row r="5070" spans="8:15">
      <c r="H5070" s="37"/>
      <c r="I5070" s="36"/>
      <c r="J5070" s="38"/>
      <c r="K5070" s="36"/>
      <c r="L5070" s="36"/>
      <c r="M5070" s="38"/>
      <c r="N5070" s="36"/>
      <c r="O5070" s="38"/>
    </row>
    <row r="5071" spans="8:15">
      <c r="H5071" s="37"/>
      <c r="I5071" s="36"/>
      <c r="J5071" s="38"/>
      <c r="K5071" s="36"/>
      <c r="L5071" s="36"/>
      <c r="M5071" s="38"/>
      <c r="N5071" s="36"/>
      <c r="O5071" s="38"/>
    </row>
    <row r="5072" spans="8:15">
      <c r="H5072" s="37"/>
      <c r="I5072" s="36"/>
      <c r="J5072" s="38"/>
      <c r="K5072" s="36"/>
      <c r="L5072" s="36"/>
      <c r="M5072" s="38"/>
      <c r="N5072" s="36"/>
      <c r="O5072" s="38"/>
    </row>
    <row r="5073" spans="8:15">
      <c r="H5073" s="37"/>
      <c r="I5073" s="36"/>
      <c r="J5073" s="38"/>
      <c r="K5073" s="36"/>
      <c r="L5073" s="36"/>
      <c r="M5073" s="38"/>
      <c r="N5073" s="36"/>
      <c r="O5073" s="38"/>
    </row>
    <row r="5074" spans="8:15">
      <c r="H5074" s="37"/>
      <c r="I5074" s="36"/>
      <c r="J5074" s="38"/>
      <c r="K5074" s="36"/>
      <c r="L5074" s="36"/>
      <c r="M5074" s="38"/>
      <c r="N5074" s="36"/>
      <c r="O5074" s="38"/>
    </row>
    <row r="5075" spans="8:15">
      <c r="H5075" s="37"/>
      <c r="I5075" s="36"/>
      <c r="J5075" s="38"/>
      <c r="K5075" s="36"/>
      <c r="L5075" s="36"/>
      <c r="M5075" s="38"/>
      <c r="N5075" s="36"/>
      <c r="O5075" s="38"/>
    </row>
    <row r="5076" spans="8:15">
      <c r="H5076" s="37"/>
      <c r="I5076" s="36"/>
      <c r="J5076" s="38"/>
      <c r="K5076" s="36"/>
      <c r="L5076" s="36"/>
      <c r="M5076" s="38"/>
      <c r="N5076" s="36"/>
      <c r="O5076" s="38"/>
    </row>
    <row r="5077" spans="8:15">
      <c r="H5077" s="37"/>
      <c r="I5077" s="36"/>
      <c r="J5077" s="38"/>
      <c r="K5077" s="36"/>
      <c r="L5077" s="36"/>
      <c r="M5077" s="38"/>
      <c r="N5077" s="36"/>
      <c r="O5077" s="38"/>
    </row>
    <row r="5078" spans="8:15">
      <c r="H5078" s="37"/>
      <c r="I5078" s="36"/>
      <c r="J5078" s="38"/>
      <c r="K5078" s="36"/>
      <c r="L5078" s="36"/>
      <c r="M5078" s="38"/>
      <c r="N5078" s="36"/>
      <c r="O5078" s="38"/>
    </row>
    <row r="5079" spans="8:15">
      <c r="H5079" s="37"/>
      <c r="I5079" s="36"/>
      <c r="J5079" s="38"/>
      <c r="K5079" s="36"/>
      <c r="L5079" s="36"/>
      <c r="M5079" s="38"/>
      <c r="N5079" s="36"/>
      <c r="O5079" s="38"/>
    </row>
    <row r="5080" spans="8:15">
      <c r="H5080" s="37"/>
      <c r="I5080" s="36"/>
      <c r="J5080" s="38"/>
      <c r="K5080" s="36"/>
      <c r="L5080" s="36"/>
      <c r="M5080" s="38"/>
      <c r="N5080" s="36"/>
      <c r="O5080" s="38"/>
    </row>
    <row r="5081" spans="8:15">
      <c r="H5081" s="37"/>
      <c r="I5081" s="36"/>
      <c r="J5081" s="38"/>
      <c r="K5081" s="36"/>
      <c r="L5081" s="36"/>
      <c r="M5081" s="38"/>
      <c r="N5081" s="36"/>
      <c r="O5081" s="38"/>
    </row>
    <row r="5082" spans="8:15">
      <c r="H5082" s="37"/>
      <c r="I5082" s="36"/>
      <c r="J5082" s="38"/>
      <c r="K5082" s="36"/>
      <c r="L5082" s="36"/>
      <c r="M5082" s="38"/>
      <c r="N5082" s="36"/>
      <c r="O5082" s="38"/>
    </row>
    <row r="5083" spans="8:15">
      <c r="H5083" s="37"/>
      <c r="I5083" s="36"/>
      <c r="J5083" s="38"/>
      <c r="K5083" s="36"/>
      <c r="L5083" s="36"/>
      <c r="M5083" s="38"/>
      <c r="N5083" s="36"/>
      <c r="O5083" s="38"/>
    </row>
    <row r="5084" spans="8:15">
      <c r="H5084" s="37"/>
      <c r="I5084" s="36"/>
      <c r="J5084" s="38"/>
      <c r="K5084" s="36"/>
      <c r="L5084" s="36"/>
      <c r="M5084" s="38"/>
      <c r="N5084" s="36"/>
      <c r="O5084" s="38"/>
    </row>
    <row r="5085" spans="8:15">
      <c r="H5085" s="37"/>
      <c r="I5085" s="36"/>
      <c r="J5085" s="38"/>
      <c r="K5085" s="36"/>
      <c r="L5085" s="36"/>
      <c r="M5085" s="38"/>
      <c r="N5085" s="36"/>
      <c r="O5085" s="38"/>
    </row>
    <row r="5086" spans="8:15">
      <c r="H5086" s="37"/>
      <c r="I5086" s="36"/>
      <c r="J5086" s="38"/>
      <c r="K5086" s="36"/>
      <c r="L5086" s="36"/>
      <c r="M5086" s="38"/>
      <c r="N5086" s="36"/>
      <c r="O5086" s="38"/>
    </row>
    <row r="5087" spans="8:15">
      <c r="H5087" s="37"/>
      <c r="I5087" s="36"/>
      <c r="J5087" s="38"/>
      <c r="K5087" s="36"/>
      <c r="L5087" s="36"/>
      <c r="M5087" s="38"/>
      <c r="N5087" s="36"/>
      <c r="O5087" s="38"/>
    </row>
    <row r="5088" spans="8:15">
      <c r="H5088" s="37"/>
      <c r="I5088" s="36"/>
      <c r="J5088" s="38"/>
      <c r="K5088" s="36"/>
      <c r="L5088" s="36"/>
      <c r="M5088" s="38"/>
      <c r="N5088" s="36"/>
      <c r="O5088" s="38"/>
    </row>
    <row r="5089" spans="8:15">
      <c r="H5089" s="37"/>
      <c r="I5089" s="36"/>
      <c r="J5089" s="38"/>
      <c r="K5089" s="36"/>
      <c r="L5089" s="36"/>
      <c r="M5089" s="38"/>
      <c r="N5089" s="36"/>
      <c r="O5089" s="38"/>
    </row>
    <row r="5090" spans="8:15">
      <c r="H5090" s="37"/>
      <c r="I5090" s="36"/>
      <c r="J5090" s="38"/>
      <c r="K5090" s="36"/>
      <c r="L5090" s="36"/>
      <c r="M5090" s="38"/>
      <c r="N5090" s="36"/>
      <c r="O5090" s="38"/>
    </row>
    <row r="5091" spans="8:15">
      <c r="H5091" s="37"/>
      <c r="I5091" s="36"/>
      <c r="J5091" s="38"/>
      <c r="K5091" s="36"/>
      <c r="L5091" s="36"/>
      <c r="M5091" s="38"/>
      <c r="N5091" s="36"/>
      <c r="O5091" s="38"/>
    </row>
    <row r="5092" spans="8:15">
      <c r="H5092" s="37"/>
      <c r="I5092" s="36"/>
      <c r="J5092" s="38"/>
      <c r="K5092" s="36"/>
      <c r="L5092" s="36"/>
      <c r="M5092" s="38"/>
      <c r="N5092" s="36"/>
      <c r="O5092" s="38"/>
    </row>
    <row r="5093" spans="8:15">
      <c r="H5093" s="37"/>
      <c r="I5093" s="36"/>
      <c r="J5093" s="38"/>
      <c r="K5093" s="36"/>
      <c r="L5093" s="36"/>
      <c r="M5093" s="38"/>
      <c r="N5093" s="36"/>
      <c r="O5093" s="38"/>
    </row>
    <row r="5094" spans="8:15">
      <c r="H5094" s="37"/>
      <c r="I5094" s="36"/>
      <c r="J5094" s="38"/>
      <c r="K5094" s="36"/>
      <c r="L5094" s="36"/>
      <c r="M5094" s="38"/>
      <c r="N5094" s="36"/>
      <c r="O5094" s="38"/>
    </row>
    <row r="5095" spans="8:15">
      <c r="H5095" s="37"/>
      <c r="I5095" s="36"/>
      <c r="J5095" s="38"/>
      <c r="K5095" s="36"/>
      <c r="L5095" s="36"/>
      <c r="M5095" s="38"/>
      <c r="N5095" s="36"/>
      <c r="O5095" s="38"/>
    </row>
    <row r="5096" spans="8:15">
      <c r="H5096" s="37"/>
      <c r="I5096" s="36"/>
      <c r="J5096" s="38"/>
      <c r="K5096" s="36"/>
      <c r="L5096" s="36"/>
      <c r="M5096" s="38"/>
      <c r="N5096" s="36"/>
      <c r="O5096" s="38"/>
    </row>
    <row r="5097" spans="8:15">
      <c r="H5097" s="37"/>
      <c r="I5097" s="36"/>
      <c r="J5097" s="38"/>
      <c r="K5097" s="36"/>
      <c r="L5097" s="36"/>
      <c r="M5097" s="38"/>
      <c r="N5097" s="36"/>
      <c r="O5097" s="38"/>
    </row>
    <row r="5098" spans="8:15">
      <c r="H5098" s="37"/>
      <c r="I5098" s="36"/>
      <c r="J5098" s="38"/>
      <c r="K5098" s="36"/>
      <c r="L5098" s="36"/>
      <c r="M5098" s="38"/>
      <c r="N5098" s="36"/>
      <c r="O5098" s="38"/>
    </row>
    <row r="5099" spans="8:15">
      <c r="H5099" s="37"/>
      <c r="I5099" s="36"/>
      <c r="J5099" s="38"/>
      <c r="K5099" s="36"/>
      <c r="L5099" s="36"/>
      <c r="M5099" s="38"/>
      <c r="N5099" s="36"/>
      <c r="O5099" s="38"/>
    </row>
    <row r="5100" spans="8:15">
      <c r="H5100" s="37"/>
      <c r="I5100" s="36"/>
      <c r="J5100" s="38"/>
      <c r="K5100" s="36"/>
      <c r="L5100" s="36"/>
      <c r="M5100" s="38"/>
      <c r="N5100" s="36"/>
      <c r="O5100" s="38"/>
    </row>
    <row r="5101" spans="8:15">
      <c r="H5101" s="37"/>
      <c r="I5101" s="36"/>
      <c r="J5101" s="38"/>
      <c r="K5101" s="36"/>
      <c r="L5101" s="36"/>
      <c r="M5101" s="38"/>
      <c r="N5101" s="36"/>
      <c r="O5101" s="38"/>
    </row>
    <row r="5102" spans="8:15">
      <c r="H5102" s="37"/>
      <c r="I5102" s="36"/>
      <c r="J5102" s="38"/>
      <c r="K5102" s="36"/>
      <c r="L5102" s="36"/>
      <c r="M5102" s="38"/>
      <c r="N5102" s="36"/>
      <c r="O5102" s="38"/>
    </row>
    <row r="5103" spans="8:15">
      <c r="H5103" s="37"/>
      <c r="I5103" s="36"/>
      <c r="J5103" s="38"/>
      <c r="K5103" s="36"/>
      <c r="L5103" s="36"/>
      <c r="M5103" s="38"/>
      <c r="N5103" s="36"/>
      <c r="O5103" s="38"/>
    </row>
    <row r="5104" spans="8:15">
      <c r="H5104" s="37"/>
      <c r="I5104" s="36"/>
      <c r="J5104" s="38"/>
      <c r="K5104" s="36"/>
      <c r="L5104" s="36"/>
      <c r="M5104" s="38"/>
      <c r="N5104" s="36"/>
      <c r="O5104" s="38"/>
    </row>
    <row r="5105" spans="8:15">
      <c r="H5105" s="37"/>
      <c r="I5105" s="36"/>
      <c r="J5105" s="38"/>
      <c r="K5105" s="36"/>
      <c r="L5105" s="36"/>
      <c r="M5105" s="38"/>
      <c r="N5105" s="36"/>
      <c r="O5105" s="38"/>
    </row>
    <row r="5106" spans="8:15">
      <c r="H5106" s="37"/>
      <c r="I5106" s="36"/>
      <c r="J5106" s="38"/>
      <c r="K5106" s="36"/>
      <c r="L5106" s="36"/>
      <c r="M5106" s="38"/>
      <c r="N5106" s="36"/>
      <c r="O5106" s="38"/>
    </row>
    <row r="5107" spans="8:15">
      <c r="H5107" s="37"/>
      <c r="I5107" s="36"/>
      <c r="J5107" s="38"/>
      <c r="K5107" s="36"/>
      <c r="L5107" s="36"/>
      <c r="M5107" s="38"/>
      <c r="N5107" s="36"/>
      <c r="O5107" s="38"/>
    </row>
    <row r="5108" spans="8:15">
      <c r="H5108" s="37"/>
      <c r="I5108" s="36"/>
      <c r="J5108" s="38"/>
      <c r="K5108" s="36"/>
      <c r="L5108" s="36"/>
      <c r="M5108" s="38"/>
      <c r="N5108" s="36"/>
      <c r="O5108" s="38"/>
    </row>
    <row r="5109" spans="8:15">
      <c r="H5109" s="37"/>
      <c r="I5109" s="36"/>
      <c r="J5109" s="38"/>
      <c r="K5109" s="36"/>
      <c r="L5109" s="36"/>
      <c r="M5109" s="38"/>
      <c r="N5109" s="36"/>
      <c r="O5109" s="38"/>
    </row>
    <row r="5110" spans="8:15">
      <c r="H5110" s="37"/>
      <c r="I5110" s="36"/>
      <c r="J5110" s="38"/>
      <c r="K5110" s="36"/>
      <c r="L5110" s="36"/>
      <c r="M5110" s="38"/>
      <c r="N5110" s="36"/>
      <c r="O5110" s="38"/>
    </row>
    <row r="5111" spans="8:15">
      <c r="H5111" s="37"/>
      <c r="I5111" s="36"/>
      <c r="J5111" s="38"/>
      <c r="K5111" s="36"/>
      <c r="L5111" s="36"/>
      <c r="M5111" s="38"/>
      <c r="N5111" s="36"/>
      <c r="O5111" s="38"/>
    </row>
    <row r="5112" spans="8:15">
      <c r="H5112" s="37"/>
      <c r="I5112" s="36"/>
      <c r="J5112" s="38"/>
      <c r="K5112" s="36"/>
      <c r="L5112" s="36"/>
      <c r="M5112" s="38"/>
      <c r="N5112" s="36"/>
      <c r="O5112" s="38"/>
    </row>
    <row r="5113" spans="8:15">
      <c r="H5113" s="37"/>
      <c r="I5113" s="36"/>
      <c r="J5113" s="38"/>
      <c r="K5113" s="36"/>
      <c r="L5113" s="36"/>
      <c r="M5113" s="38"/>
      <c r="N5113" s="36"/>
      <c r="O5113" s="38"/>
    </row>
    <row r="5114" spans="8:15">
      <c r="H5114" s="37"/>
      <c r="I5114" s="36"/>
      <c r="J5114" s="38"/>
      <c r="K5114" s="36"/>
      <c r="L5114" s="36"/>
      <c r="M5114" s="38"/>
      <c r="N5114" s="36"/>
      <c r="O5114" s="38"/>
    </row>
    <row r="5115" spans="8:15">
      <c r="H5115" s="37"/>
      <c r="I5115" s="36"/>
      <c r="J5115" s="38"/>
      <c r="K5115" s="36"/>
      <c r="L5115" s="36"/>
      <c r="M5115" s="38"/>
      <c r="N5115" s="36"/>
      <c r="O5115" s="38"/>
    </row>
    <row r="5116" spans="8:15">
      <c r="H5116" s="37"/>
      <c r="I5116" s="36"/>
      <c r="J5116" s="38"/>
      <c r="K5116" s="36"/>
      <c r="L5116" s="36"/>
      <c r="M5116" s="38"/>
      <c r="N5116" s="36"/>
      <c r="O5116" s="38"/>
    </row>
    <row r="5117" spans="8:15">
      <c r="H5117" s="37"/>
      <c r="I5117" s="36"/>
      <c r="J5117" s="38"/>
      <c r="K5117" s="36"/>
      <c r="L5117" s="36"/>
      <c r="M5117" s="38"/>
      <c r="N5117" s="36"/>
      <c r="O5117" s="38"/>
    </row>
    <row r="5118" spans="8:15">
      <c r="H5118" s="37"/>
      <c r="I5118" s="36"/>
      <c r="J5118" s="38"/>
      <c r="K5118" s="36"/>
      <c r="L5118" s="36"/>
      <c r="M5118" s="38"/>
      <c r="N5118" s="36"/>
      <c r="O5118" s="38"/>
    </row>
    <row r="5119" spans="8:15">
      <c r="H5119" s="37"/>
      <c r="I5119" s="36"/>
      <c r="J5119" s="38"/>
      <c r="K5119" s="36"/>
      <c r="L5119" s="36"/>
      <c r="M5119" s="38"/>
      <c r="N5119" s="36"/>
      <c r="O5119" s="38"/>
    </row>
    <row r="5120" spans="8:15">
      <c r="H5120" s="37"/>
      <c r="I5120" s="36"/>
      <c r="J5120" s="38"/>
      <c r="K5120" s="36"/>
      <c r="L5120" s="36"/>
      <c r="M5120" s="38"/>
      <c r="N5120" s="36"/>
      <c r="O5120" s="38"/>
    </row>
    <row r="5121" spans="8:15">
      <c r="H5121" s="37"/>
      <c r="I5121" s="36"/>
      <c r="J5121" s="38"/>
      <c r="K5121" s="36"/>
      <c r="L5121" s="36"/>
      <c r="M5121" s="38"/>
      <c r="N5121" s="36"/>
      <c r="O5121" s="38"/>
    </row>
    <row r="5122" spans="8:15">
      <c r="H5122" s="37"/>
      <c r="I5122" s="36"/>
      <c r="J5122" s="38"/>
      <c r="K5122" s="36"/>
      <c r="L5122" s="36"/>
      <c r="M5122" s="38"/>
      <c r="N5122" s="36"/>
      <c r="O5122" s="38"/>
    </row>
    <row r="5123" spans="8:15">
      <c r="H5123" s="37"/>
      <c r="I5123" s="36"/>
      <c r="J5123" s="38"/>
      <c r="K5123" s="36"/>
      <c r="L5123" s="36"/>
      <c r="M5123" s="38"/>
      <c r="N5123" s="36"/>
      <c r="O5123" s="38"/>
    </row>
    <row r="5124" spans="8:15">
      <c r="H5124" s="37"/>
      <c r="I5124" s="36"/>
      <c r="J5124" s="38"/>
      <c r="K5124" s="36"/>
      <c r="L5124" s="36"/>
      <c r="M5124" s="38"/>
      <c r="N5124" s="36"/>
      <c r="O5124" s="38"/>
    </row>
    <row r="5125" spans="8:15">
      <c r="H5125" s="37"/>
      <c r="I5125" s="36"/>
      <c r="J5125" s="38"/>
      <c r="K5125" s="36"/>
      <c r="L5125" s="36"/>
      <c r="M5125" s="38"/>
      <c r="N5125" s="36"/>
      <c r="O5125" s="38"/>
    </row>
    <row r="5126" spans="8:15">
      <c r="H5126" s="37"/>
      <c r="I5126" s="36"/>
      <c r="J5126" s="38"/>
      <c r="K5126" s="36"/>
      <c r="L5126" s="36"/>
      <c r="M5126" s="38"/>
      <c r="N5126" s="36"/>
      <c r="O5126" s="38"/>
    </row>
    <row r="5127" spans="8:15">
      <c r="H5127" s="37"/>
      <c r="I5127" s="36"/>
      <c r="J5127" s="38"/>
      <c r="K5127" s="36"/>
      <c r="L5127" s="36"/>
      <c r="M5127" s="38"/>
      <c r="N5127" s="36"/>
      <c r="O5127" s="38"/>
    </row>
    <row r="5128" spans="8:15">
      <c r="H5128" s="37"/>
      <c r="I5128" s="36"/>
      <c r="J5128" s="38"/>
      <c r="K5128" s="36"/>
      <c r="L5128" s="36"/>
      <c r="M5128" s="38"/>
      <c r="N5128" s="36"/>
      <c r="O5128" s="38"/>
    </row>
    <row r="5129" spans="8:15">
      <c r="H5129" s="37"/>
      <c r="I5129" s="36"/>
      <c r="J5129" s="38"/>
      <c r="K5129" s="36"/>
      <c r="L5129" s="36"/>
      <c r="M5129" s="38"/>
      <c r="N5129" s="36"/>
      <c r="O5129" s="38"/>
    </row>
    <row r="5130" spans="8:15">
      <c r="H5130" s="37"/>
      <c r="I5130" s="36"/>
      <c r="J5130" s="38"/>
      <c r="K5130" s="36"/>
      <c r="L5130" s="36"/>
      <c r="M5130" s="38"/>
      <c r="N5130" s="36"/>
      <c r="O5130" s="38"/>
    </row>
    <row r="5131" spans="8:15">
      <c r="H5131" s="37"/>
      <c r="I5131" s="36"/>
      <c r="J5131" s="38"/>
      <c r="K5131" s="36"/>
      <c r="L5131" s="36"/>
      <c r="M5131" s="38"/>
      <c r="N5131" s="36"/>
      <c r="O5131" s="38"/>
    </row>
    <row r="5132" spans="8:15">
      <c r="H5132" s="37"/>
      <c r="I5132" s="36"/>
      <c r="J5132" s="38"/>
      <c r="K5132" s="36"/>
      <c r="L5132" s="36"/>
      <c r="M5132" s="38"/>
      <c r="N5132" s="36"/>
      <c r="O5132" s="38"/>
    </row>
    <row r="5133" spans="8:15">
      <c r="H5133" s="37"/>
      <c r="I5133" s="36"/>
      <c r="J5133" s="38"/>
      <c r="K5133" s="36"/>
      <c r="L5133" s="36"/>
      <c r="M5133" s="38"/>
      <c r="N5133" s="36"/>
      <c r="O5133" s="38"/>
    </row>
    <row r="5134" spans="8:15">
      <c r="H5134" s="37"/>
      <c r="I5134" s="36"/>
      <c r="J5134" s="38"/>
      <c r="K5134" s="36"/>
      <c r="L5134" s="36"/>
      <c r="M5134" s="38"/>
      <c r="N5134" s="36"/>
      <c r="O5134" s="38"/>
    </row>
    <row r="5135" spans="8:15">
      <c r="H5135" s="37"/>
      <c r="I5135" s="36"/>
      <c r="J5135" s="38"/>
      <c r="K5135" s="36"/>
      <c r="L5135" s="36"/>
      <c r="M5135" s="38"/>
      <c r="N5135" s="36"/>
      <c r="O5135" s="38"/>
    </row>
    <row r="5136" spans="8:15">
      <c r="H5136" s="37"/>
      <c r="I5136" s="36"/>
      <c r="J5136" s="38"/>
      <c r="K5136" s="36"/>
      <c r="L5136" s="36"/>
      <c r="M5136" s="38"/>
      <c r="N5136" s="36"/>
      <c r="O5136" s="38"/>
    </row>
    <row r="5137" spans="8:15">
      <c r="H5137" s="37"/>
      <c r="I5137" s="36"/>
      <c r="J5137" s="38"/>
      <c r="K5137" s="36"/>
      <c r="L5137" s="36"/>
      <c r="M5137" s="38"/>
      <c r="N5137" s="36"/>
      <c r="O5137" s="38"/>
    </row>
    <row r="5138" spans="8:15">
      <c r="H5138" s="37"/>
      <c r="I5138" s="36"/>
      <c r="J5138" s="38"/>
      <c r="K5138" s="36"/>
      <c r="L5138" s="36"/>
      <c r="M5138" s="38"/>
      <c r="N5138" s="36"/>
      <c r="O5138" s="38"/>
    </row>
    <row r="5139" spans="8:15">
      <c r="H5139" s="37"/>
      <c r="I5139" s="36"/>
      <c r="J5139" s="38"/>
      <c r="K5139" s="36"/>
      <c r="L5139" s="36"/>
      <c r="M5139" s="38"/>
      <c r="N5139" s="36"/>
      <c r="O5139" s="38"/>
    </row>
    <row r="5140" spans="8:15">
      <c r="H5140" s="37"/>
      <c r="I5140" s="36"/>
      <c r="J5140" s="38"/>
      <c r="K5140" s="36"/>
      <c r="L5140" s="36"/>
      <c r="M5140" s="38"/>
      <c r="N5140" s="36"/>
      <c r="O5140" s="38"/>
    </row>
    <row r="5141" spans="8:15">
      <c r="H5141" s="37"/>
      <c r="I5141" s="36"/>
      <c r="J5141" s="38"/>
      <c r="K5141" s="36"/>
      <c r="L5141" s="36"/>
      <c r="M5141" s="38"/>
      <c r="N5141" s="36"/>
      <c r="O5141" s="38"/>
    </row>
    <row r="5142" spans="8:15">
      <c r="H5142" s="37"/>
      <c r="I5142" s="36"/>
      <c r="J5142" s="38"/>
      <c r="K5142" s="36"/>
      <c r="L5142" s="36"/>
      <c r="M5142" s="38"/>
      <c r="N5142" s="36"/>
      <c r="O5142" s="38"/>
    </row>
    <row r="5143" spans="8:15">
      <c r="H5143" s="37"/>
      <c r="I5143" s="36"/>
      <c r="J5143" s="38"/>
      <c r="K5143" s="36"/>
      <c r="L5143" s="36"/>
      <c r="M5143" s="38"/>
      <c r="N5143" s="36"/>
      <c r="O5143" s="38"/>
    </row>
    <row r="5144" spans="8:15">
      <c r="H5144" s="37"/>
      <c r="I5144" s="36"/>
      <c r="J5144" s="38"/>
      <c r="K5144" s="36"/>
      <c r="L5144" s="36"/>
      <c r="M5144" s="38"/>
      <c r="N5144" s="36"/>
      <c r="O5144" s="38"/>
    </row>
    <row r="5145" spans="8:15">
      <c r="H5145" s="37"/>
      <c r="I5145" s="36"/>
      <c r="J5145" s="38"/>
      <c r="K5145" s="36"/>
      <c r="L5145" s="36"/>
      <c r="M5145" s="38"/>
      <c r="N5145" s="36"/>
      <c r="O5145" s="38"/>
    </row>
    <row r="5146" spans="8:15">
      <c r="H5146" s="37"/>
      <c r="I5146" s="36"/>
      <c r="J5146" s="38"/>
      <c r="K5146" s="36"/>
      <c r="L5146" s="36"/>
      <c r="M5146" s="38"/>
      <c r="N5146" s="36"/>
      <c r="O5146" s="38"/>
    </row>
    <row r="5147" spans="8:15">
      <c r="H5147" s="37"/>
      <c r="I5147" s="36"/>
      <c r="J5147" s="38"/>
      <c r="K5147" s="36"/>
      <c r="L5147" s="36"/>
      <c r="M5147" s="38"/>
      <c r="N5147" s="36"/>
      <c r="O5147" s="38"/>
    </row>
    <row r="5148" spans="8:15">
      <c r="H5148" s="37"/>
      <c r="I5148" s="36"/>
      <c r="J5148" s="38"/>
      <c r="K5148" s="36"/>
      <c r="L5148" s="36"/>
      <c r="M5148" s="38"/>
      <c r="N5148" s="36"/>
      <c r="O5148" s="38"/>
    </row>
    <row r="5149" spans="8:15">
      <c r="H5149" s="37"/>
      <c r="I5149" s="36"/>
      <c r="J5149" s="38"/>
      <c r="K5149" s="36"/>
      <c r="L5149" s="36"/>
      <c r="M5149" s="38"/>
      <c r="N5149" s="36"/>
      <c r="O5149" s="38"/>
    </row>
    <row r="5150" spans="8:15">
      <c r="H5150" s="37"/>
      <c r="I5150" s="36"/>
      <c r="J5150" s="38"/>
      <c r="K5150" s="36"/>
      <c r="L5150" s="36"/>
      <c r="M5150" s="38"/>
      <c r="N5150" s="36"/>
      <c r="O5150" s="38"/>
    </row>
    <row r="5151" spans="8:15">
      <c r="H5151" s="37"/>
      <c r="I5151" s="36"/>
      <c r="J5151" s="38"/>
      <c r="K5151" s="36"/>
      <c r="L5151" s="36"/>
      <c r="M5151" s="38"/>
      <c r="N5151" s="36"/>
      <c r="O5151" s="38"/>
    </row>
    <row r="5152" spans="8:15">
      <c r="H5152" s="37"/>
      <c r="I5152" s="36"/>
      <c r="J5152" s="38"/>
      <c r="K5152" s="36"/>
      <c r="L5152" s="36"/>
      <c r="M5152" s="38"/>
      <c r="N5152" s="36"/>
      <c r="O5152" s="38"/>
    </row>
    <row r="5153" spans="8:15">
      <c r="H5153" s="37"/>
      <c r="I5153" s="36"/>
      <c r="J5153" s="38"/>
      <c r="K5153" s="36"/>
      <c r="L5153" s="36"/>
      <c r="M5153" s="38"/>
      <c r="N5153" s="36"/>
      <c r="O5153" s="38"/>
    </row>
    <row r="5154" spans="8:15">
      <c r="H5154" s="37"/>
      <c r="I5154" s="36"/>
      <c r="J5154" s="38"/>
      <c r="K5154" s="36"/>
      <c r="L5154" s="36"/>
      <c r="M5154" s="38"/>
      <c r="N5154" s="36"/>
      <c r="O5154" s="38"/>
    </row>
    <row r="5155" spans="8:15">
      <c r="H5155" s="37"/>
      <c r="I5155" s="36"/>
      <c r="J5155" s="38"/>
      <c r="K5155" s="36"/>
      <c r="L5155" s="36"/>
      <c r="M5155" s="38"/>
      <c r="N5155" s="36"/>
      <c r="O5155" s="38"/>
    </row>
    <row r="5156" spans="8:15">
      <c r="H5156" s="37"/>
      <c r="I5156" s="36"/>
      <c r="J5156" s="38"/>
      <c r="K5156" s="36"/>
      <c r="L5156" s="36"/>
      <c r="M5156" s="38"/>
      <c r="N5156" s="36"/>
      <c r="O5156" s="38"/>
    </row>
    <row r="5157" spans="8:15">
      <c r="H5157" s="37"/>
      <c r="I5157" s="36"/>
      <c r="J5157" s="38"/>
      <c r="K5157" s="36"/>
      <c r="L5157" s="36"/>
      <c r="M5157" s="38"/>
      <c r="N5157" s="36"/>
      <c r="O5157" s="38"/>
    </row>
    <row r="5158" spans="8:15">
      <c r="H5158" s="37"/>
      <c r="I5158" s="36"/>
      <c r="J5158" s="38"/>
      <c r="K5158" s="36"/>
      <c r="L5158" s="36"/>
      <c r="M5158" s="38"/>
      <c r="N5158" s="36"/>
      <c r="O5158" s="38"/>
    </row>
    <row r="5159" spans="8:15">
      <c r="H5159" s="37"/>
      <c r="I5159" s="36"/>
      <c r="J5159" s="38"/>
      <c r="K5159" s="36"/>
      <c r="L5159" s="36"/>
      <c r="M5159" s="38"/>
      <c r="N5159" s="36"/>
      <c r="O5159" s="38"/>
    </row>
    <row r="5160" spans="8:15">
      <c r="H5160" s="37"/>
      <c r="I5160" s="36"/>
      <c r="J5160" s="38"/>
      <c r="K5160" s="36"/>
      <c r="L5160" s="36"/>
      <c r="M5160" s="38"/>
      <c r="N5160" s="36"/>
      <c r="O5160" s="38"/>
    </row>
    <row r="5161" spans="8:15">
      <c r="H5161" s="37"/>
      <c r="I5161" s="36"/>
      <c r="J5161" s="38"/>
      <c r="K5161" s="36"/>
      <c r="L5161" s="36"/>
      <c r="M5161" s="38"/>
      <c r="N5161" s="36"/>
      <c r="O5161" s="38"/>
    </row>
    <row r="5162" spans="8:15">
      <c r="H5162" s="37"/>
      <c r="I5162" s="36"/>
      <c r="J5162" s="38"/>
      <c r="K5162" s="36"/>
      <c r="L5162" s="36"/>
      <c r="M5162" s="38"/>
      <c r="N5162" s="36"/>
      <c r="O5162" s="38"/>
    </row>
    <row r="5163" spans="8:15">
      <c r="H5163" s="37"/>
      <c r="I5163" s="36"/>
      <c r="J5163" s="38"/>
      <c r="K5163" s="36"/>
      <c r="L5163" s="36"/>
      <c r="M5163" s="38"/>
      <c r="N5163" s="36"/>
      <c r="O5163" s="38"/>
    </row>
    <row r="5164" spans="8:15">
      <c r="H5164" s="37"/>
      <c r="I5164" s="36"/>
      <c r="J5164" s="38"/>
      <c r="K5164" s="36"/>
      <c r="L5164" s="36"/>
      <c r="M5164" s="38"/>
      <c r="N5164" s="36"/>
      <c r="O5164" s="38"/>
    </row>
    <row r="5165" spans="8:15">
      <c r="H5165" s="37"/>
      <c r="I5165" s="36"/>
      <c r="J5165" s="38"/>
      <c r="K5165" s="36"/>
      <c r="L5165" s="36"/>
      <c r="M5165" s="38"/>
      <c r="N5165" s="36"/>
      <c r="O5165" s="38"/>
    </row>
    <row r="5166" spans="8:15">
      <c r="H5166" s="37"/>
      <c r="I5166" s="36"/>
      <c r="J5166" s="38"/>
      <c r="K5166" s="36"/>
      <c r="L5166" s="36"/>
      <c r="M5166" s="38"/>
      <c r="N5166" s="36"/>
      <c r="O5166" s="38"/>
    </row>
    <row r="5167" spans="8:15">
      <c r="H5167" s="37"/>
      <c r="I5167" s="36"/>
      <c r="J5167" s="38"/>
      <c r="K5167" s="36"/>
      <c r="L5167" s="36"/>
      <c r="M5167" s="38"/>
      <c r="N5167" s="36"/>
      <c r="O5167" s="38"/>
    </row>
    <row r="5168" spans="8:15">
      <c r="H5168" s="37"/>
      <c r="I5168" s="36"/>
      <c r="J5168" s="38"/>
      <c r="K5168" s="36"/>
      <c r="L5168" s="36"/>
      <c r="M5168" s="38"/>
      <c r="N5168" s="36"/>
      <c r="O5168" s="38"/>
    </row>
    <row r="5169" spans="8:15">
      <c r="H5169" s="37"/>
      <c r="I5169" s="36"/>
      <c r="J5169" s="38"/>
      <c r="K5169" s="36"/>
      <c r="L5169" s="36"/>
      <c r="M5169" s="38"/>
      <c r="N5169" s="36"/>
      <c r="O5169" s="38"/>
    </row>
    <row r="5170" spans="8:15">
      <c r="H5170" s="37"/>
      <c r="I5170" s="36"/>
      <c r="J5170" s="38"/>
      <c r="K5170" s="36"/>
      <c r="L5170" s="36"/>
      <c r="M5170" s="38"/>
      <c r="N5170" s="36"/>
      <c r="O5170" s="38"/>
    </row>
    <row r="5171" spans="8:15">
      <c r="H5171" s="37"/>
      <c r="I5171" s="36"/>
      <c r="J5171" s="38"/>
      <c r="K5171" s="36"/>
      <c r="L5171" s="36"/>
      <c r="M5171" s="38"/>
      <c r="N5171" s="36"/>
      <c r="O5171" s="38"/>
    </row>
    <row r="5172" spans="8:15">
      <c r="H5172" s="37"/>
      <c r="I5172" s="36"/>
      <c r="J5172" s="38"/>
      <c r="K5172" s="36"/>
      <c r="L5172" s="36"/>
      <c r="M5172" s="38"/>
      <c r="N5172" s="36"/>
      <c r="O5172" s="38"/>
    </row>
    <row r="5173" spans="8:15">
      <c r="H5173" s="37"/>
      <c r="I5173" s="36"/>
      <c r="J5173" s="38"/>
      <c r="K5173" s="36"/>
      <c r="L5173" s="36"/>
      <c r="M5173" s="38"/>
      <c r="N5173" s="36"/>
      <c r="O5173" s="38"/>
    </row>
    <row r="5174" spans="8:15">
      <c r="H5174" s="37"/>
      <c r="I5174" s="36"/>
      <c r="J5174" s="38"/>
      <c r="K5174" s="36"/>
      <c r="L5174" s="36"/>
      <c r="M5174" s="38"/>
      <c r="N5174" s="36"/>
      <c r="O5174" s="38"/>
    </row>
    <row r="5175" spans="8:15">
      <c r="H5175" s="37"/>
      <c r="I5175" s="36"/>
      <c r="J5175" s="38"/>
      <c r="K5175" s="36"/>
      <c r="L5175" s="36"/>
      <c r="M5175" s="38"/>
      <c r="N5175" s="36"/>
      <c r="O5175" s="38"/>
    </row>
    <row r="5176" spans="8:15">
      <c r="H5176" s="37"/>
      <c r="I5176" s="36"/>
      <c r="J5176" s="38"/>
      <c r="K5176" s="36"/>
      <c r="L5176" s="36"/>
      <c r="M5176" s="38"/>
      <c r="N5176" s="36"/>
      <c r="O5176" s="38"/>
    </row>
    <row r="5177" spans="8:15">
      <c r="H5177" s="37"/>
      <c r="I5177" s="36"/>
      <c r="J5177" s="38"/>
      <c r="K5177" s="36"/>
      <c r="L5177" s="36"/>
      <c r="M5177" s="38"/>
      <c r="N5177" s="36"/>
      <c r="O5177" s="38"/>
    </row>
    <row r="5178" spans="8:15">
      <c r="H5178" s="37"/>
      <c r="I5178" s="36"/>
      <c r="J5178" s="38"/>
      <c r="K5178" s="36"/>
      <c r="L5178" s="36"/>
      <c r="M5178" s="38"/>
      <c r="N5178" s="36"/>
      <c r="O5178" s="38"/>
    </row>
    <row r="5179" spans="8:15">
      <c r="H5179" s="37"/>
      <c r="I5179" s="36"/>
      <c r="J5179" s="38"/>
      <c r="K5179" s="36"/>
      <c r="L5179" s="36"/>
      <c r="M5179" s="38"/>
      <c r="N5179" s="36"/>
      <c r="O5179" s="38"/>
    </row>
    <row r="5180" spans="8:15">
      <c r="H5180" s="37"/>
      <c r="I5180" s="36"/>
      <c r="J5180" s="38"/>
      <c r="K5180" s="36"/>
      <c r="L5180" s="36"/>
      <c r="M5180" s="38"/>
      <c r="N5180" s="36"/>
      <c r="O5180" s="38"/>
    </row>
    <row r="5181" spans="8:15">
      <c r="H5181" s="37"/>
      <c r="I5181" s="36"/>
      <c r="J5181" s="38"/>
      <c r="K5181" s="36"/>
      <c r="L5181" s="36"/>
      <c r="M5181" s="38"/>
      <c r="N5181" s="36"/>
      <c r="O5181" s="38"/>
    </row>
    <row r="5182" spans="8:15">
      <c r="H5182" s="37"/>
      <c r="I5182" s="36"/>
      <c r="J5182" s="38"/>
      <c r="K5182" s="36"/>
      <c r="L5182" s="36"/>
      <c r="M5182" s="38"/>
      <c r="N5182" s="36"/>
      <c r="O5182" s="38"/>
    </row>
    <row r="5183" spans="8:15">
      <c r="H5183" s="37"/>
      <c r="I5183" s="36"/>
      <c r="J5183" s="38"/>
      <c r="K5183" s="36"/>
      <c r="L5183" s="36"/>
      <c r="M5183" s="38"/>
      <c r="N5183" s="36"/>
      <c r="O5183" s="38"/>
    </row>
    <row r="5184" spans="8:15">
      <c r="H5184" s="37"/>
      <c r="I5184" s="36"/>
      <c r="J5184" s="38"/>
      <c r="K5184" s="36"/>
      <c r="L5184" s="36"/>
      <c r="M5184" s="38"/>
      <c r="N5184" s="36"/>
      <c r="O5184" s="38"/>
    </row>
    <row r="5185" spans="8:15">
      <c r="H5185" s="37"/>
      <c r="I5185" s="36"/>
      <c r="J5185" s="38"/>
      <c r="K5185" s="36"/>
      <c r="L5185" s="36"/>
      <c r="M5185" s="38"/>
      <c r="N5185" s="36"/>
      <c r="O5185" s="38"/>
    </row>
    <row r="5186" spans="8:15">
      <c r="H5186" s="37"/>
      <c r="I5186" s="36"/>
      <c r="J5186" s="38"/>
      <c r="K5186" s="36"/>
      <c r="L5186" s="36"/>
      <c r="M5186" s="38"/>
      <c r="N5186" s="36"/>
      <c r="O5186" s="38"/>
    </row>
    <row r="5187" spans="8:15">
      <c r="H5187" s="37"/>
      <c r="I5187" s="36"/>
      <c r="J5187" s="38"/>
      <c r="K5187" s="36"/>
      <c r="L5187" s="36"/>
      <c r="M5187" s="38"/>
      <c r="N5187" s="36"/>
      <c r="O5187" s="38"/>
    </row>
    <row r="5188" spans="8:15">
      <c r="H5188" s="37"/>
      <c r="I5188" s="36"/>
      <c r="J5188" s="38"/>
      <c r="K5188" s="36"/>
      <c r="L5188" s="36"/>
      <c r="M5188" s="38"/>
      <c r="N5188" s="36"/>
      <c r="O5188" s="38"/>
    </row>
    <row r="5189" spans="8:15">
      <c r="H5189" s="37"/>
      <c r="I5189" s="36"/>
      <c r="J5189" s="38"/>
      <c r="K5189" s="36"/>
      <c r="L5189" s="36"/>
      <c r="M5189" s="38"/>
      <c r="N5189" s="36"/>
      <c r="O5189" s="38"/>
    </row>
    <row r="5190" spans="8:15">
      <c r="H5190" s="37"/>
      <c r="I5190" s="36"/>
      <c r="J5190" s="38"/>
      <c r="K5190" s="36"/>
      <c r="L5190" s="36"/>
      <c r="M5190" s="38"/>
      <c r="N5190" s="36"/>
      <c r="O5190" s="38"/>
    </row>
    <row r="5191" spans="8:15">
      <c r="H5191" s="37"/>
      <c r="I5191" s="36"/>
      <c r="J5191" s="38"/>
      <c r="K5191" s="36"/>
      <c r="L5191" s="36"/>
      <c r="M5191" s="38"/>
      <c r="N5191" s="36"/>
      <c r="O5191" s="38"/>
    </row>
    <row r="5192" spans="8:15">
      <c r="H5192" s="37"/>
      <c r="I5192" s="36"/>
      <c r="J5192" s="38"/>
      <c r="K5192" s="36"/>
      <c r="L5192" s="36"/>
      <c r="M5192" s="38"/>
      <c r="N5192" s="36"/>
      <c r="O5192" s="38"/>
    </row>
    <row r="5193" spans="8:15">
      <c r="H5193" s="37"/>
      <c r="I5193" s="36"/>
      <c r="J5193" s="38"/>
      <c r="K5193" s="36"/>
      <c r="L5193" s="36"/>
      <c r="M5193" s="38"/>
      <c r="N5193" s="36"/>
      <c r="O5193" s="38"/>
    </row>
    <row r="5194" spans="8:15">
      <c r="H5194" s="37"/>
      <c r="I5194" s="36"/>
      <c r="J5194" s="38"/>
      <c r="K5194" s="36"/>
      <c r="L5194" s="36"/>
      <c r="M5194" s="38"/>
      <c r="N5194" s="36"/>
      <c r="O5194" s="38"/>
    </row>
    <row r="5195" spans="8:15">
      <c r="H5195" s="37"/>
      <c r="I5195" s="36"/>
      <c r="J5195" s="38"/>
      <c r="K5195" s="36"/>
      <c r="L5195" s="36"/>
      <c r="M5195" s="38"/>
      <c r="N5195" s="36"/>
      <c r="O5195" s="38"/>
    </row>
    <row r="5196" spans="8:15">
      <c r="H5196" s="37"/>
      <c r="I5196" s="36"/>
      <c r="J5196" s="38"/>
      <c r="K5196" s="36"/>
      <c r="L5196" s="36"/>
      <c r="M5196" s="38"/>
      <c r="N5196" s="36"/>
      <c r="O5196" s="38"/>
    </row>
    <row r="5197" spans="8:15">
      <c r="H5197" s="37"/>
      <c r="I5197" s="36"/>
      <c r="J5197" s="38"/>
      <c r="K5197" s="36"/>
      <c r="L5197" s="36"/>
      <c r="M5197" s="38"/>
      <c r="N5197" s="36"/>
      <c r="O5197" s="38"/>
    </row>
    <row r="5198" spans="8:15">
      <c r="H5198" s="37"/>
      <c r="I5198" s="36"/>
      <c r="J5198" s="38"/>
      <c r="K5198" s="36"/>
      <c r="L5198" s="36"/>
      <c r="M5198" s="38"/>
      <c r="N5198" s="36"/>
      <c r="O5198" s="38"/>
    </row>
    <row r="5199" spans="8:15">
      <c r="H5199" s="37"/>
      <c r="I5199" s="36"/>
      <c r="J5199" s="38"/>
      <c r="K5199" s="36"/>
      <c r="L5199" s="36"/>
      <c r="M5199" s="38"/>
      <c r="N5199" s="36"/>
      <c r="O5199" s="38"/>
    </row>
    <row r="5200" spans="8:15">
      <c r="H5200" s="37"/>
      <c r="I5200" s="36"/>
      <c r="J5200" s="38"/>
      <c r="K5200" s="36"/>
      <c r="L5200" s="36"/>
      <c r="M5200" s="38"/>
      <c r="N5200" s="36"/>
      <c r="O5200" s="38"/>
    </row>
    <row r="5201" spans="8:15">
      <c r="H5201" s="37"/>
      <c r="I5201" s="36"/>
      <c r="J5201" s="38"/>
      <c r="K5201" s="36"/>
      <c r="L5201" s="36"/>
      <c r="M5201" s="38"/>
      <c r="N5201" s="36"/>
      <c r="O5201" s="38"/>
    </row>
    <row r="5202" spans="8:15">
      <c r="H5202" s="37"/>
      <c r="I5202" s="36"/>
      <c r="J5202" s="38"/>
      <c r="K5202" s="36"/>
      <c r="L5202" s="36"/>
      <c r="M5202" s="38"/>
      <c r="N5202" s="36"/>
      <c r="O5202" s="38"/>
    </row>
    <row r="5203" spans="8:15">
      <c r="H5203" s="37"/>
      <c r="I5203" s="36"/>
      <c r="J5203" s="38"/>
      <c r="K5203" s="36"/>
      <c r="L5203" s="36"/>
      <c r="M5203" s="38"/>
      <c r="N5203" s="36"/>
      <c r="O5203" s="38"/>
    </row>
    <row r="5204" spans="8:15">
      <c r="H5204" s="37"/>
      <c r="I5204" s="36"/>
      <c r="J5204" s="38"/>
      <c r="K5204" s="36"/>
      <c r="L5204" s="36"/>
      <c r="M5204" s="38"/>
      <c r="N5204" s="36"/>
      <c r="O5204" s="38"/>
    </row>
    <row r="5205" spans="8:15">
      <c r="H5205" s="37"/>
      <c r="I5205" s="36"/>
      <c r="J5205" s="38"/>
      <c r="K5205" s="36"/>
      <c r="L5205" s="36"/>
      <c r="M5205" s="38"/>
      <c r="N5205" s="36"/>
      <c r="O5205" s="38"/>
    </row>
    <row r="5206" spans="8:15">
      <c r="H5206" s="37"/>
      <c r="I5206" s="36"/>
      <c r="J5206" s="38"/>
      <c r="K5206" s="36"/>
      <c r="L5206" s="36"/>
      <c r="M5206" s="38"/>
      <c r="N5206" s="36"/>
      <c r="O5206" s="38"/>
    </row>
    <row r="5207" spans="8:15">
      <c r="H5207" s="37"/>
      <c r="I5207" s="36"/>
      <c r="J5207" s="38"/>
      <c r="K5207" s="36"/>
      <c r="L5207" s="36"/>
      <c r="M5207" s="38"/>
      <c r="N5207" s="36"/>
      <c r="O5207" s="38"/>
    </row>
    <row r="5208" spans="8:15">
      <c r="H5208" s="37"/>
      <c r="I5208" s="36"/>
      <c r="J5208" s="38"/>
      <c r="K5208" s="36"/>
      <c r="L5208" s="36"/>
      <c r="M5208" s="38"/>
      <c r="N5208" s="36"/>
      <c r="O5208" s="38"/>
    </row>
    <row r="5209" spans="8:15">
      <c r="H5209" s="37"/>
      <c r="I5209" s="36"/>
      <c r="J5209" s="38"/>
      <c r="K5209" s="36"/>
      <c r="L5209" s="36"/>
      <c r="M5209" s="38"/>
      <c r="N5209" s="36"/>
      <c r="O5209" s="38"/>
    </row>
    <row r="5210" spans="8:15">
      <c r="H5210" s="37"/>
      <c r="I5210" s="36"/>
      <c r="J5210" s="38"/>
      <c r="K5210" s="36"/>
      <c r="L5210" s="36"/>
      <c r="M5210" s="38"/>
      <c r="N5210" s="36"/>
      <c r="O5210" s="38"/>
    </row>
    <row r="5211" spans="8:15">
      <c r="H5211" s="37"/>
      <c r="I5211" s="36"/>
      <c r="J5211" s="38"/>
      <c r="K5211" s="36"/>
      <c r="L5211" s="36"/>
      <c r="M5211" s="38"/>
      <c r="N5211" s="36"/>
      <c r="O5211" s="38"/>
    </row>
    <row r="5212" spans="8:15">
      <c r="H5212" s="37"/>
      <c r="I5212" s="36"/>
      <c r="J5212" s="38"/>
      <c r="K5212" s="36"/>
      <c r="L5212" s="36"/>
      <c r="M5212" s="38"/>
      <c r="N5212" s="36"/>
      <c r="O5212" s="38"/>
    </row>
    <row r="5213" spans="8:15">
      <c r="H5213" s="37"/>
      <c r="I5213" s="36"/>
      <c r="J5213" s="38"/>
      <c r="K5213" s="36"/>
      <c r="L5213" s="36"/>
      <c r="M5213" s="38"/>
      <c r="N5213" s="36"/>
      <c r="O5213" s="38"/>
    </row>
    <row r="5214" spans="8:15">
      <c r="H5214" s="37"/>
      <c r="I5214" s="36"/>
      <c r="J5214" s="38"/>
      <c r="K5214" s="36"/>
      <c r="L5214" s="36"/>
      <c r="M5214" s="38"/>
      <c r="N5214" s="36"/>
      <c r="O5214" s="38"/>
    </row>
    <row r="5215" spans="8:15">
      <c r="H5215" s="37"/>
      <c r="I5215" s="36"/>
      <c r="J5215" s="38"/>
      <c r="K5215" s="36"/>
      <c r="L5215" s="36"/>
      <c r="M5215" s="38"/>
      <c r="N5215" s="36"/>
      <c r="O5215" s="38"/>
    </row>
    <row r="5216" spans="8:15">
      <c r="H5216" s="37"/>
      <c r="I5216" s="36"/>
      <c r="J5216" s="38"/>
      <c r="K5216" s="36"/>
      <c r="L5216" s="36"/>
      <c r="M5216" s="38"/>
      <c r="N5216" s="36"/>
      <c r="O5216" s="38"/>
    </row>
    <row r="5217" spans="8:15">
      <c r="H5217" s="37"/>
      <c r="I5217" s="36"/>
      <c r="J5217" s="38"/>
      <c r="K5217" s="36"/>
      <c r="L5217" s="36"/>
      <c r="M5217" s="38"/>
      <c r="N5217" s="36"/>
      <c r="O5217" s="38"/>
    </row>
    <row r="5218" spans="8:15">
      <c r="H5218" s="37"/>
      <c r="I5218" s="36"/>
      <c r="J5218" s="38"/>
      <c r="K5218" s="36"/>
      <c r="L5218" s="36"/>
      <c r="M5218" s="38"/>
      <c r="N5218" s="36"/>
      <c r="O5218" s="38"/>
    </row>
    <row r="5219" spans="8:15">
      <c r="H5219" s="37"/>
      <c r="I5219" s="36"/>
      <c r="J5219" s="38"/>
      <c r="K5219" s="36"/>
      <c r="L5219" s="36"/>
      <c r="M5219" s="38"/>
      <c r="N5219" s="36"/>
      <c r="O5219" s="38"/>
    </row>
    <row r="5220" spans="8:15">
      <c r="H5220" s="37"/>
      <c r="I5220" s="36"/>
      <c r="J5220" s="38"/>
      <c r="K5220" s="36"/>
      <c r="L5220" s="36"/>
      <c r="M5220" s="38"/>
      <c r="N5220" s="36"/>
      <c r="O5220" s="38"/>
    </row>
    <row r="5221" spans="8:15">
      <c r="H5221" s="37"/>
      <c r="I5221" s="36"/>
      <c r="J5221" s="38"/>
      <c r="K5221" s="36"/>
      <c r="L5221" s="36"/>
      <c r="M5221" s="38"/>
      <c r="N5221" s="36"/>
      <c r="O5221" s="38"/>
    </row>
    <row r="5222" spans="8:15">
      <c r="H5222" s="37"/>
      <c r="I5222" s="36"/>
      <c r="J5222" s="38"/>
      <c r="K5222" s="36"/>
      <c r="L5222" s="36"/>
      <c r="M5222" s="38"/>
      <c r="N5222" s="36"/>
      <c r="O5222" s="38"/>
    </row>
    <row r="5223" spans="8:15">
      <c r="H5223" s="37"/>
      <c r="I5223" s="36"/>
      <c r="J5223" s="38"/>
      <c r="K5223" s="36"/>
      <c r="L5223" s="36"/>
      <c r="M5223" s="38"/>
      <c r="N5223" s="36"/>
      <c r="O5223" s="38"/>
    </row>
    <row r="5224" spans="8:15">
      <c r="H5224" s="37"/>
      <c r="I5224" s="36"/>
      <c r="J5224" s="38"/>
      <c r="K5224" s="36"/>
      <c r="L5224" s="36"/>
      <c r="M5224" s="38"/>
      <c r="N5224" s="36"/>
      <c r="O5224" s="38"/>
    </row>
    <row r="5225" spans="8:15">
      <c r="H5225" s="37"/>
      <c r="I5225" s="36"/>
      <c r="J5225" s="38"/>
      <c r="K5225" s="36"/>
      <c r="L5225" s="36"/>
      <c r="M5225" s="38"/>
      <c r="N5225" s="36"/>
      <c r="O5225" s="38"/>
    </row>
    <row r="5226" spans="8:15">
      <c r="H5226" s="37"/>
      <c r="I5226" s="36"/>
      <c r="J5226" s="38"/>
      <c r="K5226" s="36"/>
      <c r="L5226" s="36"/>
      <c r="M5226" s="38"/>
      <c r="N5226" s="36"/>
      <c r="O5226" s="38"/>
    </row>
    <row r="5227" spans="8:15">
      <c r="H5227" s="37"/>
      <c r="I5227" s="36"/>
      <c r="J5227" s="38"/>
      <c r="K5227" s="36"/>
      <c r="L5227" s="36"/>
      <c r="M5227" s="38"/>
      <c r="N5227" s="36"/>
      <c r="O5227" s="38"/>
    </row>
    <row r="5228" spans="8:15">
      <c r="H5228" s="37"/>
      <c r="I5228" s="36"/>
      <c r="J5228" s="38"/>
      <c r="K5228" s="36"/>
      <c r="L5228" s="36"/>
      <c r="M5228" s="38"/>
      <c r="N5228" s="36"/>
      <c r="O5228" s="38"/>
    </row>
    <row r="5229" spans="8:15">
      <c r="H5229" s="37"/>
      <c r="I5229" s="36"/>
      <c r="J5229" s="38"/>
      <c r="K5229" s="36"/>
      <c r="L5229" s="36"/>
      <c r="M5229" s="38"/>
      <c r="N5229" s="36"/>
      <c r="O5229" s="38"/>
    </row>
    <row r="5230" spans="8:15">
      <c r="H5230" s="37"/>
      <c r="I5230" s="36"/>
      <c r="J5230" s="38"/>
      <c r="K5230" s="36"/>
      <c r="L5230" s="36"/>
      <c r="M5230" s="38"/>
      <c r="N5230" s="36"/>
      <c r="O5230" s="38"/>
    </row>
    <row r="5231" spans="8:15">
      <c r="H5231" s="37"/>
      <c r="I5231" s="36"/>
      <c r="J5231" s="38"/>
      <c r="K5231" s="36"/>
      <c r="L5231" s="36"/>
      <c r="M5231" s="38"/>
      <c r="N5231" s="36"/>
      <c r="O5231" s="38"/>
    </row>
    <row r="5232" spans="8:15">
      <c r="H5232" s="37"/>
      <c r="I5232" s="36"/>
      <c r="J5232" s="38"/>
      <c r="K5232" s="36"/>
      <c r="L5232" s="36"/>
      <c r="M5232" s="38"/>
      <c r="N5232" s="36"/>
      <c r="O5232" s="38"/>
    </row>
    <row r="5233" spans="8:15">
      <c r="H5233" s="37"/>
      <c r="I5233" s="36"/>
      <c r="J5233" s="38"/>
      <c r="K5233" s="36"/>
      <c r="L5233" s="36"/>
      <c r="M5233" s="38"/>
      <c r="N5233" s="36"/>
      <c r="O5233" s="38"/>
    </row>
    <row r="5234" spans="8:15">
      <c r="H5234" s="37"/>
      <c r="I5234" s="36"/>
      <c r="J5234" s="38"/>
      <c r="K5234" s="36"/>
      <c r="L5234" s="36"/>
      <c r="M5234" s="38"/>
      <c r="N5234" s="36"/>
      <c r="O5234" s="38"/>
    </row>
    <row r="5235" spans="8:15">
      <c r="H5235" s="37"/>
      <c r="I5235" s="36"/>
      <c r="J5235" s="38"/>
      <c r="K5235" s="36"/>
      <c r="L5235" s="36"/>
      <c r="M5235" s="38"/>
      <c r="N5235" s="36"/>
      <c r="O5235" s="38"/>
    </row>
    <row r="5236" spans="8:15">
      <c r="H5236" s="37"/>
      <c r="I5236" s="36"/>
      <c r="J5236" s="38"/>
      <c r="K5236" s="36"/>
      <c r="L5236" s="36"/>
      <c r="M5236" s="38"/>
      <c r="N5236" s="36"/>
      <c r="O5236" s="38"/>
    </row>
    <row r="5237" spans="8:15">
      <c r="H5237" s="37"/>
      <c r="I5237" s="36"/>
      <c r="J5237" s="38"/>
      <c r="K5237" s="36"/>
      <c r="L5237" s="36"/>
      <c r="M5237" s="38"/>
      <c r="N5237" s="36"/>
      <c r="O5237" s="38"/>
    </row>
    <row r="5238" spans="8:15">
      <c r="H5238" s="37"/>
      <c r="I5238" s="36"/>
      <c r="J5238" s="38"/>
      <c r="K5238" s="36"/>
      <c r="L5238" s="36"/>
      <c r="M5238" s="38"/>
      <c r="N5238" s="36"/>
      <c r="O5238" s="38"/>
    </row>
    <row r="5239" spans="8:15">
      <c r="H5239" s="37"/>
      <c r="I5239" s="36"/>
      <c r="J5239" s="38"/>
      <c r="K5239" s="36"/>
      <c r="L5239" s="36"/>
      <c r="M5239" s="38"/>
      <c r="N5239" s="36"/>
      <c r="O5239" s="38"/>
    </row>
    <row r="5240" spans="8:15">
      <c r="H5240" s="37"/>
      <c r="I5240" s="36"/>
      <c r="J5240" s="38"/>
      <c r="K5240" s="36"/>
      <c r="L5240" s="36"/>
      <c r="M5240" s="38"/>
      <c r="N5240" s="36"/>
      <c r="O5240" s="38"/>
    </row>
    <row r="5241" spans="8:15">
      <c r="H5241" s="37"/>
      <c r="I5241" s="36"/>
      <c r="J5241" s="38"/>
      <c r="K5241" s="36"/>
      <c r="L5241" s="36"/>
      <c r="M5241" s="38"/>
      <c r="N5241" s="36"/>
      <c r="O5241" s="38"/>
    </row>
    <row r="5242" spans="8:15">
      <c r="H5242" s="37"/>
      <c r="I5242" s="36"/>
      <c r="J5242" s="38"/>
      <c r="K5242" s="36"/>
      <c r="L5242" s="36"/>
      <c r="M5242" s="38"/>
      <c r="N5242" s="36"/>
      <c r="O5242" s="38"/>
    </row>
    <row r="5243" spans="8:15">
      <c r="H5243" s="37"/>
      <c r="I5243" s="36"/>
      <c r="J5243" s="38"/>
      <c r="K5243" s="36"/>
      <c r="L5243" s="36"/>
      <c r="M5243" s="38"/>
      <c r="N5243" s="36"/>
      <c r="O5243" s="38"/>
    </row>
    <row r="5244" spans="8:15">
      <c r="H5244" s="37"/>
      <c r="I5244" s="36"/>
      <c r="J5244" s="38"/>
      <c r="K5244" s="36"/>
      <c r="L5244" s="36"/>
      <c r="M5244" s="38"/>
      <c r="N5244" s="36"/>
      <c r="O5244" s="38"/>
    </row>
    <row r="5245" spans="8:15">
      <c r="H5245" s="37"/>
      <c r="I5245" s="36"/>
      <c r="J5245" s="38"/>
      <c r="K5245" s="36"/>
      <c r="L5245" s="36"/>
      <c r="M5245" s="38"/>
      <c r="N5245" s="36"/>
      <c r="O5245" s="38"/>
    </row>
    <row r="5246" spans="8:15">
      <c r="H5246" s="37"/>
      <c r="I5246" s="36"/>
      <c r="J5246" s="38"/>
      <c r="K5246" s="36"/>
      <c r="L5246" s="36"/>
      <c r="M5246" s="38"/>
      <c r="N5246" s="36"/>
      <c r="O5246" s="38"/>
    </row>
    <row r="5247" spans="8:15">
      <c r="H5247" s="37"/>
      <c r="I5247" s="36"/>
      <c r="J5247" s="38"/>
      <c r="K5247" s="36"/>
      <c r="L5247" s="36"/>
      <c r="M5247" s="38"/>
      <c r="N5247" s="36"/>
      <c r="O5247" s="38"/>
    </row>
    <row r="5248" spans="8:15">
      <c r="H5248" s="37"/>
      <c r="I5248" s="36"/>
      <c r="J5248" s="38"/>
      <c r="K5248" s="36"/>
      <c r="L5248" s="36"/>
      <c r="M5248" s="38"/>
      <c r="N5248" s="36"/>
      <c r="O5248" s="38"/>
    </row>
    <row r="5249" spans="8:15">
      <c r="H5249" s="37"/>
      <c r="I5249" s="36"/>
      <c r="J5249" s="38"/>
      <c r="K5249" s="36"/>
      <c r="L5249" s="36"/>
      <c r="M5249" s="38"/>
      <c r="N5249" s="36"/>
      <c r="O5249" s="38"/>
    </row>
    <row r="5250" spans="8:15">
      <c r="H5250" s="37"/>
      <c r="I5250" s="36"/>
      <c r="J5250" s="38"/>
      <c r="K5250" s="36"/>
      <c r="L5250" s="36"/>
      <c r="M5250" s="38"/>
      <c r="N5250" s="36"/>
      <c r="O5250" s="38"/>
    </row>
    <row r="5251" spans="8:15">
      <c r="H5251" s="37"/>
      <c r="I5251" s="36"/>
      <c r="J5251" s="38"/>
      <c r="K5251" s="36"/>
      <c r="L5251" s="36"/>
      <c r="M5251" s="38"/>
      <c r="N5251" s="36"/>
      <c r="O5251" s="38"/>
    </row>
    <row r="5252" spans="8:15">
      <c r="H5252" s="37"/>
      <c r="I5252" s="36"/>
      <c r="J5252" s="38"/>
      <c r="K5252" s="36"/>
      <c r="L5252" s="36"/>
      <c r="M5252" s="38"/>
      <c r="N5252" s="36"/>
      <c r="O5252" s="38"/>
    </row>
    <row r="5253" spans="8:15">
      <c r="H5253" s="37"/>
      <c r="I5253" s="36"/>
      <c r="J5253" s="38"/>
      <c r="K5253" s="36"/>
      <c r="L5253" s="36"/>
      <c r="M5253" s="38"/>
      <c r="N5253" s="36"/>
      <c r="O5253" s="38"/>
    </row>
    <row r="5254" spans="8:15">
      <c r="H5254" s="37"/>
      <c r="I5254" s="36"/>
      <c r="J5254" s="38"/>
      <c r="K5254" s="36"/>
      <c r="L5254" s="36"/>
      <c r="M5254" s="38"/>
      <c r="N5254" s="36"/>
      <c r="O5254" s="38"/>
    </row>
    <row r="5255" spans="8:15">
      <c r="H5255" s="37"/>
      <c r="I5255" s="36"/>
      <c r="J5255" s="38"/>
      <c r="K5255" s="36"/>
      <c r="L5255" s="36"/>
      <c r="M5255" s="38"/>
      <c r="N5255" s="36"/>
      <c r="O5255" s="38"/>
    </row>
    <row r="5256" spans="8:15">
      <c r="H5256" s="37"/>
      <c r="I5256" s="36"/>
      <c r="J5256" s="38"/>
      <c r="K5256" s="36"/>
      <c r="L5256" s="36"/>
      <c r="M5256" s="38"/>
      <c r="N5256" s="36"/>
      <c r="O5256" s="38"/>
    </row>
    <row r="5257" spans="8:15">
      <c r="H5257" s="37"/>
      <c r="I5257" s="36"/>
      <c r="J5257" s="38"/>
      <c r="K5257" s="36"/>
      <c r="L5257" s="36"/>
      <c r="M5257" s="38"/>
      <c r="N5257" s="36"/>
      <c r="O5257" s="38"/>
    </row>
    <row r="5258" spans="8:15">
      <c r="H5258" s="37"/>
      <c r="I5258" s="36"/>
      <c r="J5258" s="38"/>
      <c r="K5258" s="36"/>
      <c r="L5258" s="36"/>
      <c r="M5258" s="38"/>
      <c r="N5258" s="36"/>
      <c r="O5258" s="38"/>
    </row>
    <row r="5259" spans="8:15">
      <c r="H5259" s="37"/>
      <c r="I5259" s="36"/>
      <c r="J5259" s="38"/>
      <c r="K5259" s="36"/>
      <c r="L5259" s="36"/>
      <c r="M5259" s="38"/>
      <c r="N5259" s="36"/>
      <c r="O5259" s="38"/>
    </row>
    <row r="5260" spans="8:15">
      <c r="H5260" s="37"/>
      <c r="I5260" s="36"/>
      <c r="J5260" s="38"/>
      <c r="K5260" s="36"/>
      <c r="L5260" s="36"/>
      <c r="M5260" s="38"/>
      <c r="N5260" s="36"/>
      <c r="O5260" s="38"/>
    </row>
    <row r="5261" spans="8:15">
      <c r="H5261" s="37"/>
      <c r="I5261" s="36"/>
      <c r="J5261" s="38"/>
      <c r="K5261" s="36"/>
      <c r="L5261" s="36"/>
      <c r="M5261" s="38"/>
      <c r="N5261" s="36"/>
      <c r="O5261" s="38"/>
    </row>
    <row r="5262" spans="8:15">
      <c r="H5262" s="37"/>
      <c r="I5262" s="36"/>
      <c r="J5262" s="38"/>
      <c r="K5262" s="36"/>
      <c r="L5262" s="36"/>
      <c r="M5262" s="38"/>
      <c r="N5262" s="36"/>
      <c r="O5262" s="38"/>
    </row>
    <row r="5263" spans="8:15">
      <c r="H5263" s="37"/>
      <c r="I5263" s="36"/>
      <c r="J5263" s="38"/>
      <c r="K5263" s="36"/>
      <c r="L5263" s="36"/>
      <c r="M5263" s="38"/>
      <c r="N5263" s="36"/>
      <c r="O5263" s="38"/>
    </row>
    <row r="5264" spans="8:15">
      <c r="H5264" s="37"/>
      <c r="I5264" s="36"/>
      <c r="J5264" s="38"/>
      <c r="K5264" s="36"/>
      <c r="L5264" s="36"/>
      <c r="M5264" s="38"/>
      <c r="N5264" s="36"/>
      <c r="O5264" s="38"/>
    </row>
    <row r="5265" spans="8:15">
      <c r="H5265" s="37"/>
      <c r="I5265" s="36"/>
      <c r="J5265" s="38"/>
      <c r="K5265" s="36"/>
      <c r="L5265" s="36"/>
      <c r="M5265" s="38"/>
      <c r="N5265" s="36"/>
      <c r="O5265" s="38"/>
    </row>
    <row r="5266" spans="8:15">
      <c r="H5266" s="37"/>
      <c r="I5266" s="36"/>
      <c r="J5266" s="38"/>
      <c r="K5266" s="36"/>
      <c r="L5266" s="36"/>
      <c r="M5266" s="38"/>
      <c r="N5266" s="36"/>
      <c r="O5266" s="38"/>
    </row>
    <row r="5267" spans="8:15">
      <c r="H5267" s="37"/>
      <c r="I5267" s="36"/>
      <c r="J5267" s="38"/>
      <c r="K5267" s="36"/>
      <c r="L5267" s="36"/>
      <c r="M5267" s="38"/>
      <c r="N5267" s="36"/>
      <c r="O5267" s="38"/>
    </row>
    <row r="5268" spans="8:15">
      <c r="H5268" s="37"/>
      <c r="I5268" s="36"/>
      <c r="J5268" s="38"/>
      <c r="K5268" s="36"/>
      <c r="L5268" s="36"/>
      <c r="M5268" s="38"/>
      <c r="N5268" s="36"/>
      <c r="O5268" s="38"/>
    </row>
    <row r="5269" spans="8:15">
      <c r="H5269" s="37"/>
      <c r="I5269" s="36"/>
      <c r="J5269" s="38"/>
      <c r="K5269" s="36"/>
      <c r="L5269" s="36"/>
      <c r="M5269" s="38"/>
      <c r="N5269" s="36"/>
      <c r="O5269" s="38"/>
    </row>
    <row r="5270" spans="8:15">
      <c r="H5270" s="37"/>
      <c r="I5270" s="36"/>
      <c r="J5270" s="38"/>
      <c r="K5270" s="36"/>
      <c r="L5270" s="36"/>
      <c r="M5270" s="38"/>
      <c r="N5270" s="36"/>
      <c r="O5270" s="38"/>
    </row>
    <row r="5271" spans="8:15">
      <c r="H5271" s="37"/>
      <c r="I5271" s="36"/>
      <c r="J5271" s="38"/>
      <c r="K5271" s="36"/>
      <c r="L5271" s="36"/>
      <c r="M5271" s="38"/>
      <c r="N5271" s="36"/>
      <c r="O5271" s="38"/>
    </row>
    <row r="5272" spans="8:15">
      <c r="H5272" s="37"/>
      <c r="I5272" s="36"/>
      <c r="J5272" s="38"/>
      <c r="K5272" s="36"/>
      <c r="L5272" s="36"/>
      <c r="M5272" s="38"/>
      <c r="N5272" s="36"/>
      <c r="O5272" s="38"/>
    </row>
    <row r="5273" spans="8:15">
      <c r="H5273" s="37"/>
      <c r="I5273" s="36"/>
      <c r="J5273" s="38"/>
      <c r="K5273" s="36"/>
      <c r="L5273" s="36"/>
      <c r="M5273" s="38"/>
      <c r="N5273" s="36"/>
      <c r="O5273" s="38"/>
    </row>
    <row r="5274" spans="8:15">
      <c r="H5274" s="37"/>
      <c r="I5274" s="36"/>
      <c r="J5274" s="38"/>
      <c r="K5274" s="36"/>
      <c r="L5274" s="36"/>
      <c r="M5274" s="38"/>
      <c r="N5274" s="36"/>
      <c r="O5274" s="38"/>
    </row>
    <row r="5275" spans="8:15">
      <c r="H5275" s="37"/>
      <c r="I5275" s="36"/>
      <c r="J5275" s="38"/>
      <c r="K5275" s="36"/>
      <c r="L5275" s="36"/>
      <c r="M5275" s="38"/>
      <c r="N5275" s="36"/>
      <c r="O5275" s="38"/>
    </row>
    <row r="5276" spans="8:15">
      <c r="H5276" s="37"/>
      <c r="I5276" s="36"/>
      <c r="J5276" s="38"/>
      <c r="K5276" s="36"/>
      <c r="L5276" s="36"/>
      <c r="M5276" s="38"/>
      <c r="N5276" s="36"/>
      <c r="O5276" s="38"/>
    </row>
    <row r="5277" spans="8:15">
      <c r="H5277" s="37"/>
      <c r="I5277" s="36"/>
      <c r="J5277" s="38"/>
      <c r="K5277" s="36"/>
      <c r="L5277" s="36"/>
      <c r="M5277" s="38"/>
      <c r="N5277" s="36"/>
      <c r="O5277" s="38"/>
    </row>
    <row r="5278" spans="8:15">
      <c r="H5278" s="37"/>
      <c r="I5278" s="36"/>
      <c r="J5278" s="38"/>
      <c r="K5278" s="36"/>
      <c r="L5278" s="36"/>
      <c r="M5278" s="38"/>
      <c r="N5278" s="36"/>
      <c r="O5278" s="38"/>
    </row>
    <row r="5279" spans="8:15">
      <c r="H5279" s="37"/>
      <c r="I5279" s="36"/>
      <c r="J5279" s="38"/>
      <c r="K5279" s="36"/>
      <c r="L5279" s="36"/>
      <c r="M5279" s="38"/>
      <c r="N5279" s="36"/>
      <c r="O5279" s="38"/>
    </row>
    <row r="5280" spans="8:15">
      <c r="H5280" s="37"/>
      <c r="I5280" s="36"/>
      <c r="J5280" s="38"/>
      <c r="K5280" s="36"/>
      <c r="L5280" s="36"/>
      <c r="M5280" s="38"/>
      <c r="N5280" s="36"/>
      <c r="O5280" s="38"/>
    </row>
    <row r="5281" spans="8:15">
      <c r="H5281" s="37"/>
      <c r="I5281" s="36"/>
      <c r="J5281" s="38"/>
      <c r="K5281" s="36"/>
      <c r="L5281" s="36"/>
      <c r="M5281" s="38"/>
      <c r="N5281" s="36"/>
      <c r="O5281" s="38"/>
    </row>
    <row r="5282" spans="8:15">
      <c r="H5282" s="37"/>
      <c r="I5282" s="36"/>
      <c r="J5282" s="38"/>
      <c r="K5282" s="36"/>
      <c r="L5282" s="36"/>
      <c r="M5282" s="38"/>
      <c r="N5282" s="36"/>
      <c r="O5282" s="38"/>
    </row>
    <row r="5283" spans="8:15">
      <c r="H5283" s="37"/>
      <c r="I5283" s="36"/>
      <c r="J5283" s="38"/>
      <c r="K5283" s="36"/>
      <c r="L5283" s="36"/>
      <c r="M5283" s="38"/>
      <c r="N5283" s="36"/>
      <c r="O5283" s="38"/>
    </row>
    <row r="5284" spans="8:15">
      <c r="H5284" s="37"/>
      <c r="I5284" s="36"/>
      <c r="J5284" s="38"/>
      <c r="K5284" s="36"/>
      <c r="L5284" s="36"/>
      <c r="M5284" s="38"/>
      <c r="N5284" s="36"/>
      <c r="O5284" s="38"/>
    </row>
    <row r="5285" spans="8:15">
      <c r="H5285" s="37"/>
      <c r="I5285" s="36"/>
      <c r="J5285" s="38"/>
      <c r="K5285" s="36"/>
      <c r="L5285" s="36"/>
      <c r="M5285" s="38"/>
      <c r="N5285" s="36"/>
      <c r="O5285" s="38"/>
    </row>
    <row r="5286" spans="8:15">
      <c r="H5286" s="37"/>
      <c r="I5286" s="36"/>
      <c r="J5286" s="38"/>
      <c r="K5286" s="36"/>
      <c r="L5286" s="36"/>
      <c r="M5286" s="38"/>
      <c r="N5286" s="36"/>
      <c r="O5286" s="38"/>
    </row>
    <row r="5287" spans="8:15">
      <c r="H5287" s="37"/>
      <c r="I5287" s="36"/>
      <c r="J5287" s="38"/>
      <c r="K5287" s="36"/>
      <c r="L5287" s="36"/>
      <c r="M5287" s="38"/>
      <c r="N5287" s="36"/>
      <c r="O5287" s="38"/>
    </row>
    <row r="5288" spans="8:15">
      <c r="H5288" s="37"/>
      <c r="I5288" s="36"/>
      <c r="J5288" s="38"/>
      <c r="K5288" s="36"/>
      <c r="L5288" s="36"/>
      <c r="M5288" s="38"/>
      <c r="N5288" s="36"/>
      <c r="O5288" s="38"/>
    </row>
    <row r="5289" spans="8:15">
      <c r="H5289" s="37"/>
      <c r="I5289" s="36"/>
      <c r="J5289" s="38"/>
      <c r="K5289" s="36"/>
      <c r="L5289" s="36"/>
      <c r="M5289" s="38"/>
      <c r="N5289" s="36"/>
      <c r="O5289" s="38"/>
    </row>
    <row r="5290" spans="8:15">
      <c r="H5290" s="37"/>
      <c r="I5290" s="36"/>
      <c r="J5290" s="38"/>
      <c r="K5290" s="36"/>
      <c r="L5290" s="36"/>
      <c r="M5290" s="38"/>
      <c r="N5290" s="36"/>
      <c r="O5290" s="38"/>
    </row>
    <row r="5291" spans="8:15">
      <c r="H5291" s="37"/>
      <c r="I5291" s="36"/>
      <c r="J5291" s="38"/>
      <c r="K5291" s="36"/>
      <c r="L5291" s="36"/>
      <c r="M5291" s="38"/>
      <c r="N5291" s="36"/>
      <c r="O5291" s="38"/>
    </row>
    <row r="5292" spans="8:15">
      <c r="H5292" s="37"/>
      <c r="I5292" s="36"/>
      <c r="J5292" s="38"/>
      <c r="K5292" s="36"/>
      <c r="L5292" s="36"/>
      <c r="M5292" s="38"/>
      <c r="N5292" s="36"/>
      <c r="O5292" s="38"/>
    </row>
    <row r="5293" spans="8:15">
      <c r="H5293" s="37"/>
      <c r="I5293" s="36"/>
      <c r="J5293" s="38"/>
      <c r="K5293" s="36"/>
      <c r="L5293" s="36"/>
      <c r="M5293" s="38"/>
      <c r="N5293" s="36"/>
      <c r="O5293" s="38"/>
    </row>
    <row r="5294" spans="8:15">
      <c r="H5294" s="37"/>
      <c r="I5294" s="36"/>
      <c r="J5294" s="38"/>
      <c r="K5294" s="36"/>
      <c r="L5294" s="36"/>
      <c r="M5294" s="38"/>
      <c r="N5294" s="36"/>
      <c r="O5294" s="38"/>
    </row>
    <row r="5295" spans="8:15">
      <c r="H5295" s="37"/>
      <c r="I5295" s="36"/>
      <c r="J5295" s="38"/>
      <c r="K5295" s="36"/>
      <c r="L5295" s="36"/>
      <c r="M5295" s="38"/>
      <c r="N5295" s="36"/>
      <c r="O5295" s="38"/>
    </row>
    <row r="5296" spans="8:15">
      <c r="H5296" s="37"/>
      <c r="I5296" s="36"/>
      <c r="J5296" s="38"/>
      <c r="K5296" s="36"/>
      <c r="L5296" s="36"/>
      <c r="M5296" s="38"/>
      <c r="N5296" s="36"/>
      <c r="O5296" s="38"/>
    </row>
    <row r="5297" spans="8:15">
      <c r="H5297" s="37"/>
      <c r="I5297" s="36"/>
      <c r="J5297" s="38"/>
      <c r="K5297" s="36"/>
      <c r="L5297" s="36"/>
      <c r="M5297" s="38"/>
      <c r="N5297" s="36"/>
      <c r="O5297" s="38"/>
    </row>
    <row r="5298" spans="8:15">
      <c r="H5298" s="37"/>
      <c r="I5298" s="36"/>
      <c r="J5298" s="38"/>
      <c r="K5298" s="36"/>
      <c r="L5298" s="36"/>
      <c r="M5298" s="38"/>
      <c r="N5298" s="36"/>
      <c r="O5298" s="38"/>
    </row>
    <row r="5299" spans="8:15">
      <c r="H5299" s="37"/>
      <c r="I5299" s="36"/>
      <c r="J5299" s="38"/>
      <c r="K5299" s="36"/>
      <c r="L5299" s="36"/>
      <c r="M5299" s="38"/>
      <c r="N5299" s="36"/>
      <c r="O5299" s="38"/>
    </row>
    <row r="5300" spans="8:15">
      <c r="H5300" s="37"/>
      <c r="I5300" s="36"/>
      <c r="J5300" s="38"/>
      <c r="K5300" s="36"/>
      <c r="L5300" s="36"/>
      <c r="M5300" s="38"/>
      <c r="N5300" s="36"/>
      <c r="O5300" s="38"/>
    </row>
    <row r="5301" spans="8:15">
      <c r="H5301" s="37"/>
      <c r="I5301" s="36"/>
      <c r="J5301" s="38"/>
      <c r="K5301" s="36"/>
      <c r="L5301" s="36"/>
      <c r="M5301" s="38"/>
      <c r="N5301" s="36"/>
      <c r="O5301" s="38"/>
    </row>
    <row r="5302" spans="8:15">
      <c r="H5302" s="37"/>
      <c r="I5302" s="36"/>
      <c r="J5302" s="38"/>
      <c r="K5302" s="36"/>
      <c r="L5302" s="36"/>
      <c r="M5302" s="38"/>
      <c r="N5302" s="36"/>
      <c r="O5302" s="38"/>
    </row>
    <row r="5303" spans="8:15">
      <c r="H5303" s="37"/>
      <c r="I5303" s="36"/>
      <c r="J5303" s="38"/>
      <c r="K5303" s="36"/>
      <c r="L5303" s="36"/>
      <c r="M5303" s="38"/>
      <c r="N5303" s="36"/>
      <c r="O5303" s="38"/>
    </row>
    <row r="5304" spans="8:15">
      <c r="H5304" s="37"/>
      <c r="I5304" s="36"/>
      <c r="J5304" s="38"/>
      <c r="K5304" s="36"/>
      <c r="L5304" s="36"/>
      <c r="M5304" s="38"/>
      <c r="N5304" s="36"/>
      <c r="O5304" s="38"/>
    </row>
    <row r="5305" spans="8:15">
      <c r="H5305" s="37"/>
      <c r="I5305" s="36"/>
      <c r="J5305" s="38"/>
      <c r="K5305" s="36"/>
      <c r="L5305" s="36"/>
      <c r="M5305" s="38"/>
      <c r="N5305" s="36"/>
      <c r="O5305" s="38"/>
    </row>
    <row r="5306" spans="8:15">
      <c r="H5306" s="37"/>
      <c r="I5306" s="36"/>
      <c r="J5306" s="38"/>
      <c r="K5306" s="36"/>
      <c r="L5306" s="36"/>
      <c r="M5306" s="38"/>
      <c r="N5306" s="36"/>
      <c r="O5306" s="38"/>
    </row>
    <row r="5307" spans="8:15">
      <c r="H5307" s="37"/>
      <c r="I5307" s="36"/>
      <c r="J5307" s="38"/>
      <c r="K5307" s="36"/>
      <c r="L5307" s="36"/>
      <c r="M5307" s="38"/>
      <c r="N5307" s="36"/>
      <c r="O5307" s="38"/>
    </row>
    <row r="5308" spans="8:15">
      <c r="H5308" s="37"/>
      <c r="I5308" s="36"/>
      <c r="J5308" s="38"/>
      <c r="K5308" s="36"/>
      <c r="L5308" s="36"/>
      <c r="M5308" s="38"/>
      <c r="N5308" s="36"/>
      <c r="O5308" s="38"/>
    </row>
    <row r="5309" spans="8:15">
      <c r="H5309" s="37"/>
      <c r="I5309" s="36"/>
      <c r="J5309" s="38"/>
      <c r="K5309" s="36"/>
      <c r="L5309" s="36"/>
      <c r="M5309" s="38"/>
      <c r="N5309" s="36"/>
      <c r="O5309" s="38"/>
    </row>
    <row r="5310" spans="8:15">
      <c r="H5310" s="37"/>
      <c r="I5310" s="36"/>
      <c r="J5310" s="38"/>
      <c r="K5310" s="36"/>
      <c r="L5310" s="36"/>
      <c r="M5310" s="38"/>
      <c r="N5310" s="36"/>
      <c r="O5310" s="38"/>
    </row>
    <row r="5311" spans="8:15">
      <c r="H5311" s="37"/>
      <c r="I5311" s="36"/>
      <c r="J5311" s="38"/>
      <c r="K5311" s="36"/>
      <c r="L5311" s="36"/>
      <c r="M5311" s="38"/>
      <c r="N5311" s="36"/>
      <c r="O5311" s="38"/>
    </row>
    <row r="5312" spans="8:15">
      <c r="H5312" s="37"/>
      <c r="I5312" s="36"/>
      <c r="J5312" s="38"/>
      <c r="K5312" s="36"/>
      <c r="L5312" s="36"/>
      <c r="M5312" s="38"/>
      <c r="N5312" s="36"/>
      <c r="O5312" s="38"/>
    </row>
    <row r="5313" spans="8:15">
      <c r="H5313" s="37"/>
      <c r="I5313" s="36"/>
      <c r="J5313" s="38"/>
      <c r="K5313" s="36"/>
      <c r="L5313" s="36"/>
      <c r="M5313" s="38"/>
      <c r="N5313" s="36"/>
      <c r="O5313" s="38"/>
    </row>
    <row r="5314" spans="8:15">
      <c r="H5314" s="37"/>
      <c r="I5314" s="36"/>
      <c r="J5314" s="38"/>
      <c r="K5314" s="36"/>
      <c r="L5314" s="36"/>
      <c r="M5314" s="38"/>
      <c r="N5314" s="36"/>
      <c r="O5314" s="38"/>
    </row>
    <row r="5315" spans="8:15">
      <c r="H5315" s="37"/>
      <c r="I5315" s="36"/>
      <c r="J5315" s="38"/>
      <c r="K5315" s="36"/>
      <c r="L5315" s="36"/>
      <c r="M5315" s="38"/>
      <c r="N5315" s="36"/>
      <c r="O5315" s="38"/>
    </row>
    <row r="5316" spans="8:15">
      <c r="H5316" s="37"/>
      <c r="I5316" s="36"/>
      <c r="J5316" s="38"/>
      <c r="K5316" s="36"/>
      <c r="L5316" s="36"/>
      <c r="M5316" s="38"/>
      <c r="N5316" s="36"/>
      <c r="O5316" s="38"/>
    </row>
    <row r="5317" spans="8:15">
      <c r="H5317" s="37"/>
      <c r="I5317" s="36"/>
      <c r="J5317" s="38"/>
      <c r="K5317" s="36"/>
      <c r="L5317" s="36"/>
      <c r="M5317" s="38"/>
      <c r="N5317" s="36"/>
      <c r="O5317" s="38"/>
    </row>
    <row r="5318" spans="8:15">
      <c r="H5318" s="37"/>
      <c r="I5318" s="36"/>
      <c r="J5318" s="38"/>
      <c r="K5318" s="36"/>
      <c r="L5318" s="36"/>
      <c r="M5318" s="38"/>
      <c r="N5318" s="36"/>
      <c r="O5318" s="38"/>
    </row>
    <row r="5319" spans="8:15">
      <c r="H5319" s="37"/>
      <c r="I5319" s="36"/>
      <c r="J5319" s="38"/>
      <c r="K5319" s="36"/>
      <c r="L5319" s="36"/>
      <c r="M5319" s="38"/>
      <c r="N5319" s="36"/>
      <c r="O5319" s="38"/>
    </row>
    <row r="5320" spans="8:15">
      <c r="H5320" s="37"/>
      <c r="I5320" s="36"/>
      <c r="J5320" s="38"/>
      <c r="K5320" s="36"/>
      <c r="L5320" s="36"/>
      <c r="M5320" s="38"/>
      <c r="N5320" s="36"/>
      <c r="O5320" s="38"/>
    </row>
    <row r="5321" spans="8:15">
      <c r="H5321" s="37"/>
      <c r="I5321" s="36"/>
      <c r="J5321" s="38"/>
      <c r="K5321" s="36"/>
      <c r="L5321" s="36"/>
      <c r="M5321" s="38"/>
      <c r="N5321" s="36"/>
      <c r="O5321" s="38"/>
    </row>
    <row r="5322" spans="8:15">
      <c r="H5322" s="37"/>
      <c r="I5322" s="36"/>
      <c r="J5322" s="38"/>
      <c r="K5322" s="36"/>
      <c r="L5322" s="36"/>
      <c r="M5322" s="38"/>
      <c r="N5322" s="36"/>
      <c r="O5322" s="38"/>
    </row>
    <row r="5323" spans="8:15">
      <c r="H5323" s="37"/>
      <c r="I5323" s="36"/>
      <c r="J5323" s="38"/>
      <c r="K5323" s="36"/>
      <c r="L5323" s="36"/>
      <c r="M5323" s="38"/>
      <c r="N5323" s="36"/>
      <c r="O5323" s="38"/>
    </row>
    <row r="5324" spans="8:15">
      <c r="H5324" s="37"/>
      <c r="I5324" s="36"/>
      <c r="J5324" s="38"/>
      <c r="K5324" s="36"/>
      <c r="L5324" s="36"/>
      <c r="M5324" s="38"/>
      <c r="N5324" s="36"/>
      <c r="O5324" s="38"/>
    </row>
    <row r="5325" spans="8:15">
      <c r="H5325" s="37"/>
      <c r="I5325" s="36"/>
      <c r="J5325" s="38"/>
      <c r="K5325" s="36"/>
      <c r="L5325" s="36"/>
      <c r="M5325" s="38"/>
      <c r="N5325" s="36"/>
      <c r="O5325" s="38"/>
    </row>
    <row r="5326" spans="8:15">
      <c r="H5326" s="37"/>
      <c r="I5326" s="36"/>
      <c r="J5326" s="38"/>
      <c r="K5326" s="36"/>
      <c r="L5326" s="36"/>
      <c r="M5326" s="38"/>
      <c r="N5326" s="36"/>
      <c r="O5326" s="38"/>
    </row>
    <row r="5327" spans="8:15">
      <c r="H5327" s="37"/>
      <c r="I5327" s="36"/>
      <c r="J5327" s="38"/>
      <c r="K5327" s="36"/>
      <c r="L5327" s="36"/>
      <c r="M5327" s="38"/>
      <c r="N5327" s="36"/>
      <c r="O5327" s="38"/>
    </row>
    <row r="5328" spans="8:15">
      <c r="H5328" s="37"/>
      <c r="I5328" s="36"/>
      <c r="J5328" s="38"/>
      <c r="K5328" s="36"/>
      <c r="L5328" s="36"/>
      <c r="M5328" s="38"/>
      <c r="N5328" s="36"/>
      <c r="O5328" s="38"/>
    </row>
    <row r="5329" spans="8:15">
      <c r="H5329" s="37"/>
      <c r="I5329" s="36"/>
      <c r="J5329" s="38"/>
      <c r="K5329" s="36"/>
      <c r="L5329" s="36"/>
      <c r="M5329" s="38"/>
      <c r="N5329" s="36"/>
      <c r="O5329" s="38"/>
    </row>
    <row r="5330" spans="8:15">
      <c r="H5330" s="37"/>
      <c r="I5330" s="36"/>
      <c r="J5330" s="38"/>
      <c r="K5330" s="36"/>
      <c r="L5330" s="36"/>
      <c r="M5330" s="38"/>
      <c r="N5330" s="36"/>
      <c r="O5330" s="38"/>
    </row>
    <row r="5331" spans="8:15">
      <c r="H5331" s="37"/>
      <c r="I5331" s="36"/>
      <c r="J5331" s="38"/>
      <c r="K5331" s="36"/>
      <c r="L5331" s="36"/>
      <c r="M5331" s="38"/>
      <c r="N5331" s="36"/>
      <c r="O5331" s="38"/>
    </row>
    <row r="5332" spans="8:15">
      <c r="H5332" s="37"/>
      <c r="I5332" s="36"/>
      <c r="J5332" s="38"/>
      <c r="K5332" s="36"/>
      <c r="L5332" s="36"/>
      <c r="M5332" s="38"/>
      <c r="N5332" s="36"/>
      <c r="O5332" s="38"/>
    </row>
    <row r="5333" spans="8:15">
      <c r="H5333" s="37"/>
      <c r="I5333" s="36"/>
      <c r="J5333" s="38"/>
      <c r="K5333" s="36"/>
      <c r="L5333" s="36"/>
      <c r="M5333" s="38"/>
      <c r="N5333" s="36"/>
      <c r="O5333" s="38"/>
    </row>
    <row r="5334" spans="8:15">
      <c r="H5334" s="37"/>
      <c r="I5334" s="36"/>
      <c r="J5334" s="38"/>
      <c r="K5334" s="36"/>
      <c r="L5334" s="36"/>
      <c r="M5334" s="38"/>
      <c r="N5334" s="36"/>
      <c r="O5334" s="38"/>
    </row>
    <row r="5335" spans="8:15">
      <c r="H5335" s="37"/>
      <c r="I5335" s="36"/>
      <c r="J5335" s="38"/>
      <c r="K5335" s="36"/>
      <c r="L5335" s="36"/>
      <c r="M5335" s="38"/>
      <c r="N5335" s="36"/>
      <c r="O5335" s="38"/>
    </row>
    <row r="5336" spans="8:15">
      <c r="H5336" s="37"/>
      <c r="I5336" s="36"/>
      <c r="J5336" s="38"/>
      <c r="K5336" s="36"/>
      <c r="L5336" s="36"/>
      <c r="M5336" s="38"/>
      <c r="N5336" s="36"/>
      <c r="O5336" s="38"/>
    </row>
    <row r="5337" spans="8:15">
      <c r="H5337" s="37"/>
      <c r="I5337" s="36"/>
      <c r="J5337" s="38"/>
      <c r="K5337" s="36"/>
      <c r="L5337" s="36"/>
      <c r="M5337" s="38"/>
      <c r="N5337" s="36"/>
      <c r="O5337" s="38"/>
    </row>
    <row r="5338" spans="8:15">
      <c r="H5338" s="37"/>
      <c r="I5338" s="36"/>
      <c r="J5338" s="38"/>
      <c r="K5338" s="36"/>
      <c r="L5338" s="36"/>
      <c r="M5338" s="38"/>
      <c r="N5338" s="36"/>
      <c r="O5338" s="38"/>
    </row>
    <row r="5339" spans="8:15">
      <c r="H5339" s="37"/>
      <c r="I5339" s="36"/>
      <c r="J5339" s="38"/>
      <c r="K5339" s="36"/>
      <c r="L5339" s="36"/>
      <c r="M5339" s="38"/>
      <c r="N5339" s="36"/>
      <c r="O5339" s="38"/>
    </row>
    <row r="5340" spans="8:15">
      <c r="H5340" s="37"/>
      <c r="I5340" s="36"/>
      <c r="J5340" s="38"/>
      <c r="K5340" s="36"/>
      <c r="L5340" s="36"/>
      <c r="M5340" s="38"/>
      <c r="N5340" s="36"/>
      <c r="O5340" s="38"/>
    </row>
    <row r="5341" spans="8:15">
      <c r="H5341" s="37"/>
      <c r="I5341" s="36"/>
      <c r="J5341" s="38"/>
      <c r="K5341" s="36"/>
      <c r="L5341" s="36"/>
      <c r="M5341" s="38"/>
      <c r="N5341" s="36"/>
      <c r="O5341" s="38"/>
    </row>
    <row r="5342" spans="8:15">
      <c r="H5342" s="37"/>
      <c r="I5342" s="36"/>
      <c r="J5342" s="38"/>
      <c r="K5342" s="36"/>
      <c r="L5342" s="36"/>
      <c r="M5342" s="38"/>
      <c r="N5342" s="36"/>
      <c r="O5342" s="38"/>
    </row>
    <row r="5343" spans="8:15">
      <c r="H5343" s="37"/>
      <c r="I5343" s="36"/>
      <c r="J5343" s="38"/>
      <c r="K5343" s="36"/>
      <c r="L5343" s="36"/>
      <c r="M5343" s="38"/>
      <c r="N5343" s="36"/>
      <c r="O5343" s="38"/>
    </row>
    <row r="5344" spans="8:15">
      <c r="H5344" s="37"/>
      <c r="I5344" s="36"/>
      <c r="J5344" s="38"/>
      <c r="K5344" s="36"/>
      <c r="L5344" s="36"/>
      <c r="M5344" s="38"/>
      <c r="N5344" s="36"/>
      <c r="O5344" s="38"/>
    </row>
    <row r="5345" spans="8:15">
      <c r="H5345" s="37"/>
      <c r="I5345" s="36"/>
      <c r="J5345" s="38"/>
      <c r="K5345" s="36"/>
      <c r="L5345" s="36"/>
      <c r="M5345" s="38"/>
      <c r="N5345" s="36"/>
      <c r="O5345" s="38"/>
    </row>
    <row r="5346" spans="8:15">
      <c r="H5346" s="37"/>
      <c r="I5346" s="36"/>
      <c r="J5346" s="38"/>
      <c r="K5346" s="36"/>
      <c r="L5346" s="36"/>
      <c r="M5346" s="38"/>
      <c r="N5346" s="36"/>
      <c r="O5346" s="38"/>
    </row>
    <row r="5347" spans="8:15">
      <c r="H5347" s="37"/>
      <c r="I5347" s="36"/>
      <c r="J5347" s="38"/>
      <c r="K5347" s="36"/>
      <c r="L5347" s="36"/>
      <c r="M5347" s="38"/>
      <c r="N5347" s="36"/>
      <c r="O5347" s="38"/>
    </row>
    <row r="5348" spans="8:15">
      <c r="H5348" s="37"/>
      <c r="I5348" s="36"/>
      <c r="J5348" s="38"/>
      <c r="K5348" s="36"/>
      <c r="L5348" s="36"/>
      <c r="M5348" s="38"/>
      <c r="N5348" s="36"/>
      <c r="O5348" s="38"/>
    </row>
    <row r="5349" spans="8:15">
      <c r="H5349" s="37"/>
      <c r="I5349" s="36"/>
      <c r="J5349" s="38"/>
      <c r="K5349" s="36"/>
      <c r="L5349" s="36"/>
      <c r="M5349" s="38"/>
      <c r="N5349" s="36"/>
      <c r="O5349" s="38"/>
    </row>
    <row r="5350" spans="8:15">
      <c r="H5350" s="37"/>
      <c r="I5350" s="36"/>
      <c r="J5350" s="38"/>
      <c r="K5350" s="36"/>
      <c r="L5350" s="36"/>
      <c r="M5350" s="38"/>
      <c r="N5350" s="36"/>
      <c r="O5350" s="38"/>
    </row>
    <row r="5351" spans="8:15">
      <c r="H5351" s="37"/>
      <c r="I5351" s="36"/>
      <c r="J5351" s="38"/>
      <c r="K5351" s="36"/>
      <c r="L5351" s="36"/>
      <c r="M5351" s="38"/>
      <c r="N5351" s="36"/>
      <c r="O5351" s="38"/>
    </row>
    <row r="5352" spans="8:15">
      <c r="H5352" s="37"/>
      <c r="I5352" s="36"/>
      <c r="J5352" s="38"/>
      <c r="K5352" s="36"/>
      <c r="L5352" s="36"/>
      <c r="M5352" s="38"/>
      <c r="N5352" s="36"/>
      <c r="O5352" s="38"/>
    </row>
    <row r="5353" spans="8:15">
      <c r="H5353" s="37"/>
      <c r="I5353" s="36"/>
      <c r="J5353" s="38"/>
      <c r="K5353" s="36"/>
      <c r="L5353" s="36"/>
      <c r="M5353" s="38"/>
      <c r="N5353" s="36"/>
      <c r="O5353" s="38"/>
    </row>
    <row r="5354" spans="8:15">
      <c r="H5354" s="37"/>
      <c r="I5354" s="36"/>
      <c r="J5354" s="38"/>
      <c r="K5354" s="36"/>
      <c r="L5354" s="36"/>
      <c r="M5354" s="38"/>
      <c r="N5354" s="36"/>
      <c r="O5354" s="38"/>
    </row>
    <row r="5355" spans="8:15">
      <c r="H5355" s="37"/>
      <c r="I5355" s="36"/>
      <c r="J5355" s="38"/>
      <c r="K5355" s="36"/>
      <c r="L5355" s="36"/>
      <c r="M5355" s="38"/>
      <c r="N5355" s="36"/>
      <c r="O5355" s="38"/>
    </row>
    <row r="5356" spans="8:15">
      <c r="H5356" s="37"/>
      <c r="I5356" s="36"/>
      <c r="J5356" s="38"/>
      <c r="K5356" s="36"/>
      <c r="L5356" s="36"/>
      <c r="M5356" s="38"/>
      <c r="N5356" s="36"/>
      <c r="O5356" s="38"/>
    </row>
    <row r="5357" spans="8:15">
      <c r="H5357" s="37"/>
      <c r="I5357" s="36"/>
      <c r="J5357" s="38"/>
      <c r="K5357" s="36"/>
      <c r="L5357" s="36"/>
      <c r="M5357" s="38"/>
      <c r="N5357" s="36"/>
      <c r="O5357" s="38"/>
    </row>
    <row r="5358" spans="8:15">
      <c r="H5358" s="37"/>
      <c r="I5358" s="36"/>
      <c r="J5358" s="38"/>
      <c r="K5358" s="36"/>
      <c r="L5358" s="36"/>
      <c r="M5358" s="38"/>
      <c r="N5358" s="36"/>
      <c r="O5358" s="38"/>
    </row>
    <row r="5359" spans="8:15">
      <c r="H5359" s="37"/>
      <c r="I5359" s="36"/>
      <c r="J5359" s="38"/>
      <c r="K5359" s="36"/>
      <c r="L5359" s="36"/>
      <c r="M5359" s="38"/>
      <c r="N5359" s="36"/>
      <c r="O5359" s="38"/>
    </row>
    <row r="5360" spans="8:15">
      <c r="H5360" s="37"/>
      <c r="I5360" s="36"/>
      <c r="J5360" s="38"/>
      <c r="K5360" s="36"/>
      <c r="L5360" s="36"/>
      <c r="M5360" s="38"/>
      <c r="N5360" s="36"/>
      <c r="O5360" s="38"/>
    </row>
    <row r="5361" spans="8:15">
      <c r="H5361" s="37"/>
      <c r="I5361" s="36"/>
      <c r="J5361" s="38"/>
      <c r="K5361" s="36"/>
      <c r="L5361" s="36"/>
      <c r="M5361" s="38"/>
      <c r="N5361" s="36"/>
      <c r="O5361" s="38"/>
    </row>
    <row r="5362" spans="8:15">
      <c r="H5362" s="37"/>
      <c r="I5362" s="36"/>
      <c r="J5362" s="38"/>
      <c r="K5362" s="36"/>
      <c r="L5362" s="36"/>
      <c r="M5362" s="38"/>
      <c r="N5362" s="36"/>
      <c r="O5362" s="38"/>
    </row>
    <row r="5363" spans="8:15">
      <c r="H5363" s="37"/>
      <c r="I5363" s="36"/>
      <c r="J5363" s="38"/>
      <c r="K5363" s="36"/>
      <c r="L5363" s="36"/>
      <c r="M5363" s="38"/>
      <c r="N5363" s="36"/>
      <c r="O5363" s="38"/>
    </row>
    <row r="5364" spans="8:15">
      <c r="H5364" s="37"/>
      <c r="I5364" s="36"/>
      <c r="J5364" s="38"/>
      <c r="K5364" s="36"/>
      <c r="L5364" s="36"/>
      <c r="M5364" s="38"/>
      <c r="N5364" s="36"/>
      <c r="O5364" s="38"/>
    </row>
    <row r="5365" spans="8:15">
      <c r="H5365" s="37"/>
      <c r="I5365" s="36"/>
      <c r="J5365" s="38"/>
      <c r="K5365" s="36"/>
      <c r="L5365" s="36"/>
      <c r="M5365" s="38"/>
      <c r="N5365" s="36"/>
      <c r="O5365" s="38"/>
    </row>
    <row r="5366" spans="8:15">
      <c r="H5366" s="37"/>
      <c r="I5366" s="36"/>
      <c r="J5366" s="38"/>
      <c r="K5366" s="36"/>
      <c r="L5366" s="36"/>
      <c r="M5366" s="38"/>
      <c r="N5366" s="36"/>
      <c r="O5366" s="38"/>
    </row>
    <row r="5367" spans="8:15">
      <c r="H5367" s="37"/>
      <c r="I5367" s="36"/>
      <c r="J5367" s="38"/>
      <c r="K5367" s="36"/>
      <c r="L5367" s="36"/>
      <c r="M5367" s="38"/>
      <c r="N5367" s="36"/>
      <c r="O5367" s="38"/>
    </row>
    <row r="5368" spans="8:15">
      <c r="H5368" s="37"/>
      <c r="I5368" s="36"/>
      <c r="J5368" s="38"/>
      <c r="K5368" s="36"/>
      <c r="L5368" s="36"/>
      <c r="M5368" s="38"/>
      <c r="N5368" s="36"/>
      <c r="O5368" s="38"/>
    </row>
    <row r="5369" spans="8:15">
      <c r="H5369" s="37"/>
      <c r="I5369" s="36"/>
      <c r="J5369" s="38"/>
      <c r="K5369" s="36"/>
      <c r="L5369" s="36"/>
      <c r="M5369" s="38"/>
      <c r="N5369" s="36"/>
      <c r="O5369" s="38"/>
    </row>
    <row r="5370" spans="8:15">
      <c r="H5370" s="37"/>
      <c r="I5370" s="36"/>
      <c r="J5370" s="38"/>
      <c r="K5370" s="36"/>
      <c r="L5370" s="36"/>
      <c r="M5370" s="38"/>
      <c r="N5370" s="36"/>
      <c r="O5370" s="38"/>
    </row>
    <row r="5371" spans="8:15">
      <c r="H5371" s="37"/>
      <c r="I5371" s="36"/>
      <c r="J5371" s="38"/>
      <c r="K5371" s="36"/>
      <c r="L5371" s="36"/>
      <c r="M5371" s="38"/>
      <c r="N5371" s="36"/>
      <c r="O5371" s="38"/>
    </row>
    <row r="5372" spans="8:15">
      <c r="H5372" s="37"/>
      <c r="I5372" s="36"/>
      <c r="J5372" s="38"/>
      <c r="K5372" s="36"/>
      <c r="L5372" s="36"/>
      <c r="M5372" s="38"/>
      <c r="N5372" s="36"/>
      <c r="O5372" s="38"/>
    </row>
    <row r="5373" spans="8:15">
      <c r="H5373" s="37"/>
      <c r="I5373" s="36"/>
      <c r="J5373" s="38"/>
      <c r="K5373" s="36"/>
      <c r="L5373" s="36"/>
      <c r="M5373" s="38"/>
      <c r="N5373" s="36"/>
      <c r="O5373" s="38"/>
    </row>
    <row r="5374" spans="8:15">
      <c r="H5374" s="37"/>
      <c r="I5374" s="36"/>
      <c r="J5374" s="38"/>
      <c r="K5374" s="36"/>
      <c r="L5374" s="36"/>
      <c r="M5374" s="38"/>
      <c r="N5374" s="36"/>
      <c r="O5374" s="38"/>
    </row>
    <row r="5375" spans="8:15">
      <c r="H5375" s="37"/>
      <c r="I5375" s="36"/>
      <c r="J5375" s="38"/>
      <c r="K5375" s="36"/>
      <c r="L5375" s="36"/>
      <c r="M5375" s="38"/>
      <c r="N5375" s="36"/>
      <c r="O5375" s="38"/>
    </row>
    <row r="5376" spans="8:15">
      <c r="H5376" s="37"/>
      <c r="I5376" s="36"/>
      <c r="J5376" s="38"/>
      <c r="K5376" s="36"/>
      <c r="L5376" s="36"/>
      <c r="M5376" s="38"/>
      <c r="N5376" s="36"/>
      <c r="O5376" s="38"/>
    </row>
    <row r="5377" spans="8:15">
      <c r="H5377" s="37"/>
      <c r="I5377" s="36"/>
      <c r="J5377" s="38"/>
      <c r="K5377" s="36"/>
      <c r="L5377" s="36"/>
      <c r="M5377" s="38"/>
      <c r="N5377" s="36"/>
      <c r="O5377" s="38"/>
    </row>
    <row r="5378" spans="8:15">
      <c r="H5378" s="37"/>
      <c r="I5378" s="36"/>
      <c r="J5378" s="38"/>
      <c r="K5378" s="36"/>
      <c r="L5378" s="36"/>
      <c r="M5378" s="38"/>
      <c r="N5378" s="36"/>
      <c r="O5378" s="38"/>
    </row>
    <row r="5379" spans="8:15">
      <c r="H5379" s="37"/>
      <c r="I5379" s="36"/>
      <c r="J5379" s="38"/>
      <c r="K5379" s="36"/>
      <c r="L5379" s="36"/>
      <c r="M5379" s="38"/>
      <c r="N5379" s="36"/>
      <c r="O5379" s="38"/>
    </row>
    <row r="5380" spans="8:15">
      <c r="H5380" s="37"/>
      <c r="I5380" s="36"/>
      <c r="J5380" s="38"/>
      <c r="K5380" s="36"/>
      <c r="L5380" s="36"/>
      <c r="M5380" s="38"/>
      <c r="N5380" s="36"/>
      <c r="O5380" s="38"/>
    </row>
    <row r="5381" spans="8:15">
      <c r="H5381" s="37"/>
      <c r="I5381" s="36"/>
      <c r="J5381" s="38"/>
      <c r="K5381" s="36"/>
      <c r="L5381" s="36"/>
      <c r="M5381" s="38"/>
      <c r="N5381" s="36"/>
      <c r="O5381" s="38"/>
    </row>
    <row r="5382" spans="8:15">
      <c r="H5382" s="37"/>
      <c r="I5382" s="36"/>
      <c r="J5382" s="38"/>
      <c r="K5382" s="36"/>
      <c r="L5382" s="36"/>
      <c r="M5382" s="38"/>
      <c r="N5382" s="36"/>
      <c r="O5382" s="38"/>
    </row>
    <row r="5383" spans="8:15">
      <c r="H5383" s="37"/>
      <c r="I5383" s="36"/>
      <c r="J5383" s="38"/>
      <c r="K5383" s="36"/>
      <c r="L5383" s="36"/>
      <c r="M5383" s="38"/>
      <c r="N5383" s="36"/>
      <c r="O5383" s="38"/>
    </row>
    <row r="5384" spans="8:15">
      <c r="H5384" s="37"/>
      <c r="I5384" s="36"/>
      <c r="J5384" s="38"/>
      <c r="K5384" s="36"/>
      <c r="L5384" s="36"/>
      <c r="M5384" s="38"/>
      <c r="N5384" s="36"/>
      <c r="O5384" s="38"/>
    </row>
    <row r="5385" spans="8:15">
      <c r="H5385" s="37"/>
      <c r="I5385" s="36"/>
      <c r="J5385" s="38"/>
      <c r="K5385" s="36"/>
      <c r="L5385" s="36"/>
      <c r="M5385" s="38"/>
      <c r="N5385" s="36"/>
      <c r="O5385" s="38"/>
    </row>
    <row r="5386" spans="8:15">
      <c r="H5386" s="37"/>
      <c r="I5386" s="36"/>
      <c r="J5386" s="38"/>
      <c r="K5386" s="36"/>
      <c r="L5386" s="36"/>
      <c r="M5386" s="38"/>
      <c r="N5386" s="36"/>
      <c r="O5386" s="38"/>
    </row>
    <row r="5387" spans="8:15">
      <c r="H5387" s="37"/>
      <c r="I5387" s="36"/>
      <c r="J5387" s="38"/>
      <c r="K5387" s="36"/>
      <c r="L5387" s="36"/>
      <c r="M5387" s="38"/>
      <c r="N5387" s="36"/>
      <c r="O5387" s="38"/>
    </row>
    <row r="5388" spans="8:15">
      <c r="H5388" s="37"/>
      <c r="I5388" s="36"/>
      <c r="J5388" s="38"/>
      <c r="K5388" s="36"/>
      <c r="L5388" s="36"/>
      <c r="M5388" s="38"/>
      <c r="N5388" s="36"/>
      <c r="O5388" s="38"/>
    </row>
    <row r="5389" spans="8:15">
      <c r="H5389" s="37"/>
      <c r="I5389" s="36"/>
      <c r="J5389" s="38"/>
      <c r="K5389" s="36"/>
      <c r="L5389" s="36"/>
      <c r="M5389" s="38"/>
      <c r="N5389" s="36"/>
      <c r="O5389" s="38"/>
    </row>
    <row r="5390" spans="8:15">
      <c r="H5390" s="37"/>
      <c r="I5390" s="36"/>
      <c r="J5390" s="38"/>
      <c r="K5390" s="36"/>
      <c r="L5390" s="36"/>
      <c r="M5390" s="38"/>
      <c r="N5390" s="36"/>
      <c r="O5390" s="38"/>
    </row>
    <row r="5391" spans="8:15">
      <c r="H5391" s="37"/>
      <c r="I5391" s="36"/>
      <c r="J5391" s="38"/>
      <c r="K5391" s="36"/>
      <c r="L5391" s="36"/>
      <c r="M5391" s="38"/>
      <c r="N5391" s="36"/>
      <c r="O5391" s="38"/>
    </row>
    <row r="5392" spans="8:15">
      <c r="H5392" s="37"/>
      <c r="I5392" s="36"/>
      <c r="J5392" s="38"/>
      <c r="K5392" s="36"/>
      <c r="L5392" s="36"/>
      <c r="M5392" s="38"/>
      <c r="N5392" s="36"/>
      <c r="O5392" s="38"/>
    </row>
    <row r="5393" spans="8:15">
      <c r="H5393" s="37"/>
      <c r="I5393" s="36"/>
      <c r="J5393" s="38"/>
      <c r="K5393" s="36"/>
      <c r="L5393" s="36"/>
      <c r="M5393" s="38"/>
      <c r="N5393" s="36"/>
      <c r="O5393" s="38"/>
    </row>
    <row r="5394" spans="8:15">
      <c r="H5394" s="37"/>
      <c r="I5394" s="36"/>
      <c r="J5394" s="38"/>
      <c r="K5394" s="36"/>
      <c r="L5394" s="36"/>
      <c r="M5394" s="38"/>
      <c r="N5394" s="36"/>
      <c r="O5394" s="38"/>
    </row>
    <row r="5395" spans="8:15">
      <c r="H5395" s="37"/>
      <c r="I5395" s="36"/>
      <c r="J5395" s="38"/>
      <c r="K5395" s="36"/>
      <c r="L5395" s="36"/>
      <c r="M5395" s="38"/>
      <c r="N5395" s="36"/>
      <c r="O5395" s="38"/>
    </row>
    <row r="5396" spans="8:15">
      <c r="H5396" s="37"/>
      <c r="I5396" s="36"/>
      <c r="J5396" s="38"/>
      <c r="K5396" s="36"/>
      <c r="L5396" s="36"/>
      <c r="M5396" s="38"/>
      <c r="N5396" s="36"/>
      <c r="O5396" s="38"/>
    </row>
    <row r="5397" spans="8:15">
      <c r="H5397" s="37"/>
      <c r="I5397" s="36"/>
      <c r="J5397" s="38"/>
      <c r="K5397" s="36"/>
      <c r="L5397" s="36"/>
      <c r="M5397" s="38"/>
      <c r="N5397" s="36"/>
      <c r="O5397" s="38"/>
    </row>
    <row r="5398" spans="8:15">
      <c r="H5398" s="37"/>
      <c r="I5398" s="36"/>
      <c r="J5398" s="38"/>
      <c r="K5398" s="36"/>
      <c r="L5398" s="36"/>
      <c r="M5398" s="38"/>
      <c r="N5398" s="36"/>
      <c r="O5398" s="38"/>
    </row>
    <row r="5399" spans="8:15">
      <c r="H5399" s="37"/>
      <c r="I5399" s="36"/>
      <c r="J5399" s="38"/>
      <c r="K5399" s="36"/>
      <c r="L5399" s="36"/>
      <c r="M5399" s="38"/>
      <c r="N5399" s="36"/>
      <c r="O5399" s="38"/>
    </row>
    <row r="5400" spans="8:15">
      <c r="H5400" s="37"/>
      <c r="I5400" s="36"/>
      <c r="J5400" s="38"/>
      <c r="K5400" s="36"/>
      <c r="L5400" s="36"/>
      <c r="M5400" s="38"/>
      <c r="N5400" s="36"/>
      <c r="O5400" s="38"/>
    </row>
    <row r="5401" spans="8:15">
      <c r="H5401" s="37"/>
      <c r="I5401" s="36"/>
      <c r="J5401" s="38"/>
      <c r="K5401" s="36"/>
      <c r="L5401" s="36"/>
      <c r="M5401" s="38"/>
      <c r="N5401" s="36"/>
      <c r="O5401" s="38"/>
    </row>
    <row r="5402" spans="8:15">
      <c r="H5402" s="37"/>
      <c r="I5402" s="36"/>
      <c r="J5402" s="38"/>
      <c r="K5402" s="36"/>
      <c r="L5402" s="36"/>
      <c r="M5402" s="38"/>
      <c r="N5402" s="36"/>
      <c r="O5402" s="38"/>
    </row>
    <row r="5403" spans="8:15">
      <c r="H5403" s="37"/>
      <c r="I5403" s="36"/>
      <c r="J5403" s="38"/>
      <c r="K5403" s="36"/>
      <c r="L5403" s="36"/>
      <c r="M5403" s="38"/>
      <c r="N5403" s="36"/>
      <c r="O5403" s="38"/>
    </row>
    <row r="5404" spans="8:15">
      <c r="H5404" s="37"/>
      <c r="I5404" s="36"/>
      <c r="J5404" s="38"/>
      <c r="K5404" s="36"/>
      <c r="L5404" s="36"/>
      <c r="M5404" s="38"/>
      <c r="N5404" s="36"/>
      <c r="O5404" s="38"/>
    </row>
    <row r="5405" spans="8:15">
      <c r="H5405" s="37"/>
      <c r="I5405" s="36"/>
      <c r="J5405" s="38"/>
      <c r="K5405" s="36"/>
      <c r="L5405" s="36"/>
      <c r="M5405" s="38"/>
      <c r="N5405" s="36"/>
      <c r="O5405" s="38"/>
    </row>
    <row r="5406" spans="8:15">
      <c r="H5406" s="37"/>
      <c r="I5406" s="36"/>
      <c r="J5406" s="38"/>
      <c r="K5406" s="36"/>
      <c r="L5406" s="36"/>
      <c r="M5406" s="38"/>
      <c r="N5406" s="36"/>
      <c r="O5406" s="38"/>
    </row>
    <row r="5407" spans="8:15">
      <c r="H5407" s="37"/>
      <c r="I5407" s="36"/>
      <c r="J5407" s="38"/>
      <c r="K5407" s="36"/>
      <c r="L5407" s="36"/>
      <c r="M5407" s="38"/>
      <c r="N5407" s="36"/>
      <c r="O5407" s="38"/>
    </row>
    <row r="5408" spans="8:15">
      <c r="H5408" s="37"/>
      <c r="I5408" s="36"/>
      <c r="J5408" s="38"/>
      <c r="K5408" s="36"/>
      <c r="L5408" s="36"/>
      <c r="M5408" s="38"/>
      <c r="N5408" s="36"/>
      <c r="O5408" s="38"/>
    </row>
    <row r="5409" spans="8:15">
      <c r="H5409" s="37"/>
      <c r="I5409" s="36"/>
      <c r="J5409" s="38"/>
      <c r="K5409" s="36"/>
      <c r="L5409" s="36"/>
      <c r="M5409" s="38"/>
      <c r="N5409" s="36"/>
      <c r="O5409" s="38"/>
    </row>
    <row r="5410" spans="8:15">
      <c r="H5410" s="37"/>
      <c r="I5410" s="36"/>
      <c r="J5410" s="38"/>
      <c r="K5410" s="36"/>
      <c r="L5410" s="36"/>
      <c r="M5410" s="38"/>
      <c r="N5410" s="36"/>
      <c r="O5410" s="38"/>
    </row>
    <row r="5411" spans="8:15">
      <c r="H5411" s="37"/>
      <c r="I5411" s="36"/>
      <c r="J5411" s="38"/>
      <c r="K5411" s="36"/>
      <c r="L5411" s="36"/>
      <c r="M5411" s="38"/>
      <c r="N5411" s="36"/>
      <c r="O5411" s="38"/>
    </row>
    <row r="5412" spans="8:15">
      <c r="H5412" s="37"/>
      <c r="I5412" s="36"/>
      <c r="J5412" s="38"/>
      <c r="K5412" s="36"/>
      <c r="L5412" s="36"/>
      <c r="M5412" s="38"/>
      <c r="N5412" s="36"/>
      <c r="O5412" s="38"/>
    </row>
    <row r="5413" spans="8:15">
      <c r="H5413" s="37"/>
      <c r="I5413" s="36"/>
      <c r="J5413" s="38"/>
      <c r="K5413" s="36"/>
      <c r="L5413" s="36"/>
      <c r="M5413" s="38"/>
      <c r="N5413" s="36"/>
      <c r="O5413" s="38"/>
    </row>
    <row r="5414" spans="8:15">
      <c r="H5414" s="37"/>
      <c r="I5414" s="36"/>
      <c r="J5414" s="38"/>
      <c r="K5414" s="36"/>
      <c r="L5414" s="36"/>
      <c r="M5414" s="38"/>
      <c r="N5414" s="36"/>
      <c r="O5414" s="38"/>
    </row>
    <row r="5415" spans="8:15">
      <c r="H5415" s="37"/>
      <c r="I5415" s="36"/>
      <c r="J5415" s="38"/>
      <c r="K5415" s="36"/>
      <c r="L5415" s="36"/>
      <c r="M5415" s="38"/>
      <c r="N5415" s="36"/>
      <c r="O5415" s="38"/>
    </row>
    <row r="5416" spans="8:15">
      <c r="H5416" s="37"/>
      <c r="I5416" s="36"/>
      <c r="J5416" s="38"/>
      <c r="K5416" s="36"/>
      <c r="L5416" s="36"/>
      <c r="M5416" s="38"/>
      <c r="N5416" s="36"/>
      <c r="O5416" s="38"/>
    </row>
    <row r="5417" spans="8:15">
      <c r="H5417" s="37"/>
      <c r="I5417" s="36"/>
      <c r="J5417" s="38"/>
      <c r="K5417" s="36"/>
      <c r="L5417" s="36"/>
      <c r="M5417" s="38"/>
      <c r="N5417" s="36"/>
      <c r="O5417" s="38"/>
    </row>
    <row r="5418" spans="8:15">
      <c r="H5418" s="37"/>
      <c r="I5418" s="36"/>
      <c r="J5418" s="38"/>
      <c r="K5418" s="36"/>
      <c r="L5418" s="36"/>
      <c r="M5418" s="38"/>
      <c r="N5418" s="36"/>
      <c r="O5418" s="38"/>
    </row>
    <row r="5419" spans="8:15">
      <c r="H5419" s="37"/>
      <c r="I5419" s="36"/>
      <c r="J5419" s="38"/>
      <c r="K5419" s="36"/>
      <c r="L5419" s="36"/>
      <c r="M5419" s="38"/>
      <c r="N5419" s="36"/>
      <c r="O5419" s="38"/>
    </row>
    <row r="5420" spans="8:15">
      <c r="H5420" s="37"/>
      <c r="I5420" s="36"/>
      <c r="J5420" s="38"/>
      <c r="K5420" s="36"/>
      <c r="L5420" s="36"/>
      <c r="M5420" s="38"/>
      <c r="N5420" s="36"/>
      <c r="O5420" s="38"/>
    </row>
    <row r="5421" spans="8:15">
      <c r="H5421" s="37"/>
      <c r="I5421" s="36"/>
      <c r="J5421" s="38"/>
      <c r="K5421" s="36"/>
      <c r="L5421" s="36"/>
      <c r="M5421" s="38"/>
      <c r="N5421" s="36"/>
      <c r="O5421" s="38"/>
    </row>
    <row r="5422" spans="8:15">
      <c r="H5422" s="37"/>
      <c r="I5422" s="36"/>
      <c r="J5422" s="38"/>
      <c r="K5422" s="36"/>
      <c r="L5422" s="36"/>
      <c r="M5422" s="38"/>
      <c r="N5422" s="36"/>
      <c r="O5422" s="38"/>
    </row>
    <row r="5423" spans="8:15">
      <c r="H5423" s="37"/>
      <c r="I5423" s="36"/>
      <c r="J5423" s="38"/>
      <c r="K5423" s="36"/>
      <c r="L5423" s="36"/>
      <c r="M5423" s="38"/>
      <c r="N5423" s="36"/>
      <c r="O5423" s="38"/>
    </row>
    <row r="5424" spans="8:15">
      <c r="H5424" s="37"/>
      <c r="I5424" s="36"/>
      <c r="J5424" s="38"/>
      <c r="K5424" s="36"/>
      <c r="L5424" s="36"/>
      <c r="M5424" s="38"/>
      <c r="N5424" s="36"/>
      <c r="O5424" s="38"/>
    </row>
    <row r="5425" spans="8:15">
      <c r="H5425" s="37"/>
      <c r="I5425" s="36"/>
      <c r="J5425" s="38"/>
      <c r="K5425" s="36"/>
      <c r="L5425" s="36"/>
      <c r="M5425" s="38"/>
      <c r="N5425" s="36"/>
      <c r="O5425" s="38"/>
    </row>
    <row r="5426" spans="8:15">
      <c r="H5426" s="37"/>
      <c r="I5426" s="36"/>
      <c r="J5426" s="38"/>
      <c r="K5426" s="36"/>
      <c r="L5426" s="36"/>
      <c r="M5426" s="38"/>
      <c r="N5426" s="36"/>
      <c r="O5426" s="38"/>
    </row>
    <row r="5427" spans="8:15">
      <c r="H5427" s="37"/>
      <c r="I5427" s="36"/>
      <c r="J5427" s="38"/>
      <c r="K5427" s="36"/>
      <c r="L5427" s="36"/>
      <c r="M5427" s="38"/>
      <c r="N5427" s="36"/>
      <c r="O5427" s="38"/>
    </row>
    <row r="5428" spans="8:15">
      <c r="H5428" s="37"/>
      <c r="I5428" s="36"/>
      <c r="J5428" s="38"/>
      <c r="K5428" s="36"/>
      <c r="L5428" s="36"/>
      <c r="M5428" s="38"/>
      <c r="N5428" s="36"/>
      <c r="O5428" s="38"/>
    </row>
    <row r="5429" spans="8:15">
      <c r="H5429" s="37"/>
      <c r="I5429" s="36"/>
      <c r="J5429" s="38"/>
      <c r="K5429" s="36"/>
      <c r="L5429" s="36"/>
      <c r="M5429" s="38"/>
      <c r="N5429" s="36"/>
      <c r="O5429" s="38"/>
    </row>
    <row r="5430" spans="8:15">
      <c r="H5430" s="37"/>
      <c r="I5430" s="36"/>
      <c r="J5430" s="38"/>
      <c r="K5430" s="36"/>
      <c r="L5430" s="36"/>
      <c r="M5430" s="38"/>
      <c r="N5430" s="36"/>
      <c r="O5430" s="38"/>
    </row>
    <row r="5431" spans="8:15">
      <c r="H5431" s="37"/>
      <c r="I5431" s="36"/>
      <c r="J5431" s="38"/>
      <c r="K5431" s="36"/>
      <c r="L5431" s="36"/>
      <c r="M5431" s="38"/>
      <c r="N5431" s="36"/>
      <c r="O5431" s="38"/>
    </row>
    <row r="5432" spans="8:15">
      <c r="H5432" s="37"/>
      <c r="I5432" s="36"/>
      <c r="J5432" s="38"/>
      <c r="K5432" s="36"/>
      <c r="L5432" s="36"/>
      <c r="M5432" s="38"/>
      <c r="N5432" s="36"/>
      <c r="O5432" s="38"/>
    </row>
    <row r="5433" spans="8:15">
      <c r="H5433" s="37"/>
      <c r="I5433" s="36"/>
      <c r="J5433" s="38"/>
      <c r="K5433" s="36"/>
      <c r="L5433" s="36"/>
      <c r="M5433" s="38"/>
      <c r="N5433" s="36"/>
      <c r="O5433" s="38"/>
    </row>
    <row r="5434" spans="8:15">
      <c r="H5434" s="37"/>
      <c r="I5434" s="36"/>
      <c r="J5434" s="38"/>
      <c r="K5434" s="36"/>
      <c r="L5434" s="36"/>
      <c r="M5434" s="38"/>
      <c r="N5434" s="36"/>
      <c r="O5434" s="38"/>
    </row>
    <row r="5435" spans="8:15">
      <c r="H5435" s="37"/>
      <c r="I5435" s="36"/>
      <c r="J5435" s="38"/>
      <c r="K5435" s="36"/>
      <c r="L5435" s="36"/>
      <c r="M5435" s="38"/>
      <c r="N5435" s="36"/>
      <c r="O5435" s="38"/>
    </row>
    <row r="5436" spans="8:15">
      <c r="H5436" s="37"/>
      <c r="I5436" s="36"/>
      <c r="J5436" s="38"/>
      <c r="K5436" s="36"/>
      <c r="L5436" s="36"/>
      <c r="M5436" s="38"/>
      <c r="N5436" s="36"/>
      <c r="O5436" s="38"/>
    </row>
    <row r="5437" spans="8:15">
      <c r="H5437" s="37"/>
      <c r="I5437" s="36"/>
      <c r="J5437" s="38"/>
      <c r="K5437" s="36"/>
      <c r="L5437" s="36"/>
      <c r="M5437" s="38"/>
      <c r="N5437" s="36"/>
      <c r="O5437" s="38"/>
    </row>
    <row r="5438" spans="8:15">
      <c r="H5438" s="37"/>
      <c r="I5438" s="36"/>
      <c r="J5438" s="38"/>
      <c r="K5438" s="36"/>
      <c r="L5438" s="36"/>
      <c r="M5438" s="38"/>
      <c r="N5438" s="36"/>
      <c r="O5438" s="38"/>
    </row>
    <row r="5439" spans="8:15">
      <c r="H5439" s="37"/>
      <c r="I5439" s="36"/>
      <c r="J5439" s="38"/>
      <c r="K5439" s="36"/>
      <c r="L5439" s="36"/>
      <c r="M5439" s="38"/>
      <c r="N5439" s="36"/>
      <c r="O5439" s="38"/>
    </row>
    <row r="5440" spans="8:15">
      <c r="H5440" s="37"/>
      <c r="I5440" s="36"/>
      <c r="J5440" s="38"/>
      <c r="K5440" s="36"/>
      <c r="L5440" s="36"/>
      <c r="M5440" s="38"/>
      <c r="N5440" s="36"/>
      <c r="O5440" s="38"/>
    </row>
    <row r="5441" spans="8:15">
      <c r="H5441" s="37"/>
      <c r="I5441" s="36"/>
      <c r="J5441" s="38"/>
      <c r="K5441" s="36"/>
      <c r="L5441" s="36"/>
      <c r="M5441" s="38"/>
      <c r="N5441" s="36"/>
      <c r="O5441" s="38"/>
    </row>
    <row r="5442" spans="8:15">
      <c r="H5442" s="37"/>
      <c r="I5442" s="36"/>
      <c r="J5442" s="38"/>
      <c r="K5442" s="36"/>
      <c r="L5442" s="36"/>
      <c r="M5442" s="38"/>
      <c r="N5442" s="36"/>
      <c r="O5442" s="38"/>
    </row>
    <row r="5443" spans="8:15">
      <c r="H5443" s="37"/>
      <c r="I5443" s="36"/>
      <c r="J5443" s="38"/>
      <c r="K5443" s="36"/>
      <c r="L5443" s="36"/>
      <c r="M5443" s="38"/>
      <c r="N5443" s="36"/>
      <c r="O5443" s="38"/>
    </row>
    <row r="5444" spans="8:15">
      <c r="H5444" s="37"/>
      <c r="I5444" s="36"/>
      <c r="J5444" s="38"/>
      <c r="K5444" s="36"/>
      <c r="L5444" s="36"/>
      <c r="M5444" s="38"/>
      <c r="N5444" s="36"/>
      <c r="O5444" s="38"/>
    </row>
    <row r="5445" spans="8:15">
      <c r="H5445" s="37"/>
      <c r="I5445" s="36"/>
      <c r="J5445" s="38"/>
      <c r="K5445" s="36"/>
      <c r="L5445" s="36"/>
      <c r="M5445" s="38"/>
      <c r="N5445" s="36"/>
      <c r="O5445" s="38"/>
    </row>
    <row r="5446" spans="8:15">
      <c r="H5446" s="37"/>
      <c r="I5446" s="36"/>
      <c r="J5446" s="38"/>
      <c r="K5446" s="36"/>
      <c r="L5446" s="36"/>
      <c r="M5446" s="38"/>
      <c r="N5446" s="36"/>
      <c r="O5446" s="38"/>
    </row>
    <row r="5447" spans="8:15">
      <c r="H5447" s="37"/>
      <c r="I5447" s="36"/>
      <c r="J5447" s="38"/>
      <c r="K5447" s="36"/>
      <c r="L5447" s="36"/>
      <c r="M5447" s="38"/>
      <c r="N5447" s="36"/>
      <c r="O5447" s="38"/>
    </row>
    <row r="5448" spans="8:15">
      <c r="H5448" s="37"/>
      <c r="I5448" s="36"/>
      <c r="J5448" s="38"/>
      <c r="K5448" s="36"/>
      <c r="L5448" s="36"/>
      <c r="M5448" s="38"/>
      <c r="N5448" s="36"/>
      <c r="O5448" s="38"/>
    </row>
    <row r="5449" spans="8:15">
      <c r="H5449" s="37"/>
      <c r="I5449" s="36"/>
      <c r="J5449" s="38"/>
      <c r="K5449" s="36"/>
      <c r="L5449" s="36"/>
      <c r="M5449" s="38"/>
      <c r="N5449" s="36"/>
      <c r="O5449" s="38"/>
    </row>
    <row r="5450" spans="8:15">
      <c r="H5450" s="37"/>
      <c r="I5450" s="36"/>
      <c r="J5450" s="38"/>
      <c r="K5450" s="36"/>
      <c r="L5450" s="36"/>
      <c r="M5450" s="38"/>
      <c r="N5450" s="36"/>
      <c r="O5450" s="38"/>
    </row>
    <row r="5451" spans="8:15">
      <c r="H5451" s="37"/>
      <c r="I5451" s="36"/>
      <c r="J5451" s="38"/>
      <c r="K5451" s="36"/>
      <c r="L5451" s="36"/>
      <c r="M5451" s="38"/>
      <c r="N5451" s="36"/>
      <c r="O5451" s="38"/>
    </row>
    <row r="5452" spans="8:15">
      <c r="H5452" s="37"/>
      <c r="I5452" s="36"/>
      <c r="J5452" s="38"/>
      <c r="K5452" s="36"/>
      <c r="L5452" s="36"/>
      <c r="M5452" s="38"/>
      <c r="N5452" s="36"/>
      <c r="O5452" s="38"/>
    </row>
    <row r="5453" spans="8:15">
      <c r="H5453" s="37"/>
      <c r="I5453" s="36"/>
      <c r="J5453" s="38"/>
      <c r="K5453" s="36"/>
      <c r="L5453" s="36"/>
      <c r="M5453" s="38"/>
      <c r="N5453" s="36"/>
      <c r="O5453" s="38"/>
    </row>
    <row r="5454" spans="8:15">
      <c r="H5454" s="37"/>
      <c r="I5454" s="36"/>
      <c r="J5454" s="38"/>
      <c r="K5454" s="36"/>
      <c r="L5454" s="36"/>
      <c r="M5454" s="38"/>
      <c r="N5454" s="36"/>
      <c r="O5454" s="38"/>
    </row>
    <row r="5455" spans="8:15">
      <c r="H5455" s="37"/>
      <c r="I5455" s="36"/>
      <c r="J5455" s="38"/>
      <c r="K5455" s="36"/>
      <c r="L5455" s="36"/>
      <c r="M5455" s="38"/>
      <c r="N5455" s="36"/>
      <c r="O5455" s="38"/>
    </row>
    <row r="5456" spans="8:15">
      <c r="H5456" s="37"/>
      <c r="I5456" s="36"/>
      <c r="J5456" s="38"/>
      <c r="K5456" s="36"/>
      <c r="L5456" s="36"/>
      <c r="M5456" s="38"/>
      <c r="N5456" s="36"/>
      <c r="O5456" s="38"/>
    </row>
    <row r="5457" spans="8:15">
      <c r="H5457" s="37"/>
      <c r="I5457" s="36"/>
      <c r="J5457" s="38"/>
      <c r="K5457" s="36"/>
      <c r="L5457" s="36"/>
      <c r="M5457" s="38"/>
      <c r="N5457" s="36"/>
      <c r="O5457" s="38"/>
    </row>
    <row r="5458" spans="8:15">
      <c r="H5458" s="37"/>
      <c r="I5458" s="36"/>
      <c r="J5458" s="38"/>
      <c r="K5458" s="36"/>
      <c r="L5458" s="36"/>
      <c r="M5458" s="38"/>
      <c r="N5458" s="36"/>
      <c r="O5458" s="38"/>
    </row>
    <row r="5459" spans="8:15">
      <c r="H5459" s="37"/>
      <c r="I5459" s="36"/>
      <c r="J5459" s="38"/>
      <c r="K5459" s="36"/>
      <c r="L5459" s="36"/>
      <c r="M5459" s="38"/>
      <c r="N5459" s="36"/>
      <c r="O5459" s="38"/>
    </row>
    <row r="5460" spans="8:15">
      <c r="H5460" s="37"/>
      <c r="I5460" s="36"/>
      <c r="J5460" s="38"/>
      <c r="K5460" s="36"/>
      <c r="L5460" s="36"/>
      <c r="M5460" s="38"/>
      <c r="N5460" s="36"/>
      <c r="O5460" s="38"/>
    </row>
    <row r="5461" spans="8:15">
      <c r="H5461" s="37"/>
      <c r="I5461" s="36"/>
      <c r="J5461" s="38"/>
      <c r="K5461" s="36"/>
      <c r="L5461" s="36"/>
      <c r="M5461" s="38"/>
      <c r="N5461" s="36"/>
      <c r="O5461" s="38"/>
    </row>
    <row r="5462" spans="8:15">
      <c r="H5462" s="37"/>
      <c r="I5462" s="36"/>
      <c r="J5462" s="38"/>
      <c r="K5462" s="36"/>
      <c r="L5462" s="36"/>
      <c r="M5462" s="38"/>
      <c r="N5462" s="36"/>
      <c r="O5462" s="38"/>
    </row>
    <row r="5463" spans="8:15">
      <c r="H5463" s="37"/>
      <c r="I5463" s="36"/>
      <c r="J5463" s="38"/>
      <c r="K5463" s="36"/>
      <c r="L5463" s="36"/>
      <c r="M5463" s="38"/>
      <c r="N5463" s="36"/>
      <c r="O5463" s="38"/>
    </row>
    <row r="5464" spans="8:15">
      <c r="H5464" s="37"/>
      <c r="I5464" s="36"/>
      <c r="J5464" s="38"/>
      <c r="K5464" s="36"/>
      <c r="L5464" s="36"/>
      <c r="M5464" s="38"/>
      <c r="N5464" s="36"/>
      <c r="O5464" s="38"/>
    </row>
    <row r="5465" spans="8:15">
      <c r="H5465" s="37"/>
      <c r="I5465" s="36"/>
      <c r="J5465" s="38"/>
      <c r="K5465" s="36"/>
      <c r="L5465" s="36"/>
      <c r="M5465" s="38"/>
      <c r="N5465" s="36"/>
      <c r="O5465" s="38"/>
    </row>
    <row r="5466" spans="8:15">
      <c r="H5466" s="37"/>
      <c r="I5466" s="36"/>
      <c r="J5466" s="38"/>
      <c r="K5466" s="36"/>
      <c r="L5466" s="36"/>
      <c r="M5466" s="38"/>
      <c r="N5466" s="36"/>
      <c r="O5466" s="38"/>
    </row>
    <row r="5467" spans="8:15">
      <c r="H5467" s="37"/>
      <c r="I5467" s="36"/>
      <c r="J5467" s="38"/>
      <c r="K5467" s="36"/>
      <c r="L5467" s="36"/>
      <c r="M5467" s="38"/>
      <c r="N5467" s="36"/>
      <c r="O5467" s="38"/>
    </row>
    <row r="5468" spans="8:15">
      <c r="H5468" s="37"/>
      <c r="I5468" s="36"/>
      <c r="J5468" s="38"/>
      <c r="K5468" s="36"/>
      <c r="L5468" s="36"/>
      <c r="M5468" s="38"/>
      <c r="N5468" s="36"/>
      <c r="O5468" s="38"/>
    </row>
    <row r="5469" spans="8:15">
      <c r="H5469" s="37"/>
      <c r="I5469" s="36"/>
      <c r="J5469" s="38"/>
      <c r="K5469" s="36"/>
      <c r="L5469" s="36"/>
      <c r="M5469" s="38"/>
      <c r="N5469" s="36"/>
      <c r="O5469" s="38"/>
    </row>
    <row r="5470" spans="8:15">
      <c r="H5470" s="37"/>
      <c r="I5470" s="36"/>
      <c r="J5470" s="38"/>
      <c r="K5470" s="36"/>
      <c r="L5470" s="36"/>
      <c r="M5470" s="38"/>
      <c r="N5470" s="36"/>
      <c r="O5470" s="38"/>
    </row>
    <row r="5471" spans="8:15">
      <c r="H5471" s="37"/>
      <c r="I5471" s="36"/>
      <c r="J5471" s="38"/>
      <c r="K5471" s="36"/>
      <c r="L5471" s="36"/>
      <c r="M5471" s="38"/>
      <c r="N5471" s="36"/>
      <c r="O5471" s="38"/>
    </row>
    <row r="5472" spans="8:15">
      <c r="H5472" s="37"/>
      <c r="I5472" s="36"/>
      <c r="J5472" s="38"/>
      <c r="K5472" s="36"/>
      <c r="L5472" s="36"/>
      <c r="M5472" s="38"/>
      <c r="N5472" s="36"/>
      <c r="O5472" s="38"/>
    </row>
    <row r="5473" spans="8:15">
      <c r="H5473" s="37"/>
      <c r="I5473" s="36"/>
      <c r="J5473" s="38"/>
      <c r="K5473" s="36"/>
      <c r="L5473" s="36"/>
      <c r="M5473" s="38"/>
      <c r="N5473" s="36"/>
      <c r="O5473" s="38"/>
    </row>
    <row r="5474" spans="8:15">
      <c r="H5474" s="37"/>
      <c r="I5474" s="36"/>
      <c r="J5474" s="38"/>
      <c r="K5474" s="36"/>
      <c r="L5474" s="36"/>
      <c r="M5474" s="38"/>
      <c r="N5474" s="36"/>
      <c r="O5474" s="38"/>
    </row>
    <row r="5475" spans="8:15">
      <c r="H5475" s="37"/>
      <c r="I5475" s="36"/>
      <c r="J5475" s="38"/>
      <c r="K5475" s="36"/>
      <c r="L5475" s="36"/>
      <c r="M5475" s="38"/>
      <c r="N5475" s="36"/>
      <c r="O5475" s="38"/>
    </row>
    <row r="5476" spans="8:15">
      <c r="H5476" s="37"/>
      <c r="I5476" s="36"/>
      <c r="J5476" s="38"/>
      <c r="K5476" s="36"/>
      <c r="L5476" s="36"/>
      <c r="M5476" s="38"/>
      <c r="N5476" s="36"/>
      <c r="O5476" s="38"/>
    </row>
    <row r="5477" spans="8:15">
      <c r="H5477" s="37"/>
      <c r="I5477" s="36"/>
      <c r="J5477" s="38"/>
      <c r="K5477" s="36"/>
      <c r="L5477" s="36"/>
      <c r="M5477" s="38"/>
      <c r="N5477" s="36"/>
      <c r="O5477" s="38"/>
    </row>
    <row r="5478" spans="8:15">
      <c r="H5478" s="37"/>
      <c r="I5478" s="36"/>
      <c r="J5478" s="38"/>
      <c r="K5478" s="36"/>
      <c r="L5478" s="36"/>
      <c r="M5478" s="38"/>
      <c r="N5478" s="36"/>
      <c r="O5478" s="38"/>
    </row>
    <row r="5479" spans="8:15">
      <c r="H5479" s="37"/>
      <c r="I5479" s="36"/>
      <c r="J5479" s="38"/>
      <c r="K5479" s="36"/>
      <c r="L5479" s="36"/>
      <c r="M5479" s="38"/>
      <c r="N5479" s="36"/>
      <c r="O5479" s="38"/>
    </row>
    <row r="5480" spans="8:15">
      <c r="H5480" s="37"/>
      <c r="I5480" s="36"/>
      <c r="J5480" s="38"/>
      <c r="K5480" s="36"/>
      <c r="L5480" s="36"/>
      <c r="M5480" s="38"/>
      <c r="N5480" s="36"/>
      <c r="O5480" s="38"/>
    </row>
    <row r="5481" spans="8:15">
      <c r="H5481" s="37"/>
      <c r="I5481" s="36"/>
      <c r="J5481" s="38"/>
      <c r="K5481" s="36"/>
      <c r="L5481" s="36"/>
      <c r="M5481" s="38"/>
      <c r="N5481" s="36"/>
      <c r="O5481" s="38"/>
    </row>
    <row r="5482" spans="8:15">
      <c r="H5482" s="37"/>
      <c r="I5482" s="36"/>
      <c r="J5482" s="38"/>
      <c r="K5482" s="36"/>
      <c r="L5482" s="36"/>
      <c r="M5482" s="38"/>
      <c r="N5482" s="36"/>
      <c r="O5482" s="38"/>
    </row>
    <row r="5483" spans="8:15">
      <c r="H5483" s="37"/>
      <c r="I5483" s="36"/>
      <c r="J5483" s="38"/>
      <c r="K5483" s="36"/>
      <c r="L5483" s="36"/>
      <c r="M5483" s="38"/>
      <c r="N5483" s="36"/>
      <c r="O5483" s="38"/>
    </row>
    <row r="5484" spans="8:15">
      <c r="H5484" s="37"/>
      <c r="I5484" s="36"/>
      <c r="J5484" s="38"/>
      <c r="K5484" s="36"/>
      <c r="L5484" s="36"/>
      <c r="M5484" s="38"/>
      <c r="N5484" s="36"/>
      <c r="O5484" s="38"/>
    </row>
    <row r="5485" spans="8:15">
      <c r="H5485" s="37"/>
      <c r="I5485" s="36"/>
      <c r="J5485" s="38"/>
      <c r="K5485" s="36"/>
      <c r="L5485" s="36"/>
      <c r="M5485" s="38"/>
      <c r="N5485" s="36"/>
      <c r="O5485" s="38"/>
    </row>
    <row r="5486" spans="8:15">
      <c r="H5486" s="37"/>
      <c r="I5486" s="36"/>
      <c r="J5486" s="38"/>
      <c r="K5486" s="36"/>
      <c r="L5486" s="36"/>
      <c r="M5486" s="38"/>
      <c r="N5486" s="36"/>
      <c r="O5486" s="38"/>
    </row>
    <row r="5487" spans="8:15">
      <c r="H5487" s="37"/>
      <c r="I5487" s="36"/>
      <c r="J5487" s="38"/>
      <c r="K5487" s="36"/>
      <c r="L5487" s="36"/>
      <c r="M5487" s="38"/>
      <c r="N5487" s="36"/>
      <c r="O5487" s="38"/>
    </row>
    <row r="5488" spans="8:15">
      <c r="H5488" s="37"/>
      <c r="I5488" s="36"/>
      <c r="J5488" s="38"/>
      <c r="K5488" s="36"/>
      <c r="L5488" s="36"/>
      <c r="M5488" s="38"/>
      <c r="N5488" s="36"/>
      <c r="O5488" s="38"/>
    </row>
    <row r="5489" spans="8:15">
      <c r="H5489" s="37"/>
      <c r="I5489" s="36"/>
      <c r="J5489" s="38"/>
      <c r="K5489" s="36"/>
      <c r="L5489" s="36"/>
      <c r="M5489" s="38"/>
      <c r="N5489" s="36"/>
      <c r="O5489" s="38"/>
    </row>
    <row r="5490" spans="8:15">
      <c r="H5490" s="37"/>
      <c r="I5490" s="36"/>
      <c r="J5490" s="38"/>
      <c r="K5490" s="36"/>
      <c r="L5490" s="36"/>
      <c r="M5490" s="38"/>
      <c r="N5490" s="36"/>
      <c r="O5490" s="38"/>
    </row>
    <row r="5491" spans="8:15">
      <c r="H5491" s="37"/>
      <c r="I5491" s="36"/>
      <c r="J5491" s="38"/>
      <c r="K5491" s="36"/>
      <c r="L5491" s="36"/>
      <c r="M5491" s="38"/>
      <c r="N5491" s="36"/>
      <c r="O5491" s="38"/>
    </row>
    <row r="5492" spans="8:15">
      <c r="H5492" s="37"/>
      <c r="I5492" s="36"/>
      <c r="J5492" s="38"/>
      <c r="K5492" s="36"/>
      <c r="L5492" s="36"/>
      <c r="M5492" s="38"/>
      <c r="N5492" s="36"/>
      <c r="O5492" s="38"/>
    </row>
    <row r="5493" spans="8:15">
      <c r="H5493" s="37"/>
      <c r="I5493" s="36"/>
      <c r="J5493" s="38"/>
      <c r="K5493" s="36"/>
      <c r="L5493" s="36"/>
      <c r="M5493" s="38"/>
      <c r="N5493" s="36"/>
      <c r="O5493" s="38"/>
    </row>
    <row r="5494" spans="8:15">
      <c r="H5494" s="37"/>
      <c r="I5494" s="36"/>
      <c r="J5494" s="38"/>
      <c r="K5494" s="36"/>
      <c r="L5494" s="36"/>
      <c r="M5494" s="38"/>
      <c r="N5494" s="36"/>
      <c r="O5494" s="38"/>
    </row>
    <row r="5495" spans="8:15">
      <c r="H5495" s="37"/>
      <c r="I5495" s="36"/>
      <c r="J5495" s="38"/>
      <c r="K5495" s="36"/>
      <c r="L5495" s="36"/>
      <c r="M5495" s="38"/>
      <c r="N5495" s="36"/>
      <c r="O5495" s="38"/>
    </row>
    <row r="5496" spans="8:15">
      <c r="H5496" s="37"/>
      <c r="I5496" s="36"/>
      <c r="J5496" s="38"/>
      <c r="K5496" s="36"/>
      <c r="L5496" s="36"/>
      <c r="M5496" s="38"/>
      <c r="N5496" s="36"/>
      <c r="O5496" s="38"/>
    </row>
    <row r="5497" spans="8:15">
      <c r="H5497" s="37"/>
      <c r="I5497" s="36"/>
      <c r="J5497" s="38"/>
      <c r="K5497" s="36"/>
      <c r="L5497" s="36"/>
      <c r="M5497" s="38"/>
      <c r="N5497" s="36"/>
      <c r="O5497" s="38"/>
    </row>
    <row r="5498" spans="8:15">
      <c r="H5498" s="37"/>
      <c r="I5498" s="36"/>
      <c r="J5498" s="38"/>
      <c r="K5498" s="36"/>
      <c r="L5498" s="36"/>
      <c r="M5498" s="38"/>
      <c r="N5498" s="36"/>
      <c r="O5498" s="38"/>
    </row>
    <row r="5499" spans="8:15">
      <c r="H5499" s="37"/>
      <c r="I5499" s="36"/>
      <c r="J5499" s="38"/>
      <c r="K5499" s="36"/>
      <c r="L5499" s="36"/>
      <c r="M5499" s="38"/>
      <c r="N5499" s="36"/>
      <c r="O5499" s="38"/>
    </row>
    <row r="5500" spans="8:15">
      <c r="H5500" s="37"/>
      <c r="I5500" s="36"/>
      <c r="J5500" s="38"/>
      <c r="K5500" s="36"/>
      <c r="L5500" s="36"/>
      <c r="M5500" s="38"/>
      <c r="N5500" s="36"/>
      <c r="O5500" s="38"/>
    </row>
    <row r="5501" spans="8:15">
      <c r="H5501" s="37"/>
      <c r="I5501" s="36"/>
      <c r="J5501" s="38"/>
      <c r="K5501" s="36"/>
      <c r="L5501" s="36"/>
      <c r="M5501" s="38"/>
      <c r="N5501" s="36"/>
      <c r="O5501" s="38"/>
    </row>
    <row r="5502" spans="8:15">
      <c r="H5502" s="37"/>
      <c r="I5502" s="36"/>
      <c r="J5502" s="38"/>
      <c r="K5502" s="36"/>
      <c r="L5502" s="36"/>
      <c r="M5502" s="38"/>
      <c r="N5502" s="36"/>
      <c r="O5502" s="38"/>
    </row>
    <row r="5503" spans="8:15">
      <c r="H5503" s="37"/>
      <c r="I5503" s="36"/>
      <c r="J5503" s="38"/>
      <c r="K5503" s="36"/>
      <c r="L5503" s="36"/>
      <c r="M5503" s="38"/>
      <c r="N5503" s="36"/>
      <c r="O5503" s="38"/>
    </row>
    <row r="5504" spans="8:15">
      <c r="H5504" s="37"/>
      <c r="I5504" s="36"/>
      <c r="J5504" s="38"/>
      <c r="K5504" s="36"/>
      <c r="L5504" s="36"/>
      <c r="M5504" s="38"/>
      <c r="N5504" s="36"/>
      <c r="O5504" s="38"/>
    </row>
    <row r="5505" spans="8:15">
      <c r="H5505" s="37"/>
      <c r="I5505" s="36"/>
      <c r="J5505" s="38"/>
      <c r="K5505" s="36"/>
      <c r="L5505" s="36"/>
      <c r="M5505" s="38"/>
      <c r="N5505" s="36"/>
      <c r="O5505" s="38"/>
    </row>
    <row r="5506" spans="8:15">
      <c r="H5506" s="37"/>
      <c r="I5506" s="36"/>
      <c r="J5506" s="38"/>
      <c r="K5506" s="36"/>
      <c r="L5506" s="36"/>
      <c r="M5506" s="38"/>
      <c r="N5506" s="36"/>
      <c r="O5506" s="38"/>
    </row>
    <row r="5507" spans="8:15">
      <c r="H5507" s="37"/>
      <c r="I5507" s="36"/>
      <c r="J5507" s="38"/>
      <c r="K5507" s="36"/>
      <c r="L5507" s="36"/>
      <c r="M5507" s="38"/>
      <c r="N5507" s="36"/>
      <c r="O5507" s="38"/>
    </row>
    <row r="5508" spans="8:15">
      <c r="H5508" s="37"/>
      <c r="I5508" s="36"/>
      <c r="J5508" s="38"/>
      <c r="K5508" s="36"/>
      <c r="L5508" s="36"/>
      <c r="M5508" s="38"/>
      <c r="N5508" s="36"/>
      <c r="O5508" s="38"/>
    </row>
    <row r="5509" spans="8:15">
      <c r="H5509" s="37"/>
      <c r="I5509" s="36"/>
      <c r="J5509" s="38"/>
      <c r="K5509" s="36"/>
      <c r="L5509" s="36"/>
      <c r="M5509" s="38"/>
      <c r="N5509" s="36"/>
      <c r="O5509" s="38"/>
    </row>
    <row r="5510" spans="8:15">
      <c r="H5510" s="37"/>
      <c r="I5510" s="36"/>
      <c r="J5510" s="38"/>
      <c r="K5510" s="36"/>
      <c r="L5510" s="36"/>
      <c r="M5510" s="38"/>
      <c r="N5510" s="36"/>
      <c r="O5510" s="38"/>
    </row>
    <row r="5511" spans="8:15">
      <c r="H5511" s="37"/>
      <c r="I5511" s="36"/>
      <c r="J5511" s="38"/>
      <c r="K5511" s="36"/>
      <c r="L5511" s="36"/>
      <c r="M5511" s="38"/>
      <c r="N5511" s="36"/>
      <c r="O5511" s="38"/>
    </row>
    <row r="5512" spans="8:15">
      <c r="H5512" s="37"/>
      <c r="I5512" s="36"/>
      <c r="J5512" s="38"/>
      <c r="K5512" s="36"/>
      <c r="L5512" s="36"/>
      <c r="M5512" s="38"/>
      <c r="N5512" s="36"/>
      <c r="O5512" s="38"/>
    </row>
    <row r="5513" spans="8:15">
      <c r="H5513" s="37"/>
      <c r="I5513" s="36"/>
      <c r="J5513" s="38"/>
      <c r="K5513" s="36"/>
      <c r="L5513" s="36"/>
      <c r="M5513" s="38"/>
      <c r="N5513" s="36"/>
      <c r="O5513" s="38"/>
    </row>
    <row r="5514" spans="8:15">
      <c r="H5514" s="37"/>
      <c r="I5514" s="36"/>
      <c r="J5514" s="38"/>
      <c r="K5514" s="36"/>
      <c r="L5514" s="36"/>
      <c r="M5514" s="38"/>
      <c r="N5514" s="36"/>
      <c r="O5514" s="38"/>
    </row>
    <row r="5515" spans="8:15">
      <c r="H5515" s="37"/>
      <c r="I5515" s="36"/>
      <c r="J5515" s="38"/>
      <c r="K5515" s="36"/>
      <c r="L5515" s="36"/>
      <c r="M5515" s="38"/>
      <c r="N5515" s="36"/>
      <c r="O5515" s="38"/>
    </row>
    <row r="5516" spans="8:15">
      <c r="H5516" s="37"/>
      <c r="I5516" s="36"/>
      <c r="J5516" s="38"/>
      <c r="K5516" s="36"/>
      <c r="L5516" s="36"/>
      <c r="M5516" s="38"/>
      <c r="N5516" s="36"/>
      <c r="O5516" s="38"/>
    </row>
    <row r="5517" spans="8:15">
      <c r="H5517" s="37"/>
      <c r="I5517" s="36"/>
      <c r="J5517" s="38"/>
      <c r="K5517" s="36"/>
      <c r="L5517" s="36"/>
      <c r="M5517" s="38"/>
      <c r="N5517" s="36"/>
      <c r="O5517" s="38"/>
    </row>
    <row r="5518" spans="8:15">
      <c r="H5518" s="37"/>
      <c r="I5518" s="36"/>
      <c r="J5518" s="38"/>
      <c r="K5518" s="36"/>
      <c r="L5518" s="36"/>
      <c r="M5518" s="38"/>
      <c r="N5518" s="36"/>
      <c r="O5518" s="38"/>
    </row>
    <row r="5519" spans="8:15">
      <c r="H5519" s="37"/>
      <c r="I5519" s="36"/>
      <c r="J5519" s="38"/>
      <c r="K5519" s="36"/>
      <c r="L5519" s="36"/>
      <c r="M5519" s="38"/>
      <c r="N5519" s="36"/>
      <c r="O5519" s="38"/>
    </row>
    <row r="5520" spans="8:15">
      <c r="H5520" s="37"/>
      <c r="I5520" s="36"/>
      <c r="J5520" s="38"/>
      <c r="K5520" s="36"/>
      <c r="L5520" s="36"/>
      <c r="M5520" s="38"/>
      <c r="N5520" s="36"/>
      <c r="O5520" s="38"/>
    </row>
    <row r="5521" spans="8:15">
      <c r="H5521" s="37"/>
      <c r="I5521" s="36"/>
      <c r="J5521" s="38"/>
      <c r="K5521" s="36"/>
      <c r="L5521" s="36"/>
      <c r="M5521" s="38"/>
      <c r="N5521" s="36"/>
      <c r="O5521" s="38"/>
    </row>
    <row r="5522" spans="8:15">
      <c r="H5522" s="37"/>
      <c r="I5522" s="36"/>
      <c r="J5522" s="38"/>
      <c r="K5522" s="36"/>
      <c r="L5522" s="36"/>
      <c r="M5522" s="38"/>
      <c r="N5522" s="36"/>
      <c r="O5522" s="38"/>
    </row>
    <row r="5523" spans="8:15">
      <c r="H5523" s="37"/>
      <c r="I5523" s="36"/>
      <c r="J5523" s="38"/>
      <c r="K5523" s="36"/>
      <c r="L5523" s="36"/>
      <c r="M5523" s="38"/>
      <c r="N5523" s="36"/>
      <c r="O5523" s="38"/>
    </row>
    <row r="5524" spans="8:15">
      <c r="H5524" s="37"/>
      <c r="I5524" s="36"/>
      <c r="J5524" s="38"/>
      <c r="K5524" s="36"/>
      <c r="L5524" s="36"/>
      <c r="M5524" s="38"/>
      <c r="N5524" s="36"/>
      <c r="O5524" s="38"/>
    </row>
    <row r="5525" spans="8:15">
      <c r="H5525" s="37"/>
      <c r="I5525" s="36"/>
      <c r="J5525" s="38"/>
      <c r="K5525" s="36"/>
      <c r="L5525" s="36"/>
      <c r="M5525" s="38"/>
      <c r="N5525" s="36"/>
      <c r="O5525" s="38"/>
    </row>
    <row r="5526" spans="8:15">
      <c r="H5526" s="37"/>
      <c r="I5526" s="36"/>
      <c r="J5526" s="38"/>
      <c r="K5526" s="36"/>
      <c r="L5526" s="36"/>
      <c r="M5526" s="38"/>
      <c r="N5526" s="36"/>
      <c r="O5526" s="38"/>
    </row>
    <row r="5527" spans="8:15">
      <c r="H5527" s="37"/>
      <c r="I5527" s="36"/>
      <c r="J5527" s="38"/>
      <c r="K5527" s="36"/>
      <c r="L5527" s="36"/>
      <c r="M5527" s="38"/>
      <c r="N5527" s="36"/>
      <c r="O5527" s="38"/>
    </row>
    <row r="5528" spans="8:15">
      <c r="H5528" s="37"/>
      <c r="I5528" s="36"/>
      <c r="J5528" s="38"/>
      <c r="K5528" s="36"/>
      <c r="L5528" s="36"/>
      <c r="M5528" s="38"/>
      <c r="N5528" s="36"/>
      <c r="O5528" s="38"/>
    </row>
    <row r="5529" spans="8:15">
      <c r="H5529" s="37"/>
      <c r="I5529" s="36"/>
      <c r="J5529" s="38"/>
      <c r="K5529" s="36"/>
      <c r="L5529" s="36"/>
      <c r="M5529" s="38"/>
      <c r="N5529" s="36"/>
      <c r="O5529" s="38"/>
    </row>
    <row r="5530" spans="8:15">
      <c r="H5530" s="37"/>
      <c r="I5530" s="36"/>
      <c r="J5530" s="38"/>
      <c r="K5530" s="36"/>
      <c r="L5530" s="36"/>
      <c r="M5530" s="38"/>
      <c r="N5530" s="36"/>
      <c r="O5530" s="38"/>
    </row>
    <row r="5531" spans="8:15">
      <c r="H5531" s="37"/>
      <c r="I5531" s="36"/>
      <c r="J5531" s="38"/>
      <c r="K5531" s="36"/>
      <c r="L5531" s="36"/>
      <c r="M5531" s="38"/>
      <c r="N5531" s="36"/>
      <c r="O5531" s="38"/>
    </row>
    <row r="5532" spans="8:15">
      <c r="H5532" s="37"/>
      <c r="I5532" s="36"/>
      <c r="J5532" s="38"/>
      <c r="K5532" s="36"/>
      <c r="L5532" s="36"/>
      <c r="M5532" s="38"/>
      <c r="N5532" s="36"/>
      <c r="O5532" s="38"/>
    </row>
    <row r="5533" spans="8:15">
      <c r="H5533" s="37"/>
      <c r="I5533" s="36"/>
      <c r="J5533" s="38"/>
      <c r="K5533" s="36"/>
      <c r="L5533" s="36"/>
      <c r="M5533" s="38"/>
      <c r="N5533" s="36"/>
      <c r="O5533" s="38"/>
    </row>
    <row r="5534" spans="8:15">
      <c r="H5534" s="37"/>
      <c r="I5534" s="36"/>
      <c r="J5534" s="38"/>
      <c r="K5534" s="36"/>
      <c r="L5534" s="36"/>
      <c r="M5534" s="38"/>
      <c r="N5534" s="36"/>
      <c r="O5534" s="38"/>
    </row>
    <row r="5535" spans="8:15">
      <c r="H5535" s="37"/>
      <c r="I5535" s="36"/>
      <c r="J5535" s="38"/>
      <c r="K5535" s="36"/>
      <c r="L5535" s="36"/>
      <c r="M5535" s="38"/>
      <c r="N5535" s="36"/>
      <c r="O5535" s="38"/>
    </row>
    <row r="5536" spans="8:15">
      <c r="H5536" s="37"/>
      <c r="I5536" s="36"/>
      <c r="J5536" s="38"/>
      <c r="K5536" s="36"/>
      <c r="L5536" s="36"/>
      <c r="M5536" s="38"/>
      <c r="N5536" s="36"/>
      <c r="O5536" s="38"/>
    </row>
    <row r="5537" spans="8:15">
      <c r="H5537" s="37"/>
      <c r="I5537" s="36"/>
      <c r="J5537" s="38"/>
      <c r="K5537" s="36"/>
      <c r="L5537" s="36"/>
      <c r="M5537" s="38"/>
      <c r="N5537" s="36"/>
      <c r="O5537" s="38"/>
    </row>
    <row r="5538" spans="8:15">
      <c r="H5538" s="37"/>
      <c r="I5538" s="36"/>
      <c r="J5538" s="38"/>
      <c r="K5538" s="36"/>
      <c r="L5538" s="36"/>
      <c r="M5538" s="38"/>
      <c r="N5538" s="36"/>
      <c r="O5538" s="38"/>
    </row>
    <row r="5539" spans="8:15">
      <c r="H5539" s="37"/>
      <c r="I5539" s="36"/>
      <c r="J5539" s="38"/>
      <c r="K5539" s="36"/>
      <c r="L5539" s="36"/>
      <c r="M5539" s="38"/>
      <c r="N5539" s="36"/>
      <c r="O5539" s="38"/>
    </row>
    <row r="5540" spans="8:15">
      <c r="H5540" s="37"/>
      <c r="I5540" s="36"/>
      <c r="J5540" s="38"/>
      <c r="K5540" s="36"/>
      <c r="L5540" s="36"/>
      <c r="M5540" s="38"/>
      <c r="N5540" s="36"/>
      <c r="O5540" s="38"/>
    </row>
    <row r="5541" spans="8:15">
      <c r="H5541" s="37"/>
      <c r="I5541" s="36"/>
      <c r="J5541" s="38"/>
      <c r="K5541" s="36"/>
      <c r="L5541" s="36"/>
      <c r="M5541" s="38"/>
      <c r="N5541" s="36"/>
      <c r="O5541" s="38"/>
    </row>
    <row r="5542" spans="8:15">
      <c r="H5542" s="37"/>
      <c r="I5542" s="36"/>
      <c r="J5542" s="38"/>
      <c r="K5542" s="36"/>
      <c r="L5542" s="36"/>
      <c r="M5542" s="38"/>
      <c r="N5542" s="36"/>
      <c r="O5542" s="38"/>
    </row>
    <row r="5543" spans="8:15">
      <c r="H5543" s="37"/>
      <c r="I5543" s="36"/>
      <c r="J5543" s="38"/>
      <c r="K5543" s="36"/>
      <c r="L5543" s="36"/>
      <c r="M5543" s="38"/>
      <c r="N5543" s="36"/>
      <c r="O5543" s="38"/>
    </row>
    <row r="5544" spans="8:15">
      <c r="H5544" s="37"/>
      <c r="I5544" s="36"/>
      <c r="J5544" s="38"/>
      <c r="K5544" s="36"/>
      <c r="L5544" s="36"/>
      <c r="M5544" s="38"/>
      <c r="N5544" s="36"/>
      <c r="O5544" s="38"/>
    </row>
    <row r="5545" spans="8:15">
      <c r="H5545" s="37"/>
      <c r="I5545" s="36"/>
      <c r="J5545" s="38"/>
      <c r="K5545" s="36"/>
      <c r="L5545" s="36"/>
      <c r="M5545" s="38"/>
      <c r="N5545" s="36"/>
      <c r="O5545" s="38"/>
    </row>
    <row r="5546" spans="8:15">
      <c r="H5546" s="37"/>
      <c r="I5546" s="36"/>
      <c r="J5546" s="38"/>
      <c r="K5546" s="36"/>
      <c r="L5546" s="36"/>
      <c r="M5546" s="38"/>
      <c r="N5546" s="36"/>
      <c r="O5546" s="38"/>
    </row>
    <row r="5547" spans="8:15">
      <c r="H5547" s="37"/>
      <c r="I5547" s="36"/>
      <c r="J5547" s="38"/>
      <c r="K5547" s="36"/>
      <c r="L5547" s="36"/>
      <c r="M5547" s="38"/>
      <c r="N5547" s="36"/>
      <c r="O5547" s="38"/>
    </row>
    <row r="5548" spans="8:15">
      <c r="H5548" s="37"/>
      <c r="I5548" s="36"/>
      <c r="J5548" s="38"/>
      <c r="K5548" s="36"/>
      <c r="L5548" s="36"/>
      <c r="M5548" s="38"/>
      <c r="N5548" s="36"/>
      <c r="O5548" s="38"/>
    </row>
    <row r="5549" spans="8:15">
      <c r="H5549" s="37"/>
      <c r="I5549" s="36"/>
      <c r="J5549" s="38"/>
      <c r="K5549" s="36"/>
      <c r="L5549" s="36"/>
      <c r="M5549" s="38"/>
      <c r="N5549" s="36"/>
      <c r="O5549" s="38"/>
    </row>
    <row r="5550" spans="8:15">
      <c r="H5550" s="37"/>
      <c r="I5550" s="36"/>
      <c r="J5550" s="38"/>
      <c r="K5550" s="36"/>
      <c r="L5550" s="36"/>
      <c r="M5550" s="38"/>
      <c r="N5550" s="36"/>
      <c r="O5550" s="38"/>
    </row>
    <row r="5551" spans="8:15">
      <c r="H5551" s="37"/>
      <c r="I5551" s="36"/>
      <c r="J5551" s="38"/>
      <c r="K5551" s="36"/>
      <c r="L5551" s="36"/>
      <c r="M5551" s="38"/>
      <c r="N5551" s="36"/>
      <c r="O5551" s="38"/>
    </row>
    <row r="5552" spans="8:15">
      <c r="H5552" s="37"/>
      <c r="I5552" s="36"/>
      <c r="J5552" s="38"/>
      <c r="K5552" s="36"/>
      <c r="L5552" s="36"/>
      <c r="M5552" s="38"/>
      <c r="N5552" s="36"/>
      <c r="O5552" s="38"/>
    </row>
    <row r="5553" spans="8:15">
      <c r="H5553" s="37"/>
      <c r="I5553" s="36"/>
      <c r="J5553" s="38"/>
      <c r="K5553" s="36"/>
      <c r="L5553" s="36"/>
      <c r="M5553" s="38"/>
      <c r="N5553" s="36"/>
      <c r="O5553" s="38"/>
    </row>
    <row r="5554" spans="8:15">
      <c r="H5554" s="37"/>
      <c r="I5554" s="36"/>
      <c r="J5554" s="38"/>
      <c r="K5554" s="36"/>
      <c r="L5554" s="36"/>
      <c r="M5554" s="38"/>
      <c r="N5554" s="36"/>
      <c r="O5554" s="38"/>
    </row>
    <row r="5555" spans="8:15">
      <c r="H5555" s="37"/>
      <c r="I5555" s="36"/>
      <c r="J5555" s="38"/>
      <c r="K5555" s="36"/>
      <c r="L5555" s="36"/>
      <c r="M5555" s="38"/>
      <c r="N5555" s="36"/>
      <c r="O5555" s="38"/>
    </row>
    <row r="5556" spans="8:15">
      <c r="H5556" s="37"/>
      <c r="I5556" s="36"/>
      <c r="J5556" s="38"/>
      <c r="K5556" s="36"/>
      <c r="L5556" s="36"/>
      <c r="M5556" s="38"/>
      <c r="N5556" s="36"/>
      <c r="O5556" s="38"/>
    </row>
    <row r="5557" spans="8:15">
      <c r="H5557" s="37"/>
      <c r="I5557" s="36"/>
      <c r="J5557" s="38"/>
      <c r="K5557" s="36"/>
      <c r="L5557" s="36"/>
      <c r="M5557" s="38"/>
      <c r="N5557" s="36"/>
      <c r="O5557" s="38"/>
    </row>
    <row r="5558" spans="8:15">
      <c r="H5558" s="37"/>
      <c r="I5558" s="36"/>
      <c r="J5558" s="38"/>
      <c r="K5558" s="36"/>
      <c r="L5558" s="36"/>
      <c r="M5558" s="38"/>
      <c r="N5558" s="36"/>
      <c r="O5558" s="38"/>
    </row>
    <row r="5559" spans="8:15">
      <c r="H5559" s="37"/>
      <c r="I5559" s="36"/>
      <c r="J5559" s="38"/>
      <c r="K5559" s="36"/>
      <c r="L5559" s="36"/>
      <c r="M5559" s="38"/>
      <c r="N5559" s="36"/>
      <c r="O5559" s="38"/>
    </row>
    <row r="5560" spans="8:15">
      <c r="H5560" s="37"/>
      <c r="I5560" s="36"/>
      <c r="J5560" s="38"/>
      <c r="K5560" s="36"/>
      <c r="L5560" s="36"/>
      <c r="M5560" s="38"/>
      <c r="N5560" s="36"/>
      <c r="O5560" s="38"/>
    </row>
    <row r="5561" spans="8:15">
      <c r="H5561" s="37"/>
      <c r="I5561" s="36"/>
      <c r="J5561" s="38"/>
      <c r="K5561" s="36"/>
      <c r="L5561" s="36"/>
      <c r="M5561" s="38"/>
      <c r="N5561" s="36"/>
      <c r="O5561" s="38"/>
    </row>
    <row r="5562" spans="8:15">
      <c r="H5562" s="37"/>
      <c r="I5562" s="36"/>
      <c r="J5562" s="38"/>
      <c r="K5562" s="36"/>
      <c r="L5562" s="36"/>
      <c r="M5562" s="38"/>
      <c r="N5562" s="36"/>
      <c r="O5562" s="38"/>
    </row>
    <row r="5563" spans="8:15">
      <c r="H5563" s="37"/>
      <c r="I5563" s="36"/>
      <c r="J5563" s="38"/>
      <c r="K5563" s="36"/>
      <c r="L5563" s="36"/>
      <c r="M5563" s="38"/>
      <c r="N5563" s="36"/>
      <c r="O5563" s="38"/>
    </row>
    <row r="5564" spans="8:15">
      <c r="H5564" s="37"/>
      <c r="I5564" s="36"/>
      <c r="J5564" s="38"/>
      <c r="K5564" s="36"/>
      <c r="L5564" s="36"/>
      <c r="M5564" s="38"/>
      <c r="N5564" s="36"/>
      <c r="O5564" s="38"/>
    </row>
    <row r="5565" spans="8:15">
      <c r="H5565" s="37"/>
      <c r="I5565" s="36"/>
      <c r="J5565" s="38"/>
      <c r="K5565" s="36"/>
      <c r="L5565" s="36"/>
      <c r="M5565" s="38"/>
      <c r="N5565" s="36"/>
      <c r="O5565" s="38"/>
    </row>
    <row r="5566" spans="8:15">
      <c r="H5566" s="37"/>
      <c r="I5566" s="36"/>
      <c r="J5566" s="38"/>
      <c r="K5566" s="36"/>
      <c r="L5566" s="36"/>
      <c r="M5566" s="38"/>
      <c r="N5566" s="36"/>
      <c r="O5566" s="38"/>
    </row>
    <row r="5567" spans="8:15">
      <c r="H5567" s="37"/>
      <c r="I5567" s="36"/>
      <c r="J5567" s="38"/>
      <c r="K5567" s="36"/>
      <c r="L5567" s="36"/>
      <c r="M5567" s="38"/>
      <c r="N5567" s="36"/>
      <c r="O5567" s="38"/>
    </row>
    <row r="5568" spans="8:15">
      <c r="H5568" s="37"/>
      <c r="I5568" s="36"/>
      <c r="J5568" s="38"/>
      <c r="K5568" s="36"/>
      <c r="L5568" s="36"/>
      <c r="M5568" s="38"/>
      <c r="N5568" s="36"/>
      <c r="O5568" s="38"/>
    </row>
    <row r="5569" spans="8:15">
      <c r="H5569" s="37"/>
      <c r="I5569" s="36"/>
      <c r="J5569" s="38"/>
      <c r="K5569" s="36"/>
      <c r="L5569" s="36"/>
      <c r="M5569" s="38"/>
      <c r="N5569" s="36"/>
      <c r="O5569" s="38"/>
    </row>
    <row r="5570" spans="8:15">
      <c r="H5570" s="37"/>
      <c r="I5570" s="36"/>
      <c r="J5570" s="38"/>
      <c r="K5570" s="36"/>
      <c r="L5570" s="36"/>
      <c r="M5570" s="38"/>
      <c r="N5570" s="36"/>
      <c r="O5570" s="38"/>
    </row>
    <row r="5571" spans="8:15">
      <c r="H5571" s="37"/>
      <c r="I5571" s="36"/>
      <c r="J5571" s="38"/>
      <c r="K5571" s="36"/>
      <c r="L5571" s="36"/>
      <c r="M5571" s="38"/>
      <c r="N5571" s="36"/>
      <c r="O5571" s="38"/>
    </row>
    <row r="5572" spans="8:15">
      <c r="H5572" s="37"/>
      <c r="I5572" s="36"/>
      <c r="J5572" s="38"/>
      <c r="K5572" s="36"/>
      <c r="L5572" s="36"/>
      <c r="M5572" s="38"/>
      <c r="N5572" s="36"/>
      <c r="O5572" s="38"/>
    </row>
    <row r="5573" spans="8:15">
      <c r="H5573" s="37"/>
      <c r="I5573" s="36"/>
      <c r="J5573" s="38"/>
      <c r="K5573" s="36"/>
      <c r="L5573" s="36"/>
      <c r="M5573" s="38"/>
      <c r="N5573" s="36"/>
      <c r="O5573" s="38"/>
    </row>
    <row r="5574" spans="8:15">
      <c r="H5574" s="37"/>
      <c r="I5574" s="36"/>
      <c r="J5574" s="38"/>
      <c r="K5574" s="36"/>
      <c r="L5574" s="36"/>
      <c r="M5574" s="38"/>
      <c r="N5574" s="36"/>
      <c r="O5574" s="38"/>
    </row>
    <row r="5575" spans="8:15">
      <c r="H5575" s="37"/>
      <c r="I5575" s="36"/>
      <c r="J5575" s="38"/>
      <c r="K5575" s="36"/>
      <c r="L5575" s="36"/>
      <c r="M5575" s="38"/>
      <c r="N5575" s="36"/>
      <c r="O5575" s="38"/>
    </row>
    <row r="5576" spans="8:15">
      <c r="H5576" s="37"/>
      <c r="I5576" s="36"/>
      <c r="J5576" s="38"/>
      <c r="K5576" s="36"/>
      <c r="L5576" s="36"/>
      <c r="M5576" s="38"/>
      <c r="N5576" s="36"/>
      <c r="O5576" s="38"/>
    </row>
    <row r="5577" spans="8:15">
      <c r="H5577" s="37"/>
      <c r="I5577" s="36"/>
      <c r="J5577" s="38"/>
      <c r="K5577" s="36"/>
      <c r="L5577" s="36"/>
      <c r="M5577" s="38"/>
      <c r="N5577" s="36"/>
      <c r="O5577" s="38"/>
    </row>
    <row r="5578" spans="8:15">
      <c r="H5578" s="37"/>
      <c r="I5578" s="36"/>
      <c r="J5578" s="38"/>
      <c r="K5578" s="36"/>
      <c r="L5578" s="36"/>
      <c r="M5578" s="38"/>
      <c r="N5578" s="36"/>
      <c r="O5578" s="38"/>
    </row>
    <row r="5579" spans="8:15">
      <c r="H5579" s="37"/>
      <c r="I5579" s="36"/>
      <c r="J5579" s="38"/>
      <c r="K5579" s="36"/>
      <c r="L5579" s="36"/>
      <c r="M5579" s="38"/>
      <c r="N5579" s="36"/>
      <c r="O5579" s="38"/>
    </row>
    <row r="5580" spans="8:15">
      <c r="H5580" s="37"/>
      <c r="I5580" s="36"/>
      <c r="J5580" s="38"/>
      <c r="K5580" s="36"/>
      <c r="L5580" s="36"/>
      <c r="M5580" s="38"/>
      <c r="N5580" s="36"/>
      <c r="O5580" s="38"/>
    </row>
    <row r="5581" spans="8:15">
      <c r="H5581" s="37"/>
      <c r="I5581" s="36"/>
      <c r="J5581" s="38"/>
      <c r="K5581" s="36"/>
      <c r="L5581" s="36"/>
      <c r="M5581" s="38"/>
      <c r="N5581" s="36"/>
      <c r="O5581" s="38"/>
    </row>
    <row r="5582" spans="8:15">
      <c r="H5582" s="37"/>
      <c r="I5582" s="36"/>
      <c r="J5582" s="38"/>
      <c r="K5582" s="36"/>
      <c r="L5582" s="36"/>
      <c r="M5582" s="38"/>
      <c r="N5582" s="36"/>
      <c r="O5582" s="38"/>
    </row>
    <row r="5583" spans="8:15">
      <c r="H5583" s="37"/>
      <c r="I5583" s="36"/>
      <c r="J5583" s="38"/>
      <c r="K5583" s="36"/>
      <c r="L5583" s="36"/>
      <c r="M5583" s="38"/>
      <c r="N5583" s="36"/>
      <c r="O5583" s="38"/>
    </row>
    <row r="5584" spans="8:15">
      <c r="H5584" s="37"/>
      <c r="I5584" s="36"/>
      <c r="J5584" s="38"/>
      <c r="K5584" s="36"/>
      <c r="L5584" s="36"/>
      <c r="M5584" s="38"/>
      <c r="N5584" s="36"/>
      <c r="O5584" s="38"/>
    </row>
    <row r="5585" spans="8:15">
      <c r="H5585" s="37"/>
      <c r="I5585" s="36"/>
      <c r="J5585" s="38"/>
      <c r="K5585" s="36"/>
      <c r="L5585" s="36"/>
      <c r="M5585" s="38"/>
      <c r="N5585" s="36"/>
      <c r="O5585" s="38"/>
    </row>
    <row r="5586" spans="8:15">
      <c r="H5586" s="37"/>
      <c r="I5586" s="36"/>
      <c r="J5586" s="38"/>
      <c r="K5586" s="36"/>
      <c r="L5586" s="36"/>
      <c r="M5586" s="38"/>
      <c r="N5586" s="36"/>
      <c r="O5586" s="38"/>
    </row>
    <row r="5587" spans="8:15">
      <c r="H5587" s="37"/>
      <c r="I5587" s="36"/>
      <c r="J5587" s="38"/>
      <c r="K5587" s="36"/>
      <c r="L5587" s="36"/>
      <c r="M5587" s="38"/>
      <c r="N5587" s="36"/>
      <c r="O5587" s="38"/>
    </row>
    <row r="5588" spans="8:15">
      <c r="H5588" s="37"/>
      <c r="I5588" s="36"/>
      <c r="J5588" s="38"/>
      <c r="K5588" s="36"/>
      <c r="L5588" s="36"/>
      <c r="M5588" s="38"/>
      <c r="N5588" s="36"/>
      <c r="O5588" s="38"/>
    </row>
    <row r="5589" spans="8:15">
      <c r="H5589" s="37"/>
      <c r="I5589" s="36"/>
      <c r="J5589" s="38"/>
      <c r="K5589" s="36"/>
      <c r="L5589" s="36"/>
      <c r="M5589" s="38"/>
      <c r="N5589" s="36"/>
      <c r="O5589" s="38"/>
    </row>
    <row r="5590" spans="8:15">
      <c r="H5590" s="37"/>
      <c r="I5590" s="36"/>
      <c r="J5590" s="38"/>
      <c r="K5590" s="36"/>
      <c r="L5590" s="36"/>
      <c r="M5590" s="38"/>
      <c r="N5590" s="36"/>
      <c r="O5590" s="38"/>
    </row>
    <row r="5591" spans="8:15">
      <c r="H5591" s="37"/>
      <c r="I5591" s="36"/>
      <c r="J5591" s="38"/>
      <c r="K5591" s="36"/>
      <c r="L5591" s="36"/>
      <c r="M5591" s="38"/>
      <c r="N5591" s="36"/>
      <c r="O5591" s="38"/>
    </row>
    <row r="5592" spans="8:15">
      <c r="H5592" s="37"/>
      <c r="I5592" s="36"/>
      <c r="J5592" s="38"/>
      <c r="K5592" s="36"/>
      <c r="L5592" s="36"/>
      <c r="M5592" s="38"/>
      <c r="N5592" s="36"/>
      <c r="O5592" s="38"/>
    </row>
    <row r="5593" spans="8:15">
      <c r="H5593" s="37"/>
      <c r="I5593" s="36"/>
      <c r="J5593" s="38"/>
      <c r="K5593" s="36"/>
      <c r="L5593" s="36"/>
      <c r="M5593" s="38"/>
      <c r="N5593" s="36"/>
      <c r="O5593" s="38"/>
    </row>
    <row r="5594" spans="8:15">
      <c r="H5594" s="37"/>
      <c r="I5594" s="36"/>
      <c r="J5594" s="38"/>
      <c r="K5594" s="36"/>
      <c r="L5594" s="36"/>
      <c r="M5594" s="38"/>
      <c r="N5594" s="36"/>
      <c r="O5594" s="38"/>
    </row>
    <row r="5595" spans="8:15">
      <c r="H5595" s="37"/>
      <c r="I5595" s="36"/>
      <c r="J5595" s="38"/>
      <c r="K5595" s="36"/>
      <c r="L5595" s="36"/>
      <c r="M5595" s="38"/>
      <c r="N5595" s="36"/>
      <c r="O5595" s="38"/>
    </row>
    <row r="5596" spans="8:15">
      <c r="H5596" s="37"/>
      <c r="I5596" s="36"/>
      <c r="J5596" s="38"/>
      <c r="K5596" s="36"/>
      <c r="L5596" s="36"/>
      <c r="M5596" s="38"/>
      <c r="N5596" s="36"/>
      <c r="O5596" s="38"/>
    </row>
    <row r="5597" spans="8:15">
      <c r="H5597" s="37"/>
      <c r="I5597" s="36"/>
      <c r="J5597" s="38"/>
      <c r="K5597" s="36"/>
      <c r="L5597" s="36"/>
      <c r="M5597" s="38"/>
      <c r="N5597" s="36"/>
      <c r="O5597" s="38"/>
    </row>
    <row r="5598" spans="8:15">
      <c r="H5598" s="37"/>
      <c r="I5598" s="36"/>
      <c r="J5598" s="38"/>
      <c r="K5598" s="36"/>
      <c r="L5598" s="36"/>
      <c r="M5598" s="38"/>
      <c r="N5598" s="36"/>
      <c r="O5598" s="38"/>
    </row>
    <row r="5599" spans="8:15">
      <c r="H5599" s="37"/>
      <c r="I5599" s="36"/>
      <c r="J5599" s="38"/>
      <c r="K5599" s="36"/>
      <c r="L5599" s="36"/>
      <c r="M5599" s="38"/>
      <c r="N5599" s="36"/>
      <c r="O5599" s="38"/>
    </row>
    <row r="5600" spans="8:15">
      <c r="H5600" s="37"/>
      <c r="I5600" s="36"/>
      <c r="J5600" s="38"/>
      <c r="K5600" s="36"/>
      <c r="L5600" s="36"/>
      <c r="M5600" s="38"/>
      <c r="N5600" s="36"/>
      <c r="O5600" s="38"/>
    </row>
    <row r="5601" spans="8:15">
      <c r="H5601" s="37"/>
      <c r="I5601" s="36"/>
      <c r="J5601" s="38"/>
      <c r="K5601" s="36"/>
      <c r="L5601" s="36"/>
      <c r="M5601" s="38"/>
      <c r="N5601" s="36"/>
      <c r="O5601" s="38"/>
    </row>
    <row r="5602" spans="8:15">
      <c r="H5602" s="37"/>
      <c r="I5602" s="36"/>
      <c r="J5602" s="38"/>
      <c r="K5602" s="36"/>
      <c r="L5602" s="36"/>
      <c r="M5602" s="38"/>
      <c r="N5602" s="36"/>
      <c r="O5602" s="38"/>
    </row>
    <row r="5603" spans="8:15">
      <c r="H5603" s="37"/>
      <c r="I5603" s="36"/>
      <c r="J5603" s="38"/>
      <c r="K5603" s="36"/>
      <c r="L5603" s="36"/>
      <c r="M5603" s="38"/>
      <c r="N5603" s="36"/>
      <c r="O5603" s="38"/>
    </row>
    <row r="5604" spans="8:15">
      <c r="H5604" s="37"/>
      <c r="I5604" s="36"/>
      <c r="J5604" s="38"/>
      <c r="K5604" s="36"/>
      <c r="L5604" s="36"/>
      <c r="M5604" s="38"/>
      <c r="N5604" s="36"/>
      <c r="O5604" s="38"/>
    </row>
    <row r="5605" spans="8:15">
      <c r="H5605" s="37"/>
      <c r="I5605" s="36"/>
      <c r="J5605" s="38"/>
      <c r="K5605" s="36"/>
      <c r="L5605" s="36"/>
      <c r="M5605" s="38"/>
      <c r="N5605" s="36"/>
      <c r="O5605" s="38"/>
    </row>
    <row r="5606" spans="8:15">
      <c r="H5606" s="37"/>
      <c r="I5606" s="36"/>
      <c r="J5606" s="38"/>
      <c r="K5606" s="36"/>
      <c r="L5606" s="36"/>
      <c r="M5606" s="38"/>
      <c r="N5606" s="36"/>
      <c r="O5606" s="38"/>
    </row>
    <row r="5607" spans="8:15">
      <c r="H5607" s="37"/>
      <c r="I5607" s="36"/>
      <c r="J5607" s="38"/>
      <c r="K5607" s="36"/>
      <c r="L5607" s="36"/>
      <c r="M5607" s="38"/>
      <c r="N5607" s="36"/>
      <c r="O5607" s="38"/>
    </row>
    <row r="5608" spans="8:15">
      <c r="H5608" s="37"/>
      <c r="I5608" s="36"/>
      <c r="J5608" s="38"/>
      <c r="K5608" s="36"/>
      <c r="L5608" s="36"/>
      <c r="M5608" s="38"/>
      <c r="N5608" s="36"/>
      <c r="O5608" s="38"/>
    </row>
    <row r="5609" spans="8:15">
      <c r="H5609" s="37"/>
      <c r="I5609" s="36"/>
      <c r="J5609" s="38"/>
      <c r="K5609" s="36"/>
      <c r="L5609" s="36"/>
      <c r="M5609" s="38"/>
      <c r="N5609" s="36"/>
      <c r="O5609" s="38"/>
    </row>
    <row r="5610" spans="8:15">
      <c r="H5610" s="37"/>
      <c r="I5610" s="36"/>
      <c r="J5610" s="38"/>
      <c r="K5610" s="36"/>
      <c r="L5610" s="36"/>
      <c r="M5610" s="38"/>
      <c r="N5610" s="36"/>
      <c r="O5610" s="38"/>
    </row>
    <row r="5611" spans="8:15">
      <c r="H5611" s="37"/>
      <c r="I5611" s="36"/>
      <c r="J5611" s="38"/>
      <c r="K5611" s="36"/>
      <c r="L5611" s="36"/>
      <c r="M5611" s="38"/>
      <c r="N5611" s="36"/>
      <c r="O5611" s="38"/>
    </row>
    <row r="5612" spans="8:15">
      <c r="H5612" s="37"/>
      <c r="I5612" s="36"/>
      <c r="J5612" s="38"/>
      <c r="K5612" s="36"/>
      <c r="L5612" s="36"/>
      <c r="M5612" s="38"/>
      <c r="N5612" s="36"/>
      <c r="O5612" s="38"/>
    </row>
    <row r="5613" spans="8:15">
      <c r="H5613" s="37"/>
      <c r="I5613" s="36"/>
      <c r="J5613" s="38"/>
      <c r="K5613" s="36"/>
      <c r="L5613" s="36"/>
      <c r="M5613" s="38"/>
      <c r="N5613" s="36"/>
      <c r="O5613" s="38"/>
    </row>
    <row r="5614" spans="8:15">
      <c r="H5614" s="37"/>
      <c r="I5614" s="36"/>
      <c r="J5614" s="38"/>
      <c r="K5614" s="36"/>
      <c r="L5614" s="36"/>
      <c r="M5614" s="38"/>
      <c r="N5614" s="36"/>
      <c r="O5614" s="38"/>
    </row>
    <row r="5615" spans="8:15">
      <c r="H5615" s="37"/>
      <c r="I5615" s="36"/>
      <c r="J5615" s="38"/>
      <c r="K5615" s="36"/>
      <c r="L5615" s="36"/>
      <c r="M5615" s="38"/>
      <c r="N5615" s="36"/>
      <c r="O5615" s="38"/>
    </row>
    <row r="5616" spans="8:15">
      <c r="H5616" s="37"/>
      <c r="I5616" s="36"/>
      <c r="J5616" s="38"/>
      <c r="K5616" s="36"/>
      <c r="L5616" s="36"/>
      <c r="M5616" s="38"/>
      <c r="N5616" s="36"/>
      <c r="O5616" s="38"/>
    </row>
    <row r="5617" spans="8:15">
      <c r="H5617" s="37"/>
      <c r="I5617" s="36"/>
      <c r="J5617" s="38"/>
      <c r="K5617" s="36"/>
      <c r="L5617" s="36"/>
      <c r="M5617" s="38"/>
      <c r="N5617" s="36"/>
      <c r="O5617" s="38"/>
    </row>
    <row r="5618" spans="8:15">
      <c r="H5618" s="37"/>
      <c r="I5618" s="36"/>
      <c r="J5618" s="38"/>
      <c r="K5618" s="36"/>
      <c r="L5618" s="36"/>
      <c r="M5618" s="38"/>
      <c r="N5618" s="36"/>
      <c r="O5618" s="38"/>
    </row>
    <row r="5619" spans="8:15">
      <c r="H5619" s="37"/>
      <c r="I5619" s="36"/>
      <c r="J5619" s="38"/>
      <c r="K5619" s="36"/>
      <c r="L5619" s="36"/>
      <c r="M5619" s="38"/>
      <c r="N5619" s="36"/>
      <c r="O5619" s="38"/>
    </row>
    <row r="5620" spans="8:15">
      <c r="H5620" s="37"/>
      <c r="I5620" s="36"/>
      <c r="J5620" s="38"/>
      <c r="K5620" s="36"/>
      <c r="L5620" s="36"/>
      <c r="M5620" s="38"/>
      <c r="N5620" s="36"/>
      <c r="O5620" s="38"/>
    </row>
    <row r="5621" spans="8:15">
      <c r="H5621" s="37"/>
      <c r="I5621" s="36"/>
      <c r="J5621" s="38"/>
      <c r="K5621" s="36"/>
      <c r="L5621" s="36"/>
      <c r="M5621" s="38"/>
      <c r="N5621" s="36"/>
      <c r="O5621" s="38"/>
    </row>
    <row r="5622" spans="8:15">
      <c r="H5622" s="37"/>
      <c r="I5622" s="36"/>
      <c r="J5622" s="38"/>
      <c r="K5622" s="36"/>
      <c r="L5622" s="36"/>
      <c r="M5622" s="38"/>
      <c r="N5622" s="36"/>
      <c r="O5622" s="38"/>
    </row>
    <row r="5623" spans="8:15">
      <c r="H5623" s="37"/>
      <c r="I5623" s="36"/>
      <c r="J5623" s="38"/>
      <c r="K5623" s="36"/>
      <c r="L5623" s="36"/>
      <c r="M5623" s="38"/>
      <c r="N5623" s="36"/>
      <c r="O5623" s="38"/>
    </row>
    <row r="5624" spans="8:15">
      <c r="H5624" s="37"/>
      <c r="I5624" s="36"/>
      <c r="J5624" s="38"/>
      <c r="K5624" s="36"/>
      <c r="L5624" s="36"/>
      <c r="M5624" s="38"/>
      <c r="N5624" s="36"/>
      <c r="O5624" s="38"/>
    </row>
    <row r="5625" spans="8:15">
      <c r="H5625" s="37"/>
      <c r="I5625" s="36"/>
      <c r="J5625" s="38"/>
      <c r="K5625" s="36"/>
      <c r="L5625" s="36"/>
      <c r="M5625" s="38"/>
      <c r="N5625" s="36"/>
      <c r="O5625" s="38"/>
    </row>
    <row r="5626" spans="8:15">
      <c r="H5626" s="37"/>
      <c r="I5626" s="36"/>
      <c r="J5626" s="38"/>
      <c r="K5626" s="36"/>
      <c r="L5626" s="36"/>
      <c r="M5626" s="38"/>
      <c r="N5626" s="36"/>
      <c r="O5626" s="38"/>
    </row>
    <row r="5627" spans="8:15">
      <c r="H5627" s="37"/>
      <c r="I5627" s="36"/>
      <c r="J5627" s="38"/>
      <c r="K5627" s="36"/>
      <c r="L5627" s="36"/>
      <c r="M5627" s="38"/>
      <c r="N5627" s="36"/>
      <c r="O5627" s="38"/>
    </row>
    <row r="5628" spans="8:15">
      <c r="H5628" s="37"/>
      <c r="I5628" s="36"/>
      <c r="J5628" s="38"/>
      <c r="K5628" s="36"/>
      <c r="L5628" s="36"/>
      <c r="M5628" s="38"/>
      <c r="N5628" s="36"/>
      <c r="O5628" s="38"/>
    </row>
    <row r="5629" spans="8:15">
      <c r="H5629" s="37"/>
      <c r="I5629" s="36"/>
      <c r="J5629" s="38"/>
      <c r="K5629" s="36"/>
      <c r="L5629" s="36"/>
      <c r="M5629" s="38"/>
      <c r="N5629" s="36"/>
      <c r="O5629" s="38"/>
    </row>
    <row r="5630" spans="8:15">
      <c r="H5630" s="37"/>
      <c r="I5630" s="36"/>
      <c r="J5630" s="38"/>
      <c r="K5630" s="36"/>
      <c r="L5630" s="36"/>
      <c r="M5630" s="38"/>
      <c r="N5630" s="36"/>
      <c r="O5630" s="38"/>
    </row>
    <row r="5631" spans="8:15">
      <c r="H5631" s="37"/>
      <c r="I5631" s="36"/>
      <c r="J5631" s="38"/>
      <c r="K5631" s="36"/>
      <c r="L5631" s="36"/>
      <c r="M5631" s="38"/>
      <c r="N5631" s="36"/>
      <c r="O5631" s="38"/>
    </row>
    <row r="5632" spans="8:15">
      <c r="H5632" s="37"/>
      <c r="I5632" s="36"/>
      <c r="J5632" s="38"/>
      <c r="K5632" s="36"/>
      <c r="L5632" s="36"/>
      <c r="M5632" s="38"/>
      <c r="N5632" s="36"/>
      <c r="O5632" s="38"/>
    </row>
    <row r="5633" spans="8:15">
      <c r="H5633" s="37"/>
      <c r="I5633" s="36"/>
      <c r="J5633" s="38"/>
      <c r="K5633" s="36"/>
      <c r="L5633" s="36"/>
      <c r="M5633" s="38"/>
      <c r="N5633" s="36"/>
      <c r="O5633" s="38"/>
    </row>
    <row r="5634" spans="8:15">
      <c r="H5634" s="37"/>
      <c r="I5634" s="36"/>
      <c r="J5634" s="38"/>
      <c r="K5634" s="36"/>
      <c r="L5634" s="36"/>
      <c r="M5634" s="38"/>
      <c r="N5634" s="36"/>
      <c r="O5634" s="38"/>
    </row>
    <row r="5635" spans="8:15">
      <c r="H5635" s="37"/>
      <c r="I5635" s="36"/>
      <c r="J5635" s="38"/>
      <c r="K5635" s="36"/>
      <c r="L5635" s="36"/>
      <c r="M5635" s="38"/>
      <c r="N5635" s="36"/>
      <c r="O5635" s="38"/>
    </row>
    <row r="5636" spans="8:15">
      <c r="H5636" s="37"/>
      <c r="I5636" s="36"/>
      <c r="J5636" s="38"/>
      <c r="K5636" s="36"/>
      <c r="L5636" s="36"/>
      <c r="M5636" s="38"/>
      <c r="N5636" s="36"/>
      <c r="O5636" s="38"/>
    </row>
    <row r="5637" spans="8:15">
      <c r="H5637" s="37"/>
      <c r="I5637" s="36"/>
      <c r="J5637" s="38"/>
      <c r="K5637" s="36"/>
      <c r="L5637" s="36"/>
      <c r="M5637" s="38"/>
      <c r="N5637" s="36"/>
      <c r="O5637" s="38"/>
    </row>
    <row r="5638" spans="8:15">
      <c r="H5638" s="37"/>
      <c r="I5638" s="36"/>
      <c r="J5638" s="38"/>
      <c r="K5638" s="36"/>
      <c r="L5638" s="36"/>
      <c r="M5638" s="38"/>
      <c r="N5638" s="36"/>
      <c r="O5638" s="38"/>
    </row>
    <row r="5639" spans="8:15">
      <c r="H5639" s="37"/>
      <c r="I5639" s="36"/>
      <c r="J5639" s="38"/>
      <c r="K5639" s="36"/>
      <c r="L5639" s="36"/>
      <c r="M5639" s="38"/>
      <c r="N5639" s="36"/>
      <c r="O5639" s="38"/>
    </row>
    <row r="5640" spans="8:15">
      <c r="H5640" s="37"/>
      <c r="I5640" s="36"/>
      <c r="J5640" s="38"/>
      <c r="K5640" s="36"/>
      <c r="L5640" s="36"/>
      <c r="M5640" s="38"/>
      <c r="N5640" s="36"/>
      <c r="O5640" s="38"/>
    </row>
    <row r="5641" spans="8:15">
      <c r="H5641" s="37"/>
      <c r="I5641" s="36"/>
      <c r="J5641" s="38"/>
      <c r="K5641" s="36"/>
      <c r="L5641" s="36"/>
      <c r="M5641" s="38"/>
      <c r="N5641" s="36"/>
      <c r="O5641" s="38"/>
    </row>
    <row r="5642" spans="8:15">
      <c r="H5642" s="37"/>
      <c r="I5642" s="36"/>
      <c r="J5642" s="38"/>
      <c r="K5642" s="36"/>
      <c r="L5642" s="36"/>
      <c r="M5642" s="38"/>
      <c r="N5642" s="36"/>
      <c r="O5642" s="38"/>
    </row>
    <row r="5643" spans="8:15">
      <c r="H5643" s="37"/>
      <c r="I5643" s="36"/>
      <c r="J5643" s="38"/>
      <c r="K5643" s="36"/>
      <c r="L5643" s="36"/>
      <c r="M5643" s="38"/>
      <c r="N5643" s="36"/>
      <c r="O5643" s="38"/>
    </row>
    <row r="5644" spans="8:15">
      <c r="H5644" s="37"/>
      <c r="I5644" s="36"/>
      <c r="J5644" s="38"/>
      <c r="K5644" s="36"/>
      <c r="L5644" s="36"/>
      <c r="M5644" s="38"/>
      <c r="N5644" s="36"/>
      <c r="O5644" s="38"/>
    </row>
    <row r="5645" spans="8:15">
      <c r="H5645" s="37"/>
      <c r="I5645" s="36"/>
      <c r="J5645" s="38"/>
      <c r="K5645" s="36"/>
      <c r="L5645" s="36"/>
      <c r="M5645" s="38"/>
      <c r="N5645" s="36"/>
      <c r="O5645" s="38"/>
    </row>
    <row r="5646" spans="8:15">
      <c r="H5646" s="37"/>
      <c r="I5646" s="36"/>
      <c r="J5646" s="38"/>
      <c r="K5646" s="36"/>
      <c r="L5646" s="36"/>
      <c r="M5646" s="38"/>
      <c r="N5646" s="36"/>
      <c r="O5646" s="38"/>
    </row>
    <row r="5647" spans="8:15">
      <c r="H5647" s="37"/>
      <c r="I5647" s="36"/>
      <c r="J5647" s="38"/>
      <c r="K5647" s="36"/>
      <c r="L5647" s="36"/>
      <c r="M5647" s="38"/>
      <c r="N5647" s="36"/>
      <c r="O5647" s="38"/>
    </row>
    <row r="5648" spans="8:15">
      <c r="H5648" s="37"/>
      <c r="I5648" s="36"/>
      <c r="J5648" s="38"/>
      <c r="K5648" s="36"/>
      <c r="L5648" s="36"/>
      <c r="M5648" s="38"/>
      <c r="N5648" s="36"/>
      <c r="O5648" s="38"/>
    </row>
    <row r="5649" spans="8:15">
      <c r="H5649" s="37"/>
      <c r="I5649" s="36"/>
      <c r="J5649" s="38"/>
      <c r="K5649" s="36"/>
      <c r="L5649" s="36"/>
      <c r="M5649" s="38"/>
      <c r="N5649" s="36"/>
      <c r="O5649" s="38"/>
    </row>
    <row r="5650" spans="8:15">
      <c r="H5650" s="37"/>
      <c r="I5650" s="36"/>
      <c r="J5650" s="38"/>
      <c r="K5650" s="36"/>
      <c r="L5650" s="36"/>
      <c r="M5650" s="38"/>
      <c r="N5650" s="36"/>
      <c r="O5650" s="38"/>
    </row>
    <row r="5651" spans="8:15">
      <c r="H5651" s="37"/>
      <c r="I5651" s="36"/>
      <c r="J5651" s="38"/>
      <c r="K5651" s="36"/>
      <c r="L5651" s="36"/>
      <c r="M5651" s="38"/>
      <c r="N5651" s="36"/>
      <c r="O5651" s="38"/>
    </row>
    <row r="5652" spans="8:15">
      <c r="H5652" s="37"/>
      <c r="I5652" s="36"/>
      <c r="J5652" s="38"/>
      <c r="K5652" s="36"/>
      <c r="L5652" s="36"/>
      <c r="M5652" s="38"/>
      <c r="N5652" s="36"/>
      <c r="O5652" s="38"/>
    </row>
    <row r="5653" spans="8:15">
      <c r="H5653" s="37"/>
      <c r="I5653" s="36"/>
      <c r="J5653" s="38"/>
      <c r="K5653" s="36"/>
      <c r="L5653" s="36"/>
      <c r="M5653" s="38"/>
      <c r="N5653" s="36"/>
      <c r="O5653" s="38"/>
    </row>
    <row r="5654" spans="8:15">
      <c r="H5654" s="37"/>
      <c r="I5654" s="36"/>
      <c r="J5654" s="38"/>
      <c r="K5654" s="36"/>
      <c r="L5654" s="36"/>
      <c r="M5654" s="38"/>
      <c r="N5654" s="36"/>
      <c r="O5654" s="38"/>
    </row>
    <row r="5655" spans="8:15">
      <c r="H5655" s="37"/>
      <c r="I5655" s="36"/>
      <c r="J5655" s="38"/>
      <c r="K5655" s="36"/>
      <c r="L5655" s="36"/>
      <c r="M5655" s="38"/>
      <c r="N5655" s="36"/>
      <c r="O5655" s="38"/>
    </row>
    <row r="5656" spans="8:15">
      <c r="H5656" s="37"/>
      <c r="I5656" s="36"/>
      <c r="J5656" s="38"/>
      <c r="K5656" s="36"/>
      <c r="L5656" s="36"/>
      <c r="M5656" s="38"/>
      <c r="N5656" s="36"/>
      <c r="O5656" s="38"/>
    </row>
    <row r="5657" spans="8:15">
      <c r="H5657" s="37"/>
      <c r="I5657" s="36"/>
      <c r="J5657" s="38"/>
      <c r="K5657" s="36"/>
      <c r="L5657" s="36"/>
      <c r="M5657" s="38"/>
      <c r="N5657" s="36"/>
      <c r="O5657" s="38"/>
    </row>
    <row r="5658" spans="8:15">
      <c r="H5658" s="37"/>
      <c r="I5658" s="36"/>
      <c r="J5658" s="38"/>
      <c r="K5658" s="36"/>
      <c r="L5658" s="36"/>
      <c r="M5658" s="38"/>
      <c r="N5658" s="36"/>
      <c r="O5658" s="38"/>
    </row>
    <row r="5659" spans="8:15">
      <c r="H5659" s="37"/>
      <c r="I5659" s="36"/>
      <c r="J5659" s="38"/>
      <c r="K5659" s="36"/>
      <c r="L5659" s="36"/>
      <c r="M5659" s="38"/>
      <c r="N5659" s="36"/>
      <c r="O5659" s="38"/>
    </row>
    <row r="5660" spans="8:15">
      <c r="H5660" s="37"/>
      <c r="I5660" s="36"/>
      <c r="J5660" s="38"/>
      <c r="K5660" s="36"/>
      <c r="L5660" s="36"/>
      <c r="M5660" s="38"/>
      <c r="N5660" s="36"/>
      <c r="O5660" s="38"/>
    </row>
    <row r="5661" spans="8:15">
      <c r="H5661" s="37"/>
      <c r="I5661" s="36"/>
      <c r="J5661" s="38"/>
      <c r="K5661" s="36"/>
      <c r="L5661" s="36"/>
      <c r="M5661" s="38"/>
      <c r="N5661" s="36"/>
      <c r="O5661" s="38"/>
    </row>
    <row r="5662" spans="8:15">
      <c r="H5662" s="37"/>
      <c r="I5662" s="36"/>
      <c r="J5662" s="38"/>
      <c r="K5662" s="36"/>
      <c r="L5662" s="36"/>
      <c r="M5662" s="38"/>
      <c r="N5662" s="36"/>
      <c r="O5662" s="38"/>
    </row>
    <row r="5663" spans="8:15">
      <c r="H5663" s="37"/>
      <c r="I5663" s="36"/>
      <c r="J5663" s="38"/>
      <c r="K5663" s="36"/>
      <c r="L5663" s="36"/>
      <c r="M5663" s="38"/>
      <c r="N5663" s="36"/>
      <c r="O5663" s="38"/>
    </row>
    <row r="5664" spans="8:15">
      <c r="H5664" s="37"/>
      <c r="I5664" s="36"/>
      <c r="J5664" s="38"/>
      <c r="K5664" s="36"/>
      <c r="L5664" s="36"/>
      <c r="M5664" s="38"/>
      <c r="N5664" s="36"/>
      <c r="O5664" s="38"/>
    </row>
    <row r="5665" spans="8:15">
      <c r="H5665" s="37"/>
      <c r="I5665" s="36"/>
      <c r="J5665" s="38"/>
      <c r="K5665" s="36"/>
      <c r="L5665" s="36"/>
      <c r="M5665" s="38"/>
      <c r="N5665" s="36"/>
      <c r="O5665" s="38"/>
    </row>
    <row r="5666" spans="8:15">
      <c r="H5666" s="37"/>
      <c r="I5666" s="36"/>
      <c r="J5666" s="38"/>
      <c r="K5666" s="36"/>
      <c r="L5666" s="36"/>
      <c r="M5666" s="38"/>
      <c r="N5666" s="36"/>
      <c r="O5666" s="38"/>
    </row>
    <row r="5667" spans="8:15">
      <c r="H5667" s="37"/>
      <c r="I5667" s="36"/>
      <c r="J5667" s="38"/>
      <c r="K5667" s="36"/>
      <c r="L5667" s="36"/>
      <c r="M5667" s="38"/>
      <c r="N5667" s="36"/>
      <c r="O5667" s="38"/>
    </row>
    <row r="5668" spans="8:15">
      <c r="H5668" s="37"/>
      <c r="I5668" s="36"/>
      <c r="J5668" s="38"/>
      <c r="K5668" s="36"/>
      <c r="L5668" s="36"/>
      <c r="M5668" s="38"/>
      <c r="N5668" s="36"/>
      <c r="O5668" s="38"/>
    </row>
    <row r="5669" spans="8:15">
      <c r="H5669" s="37"/>
      <c r="I5669" s="36"/>
      <c r="J5669" s="38"/>
      <c r="K5669" s="36"/>
      <c r="L5669" s="36"/>
      <c r="M5669" s="38"/>
      <c r="N5669" s="36"/>
      <c r="O5669" s="38"/>
    </row>
    <row r="5670" spans="8:15">
      <c r="H5670" s="37"/>
      <c r="I5670" s="36"/>
      <c r="J5670" s="38"/>
      <c r="K5670" s="36"/>
      <c r="L5670" s="36"/>
      <c r="M5670" s="38"/>
      <c r="N5670" s="36"/>
      <c r="O5670" s="38"/>
    </row>
    <row r="5671" spans="8:15">
      <c r="H5671" s="37"/>
      <c r="I5671" s="36"/>
      <c r="J5671" s="38"/>
      <c r="K5671" s="36"/>
      <c r="L5671" s="36"/>
      <c r="M5671" s="38"/>
      <c r="N5671" s="36"/>
      <c r="O5671" s="38"/>
    </row>
    <row r="5672" spans="8:15">
      <c r="H5672" s="37"/>
      <c r="I5672" s="36"/>
      <c r="J5672" s="38"/>
      <c r="K5672" s="36"/>
      <c r="L5672" s="36"/>
      <c r="M5672" s="38"/>
      <c r="N5672" s="36"/>
      <c r="O5672" s="38"/>
    </row>
    <row r="5673" spans="8:15">
      <c r="H5673" s="37"/>
      <c r="I5673" s="36"/>
      <c r="J5673" s="38"/>
      <c r="K5673" s="36"/>
      <c r="L5673" s="36"/>
      <c r="M5673" s="38"/>
      <c r="N5673" s="36"/>
      <c r="O5673" s="38"/>
    </row>
    <row r="5674" spans="8:15">
      <c r="H5674" s="37"/>
      <c r="I5674" s="36"/>
      <c r="J5674" s="38"/>
      <c r="K5674" s="36"/>
      <c r="L5674" s="36"/>
      <c r="M5674" s="38"/>
      <c r="N5674" s="36"/>
      <c r="O5674" s="38"/>
    </row>
    <row r="5675" spans="8:15">
      <c r="H5675" s="37"/>
      <c r="I5675" s="36"/>
      <c r="J5675" s="38"/>
      <c r="K5675" s="36"/>
      <c r="L5675" s="36"/>
      <c r="M5675" s="38"/>
      <c r="N5675" s="36"/>
      <c r="O5675" s="38"/>
    </row>
    <row r="5676" spans="8:15">
      <c r="H5676" s="37"/>
      <c r="I5676" s="36"/>
      <c r="J5676" s="38"/>
      <c r="K5676" s="36"/>
      <c r="L5676" s="36"/>
      <c r="M5676" s="38"/>
      <c r="N5676" s="36"/>
      <c r="O5676" s="38"/>
    </row>
    <row r="5677" spans="8:15">
      <c r="H5677" s="37"/>
      <c r="I5677" s="36"/>
      <c r="J5677" s="38"/>
      <c r="K5677" s="36"/>
      <c r="L5677" s="36"/>
      <c r="M5677" s="38"/>
      <c r="N5677" s="36"/>
      <c r="O5677" s="38"/>
    </row>
    <row r="5678" spans="8:15">
      <c r="H5678" s="37"/>
      <c r="I5678" s="36"/>
      <c r="J5678" s="38"/>
      <c r="K5678" s="36"/>
      <c r="L5678" s="36"/>
      <c r="M5678" s="38"/>
      <c r="N5678" s="36"/>
      <c r="O5678" s="38"/>
    </row>
    <row r="5679" spans="8:15">
      <c r="H5679" s="37"/>
      <c r="I5679" s="36"/>
      <c r="J5679" s="38"/>
      <c r="K5679" s="36"/>
      <c r="L5679" s="36"/>
      <c r="M5679" s="38"/>
      <c r="N5679" s="36"/>
      <c r="O5679" s="38"/>
    </row>
    <row r="5680" spans="8:15">
      <c r="H5680" s="37"/>
      <c r="I5680" s="36"/>
      <c r="J5680" s="38"/>
      <c r="K5680" s="36"/>
      <c r="L5680" s="36"/>
      <c r="M5680" s="38"/>
      <c r="N5680" s="36"/>
      <c r="O5680" s="38"/>
    </row>
    <row r="5681" spans="8:15">
      <c r="H5681" s="37"/>
      <c r="I5681" s="36"/>
      <c r="J5681" s="38"/>
      <c r="K5681" s="36"/>
      <c r="L5681" s="36"/>
      <c r="M5681" s="38"/>
      <c r="N5681" s="36"/>
      <c r="O5681" s="38"/>
    </row>
    <row r="5682" spans="8:15">
      <c r="H5682" s="37"/>
      <c r="I5682" s="36"/>
      <c r="J5682" s="38"/>
      <c r="K5682" s="36"/>
      <c r="L5682" s="36"/>
      <c r="M5682" s="38"/>
      <c r="N5682" s="36"/>
      <c r="O5682" s="38"/>
    </row>
    <row r="5683" spans="8:15">
      <c r="H5683" s="37"/>
      <c r="I5683" s="36"/>
      <c r="J5683" s="38"/>
      <c r="K5683" s="36"/>
      <c r="L5683" s="36"/>
      <c r="M5683" s="38"/>
      <c r="N5683" s="36"/>
      <c r="O5683" s="38"/>
    </row>
    <row r="5684" spans="8:15">
      <c r="H5684" s="37"/>
      <c r="I5684" s="36"/>
      <c r="J5684" s="38"/>
      <c r="K5684" s="36"/>
      <c r="L5684" s="36"/>
      <c r="M5684" s="38"/>
      <c r="N5684" s="36"/>
      <c r="O5684" s="38"/>
    </row>
    <row r="5685" spans="8:15">
      <c r="H5685" s="37"/>
      <c r="I5685" s="36"/>
      <c r="J5685" s="38"/>
      <c r="K5685" s="36"/>
      <c r="L5685" s="36"/>
      <c r="M5685" s="38"/>
      <c r="N5685" s="36"/>
      <c r="O5685" s="38"/>
    </row>
    <row r="5686" spans="8:15">
      <c r="H5686" s="37"/>
      <c r="I5686" s="36"/>
      <c r="J5686" s="38"/>
      <c r="K5686" s="36"/>
      <c r="L5686" s="36"/>
      <c r="M5686" s="38"/>
      <c r="N5686" s="36"/>
      <c r="O5686" s="38"/>
    </row>
    <row r="5687" spans="8:15">
      <c r="H5687" s="37"/>
      <c r="I5687" s="36"/>
      <c r="J5687" s="38"/>
      <c r="K5687" s="36"/>
      <c r="L5687" s="36"/>
      <c r="M5687" s="38"/>
      <c r="N5687" s="36"/>
      <c r="O5687" s="38"/>
    </row>
    <row r="5688" spans="8:15">
      <c r="H5688" s="37"/>
      <c r="I5688" s="36"/>
      <c r="J5688" s="38"/>
      <c r="K5688" s="36"/>
      <c r="L5688" s="36"/>
      <c r="M5688" s="38"/>
      <c r="N5688" s="36"/>
      <c r="O5688" s="38"/>
    </row>
    <row r="5689" spans="8:15">
      <c r="H5689" s="37"/>
      <c r="I5689" s="36"/>
      <c r="J5689" s="38"/>
      <c r="K5689" s="36"/>
      <c r="L5689" s="36"/>
      <c r="M5689" s="38"/>
      <c r="N5689" s="36"/>
      <c r="O5689" s="38"/>
    </row>
    <row r="5690" spans="8:15">
      <c r="H5690" s="37"/>
      <c r="I5690" s="36"/>
      <c r="J5690" s="38"/>
      <c r="K5690" s="36"/>
      <c r="L5690" s="36"/>
      <c r="M5690" s="38"/>
      <c r="N5690" s="36"/>
      <c r="O5690" s="38"/>
    </row>
    <row r="5691" spans="8:15">
      <c r="H5691" s="37"/>
      <c r="I5691" s="36"/>
      <c r="J5691" s="38"/>
      <c r="K5691" s="36"/>
      <c r="L5691" s="36"/>
      <c r="M5691" s="38"/>
      <c r="N5691" s="36"/>
      <c r="O5691" s="38"/>
    </row>
    <row r="5692" spans="8:15">
      <c r="H5692" s="37"/>
      <c r="I5692" s="36"/>
      <c r="J5692" s="38"/>
      <c r="K5692" s="36"/>
      <c r="L5692" s="36"/>
      <c r="M5692" s="38"/>
      <c r="N5692" s="36"/>
      <c r="O5692" s="38"/>
    </row>
    <row r="5693" spans="8:15">
      <c r="H5693" s="37"/>
      <c r="I5693" s="36"/>
      <c r="J5693" s="38"/>
      <c r="K5693" s="36"/>
      <c r="L5693" s="36"/>
      <c r="M5693" s="38"/>
      <c r="N5693" s="36"/>
      <c r="O5693" s="38"/>
    </row>
    <row r="5694" spans="8:15">
      <c r="H5694" s="37"/>
      <c r="I5694" s="36"/>
      <c r="J5694" s="38"/>
      <c r="K5694" s="36"/>
      <c r="L5694" s="36"/>
      <c r="M5694" s="38"/>
      <c r="N5694" s="36"/>
      <c r="O5694" s="38"/>
    </row>
    <row r="5695" spans="8:15">
      <c r="H5695" s="37"/>
      <c r="I5695" s="36"/>
      <c r="J5695" s="38"/>
      <c r="K5695" s="36"/>
      <c r="L5695" s="36"/>
      <c r="M5695" s="38"/>
      <c r="N5695" s="36"/>
      <c r="O5695" s="38"/>
    </row>
    <row r="5696" spans="8:15">
      <c r="H5696" s="37"/>
      <c r="I5696" s="36"/>
      <c r="J5696" s="38"/>
      <c r="K5696" s="36"/>
      <c r="L5696" s="36"/>
      <c r="M5696" s="38"/>
      <c r="N5696" s="36"/>
      <c r="O5696" s="38"/>
    </row>
    <row r="5697" spans="8:15">
      <c r="H5697" s="37"/>
      <c r="I5697" s="36"/>
      <c r="J5697" s="38"/>
      <c r="K5697" s="36"/>
      <c r="L5697" s="36"/>
      <c r="M5697" s="38"/>
      <c r="N5697" s="36"/>
      <c r="O5697" s="38"/>
    </row>
    <row r="5698" spans="8:15">
      <c r="H5698" s="37"/>
      <c r="I5698" s="36"/>
      <c r="J5698" s="38"/>
      <c r="K5698" s="36"/>
      <c r="L5698" s="36"/>
      <c r="M5698" s="38"/>
      <c r="N5698" s="36"/>
      <c r="O5698" s="38"/>
    </row>
    <row r="5699" spans="8:15">
      <c r="H5699" s="37"/>
      <c r="I5699" s="36"/>
      <c r="J5699" s="38"/>
      <c r="K5699" s="36"/>
      <c r="L5699" s="36"/>
      <c r="M5699" s="38"/>
      <c r="N5699" s="36"/>
      <c r="O5699" s="38"/>
    </row>
    <row r="5700" spans="8:15">
      <c r="H5700" s="37"/>
      <c r="I5700" s="36"/>
      <c r="J5700" s="38"/>
      <c r="K5700" s="36"/>
      <c r="L5700" s="36"/>
      <c r="M5700" s="38"/>
      <c r="N5700" s="36"/>
      <c r="O5700" s="38"/>
    </row>
    <row r="5701" spans="8:15">
      <c r="H5701" s="37"/>
      <c r="I5701" s="36"/>
      <c r="J5701" s="38"/>
      <c r="K5701" s="36"/>
      <c r="L5701" s="36"/>
      <c r="M5701" s="38"/>
      <c r="N5701" s="36"/>
      <c r="O5701" s="38"/>
    </row>
    <row r="5702" spans="8:15">
      <c r="H5702" s="37"/>
      <c r="I5702" s="36"/>
      <c r="J5702" s="38"/>
      <c r="K5702" s="36"/>
      <c r="L5702" s="36"/>
      <c r="M5702" s="38"/>
      <c r="N5702" s="36"/>
      <c r="O5702" s="38"/>
    </row>
    <row r="5703" spans="8:15">
      <c r="H5703" s="37"/>
      <c r="I5703" s="36"/>
      <c r="J5703" s="38"/>
      <c r="K5703" s="36"/>
      <c r="L5703" s="36"/>
      <c r="M5703" s="38"/>
      <c r="N5703" s="36"/>
      <c r="O5703" s="38"/>
    </row>
    <row r="5704" spans="8:15">
      <c r="H5704" s="37"/>
      <c r="I5704" s="36"/>
      <c r="J5704" s="38"/>
      <c r="K5704" s="36"/>
      <c r="L5704" s="36"/>
      <c r="M5704" s="38"/>
      <c r="N5704" s="36"/>
      <c r="O5704" s="38"/>
    </row>
    <row r="5705" spans="8:15">
      <c r="H5705" s="37"/>
      <c r="I5705" s="36"/>
      <c r="J5705" s="38"/>
      <c r="K5705" s="36"/>
      <c r="L5705" s="36"/>
      <c r="M5705" s="38"/>
      <c r="N5705" s="36"/>
      <c r="O5705" s="38"/>
    </row>
    <row r="5706" spans="8:15">
      <c r="H5706" s="37"/>
      <c r="I5706" s="36"/>
      <c r="J5706" s="38"/>
      <c r="K5706" s="36"/>
      <c r="L5706" s="36"/>
      <c r="M5706" s="38"/>
      <c r="N5706" s="36"/>
      <c r="O5706" s="38"/>
    </row>
    <row r="5707" spans="8:15">
      <c r="H5707" s="37"/>
      <c r="I5707" s="36"/>
      <c r="J5707" s="38"/>
      <c r="K5707" s="36"/>
      <c r="L5707" s="36"/>
      <c r="M5707" s="38"/>
      <c r="N5707" s="36"/>
      <c r="O5707" s="38"/>
    </row>
    <row r="5708" spans="8:15">
      <c r="H5708" s="37"/>
      <c r="I5708" s="36"/>
      <c r="J5708" s="38"/>
      <c r="K5708" s="36"/>
      <c r="L5708" s="36"/>
      <c r="M5708" s="38"/>
      <c r="N5708" s="36"/>
      <c r="O5708" s="38"/>
    </row>
    <row r="5709" spans="8:15">
      <c r="H5709" s="37"/>
      <c r="I5709" s="36"/>
      <c r="J5709" s="38"/>
      <c r="K5709" s="36"/>
      <c r="L5709" s="36"/>
      <c r="M5709" s="38"/>
      <c r="N5709" s="36"/>
      <c r="O5709" s="38"/>
    </row>
    <row r="5710" spans="8:15">
      <c r="H5710" s="37"/>
      <c r="I5710" s="36"/>
      <c r="J5710" s="38"/>
      <c r="K5710" s="36"/>
      <c r="L5710" s="36"/>
      <c r="M5710" s="38"/>
      <c r="N5710" s="36"/>
      <c r="O5710" s="38"/>
    </row>
    <row r="5711" spans="8:15">
      <c r="H5711" s="37"/>
      <c r="I5711" s="36"/>
      <c r="J5711" s="38"/>
      <c r="K5711" s="36"/>
      <c r="L5711" s="36"/>
      <c r="M5711" s="38"/>
      <c r="N5711" s="36"/>
      <c r="O5711" s="38"/>
    </row>
    <row r="5712" spans="8:15">
      <c r="H5712" s="37"/>
      <c r="I5712" s="36"/>
      <c r="J5712" s="38"/>
      <c r="K5712" s="36"/>
      <c r="L5712" s="36"/>
      <c r="M5712" s="38"/>
      <c r="N5712" s="36"/>
      <c r="O5712" s="38"/>
    </row>
    <row r="5713" spans="8:15">
      <c r="H5713" s="37"/>
      <c r="I5713" s="36"/>
      <c r="J5713" s="38"/>
      <c r="K5713" s="36"/>
      <c r="L5713" s="36"/>
      <c r="M5713" s="38"/>
      <c r="N5713" s="36"/>
      <c r="O5713" s="38"/>
    </row>
    <row r="5714" spans="8:15">
      <c r="H5714" s="37"/>
      <c r="I5714" s="36"/>
      <c r="J5714" s="38"/>
      <c r="K5714" s="36"/>
      <c r="L5714" s="36"/>
      <c r="M5714" s="38"/>
      <c r="N5714" s="36"/>
      <c r="O5714" s="38"/>
    </row>
    <row r="5715" spans="8:15">
      <c r="H5715" s="37"/>
      <c r="I5715" s="36"/>
      <c r="J5715" s="38"/>
      <c r="K5715" s="36"/>
      <c r="L5715" s="36"/>
      <c r="M5715" s="38"/>
      <c r="N5715" s="36"/>
      <c r="O5715" s="38"/>
    </row>
    <row r="5716" spans="8:15">
      <c r="H5716" s="37"/>
      <c r="I5716" s="36"/>
      <c r="J5716" s="38"/>
      <c r="K5716" s="36"/>
      <c r="L5716" s="36"/>
      <c r="M5716" s="38"/>
      <c r="N5716" s="36"/>
      <c r="O5716" s="38"/>
    </row>
    <row r="5717" spans="8:15">
      <c r="H5717" s="37"/>
      <c r="I5717" s="36"/>
      <c r="J5717" s="38"/>
      <c r="K5717" s="36"/>
      <c r="L5717" s="36"/>
      <c r="M5717" s="38"/>
      <c r="N5717" s="36"/>
      <c r="O5717" s="38"/>
    </row>
    <row r="5718" spans="8:15">
      <c r="H5718" s="37"/>
      <c r="I5718" s="36"/>
      <c r="J5718" s="38"/>
      <c r="K5718" s="36"/>
      <c r="L5718" s="36"/>
      <c r="M5718" s="38"/>
      <c r="N5718" s="36"/>
      <c r="O5718" s="38"/>
    </row>
    <row r="5719" spans="8:15">
      <c r="H5719" s="37"/>
      <c r="I5719" s="36"/>
      <c r="J5719" s="38"/>
      <c r="K5719" s="36"/>
      <c r="L5719" s="36"/>
      <c r="M5719" s="38"/>
      <c r="N5719" s="36"/>
      <c r="O5719" s="38"/>
    </row>
    <row r="5720" spans="8:15">
      <c r="H5720" s="37"/>
      <c r="I5720" s="36"/>
      <c r="J5720" s="38"/>
      <c r="K5720" s="36"/>
      <c r="L5720" s="36"/>
      <c r="M5720" s="38"/>
      <c r="N5720" s="36"/>
      <c r="O5720" s="38"/>
    </row>
    <row r="5721" spans="8:15">
      <c r="H5721" s="37"/>
      <c r="I5721" s="36"/>
      <c r="J5721" s="38"/>
      <c r="K5721" s="36"/>
      <c r="L5721" s="36"/>
      <c r="M5721" s="38"/>
      <c r="N5721" s="36"/>
      <c r="O5721" s="38"/>
    </row>
    <row r="5722" spans="8:15">
      <c r="H5722" s="37"/>
      <c r="I5722" s="36"/>
      <c r="J5722" s="38"/>
      <c r="K5722" s="36"/>
      <c r="L5722" s="36"/>
      <c r="M5722" s="38"/>
      <c r="N5722" s="36"/>
      <c r="O5722" s="38"/>
    </row>
    <row r="5723" spans="8:15">
      <c r="H5723" s="37"/>
      <c r="I5723" s="36"/>
      <c r="J5723" s="38"/>
      <c r="K5723" s="36"/>
      <c r="L5723" s="36"/>
      <c r="M5723" s="38"/>
      <c r="N5723" s="36"/>
      <c r="O5723" s="38"/>
    </row>
    <row r="5724" spans="8:15">
      <c r="H5724" s="37"/>
      <c r="I5724" s="36"/>
      <c r="J5724" s="38"/>
      <c r="K5724" s="36"/>
      <c r="L5724" s="36"/>
      <c r="M5724" s="38"/>
      <c r="N5724" s="36"/>
      <c r="O5724" s="38"/>
    </row>
    <row r="5725" spans="8:15">
      <c r="H5725" s="37"/>
      <c r="I5725" s="36"/>
      <c r="J5725" s="38"/>
      <c r="K5725" s="36"/>
      <c r="L5725" s="36"/>
      <c r="M5725" s="38"/>
      <c r="N5725" s="36"/>
      <c r="O5725" s="38"/>
    </row>
    <row r="5726" spans="8:15">
      <c r="H5726" s="37"/>
      <c r="I5726" s="36"/>
      <c r="J5726" s="38"/>
      <c r="K5726" s="36"/>
      <c r="L5726" s="36"/>
      <c r="M5726" s="38"/>
      <c r="N5726" s="36"/>
      <c r="O5726" s="38"/>
    </row>
    <row r="5727" spans="8:15">
      <c r="H5727" s="37"/>
      <c r="I5727" s="36"/>
      <c r="J5727" s="38"/>
      <c r="K5727" s="36"/>
      <c r="L5727" s="36"/>
      <c r="M5727" s="38"/>
      <c r="N5727" s="36"/>
      <c r="O5727" s="38"/>
    </row>
    <row r="5728" spans="8:15">
      <c r="H5728" s="37"/>
      <c r="I5728" s="36"/>
      <c r="J5728" s="38"/>
      <c r="K5728" s="36"/>
      <c r="L5728" s="36"/>
      <c r="M5728" s="38"/>
      <c r="N5728" s="36"/>
      <c r="O5728" s="38"/>
    </row>
    <row r="5729" spans="8:15">
      <c r="H5729" s="37"/>
      <c r="I5729" s="36"/>
      <c r="J5729" s="38"/>
      <c r="K5729" s="36"/>
      <c r="L5729" s="36"/>
      <c r="M5729" s="38"/>
      <c r="N5729" s="36"/>
      <c r="O5729" s="38"/>
    </row>
    <row r="5730" spans="8:15">
      <c r="H5730" s="37"/>
      <c r="I5730" s="36"/>
      <c r="J5730" s="38"/>
      <c r="K5730" s="36"/>
      <c r="L5730" s="36"/>
      <c r="M5730" s="38"/>
      <c r="N5730" s="36"/>
      <c r="O5730" s="38"/>
    </row>
    <row r="5731" spans="8:15">
      <c r="H5731" s="37"/>
      <c r="I5731" s="36"/>
      <c r="J5731" s="38"/>
      <c r="K5731" s="36"/>
      <c r="L5731" s="36"/>
      <c r="M5731" s="38"/>
      <c r="N5731" s="36"/>
      <c r="O5731" s="38"/>
    </row>
    <row r="5732" spans="8:15">
      <c r="H5732" s="37"/>
      <c r="I5732" s="36"/>
      <c r="J5732" s="38"/>
      <c r="K5732" s="36"/>
      <c r="L5732" s="36"/>
      <c r="M5732" s="38"/>
      <c r="N5732" s="36"/>
      <c r="O5732" s="38"/>
    </row>
    <row r="5733" spans="8:15">
      <c r="H5733" s="37"/>
      <c r="I5733" s="36"/>
      <c r="J5733" s="38"/>
      <c r="K5733" s="36"/>
      <c r="L5733" s="36"/>
      <c r="M5733" s="38"/>
      <c r="N5733" s="36"/>
      <c r="O5733" s="38"/>
    </row>
    <row r="5734" spans="8:15">
      <c r="H5734" s="37"/>
      <c r="I5734" s="36"/>
      <c r="J5734" s="38"/>
      <c r="K5734" s="36"/>
      <c r="L5734" s="36"/>
      <c r="M5734" s="38"/>
      <c r="N5734" s="36"/>
      <c r="O5734" s="38"/>
    </row>
    <row r="5735" spans="8:15">
      <c r="H5735" s="37"/>
      <c r="I5735" s="36"/>
      <c r="J5735" s="38"/>
      <c r="K5735" s="36"/>
      <c r="L5735" s="36"/>
      <c r="M5735" s="38"/>
      <c r="N5735" s="36"/>
      <c r="O5735" s="38"/>
    </row>
    <row r="5736" spans="8:15">
      <c r="H5736" s="37"/>
      <c r="I5736" s="36"/>
      <c r="J5736" s="38"/>
      <c r="K5736" s="36"/>
      <c r="L5736" s="36"/>
      <c r="M5736" s="38"/>
      <c r="N5736" s="36"/>
      <c r="O5736" s="38"/>
    </row>
    <row r="5737" spans="8:15">
      <c r="H5737" s="37"/>
      <c r="I5737" s="36"/>
      <c r="J5737" s="38"/>
      <c r="K5737" s="36"/>
      <c r="L5737" s="36"/>
      <c r="M5737" s="38"/>
      <c r="N5737" s="36"/>
      <c r="O5737" s="38"/>
    </row>
    <row r="5738" spans="8:15">
      <c r="H5738" s="37"/>
      <c r="I5738" s="36"/>
      <c r="J5738" s="38"/>
      <c r="K5738" s="36"/>
      <c r="L5738" s="36"/>
      <c r="M5738" s="38"/>
      <c r="N5738" s="36"/>
      <c r="O5738" s="38"/>
    </row>
    <row r="5739" spans="8:15">
      <c r="H5739" s="37"/>
      <c r="I5739" s="36"/>
      <c r="J5739" s="38"/>
      <c r="K5739" s="36"/>
      <c r="L5739" s="36"/>
      <c r="M5739" s="38"/>
      <c r="N5739" s="36"/>
      <c r="O5739" s="38"/>
    </row>
    <row r="5740" spans="8:15">
      <c r="H5740" s="37"/>
      <c r="I5740" s="36"/>
      <c r="J5740" s="38"/>
      <c r="K5740" s="36"/>
      <c r="L5740" s="36"/>
      <c r="M5740" s="38"/>
      <c r="N5740" s="36"/>
      <c r="O5740" s="38"/>
    </row>
    <row r="5741" spans="8:15">
      <c r="H5741" s="37"/>
      <c r="I5741" s="36"/>
      <c r="J5741" s="38"/>
      <c r="K5741" s="36"/>
      <c r="L5741" s="36"/>
      <c r="M5741" s="38"/>
      <c r="N5741" s="36"/>
      <c r="O5741" s="38"/>
    </row>
    <row r="5742" spans="8:15">
      <c r="H5742" s="37"/>
      <c r="I5742" s="36"/>
      <c r="J5742" s="38"/>
      <c r="K5742" s="36"/>
      <c r="L5742" s="36"/>
      <c r="M5742" s="38"/>
      <c r="N5742" s="36"/>
      <c r="O5742" s="38"/>
    </row>
    <row r="5743" spans="8:15">
      <c r="H5743" s="37"/>
      <c r="I5743" s="36"/>
      <c r="J5743" s="38"/>
      <c r="K5743" s="36"/>
      <c r="L5743" s="36"/>
      <c r="M5743" s="38"/>
      <c r="N5743" s="36"/>
      <c r="O5743" s="38"/>
    </row>
    <row r="5744" spans="8:15">
      <c r="H5744" s="37"/>
      <c r="I5744" s="36"/>
      <c r="J5744" s="38"/>
      <c r="K5744" s="36"/>
      <c r="L5744" s="36"/>
      <c r="M5744" s="38"/>
      <c r="N5744" s="36"/>
      <c r="O5744" s="38"/>
    </row>
    <row r="5745" spans="8:15">
      <c r="H5745" s="37"/>
      <c r="I5745" s="36"/>
      <c r="J5745" s="38"/>
      <c r="K5745" s="36"/>
      <c r="L5745" s="36"/>
      <c r="M5745" s="38"/>
      <c r="N5745" s="36"/>
      <c r="O5745" s="38"/>
    </row>
    <row r="5746" spans="8:15">
      <c r="H5746" s="37"/>
      <c r="I5746" s="36"/>
      <c r="J5746" s="38"/>
      <c r="K5746" s="36"/>
      <c r="L5746" s="36"/>
      <c r="M5746" s="38"/>
      <c r="N5746" s="36"/>
      <c r="O5746" s="38"/>
    </row>
    <row r="5747" spans="8:15">
      <c r="H5747" s="37"/>
      <c r="I5747" s="36"/>
      <c r="J5747" s="38"/>
      <c r="K5747" s="36"/>
      <c r="L5747" s="36"/>
      <c r="M5747" s="38"/>
      <c r="N5747" s="36"/>
      <c r="O5747" s="38"/>
    </row>
    <row r="5748" spans="8:15">
      <c r="H5748" s="37"/>
      <c r="I5748" s="36"/>
      <c r="J5748" s="38"/>
      <c r="K5748" s="36"/>
      <c r="L5748" s="36"/>
      <c r="M5748" s="38"/>
      <c r="N5748" s="36"/>
      <c r="O5748" s="38"/>
    </row>
    <row r="5749" spans="8:15">
      <c r="H5749" s="37"/>
      <c r="I5749" s="36"/>
      <c r="J5749" s="38"/>
      <c r="K5749" s="36"/>
      <c r="L5749" s="36"/>
      <c r="M5749" s="38"/>
      <c r="N5749" s="36"/>
      <c r="O5749" s="38"/>
    </row>
    <row r="5750" spans="8:15">
      <c r="H5750" s="37"/>
      <c r="I5750" s="36"/>
      <c r="J5750" s="38"/>
      <c r="K5750" s="36"/>
      <c r="L5750" s="36"/>
      <c r="M5750" s="38"/>
      <c r="N5750" s="36"/>
      <c r="O5750" s="38"/>
    </row>
    <row r="5751" spans="8:15">
      <c r="H5751" s="37"/>
      <c r="I5751" s="36"/>
      <c r="J5751" s="38"/>
      <c r="K5751" s="36"/>
      <c r="L5751" s="36"/>
      <c r="M5751" s="38"/>
      <c r="N5751" s="36"/>
      <c r="O5751" s="38"/>
    </row>
    <row r="5752" spans="8:15">
      <c r="H5752" s="37"/>
      <c r="I5752" s="36"/>
      <c r="J5752" s="38"/>
      <c r="K5752" s="36"/>
      <c r="L5752" s="36"/>
      <c r="M5752" s="38"/>
      <c r="N5752" s="36"/>
      <c r="O5752" s="38"/>
    </row>
    <row r="5753" spans="8:15">
      <c r="H5753" s="37"/>
      <c r="I5753" s="36"/>
      <c r="J5753" s="38"/>
      <c r="K5753" s="36"/>
      <c r="L5753" s="36"/>
      <c r="M5753" s="38"/>
      <c r="N5753" s="36"/>
      <c r="O5753" s="38"/>
    </row>
    <row r="5754" spans="8:15">
      <c r="H5754" s="37"/>
      <c r="I5754" s="36"/>
      <c r="J5754" s="38"/>
      <c r="K5754" s="36"/>
      <c r="L5754" s="36"/>
      <c r="M5754" s="38"/>
      <c r="N5754" s="36"/>
      <c r="O5754" s="38"/>
    </row>
    <row r="5755" spans="8:15">
      <c r="H5755" s="37"/>
      <c r="I5755" s="36"/>
      <c r="J5755" s="38"/>
      <c r="K5755" s="36"/>
      <c r="L5755" s="36"/>
      <c r="M5755" s="38"/>
      <c r="N5755" s="36"/>
      <c r="O5755" s="38"/>
    </row>
    <row r="5756" spans="8:15">
      <c r="H5756" s="37"/>
      <c r="I5756" s="36"/>
      <c r="J5756" s="38"/>
      <c r="K5756" s="36"/>
      <c r="L5756" s="36"/>
      <c r="M5756" s="38"/>
      <c r="N5756" s="36"/>
      <c r="O5756" s="38"/>
    </row>
    <row r="5757" spans="8:15">
      <c r="H5757" s="37"/>
      <c r="I5757" s="36"/>
      <c r="J5757" s="38"/>
      <c r="K5757" s="36"/>
      <c r="L5757" s="36"/>
      <c r="M5757" s="38"/>
      <c r="N5757" s="36"/>
      <c r="O5757" s="38"/>
    </row>
    <row r="5758" spans="8:15">
      <c r="H5758" s="37"/>
      <c r="I5758" s="36"/>
      <c r="J5758" s="38"/>
      <c r="K5758" s="36"/>
      <c r="L5758" s="36"/>
      <c r="M5758" s="38"/>
      <c r="N5758" s="36"/>
      <c r="O5758" s="38"/>
    </row>
    <row r="5759" spans="8:15">
      <c r="H5759" s="37"/>
      <c r="I5759" s="36"/>
      <c r="J5759" s="38"/>
      <c r="K5759" s="36"/>
      <c r="L5759" s="36"/>
      <c r="M5759" s="38"/>
      <c r="N5759" s="36"/>
      <c r="O5759" s="38"/>
    </row>
    <row r="5760" spans="8:15">
      <c r="H5760" s="37"/>
      <c r="I5760" s="36"/>
      <c r="J5760" s="38"/>
      <c r="K5760" s="36"/>
      <c r="L5760" s="36"/>
      <c r="M5760" s="38"/>
      <c r="N5760" s="36"/>
      <c r="O5760" s="38"/>
    </row>
    <row r="5761" spans="8:15">
      <c r="H5761" s="37"/>
      <c r="I5761" s="36"/>
      <c r="J5761" s="38"/>
      <c r="K5761" s="36"/>
      <c r="L5761" s="36"/>
      <c r="M5761" s="38"/>
      <c r="N5761" s="36"/>
      <c r="O5761" s="38"/>
    </row>
    <row r="5762" spans="8:15">
      <c r="H5762" s="37"/>
      <c r="I5762" s="36"/>
      <c r="J5762" s="38"/>
      <c r="K5762" s="36"/>
      <c r="L5762" s="36"/>
      <c r="M5762" s="38"/>
      <c r="N5762" s="36"/>
      <c r="O5762" s="38"/>
    </row>
    <row r="5763" spans="8:15">
      <c r="H5763" s="37"/>
      <c r="I5763" s="36"/>
      <c r="J5763" s="38"/>
      <c r="K5763" s="36"/>
      <c r="L5763" s="36"/>
      <c r="M5763" s="38"/>
      <c r="N5763" s="36"/>
      <c r="O5763" s="38"/>
    </row>
    <row r="5764" spans="8:15">
      <c r="H5764" s="37"/>
      <c r="I5764" s="36"/>
      <c r="J5764" s="38"/>
      <c r="K5764" s="36"/>
      <c r="L5764" s="36"/>
      <c r="M5764" s="38"/>
      <c r="N5764" s="36"/>
      <c r="O5764" s="38"/>
    </row>
    <row r="5765" spans="8:15">
      <c r="H5765" s="37"/>
      <c r="I5765" s="36"/>
      <c r="J5765" s="38"/>
      <c r="K5765" s="36"/>
      <c r="L5765" s="36"/>
      <c r="M5765" s="38"/>
      <c r="N5765" s="36"/>
      <c r="O5765" s="38"/>
    </row>
    <row r="5766" spans="8:15">
      <c r="H5766" s="37"/>
      <c r="I5766" s="36"/>
      <c r="J5766" s="38"/>
      <c r="K5766" s="36"/>
      <c r="L5766" s="36"/>
      <c r="M5766" s="38"/>
      <c r="N5766" s="36"/>
      <c r="O5766" s="38"/>
    </row>
    <row r="5767" spans="8:15">
      <c r="H5767" s="37"/>
      <c r="I5767" s="36"/>
      <c r="J5767" s="38"/>
      <c r="K5767" s="36"/>
      <c r="L5767" s="36"/>
      <c r="M5767" s="38"/>
      <c r="N5767" s="36"/>
      <c r="O5767" s="38"/>
    </row>
    <row r="5768" spans="8:15">
      <c r="H5768" s="37"/>
      <c r="I5768" s="36"/>
      <c r="J5768" s="38"/>
      <c r="K5768" s="36"/>
      <c r="L5768" s="36"/>
      <c r="M5768" s="38"/>
      <c r="N5768" s="36"/>
      <c r="O5768" s="38"/>
    </row>
    <row r="5769" spans="8:15">
      <c r="H5769" s="37"/>
      <c r="I5769" s="36"/>
      <c r="J5769" s="38"/>
      <c r="K5769" s="36"/>
      <c r="L5769" s="36"/>
      <c r="M5769" s="38"/>
      <c r="N5769" s="36"/>
      <c r="O5769" s="38"/>
    </row>
    <row r="5770" spans="8:15">
      <c r="H5770" s="37"/>
      <c r="I5770" s="36"/>
      <c r="J5770" s="38"/>
      <c r="K5770" s="36"/>
      <c r="L5770" s="36"/>
      <c r="M5770" s="38"/>
      <c r="N5770" s="36"/>
      <c r="O5770" s="38"/>
    </row>
    <row r="5771" spans="8:15">
      <c r="H5771" s="37"/>
      <c r="I5771" s="36"/>
      <c r="J5771" s="38"/>
      <c r="K5771" s="36"/>
      <c r="L5771" s="36"/>
      <c r="M5771" s="38"/>
      <c r="N5771" s="36"/>
      <c r="O5771" s="38"/>
    </row>
    <row r="5772" spans="8:15">
      <c r="H5772" s="37"/>
      <c r="I5772" s="36"/>
      <c r="J5772" s="38"/>
      <c r="K5772" s="36"/>
      <c r="L5772" s="36"/>
      <c r="M5772" s="38"/>
      <c r="N5772" s="36"/>
      <c r="O5772" s="38"/>
    </row>
    <row r="5773" spans="8:15">
      <c r="H5773" s="37"/>
      <c r="I5773" s="36"/>
      <c r="J5773" s="38"/>
      <c r="K5773" s="36"/>
      <c r="L5773" s="36"/>
      <c r="M5773" s="38"/>
      <c r="N5773" s="36"/>
      <c r="O5773" s="38"/>
    </row>
    <row r="5774" spans="8:15">
      <c r="H5774" s="37"/>
      <c r="I5774" s="36"/>
      <c r="J5774" s="38"/>
      <c r="K5774" s="36"/>
      <c r="L5774" s="36"/>
      <c r="M5774" s="38"/>
      <c r="N5774" s="36"/>
      <c r="O5774" s="38"/>
    </row>
    <row r="5775" spans="8:15">
      <c r="H5775" s="37"/>
      <c r="I5775" s="36"/>
      <c r="J5775" s="38"/>
      <c r="K5775" s="36"/>
      <c r="L5775" s="36"/>
      <c r="M5775" s="38"/>
      <c r="N5775" s="36"/>
      <c r="O5775" s="38"/>
    </row>
    <row r="5776" spans="8:15">
      <c r="H5776" s="37"/>
      <c r="I5776" s="36"/>
      <c r="J5776" s="38"/>
      <c r="K5776" s="36"/>
      <c r="L5776" s="36"/>
      <c r="M5776" s="38"/>
      <c r="N5776" s="36"/>
      <c r="O5776" s="38"/>
    </row>
    <row r="5777" spans="8:15">
      <c r="H5777" s="37"/>
      <c r="I5777" s="36"/>
      <c r="J5777" s="38"/>
      <c r="K5777" s="36"/>
      <c r="L5777" s="36"/>
      <c r="M5777" s="38"/>
      <c r="N5777" s="36"/>
      <c r="O5777" s="38"/>
    </row>
    <row r="5778" spans="8:15">
      <c r="H5778" s="37"/>
      <c r="I5778" s="36"/>
      <c r="J5778" s="38"/>
      <c r="K5778" s="36"/>
      <c r="L5778" s="36"/>
      <c r="M5778" s="38"/>
      <c r="N5778" s="36"/>
      <c r="O5778" s="38"/>
    </row>
    <row r="5779" spans="8:15">
      <c r="H5779" s="37"/>
      <c r="I5779" s="36"/>
      <c r="J5779" s="38"/>
      <c r="K5779" s="36"/>
      <c r="L5779" s="36"/>
      <c r="M5779" s="38"/>
      <c r="N5779" s="36"/>
      <c r="O5779" s="38"/>
    </row>
    <row r="5780" spans="8:15">
      <c r="H5780" s="37"/>
      <c r="I5780" s="36"/>
      <c r="J5780" s="38"/>
      <c r="K5780" s="36"/>
      <c r="L5780" s="36"/>
      <c r="M5780" s="38"/>
      <c r="N5780" s="36"/>
      <c r="O5780" s="38"/>
    </row>
    <row r="5781" spans="8:15">
      <c r="H5781" s="37"/>
      <c r="I5781" s="36"/>
      <c r="J5781" s="38"/>
      <c r="K5781" s="36"/>
      <c r="L5781" s="36"/>
      <c r="M5781" s="38"/>
      <c r="N5781" s="36"/>
      <c r="O5781" s="38"/>
    </row>
    <row r="5782" spans="8:15">
      <c r="H5782" s="37"/>
      <c r="I5782" s="36"/>
      <c r="J5782" s="38"/>
      <c r="K5782" s="36"/>
      <c r="L5782" s="36"/>
      <c r="M5782" s="38"/>
      <c r="N5782" s="36"/>
      <c r="O5782" s="38"/>
    </row>
    <row r="5783" spans="8:15">
      <c r="H5783" s="37"/>
      <c r="I5783" s="36"/>
      <c r="J5783" s="38"/>
      <c r="K5783" s="36"/>
      <c r="L5783" s="36"/>
      <c r="M5783" s="38"/>
      <c r="N5783" s="36"/>
      <c r="O5783" s="38"/>
    </row>
    <row r="5784" spans="8:15">
      <c r="H5784" s="37"/>
      <c r="I5784" s="36"/>
      <c r="J5784" s="38"/>
      <c r="K5784" s="36"/>
      <c r="L5784" s="36"/>
      <c r="M5784" s="38"/>
      <c r="N5784" s="36"/>
      <c r="O5784" s="38"/>
    </row>
    <row r="5785" spans="8:15">
      <c r="H5785" s="37"/>
      <c r="I5785" s="36"/>
      <c r="J5785" s="38"/>
      <c r="K5785" s="36"/>
      <c r="L5785" s="36"/>
      <c r="M5785" s="38"/>
      <c r="N5785" s="36"/>
      <c r="O5785" s="38"/>
    </row>
    <row r="5786" spans="8:15">
      <c r="H5786" s="37"/>
      <c r="I5786" s="36"/>
      <c r="J5786" s="38"/>
      <c r="K5786" s="36"/>
      <c r="L5786" s="36"/>
      <c r="M5786" s="38"/>
      <c r="N5786" s="36"/>
      <c r="O5786" s="38"/>
    </row>
    <row r="5787" spans="8:15">
      <c r="H5787" s="37"/>
      <c r="I5787" s="36"/>
      <c r="J5787" s="38"/>
      <c r="K5787" s="36"/>
      <c r="L5787" s="36"/>
      <c r="M5787" s="38"/>
      <c r="N5787" s="36"/>
      <c r="O5787" s="38"/>
    </row>
    <row r="5788" spans="8:15">
      <c r="H5788" s="37"/>
      <c r="I5788" s="36"/>
      <c r="J5788" s="38"/>
      <c r="K5788" s="36"/>
      <c r="L5788" s="36"/>
      <c r="M5788" s="38"/>
      <c r="N5788" s="36"/>
      <c r="O5788" s="38"/>
    </row>
    <row r="5789" spans="8:15">
      <c r="H5789" s="37"/>
      <c r="I5789" s="36"/>
      <c r="J5789" s="38"/>
      <c r="K5789" s="36"/>
      <c r="L5789" s="36"/>
      <c r="M5789" s="38"/>
      <c r="N5789" s="36"/>
      <c r="O5789" s="38"/>
    </row>
    <row r="5790" spans="8:15">
      <c r="H5790" s="37"/>
      <c r="I5790" s="36"/>
      <c r="J5790" s="38"/>
      <c r="K5790" s="36"/>
      <c r="L5790" s="36"/>
      <c r="M5790" s="38"/>
      <c r="N5790" s="36"/>
      <c r="O5790" s="38"/>
    </row>
    <row r="5791" spans="8:15">
      <c r="H5791" s="37"/>
      <c r="I5791" s="36"/>
      <c r="J5791" s="38"/>
      <c r="K5791" s="36"/>
      <c r="L5791" s="36"/>
      <c r="M5791" s="38"/>
      <c r="N5791" s="36"/>
      <c r="O5791" s="38"/>
    </row>
    <row r="5792" spans="8:15">
      <c r="H5792" s="37"/>
      <c r="I5792" s="36"/>
      <c r="J5792" s="38"/>
      <c r="K5792" s="36"/>
      <c r="L5792" s="36"/>
      <c r="M5792" s="38"/>
      <c r="N5792" s="36"/>
      <c r="O5792" s="38"/>
    </row>
    <row r="5793" spans="8:15">
      <c r="H5793" s="37"/>
      <c r="I5793" s="36"/>
      <c r="J5793" s="38"/>
      <c r="K5793" s="36"/>
      <c r="L5793" s="36"/>
      <c r="M5793" s="38"/>
      <c r="N5793" s="36"/>
      <c r="O5793" s="38"/>
    </row>
    <row r="5794" spans="8:15">
      <c r="H5794" s="37"/>
      <c r="I5794" s="36"/>
      <c r="J5794" s="38"/>
      <c r="K5794" s="36"/>
      <c r="L5794" s="36"/>
      <c r="M5794" s="38"/>
      <c r="N5794" s="36"/>
      <c r="O5794" s="38"/>
    </row>
    <row r="5795" spans="8:15">
      <c r="H5795" s="37"/>
      <c r="I5795" s="36"/>
      <c r="J5795" s="38"/>
      <c r="K5795" s="36"/>
      <c r="L5795" s="36"/>
      <c r="M5795" s="38"/>
      <c r="N5795" s="36"/>
      <c r="O5795" s="38"/>
    </row>
    <row r="5796" spans="8:15">
      <c r="H5796" s="37"/>
      <c r="I5796" s="36"/>
      <c r="J5796" s="38"/>
      <c r="K5796" s="36"/>
      <c r="L5796" s="36"/>
      <c r="M5796" s="38"/>
      <c r="N5796" s="36"/>
      <c r="O5796" s="38"/>
    </row>
    <row r="5797" spans="8:15">
      <c r="H5797" s="37"/>
      <c r="I5797" s="36"/>
      <c r="J5797" s="38"/>
      <c r="K5797" s="36"/>
      <c r="L5797" s="36"/>
      <c r="M5797" s="38"/>
      <c r="N5797" s="36"/>
      <c r="O5797" s="38"/>
    </row>
    <row r="5798" spans="8:15">
      <c r="H5798" s="37"/>
      <c r="I5798" s="36"/>
      <c r="J5798" s="38"/>
      <c r="K5798" s="36"/>
      <c r="L5798" s="36"/>
      <c r="M5798" s="38"/>
      <c r="N5798" s="36"/>
      <c r="O5798" s="38"/>
    </row>
    <row r="5799" spans="8:15">
      <c r="H5799" s="37"/>
      <c r="I5799" s="36"/>
      <c r="J5799" s="38"/>
      <c r="K5799" s="36"/>
      <c r="L5799" s="36"/>
      <c r="M5799" s="38"/>
      <c r="N5799" s="36"/>
      <c r="O5799" s="38"/>
    </row>
    <row r="5800" spans="8:15">
      <c r="H5800" s="37"/>
      <c r="I5800" s="36"/>
      <c r="J5800" s="38"/>
      <c r="K5800" s="36"/>
      <c r="L5800" s="36"/>
      <c r="M5800" s="38"/>
      <c r="N5800" s="36"/>
      <c r="O5800" s="38"/>
    </row>
    <row r="5801" spans="8:15">
      <c r="H5801" s="37"/>
      <c r="I5801" s="36"/>
      <c r="J5801" s="38"/>
      <c r="K5801" s="36"/>
      <c r="L5801" s="36"/>
      <c r="M5801" s="38"/>
      <c r="N5801" s="36"/>
      <c r="O5801" s="38"/>
    </row>
    <row r="5802" spans="8:15">
      <c r="H5802" s="37"/>
      <c r="I5802" s="36"/>
      <c r="J5802" s="38"/>
      <c r="K5802" s="36"/>
      <c r="L5802" s="36"/>
      <c r="M5802" s="38"/>
      <c r="N5802" s="36"/>
      <c r="O5802" s="38"/>
    </row>
    <row r="5803" spans="8:15">
      <c r="H5803" s="37"/>
      <c r="I5803" s="36"/>
      <c r="J5803" s="38"/>
      <c r="K5803" s="36"/>
      <c r="L5803" s="36"/>
      <c r="M5803" s="38"/>
      <c r="N5803" s="36"/>
      <c r="O5803" s="38"/>
    </row>
    <row r="5804" spans="8:15">
      <c r="H5804" s="37"/>
      <c r="I5804" s="36"/>
      <c r="J5804" s="38"/>
      <c r="K5804" s="36"/>
      <c r="L5804" s="36"/>
      <c r="M5804" s="38"/>
      <c r="N5804" s="36"/>
      <c r="O5804" s="38"/>
    </row>
    <row r="5805" spans="8:15">
      <c r="H5805" s="37"/>
      <c r="I5805" s="36"/>
      <c r="J5805" s="38"/>
      <c r="K5805" s="36"/>
      <c r="L5805" s="36"/>
      <c r="M5805" s="38"/>
      <c r="N5805" s="36"/>
      <c r="O5805" s="38"/>
    </row>
    <row r="5806" spans="8:15">
      <c r="H5806" s="37"/>
      <c r="I5806" s="36"/>
      <c r="J5806" s="38"/>
      <c r="K5806" s="36"/>
      <c r="L5806" s="36"/>
      <c r="M5806" s="38"/>
      <c r="N5806" s="36"/>
      <c r="O5806" s="38"/>
    </row>
    <row r="5807" spans="8:15">
      <c r="H5807" s="37"/>
      <c r="I5807" s="36"/>
      <c r="J5807" s="38"/>
      <c r="K5807" s="36"/>
      <c r="L5807" s="36"/>
      <c r="M5807" s="38"/>
      <c r="N5807" s="36"/>
      <c r="O5807" s="38"/>
    </row>
    <row r="5808" spans="8:15">
      <c r="H5808" s="37"/>
      <c r="I5808" s="36"/>
      <c r="J5808" s="38"/>
      <c r="K5808" s="36"/>
      <c r="L5808" s="36"/>
      <c r="M5808" s="38"/>
      <c r="N5808" s="36"/>
      <c r="O5808" s="38"/>
    </row>
    <row r="5809" spans="8:15">
      <c r="H5809" s="37"/>
      <c r="I5809" s="36"/>
      <c r="J5809" s="38"/>
      <c r="K5809" s="36"/>
      <c r="L5809" s="36"/>
      <c r="M5809" s="38"/>
      <c r="N5809" s="36"/>
      <c r="O5809" s="38"/>
    </row>
    <row r="5810" spans="8:15">
      <c r="H5810" s="37"/>
      <c r="I5810" s="36"/>
      <c r="J5810" s="38"/>
      <c r="K5810" s="36"/>
      <c r="L5810" s="36"/>
      <c r="M5810" s="38"/>
      <c r="N5810" s="36"/>
      <c r="O5810" s="38"/>
    </row>
    <row r="5811" spans="8:15">
      <c r="H5811" s="37"/>
      <c r="I5811" s="36"/>
      <c r="J5811" s="38"/>
      <c r="K5811" s="36"/>
      <c r="L5811" s="36"/>
      <c r="M5811" s="38"/>
      <c r="N5811" s="36"/>
      <c r="O5811" s="38"/>
    </row>
    <row r="5812" spans="8:15">
      <c r="H5812" s="37"/>
      <c r="I5812" s="36"/>
      <c r="J5812" s="38"/>
      <c r="K5812" s="36"/>
      <c r="L5812" s="36"/>
      <c r="M5812" s="38"/>
      <c r="N5812" s="36"/>
      <c r="O5812" s="38"/>
    </row>
    <row r="5813" spans="8:15">
      <c r="H5813" s="37"/>
      <c r="I5813" s="36"/>
      <c r="J5813" s="38"/>
      <c r="K5813" s="36"/>
      <c r="L5813" s="36"/>
      <c r="M5813" s="38"/>
      <c r="N5813" s="36"/>
      <c r="O5813" s="38"/>
    </row>
    <row r="5814" spans="8:15">
      <c r="H5814" s="37"/>
      <c r="I5814" s="36"/>
      <c r="J5814" s="38"/>
      <c r="K5814" s="36"/>
      <c r="L5814" s="36"/>
      <c r="M5814" s="38"/>
      <c r="N5814" s="36"/>
      <c r="O5814" s="38"/>
    </row>
    <row r="5815" spans="8:15">
      <c r="H5815" s="37"/>
      <c r="I5815" s="36"/>
      <c r="J5815" s="38"/>
      <c r="K5815" s="36"/>
      <c r="L5815" s="36"/>
      <c r="M5815" s="38"/>
      <c r="N5815" s="36"/>
      <c r="O5815" s="38"/>
    </row>
    <row r="5816" spans="8:15">
      <c r="H5816" s="37"/>
      <c r="I5816" s="36"/>
      <c r="J5816" s="38"/>
      <c r="K5816" s="36"/>
      <c r="L5816" s="36"/>
      <c r="M5816" s="38"/>
      <c r="N5816" s="36"/>
      <c r="O5816" s="38"/>
    </row>
    <row r="5817" spans="8:15">
      <c r="H5817" s="37"/>
      <c r="I5817" s="36"/>
      <c r="J5817" s="38"/>
      <c r="K5817" s="36"/>
      <c r="L5817" s="36"/>
      <c r="M5817" s="38"/>
      <c r="N5817" s="36"/>
      <c r="O5817" s="38"/>
    </row>
    <row r="5818" spans="8:15">
      <c r="H5818" s="37"/>
      <c r="I5818" s="36"/>
      <c r="J5818" s="38"/>
      <c r="K5818" s="36"/>
      <c r="L5818" s="36"/>
      <c r="M5818" s="38"/>
      <c r="N5818" s="36"/>
      <c r="O5818" s="38"/>
    </row>
    <row r="5819" spans="8:15">
      <c r="H5819" s="37"/>
      <c r="I5819" s="36"/>
      <c r="J5819" s="38"/>
      <c r="K5819" s="36"/>
      <c r="L5819" s="36"/>
      <c r="M5819" s="38"/>
      <c r="N5819" s="36"/>
      <c r="O5819" s="38"/>
    </row>
    <row r="5820" spans="8:15">
      <c r="H5820" s="37"/>
      <c r="I5820" s="36"/>
      <c r="J5820" s="38"/>
      <c r="K5820" s="36"/>
      <c r="L5820" s="36"/>
      <c r="M5820" s="38"/>
      <c r="N5820" s="36"/>
      <c r="O5820" s="38"/>
    </row>
    <row r="5821" spans="8:15">
      <c r="H5821" s="37"/>
      <c r="I5821" s="36"/>
      <c r="J5821" s="38"/>
      <c r="K5821" s="36"/>
      <c r="L5821" s="36"/>
      <c r="M5821" s="38"/>
      <c r="N5821" s="36"/>
      <c r="O5821" s="38"/>
    </row>
    <row r="5822" spans="8:15">
      <c r="H5822" s="37"/>
      <c r="I5822" s="36"/>
      <c r="J5822" s="38"/>
      <c r="K5822" s="36"/>
      <c r="L5822" s="36"/>
      <c r="M5822" s="38"/>
      <c r="N5822" s="36"/>
      <c r="O5822" s="38"/>
    </row>
    <row r="5823" spans="8:15">
      <c r="H5823" s="37"/>
      <c r="I5823" s="36"/>
      <c r="J5823" s="38"/>
      <c r="K5823" s="36"/>
      <c r="L5823" s="36"/>
      <c r="M5823" s="38"/>
      <c r="N5823" s="36"/>
      <c r="O5823" s="38"/>
    </row>
    <row r="5824" spans="8:15">
      <c r="H5824" s="37"/>
      <c r="I5824" s="36"/>
      <c r="J5824" s="38"/>
      <c r="K5824" s="36"/>
      <c r="L5824" s="36"/>
      <c r="M5824" s="38"/>
      <c r="N5824" s="36"/>
      <c r="O5824" s="38"/>
    </row>
    <row r="5825" spans="8:15">
      <c r="H5825" s="37"/>
      <c r="I5825" s="36"/>
      <c r="J5825" s="38"/>
      <c r="K5825" s="36"/>
      <c r="L5825" s="36"/>
      <c r="M5825" s="38"/>
      <c r="N5825" s="36"/>
      <c r="O5825" s="38"/>
    </row>
    <row r="5826" spans="8:15">
      <c r="H5826" s="37"/>
      <c r="I5826" s="36"/>
      <c r="J5826" s="38"/>
      <c r="K5826" s="36"/>
      <c r="L5826" s="36"/>
      <c r="M5826" s="38"/>
      <c r="N5826" s="36"/>
      <c r="O5826" s="38"/>
    </row>
    <row r="5827" spans="8:15">
      <c r="H5827" s="37"/>
      <c r="I5827" s="36"/>
      <c r="J5827" s="38"/>
      <c r="K5827" s="36"/>
      <c r="L5827" s="36"/>
      <c r="M5827" s="38"/>
      <c r="N5827" s="36"/>
      <c r="O5827" s="38"/>
    </row>
    <row r="5828" spans="8:15">
      <c r="H5828" s="37"/>
      <c r="I5828" s="36"/>
      <c r="J5828" s="38"/>
      <c r="K5828" s="36"/>
      <c r="L5828" s="36"/>
      <c r="M5828" s="38"/>
      <c r="N5828" s="36"/>
      <c r="O5828" s="38"/>
    </row>
    <row r="5829" spans="8:15">
      <c r="H5829" s="37"/>
      <c r="I5829" s="36"/>
      <c r="J5829" s="38"/>
      <c r="K5829" s="36"/>
      <c r="L5829" s="36"/>
      <c r="M5829" s="38"/>
      <c r="N5829" s="36"/>
      <c r="O5829" s="38"/>
    </row>
    <row r="5830" spans="8:15">
      <c r="H5830" s="37"/>
      <c r="I5830" s="36"/>
      <c r="J5830" s="38"/>
      <c r="K5830" s="36"/>
      <c r="L5830" s="36"/>
      <c r="M5830" s="38"/>
      <c r="N5830" s="36"/>
      <c r="O5830" s="38"/>
    </row>
    <row r="5831" spans="8:15">
      <c r="H5831" s="37"/>
      <c r="I5831" s="36"/>
      <c r="J5831" s="38"/>
      <c r="K5831" s="36"/>
      <c r="L5831" s="36"/>
      <c r="M5831" s="38"/>
      <c r="N5831" s="36"/>
      <c r="O5831" s="38"/>
    </row>
    <row r="5832" spans="8:15">
      <c r="H5832" s="37"/>
      <c r="I5832" s="36"/>
      <c r="J5832" s="38"/>
      <c r="K5832" s="36"/>
      <c r="L5832" s="36"/>
      <c r="M5832" s="38"/>
      <c r="N5832" s="36"/>
      <c r="O5832" s="38"/>
    </row>
    <row r="5833" spans="8:15">
      <c r="H5833" s="37"/>
      <c r="I5833" s="36"/>
      <c r="J5833" s="38"/>
      <c r="K5833" s="36"/>
      <c r="L5833" s="36"/>
      <c r="M5833" s="38"/>
      <c r="N5833" s="36"/>
      <c r="O5833" s="38"/>
    </row>
    <row r="5834" spans="8:15">
      <c r="H5834" s="37"/>
      <c r="I5834" s="36"/>
      <c r="J5834" s="38"/>
      <c r="K5834" s="36"/>
      <c r="L5834" s="36"/>
      <c r="M5834" s="38"/>
      <c r="N5834" s="36"/>
      <c r="O5834" s="38"/>
    </row>
    <row r="5835" spans="8:15">
      <c r="H5835" s="37"/>
      <c r="I5835" s="36"/>
      <c r="J5835" s="38"/>
      <c r="K5835" s="36"/>
      <c r="L5835" s="36"/>
      <c r="M5835" s="38"/>
      <c r="N5835" s="36"/>
      <c r="O5835" s="38"/>
    </row>
    <row r="5836" spans="8:15">
      <c r="H5836" s="37"/>
      <c r="I5836" s="36"/>
      <c r="J5836" s="38"/>
      <c r="K5836" s="36"/>
      <c r="L5836" s="36"/>
      <c r="M5836" s="38"/>
      <c r="N5836" s="36"/>
      <c r="O5836" s="38"/>
    </row>
    <row r="5837" spans="8:15">
      <c r="H5837" s="37"/>
      <c r="I5837" s="36"/>
      <c r="J5837" s="38"/>
      <c r="K5837" s="36"/>
      <c r="L5837" s="36"/>
      <c r="M5837" s="38"/>
      <c r="N5837" s="36"/>
      <c r="O5837" s="38"/>
    </row>
    <row r="5838" spans="8:15">
      <c r="H5838" s="37"/>
      <c r="I5838" s="36"/>
      <c r="J5838" s="38"/>
      <c r="K5838" s="36"/>
      <c r="L5838" s="36"/>
      <c r="M5838" s="38"/>
      <c r="N5838" s="36"/>
      <c r="O5838" s="38"/>
    </row>
    <row r="5839" spans="8:15">
      <c r="H5839" s="37"/>
      <c r="I5839" s="36"/>
      <c r="J5839" s="38"/>
      <c r="K5839" s="36"/>
      <c r="L5839" s="36"/>
      <c r="M5839" s="38"/>
      <c r="N5839" s="36"/>
      <c r="O5839" s="38"/>
    </row>
    <row r="5840" spans="8:15">
      <c r="H5840" s="37"/>
      <c r="I5840" s="36"/>
      <c r="J5840" s="38"/>
      <c r="K5840" s="36"/>
      <c r="L5840" s="36"/>
      <c r="M5840" s="38"/>
      <c r="N5840" s="36"/>
      <c r="O5840" s="38"/>
    </row>
    <row r="5841" spans="8:15">
      <c r="H5841" s="37"/>
      <c r="I5841" s="36"/>
      <c r="J5841" s="38"/>
      <c r="K5841" s="36"/>
      <c r="L5841" s="36"/>
      <c r="M5841" s="38"/>
      <c r="N5841" s="36"/>
      <c r="O5841" s="38"/>
    </row>
    <row r="5842" spans="8:15">
      <c r="H5842" s="37"/>
      <c r="I5842" s="36"/>
      <c r="J5842" s="38"/>
      <c r="K5842" s="36"/>
      <c r="L5842" s="36"/>
      <c r="M5842" s="38"/>
      <c r="N5842" s="36"/>
      <c r="O5842" s="38"/>
    </row>
    <row r="5843" spans="8:15">
      <c r="H5843" s="37"/>
      <c r="I5843" s="36"/>
      <c r="J5843" s="38"/>
      <c r="K5843" s="36"/>
      <c r="L5843" s="36"/>
      <c r="M5843" s="38"/>
      <c r="N5843" s="36"/>
      <c r="O5843" s="38"/>
    </row>
    <row r="5844" spans="8:15">
      <c r="H5844" s="37"/>
      <c r="I5844" s="36"/>
      <c r="J5844" s="38"/>
      <c r="K5844" s="36"/>
      <c r="L5844" s="36"/>
      <c r="M5844" s="38"/>
      <c r="N5844" s="36"/>
      <c r="O5844" s="38"/>
    </row>
    <row r="5845" spans="8:15">
      <c r="H5845" s="37"/>
      <c r="I5845" s="36"/>
      <c r="J5845" s="38"/>
      <c r="K5845" s="36"/>
      <c r="L5845" s="36"/>
      <c r="M5845" s="38"/>
      <c r="N5845" s="36"/>
      <c r="O5845" s="38"/>
    </row>
    <row r="5846" spans="8:15">
      <c r="H5846" s="37"/>
      <c r="I5846" s="36"/>
      <c r="J5846" s="38"/>
      <c r="K5846" s="36"/>
      <c r="L5846" s="36"/>
      <c r="M5846" s="38"/>
      <c r="N5846" s="36"/>
      <c r="O5846" s="38"/>
    </row>
    <row r="5847" spans="8:15">
      <c r="H5847" s="37"/>
      <c r="I5847" s="36"/>
      <c r="J5847" s="38"/>
      <c r="K5847" s="36"/>
      <c r="L5847" s="36"/>
      <c r="M5847" s="38"/>
      <c r="N5847" s="36"/>
      <c r="O5847" s="38"/>
    </row>
    <row r="5848" spans="8:15">
      <c r="H5848" s="37"/>
      <c r="I5848" s="36"/>
      <c r="J5848" s="38"/>
      <c r="K5848" s="36"/>
      <c r="L5848" s="36"/>
      <c r="M5848" s="38"/>
      <c r="N5848" s="36"/>
      <c r="O5848" s="38"/>
    </row>
    <row r="5849" spans="8:15">
      <c r="H5849" s="37"/>
      <c r="I5849" s="36"/>
      <c r="J5849" s="38"/>
      <c r="K5849" s="36"/>
      <c r="L5849" s="36"/>
      <c r="M5849" s="38"/>
      <c r="N5849" s="36"/>
      <c r="O5849" s="38"/>
    </row>
    <row r="5850" spans="8:15">
      <c r="H5850" s="37"/>
      <c r="I5850" s="36"/>
      <c r="J5850" s="38"/>
      <c r="K5850" s="36"/>
      <c r="L5850" s="36"/>
      <c r="M5850" s="38"/>
      <c r="N5850" s="36"/>
      <c r="O5850" s="38"/>
    </row>
    <row r="5851" spans="8:15">
      <c r="H5851" s="37"/>
      <c r="I5851" s="36"/>
      <c r="J5851" s="38"/>
      <c r="K5851" s="36"/>
      <c r="L5851" s="36"/>
      <c r="M5851" s="38"/>
      <c r="N5851" s="36"/>
      <c r="O5851" s="38"/>
    </row>
    <row r="5852" spans="8:15">
      <c r="H5852" s="37"/>
      <c r="I5852" s="36"/>
      <c r="J5852" s="38"/>
      <c r="K5852" s="36"/>
      <c r="L5852" s="36"/>
      <c r="M5852" s="38"/>
      <c r="N5852" s="36"/>
      <c r="O5852" s="38"/>
    </row>
    <row r="5853" spans="8:15">
      <c r="H5853" s="37"/>
      <c r="I5853" s="36"/>
      <c r="J5853" s="38"/>
      <c r="K5853" s="36"/>
      <c r="L5853" s="36"/>
      <c r="M5853" s="38"/>
      <c r="N5853" s="36"/>
      <c r="O5853" s="38"/>
    </row>
    <row r="5854" spans="8:15">
      <c r="H5854" s="37"/>
      <c r="I5854" s="36"/>
      <c r="J5854" s="38"/>
      <c r="K5854" s="36"/>
      <c r="L5854" s="36"/>
      <c r="M5854" s="38"/>
      <c r="N5854" s="36"/>
      <c r="O5854" s="38"/>
    </row>
    <row r="5855" spans="8:15">
      <c r="H5855" s="37"/>
      <c r="I5855" s="36"/>
      <c r="J5855" s="38"/>
      <c r="K5855" s="36"/>
      <c r="L5855" s="36"/>
      <c r="M5855" s="38"/>
      <c r="N5855" s="36"/>
      <c r="O5855" s="38"/>
    </row>
    <row r="5856" spans="8:15">
      <c r="H5856" s="37"/>
      <c r="I5856" s="36"/>
      <c r="J5856" s="38"/>
      <c r="K5856" s="36"/>
      <c r="L5856" s="36"/>
      <c r="M5856" s="38"/>
      <c r="N5856" s="36"/>
      <c r="O5856" s="38"/>
    </row>
    <row r="5857" spans="8:15">
      <c r="H5857" s="37"/>
      <c r="I5857" s="36"/>
      <c r="J5857" s="38"/>
      <c r="K5857" s="36"/>
      <c r="L5857" s="36"/>
      <c r="M5857" s="38"/>
      <c r="N5857" s="36"/>
      <c r="O5857" s="38"/>
    </row>
    <row r="5858" spans="8:15">
      <c r="H5858" s="37"/>
      <c r="I5858" s="36"/>
      <c r="J5858" s="38"/>
      <c r="K5858" s="36"/>
      <c r="L5858" s="36"/>
      <c r="M5858" s="38"/>
      <c r="N5858" s="36"/>
      <c r="O5858" s="38"/>
    </row>
    <row r="5859" spans="8:15">
      <c r="H5859" s="37"/>
      <c r="I5859" s="36"/>
      <c r="J5859" s="38"/>
      <c r="K5859" s="36"/>
      <c r="L5859" s="36"/>
      <c r="M5859" s="38"/>
      <c r="N5859" s="36"/>
      <c r="O5859" s="38"/>
    </row>
    <row r="5860" spans="8:15">
      <c r="H5860" s="37"/>
      <c r="I5860" s="36"/>
      <c r="J5860" s="38"/>
      <c r="K5860" s="36"/>
      <c r="L5860" s="36"/>
      <c r="M5860" s="38"/>
      <c r="N5860" s="36"/>
      <c r="O5860" s="38"/>
    </row>
    <row r="5861" spans="8:15">
      <c r="H5861" s="37"/>
      <c r="I5861" s="36"/>
      <c r="J5861" s="38"/>
      <c r="K5861" s="36"/>
      <c r="L5861" s="36"/>
      <c r="M5861" s="38"/>
      <c r="N5861" s="36"/>
      <c r="O5861" s="38"/>
    </row>
    <row r="5862" spans="8:15">
      <c r="H5862" s="37"/>
      <c r="I5862" s="36"/>
      <c r="J5862" s="38"/>
      <c r="K5862" s="36"/>
      <c r="L5862" s="36"/>
      <c r="M5862" s="38"/>
      <c r="N5862" s="36"/>
      <c r="O5862" s="38"/>
    </row>
    <row r="5863" spans="8:15">
      <c r="H5863" s="37"/>
      <c r="I5863" s="36"/>
      <c r="J5863" s="38"/>
      <c r="K5863" s="36"/>
      <c r="L5863" s="36"/>
      <c r="M5863" s="38"/>
      <c r="N5863" s="36"/>
      <c r="O5863" s="38"/>
    </row>
    <row r="5864" spans="8:15">
      <c r="H5864" s="37"/>
      <c r="I5864" s="36"/>
      <c r="J5864" s="38"/>
      <c r="K5864" s="36"/>
      <c r="L5864" s="36"/>
      <c r="M5864" s="38"/>
      <c r="N5864" s="36"/>
      <c r="O5864" s="38"/>
    </row>
    <row r="5865" spans="8:15">
      <c r="H5865" s="37"/>
      <c r="I5865" s="36"/>
      <c r="J5865" s="38"/>
      <c r="K5865" s="36"/>
      <c r="L5865" s="36"/>
      <c r="M5865" s="38"/>
      <c r="N5865" s="36"/>
      <c r="O5865" s="38"/>
    </row>
    <row r="5866" spans="8:15">
      <c r="H5866" s="37"/>
      <c r="I5866" s="36"/>
      <c r="J5866" s="38"/>
      <c r="K5866" s="36"/>
      <c r="L5866" s="36"/>
      <c r="M5866" s="38"/>
      <c r="N5866" s="36"/>
      <c r="O5866" s="38"/>
    </row>
    <row r="5867" spans="8:15">
      <c r="H5867" s="37"/>
      <c r="I5867" s="36"/>
      <c r="J5867" s="38"/>
      <c r="K5867" s="36"/>
      <c r="L5867" s="36"/>
      <c r="M5867" s="38"/>
      <c r="N5867" s="36"/>
      <c r="O5867" s="38"/>
    </row>
    <row r="5868" spans="8:15">
      <c r="H5868" s="37"/>
      <c r="I5868" s="36"/>
      <c r="J5868" s="38"/>
      <c r="K5868" s="36"/>
      <c r="L5868" s="36"/>
      <c r="M5868" s="38"/>
      <c r="N5868" s="36"/>
      <c r="O5868" s="38"/>
    </row>
    <row r="5869" spans="8:15">
      <c r="H5869" s="37"/>
      <c r="I5869" s="36"/>
      <c r="J5869" s="38"/>
      <c r="K5869" s="36"/>
      <c r="L5869" s="36"/>
      <c r="M5869" s="38"/>
      <c r="N5869" s="36"/>
      <c r="O5869" s="38"/>
    </row>
    <row r="5870" spans="8:15">
      <c r="H5870" s="37"/>
      <c r="I5870" s="36"/>
      <c r="J5870" s="38"/>
      <c r="K5870" s="36"/>
      <c r="L5870" s="36"/>
      <c r="M5870" s="38"/>
      <c r="N5870" s="36"/>
      <c r="O5870" s="38"/>
    </row>
    <row r="5871" spans="8:15">
      <c r="H5871" s="37"/>
      <c r="I5871" s="36"/>
      <c r="J5871" s="38"/>
      <c r="K5871" s="36"/>
      <c r="L5871" s="36"/>
      <c r="M5871" s="38"/>
      <c r="N5871" s="36"/>
      <c r="O5871" s="38"/>
    </row>
    <row r="5872" spans="8:15">
      <c r="H5872" s="37"/>
      <c r="I5872" s="36"/>
      <c r="J5872" s="38"/>
      <c r="K5872" s="36"/>
      <c r="L5872" s="36"/>
      <c r="M5872" s="38"/>
      <c r="N5872" s="36"/>
      <c r="O5872" s="38"/>
    </row>
    <row r="5873" spans="8:15">
      <c r="H5873" s="37"/>
      <c r="I5873" s="36"/>
      <c r="J5873" s="38"/>
      <c r="K5873" s="36"/>
      <c r="L5873" s="36"/>
      <c r="M5873" s="38"/>
      <c r="N5873" s="36"/>
      <c r="O5873" s="38"/>
    </row>
    <row r="5874" spans="8:15">
      <c r="H5874" s="37"/>
      <c r="I5874" s="36"/>
      <c r="J5874" s="38"/>
      <c r="K5874" s="36"/>
      <c r="L5874" s="36"/>
      <c r="M5874" s="38"/>
      <c r="N5874" s="36"/>
      <c r="O5874" s="38"/>
    </row>
    <row r="5875" spans="8:15">
      <c r="H5875" s="37"/>
      <c r="I5875" s="36"/>
      <c r="J5875" s="38"/>
      <c r="K5875" s="36"/>
      <c r="L5875" s="36"/>
      <c r="M5875" s="38"/>
      <c r="N5875" s="36"/>
      <c r="O5875" s="38"/>
    </row>
    <row r="5876" spans="8:15">
      <c r="H5876" s="37"/>
      <c r="I5876" s="36"/>
      <c r="J5876" s="38"/>
      <c r="K5876" s="36"/>
      <c r="L5876" s="36"/>
      <c r="M5876" s="38"/>
      <c r="N5876" s="36"/>
      <c r="O5876" s="38"/>
    </row>
    <row r="5877" spans="8:15">
      <c r="H5877" s="37"/>
      <c r="I5877" s="36"/>
      <c r="J5877" s="38"/>
      <c r="K5877" s="36"/>
      <c r="L5877" s="36"/>
      <c r="M5877" s="38"/>
      <c r="N5877" s="36"/>
      <c r="O5877" s="38"/>
    </row>
    <row r="5878" spans="8:15">
      <c r="H5878" s="37"/>
      <c r="I5878" s="36"/>
      <c r="J5878" s="38"/>
      <c r="K5878" s="36"/>
      <c r="L5878" s="36"/>
      <c r="M5878" s="38"/>
      <c r="N5878" s="36"/>
      <c r="O5878" s="38"/>
    </row>
    <row r="5879" spans="8:15">
      <c r="H5879" s="37"/>
      <c r="I5879" s="36"/>
      <c r="J5879" s="38"/>
      <c r="K5879" s="36"/>
      <c r="L5879" s="36"/>
      <c r="M5879" s="38"/>
      <c r="N5879" s="36"/>
      <c r="O5879" s="38"/>
    </row>
    <row r="5880" spans="8:15">
      <c r="H5880" s="37"/>
      <c r="I5880" s="36"/>
      <c r="J5880" s="38"/>
      <c r="K5880" s="36"/>
      <c r="L5880" s="36"/>
      <c r="M5880" s="38"/>
      <c r="N5880" s="36"/>
      <c r="O5880" s="38"/>
    </row>
    <row r="5881" spans="8:15">
      <c r="H5881" s="37"/>
      <c r="I5881" s="36"/>
      <c r="J5881" s="38"/>
      <c r="K5881" s="36"/>
      <c r="L5881" s="36"/>
      <c r="M5881" s="38"/>
      <c r="N5881" s="36"/>
      <c r="O5881" s="38"/>
    </row>
    <row r="5882" spans="8:15">
      <c r="H5882" s="37"/>
      <c r="I5882" s="36"/>
      <c r="J5882" s="38"/>
      <c r="K5882" s="36"/>
      <c r="L5882" s="36"/>
      <c r="M5882" s="38"/>
      <c r="N5882" s="36"/>
      <c r="O5882" s="38"/>
    </row>
    <row r="5883" spans="8:15">
      <c r="H5883" s="37"/>
      <c r="I5883" s="36"/>
      <c r="J5883" s="38"/>
      <c r="K5883" s="36"/>
      <c r="L5883" s="36"/>
      <c r="M5883" s="38"/>
      <c r="N5883" s="36"/>
      <c r="O5883" s="38"/>
    </row>
    <row r="5884" spans="8:15">
      <c r="H5884" s="37"/>
      <c r="I5884" s="36"/>
      <c r="J5884" s="38"/>
      <c r="K5884" s="36"/>
      <c r="L5884" s="36"/>
      <c r="M5884" s="38"/>
      <c r="N5884" s="36"/>
      <c r="O5884" s="38"/>
    </row>
    <row r="5885" spans="8:15">
      <c r="H5885" s="37"/>
      <c r="I5885" s="36"/>
      <c r="J5885" s="38"/>
      <c r="K5885" s="36"/>
      <c r="L5885" s="36"/>
      <c r="M5885" s="38"/>
      <c r="N5885" s="36"/>
      <c r="O5885" s="38"/>
    </row>
    <row r="5886" spans="8:15">
      <c r="H5886" s="37"/>
      <c r="I5886" s="36"/>
      <c r="J5886" s="38"/>
      <c r="K5886" s="36"/>
      <c r="L5886" s="36"/>
      <c r="M5886" s="38"/>
      <c r="N5886" s="36"/>
      <c r="O5886" s="38"/>
    </row>
    <row r="5887" spans="8:15">
      <c r="H5887" s="37"/>
      <c r="I5887" s="36"/>
      <c r="J5887" s="38"/>
      <c r="K5887" s="36"/>
      <c r="L5887" s="36"/>
      <c r="M5887" s="38"/>
      <c r="N5887" s="36"/>
      <c r="O5887" s="38"/>
    </row>
    <row r="5888" spans="8:15">
      <c r="H5888" s="37"/>
      <c r="I5888" s="36"/>
      <c r="J5888" s="38"/>
      <c r="K5888" s="36"/>
      <c r="L5888" s="36"/>
      <c r="M5888" s="38"/>
      <c r="N5888" s="36"/>
      <c r="O5888" s="38"/>
    </row>
    <row r="5889" spans="8:15">
      <c r="H5889" s="37"/>
      <c r="I5889" s="36"/>
      <c r="J5889" s="38"/>
      <c r="K5889" s="36"/>
      <c r="L5889" s="36"/>
      <c r="M5889" s="38"/>
      <c r="N5889" s="36"/>
      <c r="O5889" s="38"/>
    </row>
    <row r="5890" spans="8:15">
      <c r="H5890" s="37"/>
      <c r="I5890" s="36"/>
      <c r="J5890" s="38"/>
      <c r="K5890" s="36"/>
      <c r="L5890" s="36"/>
      <c r="M5890" s="38"/>
      <c r="N5890" s="36"/>
      <c r="O5890" s="38"/>
    </row>
    <row r="5891" spans="8:15">
      <c r="H5891" s="37"/>
      <c r="I5891" s="36"/>
      <c r="J5891" s="38"/>
      <c r="K5891" s="36"/>
      <c r="L5891" s="36"/>
      <c r="M5891" s="38"/>
      <c r="N5891" s="36"/>
      <c r="O5891" s="38"/>
    </row>
    <row r="5892" spans="8:15">
      <c r="H5892" s="37"/>
      <c r="I5892" s="36"/>
      <c r="J5892" s="38"/>
      <c r="K5892" s="36"/>
      <c r="L5892" s="36"/>
      <c r="M5892" s="38"/>
      <c r="N5892" s="36"/>
      <c r="O5892" s="38"/>
    </row>
    <row r="5893" spans="8:15">
      <c r="H5893" s="37"/>
      <c r="I5893" s="36"/>
      <c r="J5893" s="38"/>
      <c r="K5893" s="36"/>
      <c r="L5893" s="36"/>
      <c r="M5893" s="38"/>
      <c r="N5893" s="36"/>
      <c r="O5893" s="38"/>
    </row>
    <row r="5894" spans="8:15">
      <c r="H5894" s="37"/>
      <c r="I5894" s="36"/>
      <c r="J5894" s="38"/>
      <c r="K5894" s="36"/>
      <c r="L5894" s="36"/>
      <c r="M5894" s="38"/>
      <c r="N5894" s="36"/>
      <c r="O5894" s="38"/>
    </row>
    <row r="5895" spans="8:15">
      <c r="H5895" s="37"/>
      <c r="I5895" s="36"/>
      <c r="J5895" s="38"/>
      <c r="K5895" s="36"/>
      <c r="L5895" s="36"/>
      <c r="M5895" s="38"/>
      <c r="N5895" s="36"/>
      <c r="O5895" s="38"/>
    </row>
    <row r="5896" spans="8:15">
      <c r="H5896" s="37"/>
      <c r="I5896" s="36"/>
      <c r="J5896" s="38"/>
      <c r="K5896" s="36"/>
      <c r="L5896" s="36"/>
      <c r="M5896" s="38"/>
      <c r="N5896" s="36"/>
      <c r="O5896" s="38"/>
    </row>
    <row r="5897" spans="8:15">
      <c r="H5897" s="37"/>
      <c r="I5897" s="36"/>
      <c r="J5897" s="38"/>
      <c r="K5897" s="36"/>
      <c r="L5897" s="36"/>
      <c r="M5897" s="38"/>
      <c r="N5897" s="36"/>
      <c r="O5897" s="38"/>
    </row>
    <row r="5898" spans="8:15">
      <c r="H5898" s="37"/>
      <c r="I5898" s="36"/>
      <c r="J5898" s="38"/>
      <c r="K5898" s="36"/>
      <c r="L5898" s="36"/>
      <c r="M5898" s="38"/>
      <c r="N5898" s="36"/>
      <c r="O5898" s="38"/>
    </row>
    <row r="5899" spans="8:15">
      <c r="H5899" s="37"/>
      <c r="I5899" s="36"/>
      <c r="J5899" s="38"/>
      <c r="K5899" s="36"/>
      <c r="L5899" s="36"/>
      <c r="M5899" s="38"/>
      <c r="N5899" s="36"/>
      <c r="O5899" s="38"/>
    </row>
    <row r="5900" spans="8:15">
      <c r="H5900" s="37"/>
      <c r="I5900" s="36"/>
      <c r="J5900" s="38"/>
      <c r="K5900" s="36"/>
      <c r="L5900" s="36"/>
      <c r="M5900" s="38"/>
      <c r="N5900" s="36"/>
      <c r="O5900" s="38"/>
    </row>
    <row r="5901" spans="8:15">
      <c r="H5901" s="37"/>
      <c r="I5901" s="36"/>
      <c r="J5901" s="38"/>
      <c r="K5901" s="36"/>
      <c r="L5901" s="36"/>
      <c r="M5901" s="38"/>
      <c r="N5901" s="36"/>
      <c r="O5901" s="38"/>
    </row>
    <row r="5902" spans="8:15">
      <c r="H5902" s="37"/>
      <c r="I5902" s="36"/>
      <c r="J5902" s="38"/>
      <c r="K5902" s="36"/>
      <c r="L5902" s="36"/>
      <c r="M5902" s="38"/>
      <c r="N5902" s="36"/>
      <c r="O5902" s="38"/>
    </row>
    <row r="5903" spans="8:15">
      <c r="H5903" s="37"/>
      <c r="I5903" s="36"/>
      <c r="J5903" s="38"/>
      <c r="K5903" s="36"/>
      <c r="L5903" s="36"/>
      <c r="M5903" s="38"/>
      <c r="N5903" s="36"/>
      <c r="O5903" s="38"/>
    </row>
    <row r="5904" spans="8:15">
      <c r="H5904" s="37"/>
      <c r="I5904" s="36"/>
      <c r="J5904" s="38"/>
      <c r="K5904" s="36"/>
      <c r="L5904" s="36"/>
      <c r="M5904" s="38"/>
      <c r="N5904" s="36"/>
      <c r="O5904" s="38"/>
    </row>
    <row r="5905" spans="8:15">
      <c r="H5905" s="37"/>
      <c r="I5905" s="36"/>
      <c r="J5905" s="38"/>
      <c r="K5905" s="36"/>
      <c r="L5905" s="36"/>
      <c r="M5905" s="38"/>
      <c r="N5905" s="36"/>
      <c r="O5905" s="38"/>
    </row>
    <row r="5906" spans="8:15">
      <c r="H5906" s="37"/>
      <c r="I5906" s="36"/>
      <c r="J5906" s="38"/>
      <c r="K5906" s="36"/>
      <c r="L5906" s="36"/>
      <c r="M5906" s="38"/>
      <c r="N5906" s="36"/>
      <c r="O5906" s="38"/>
    </row>
    <row r="5907" spans="8:15">
      <c r="H5907" s="37"/>
      <c r="I5907" s="36"/>
      <c r="J5907" s="38"/>
      <c r="K5907" s="36"/>
      <c r="L5907" s="36"/>
      <c r="M5907" s="38"/>
      <c r="N5907" s="36"/>
      <c r="O5907" s="38"/>
    </row>
    <row r="5908" spans="8:15">
      <c r="H5908" s="37"/>
      <c r="I5908" s="36"/>
      <c r="J5908" s="38"/>
      <c r="K5908" s="36"/>
      <c r="L5908" s="36"/>
      <c r="M5908" s="38"/>
      <c r="N5908" s="36"/>
      <c r="O5908" s="38"/>
    </row>
    <row r="5909" spans="8:15">
      <c r="H5909" s="37"/>
      <c r="I5909" s="36"/>
      <c r="J5909" s="38"/>
      <c r="K5909" s="36"/>
      <c r="L5909" s="36"/>
      <c r="M5909" s="38"/>
      <c r="N5909" s="36"/>
      <c r="O5909" s="38"/>
    </row>
    <row r="5910" spans="8:15">
      <c r="H5910" s="37"/>
      <c r="I5910" s="36"/>
      <c r="J5910" s="38"/>
      <c r="K5910" s="36"/>
      <c r="L5910" s="36"/>
      <c r="M5910" s="38"/>
      <c r="N5910" s="36"/>
      <c r="O5910" s="38"/>
    </row>
    <row r="5911" spans="8:15">
      <c r="H5911" s="37"/>
      <c r="I5911" s="36"/>
      <c r="J5911" s="38"/>
      <c r="K5911" s="36"/>
      <c r="L5911" s="36"/>
      <c r="M5911" s="38"/>
      <c r="N5911" s="36"/>
      <c r="O5911" s="38"/>
    </row>
    <row r="5912" spans="8:15">
      <c r="H5912" s="37"/>
      <c r="I5912" s="36"/>
      <c r="J5912" s="38"/>
      <c r="K5912" s="36"/>
      <c r="L5912" s="36"/>
      <c r="M5912" s="38"/>
      <c r="N5912" s="36"/>
      <c r="O5912" s="38"/>
    </row>
    <row r="5913" spans="8:15">
      <c r="H5913" s="37"/>
      <c r="I5913" s="36"/>
      <c r="J5913" s="38"/>
      <c r="K5913" s="36"/>
      <c r="L5913" s="36"/>
      <c r="M5913" s="38"/>
      <c r="N5913" s="36"/>
      <c r="O5913" s="38"/>
    </row>
    <row r="5914" spans="8:15">
      <c r="H5914" s="37"/>
      <c r="I5914" s="36"/>
      <c r="J5914" s="38"/>
      <c r="K5914" s="36"/>
      <c r="L5914" s="36"/>
      <c r="M5914" s="38"/>
      <c r="N5914" s="36"/>
      <c r="O5914" s="38"/>
    </row>
    <row r="5915" spans="8:15">
      <c r="H5915" s="37"/>
      <c r="I5915" s="36"/>
      <c r="J5915" s="38"/>
      <c r="K5915" s="36"/>
      <c r="L5915" s="36"/>
      <c r="M5915" s="38"/>
      <c r="N5915" s="36"/>
      <c r="O5915" s="38"/>
    </row>
    <row r="5916" spans="8:15">
      <c r="H5916" s="37"/>
      <c r="I5916" s="36"/>
      <c r="J5916" s="38"/>
      <c r="K5916" s="36"/>
      <c r="L5916" s="36"/>
      <c r="M5916" s="38"/>
      <c r="N5916" s="36"/>
      <c r="O5916" s="38"/>
    </row>
    <row r="5917" spans="8:15">
      <c r="H5917" s="37"/>
      <c r="I5917" s="36"/>
      <c r="J5917" s="38"/>
      <c r="K5917" s="36"/>
      <c r="L5917" s="36"/>
      <c r="M5917" s="38"/>
      <c r="N5917" s="36"/>
      <c r="O5917" s="38"/>
    </row>
    <row r="5918" spans="8:15">
      <c r="H5918" s="37"/>
      <c r="I5918" s="36"/>
      <c r="J5918" s="38"/>
      <c r="K5918" s="36"/>
      <c r="L5918" s="36"/>
      <c r="M5918" s="38"/>
      <c r="N5918" s="36"/>
      <c r="O5918" s="38"/>
    </row>
    <row r="5919" spans="8:15">
      <c r="H5919" s="37"/>
      <c r="I5919" s="36"/>
      <c r="J5919" s="38"/>
      <c r="K5919" s="36"/>
      <c r="L5919" s="36"/>
      <c r="M5919" s="38"/>
      <c r="N5919" s="36"/>
      <c r="O5919" s="38"/>
    </row>
    <row r="5920" spans="8:15">
      <c r="H5920" s="37"/>
      <c r="I5920" s="36"/>
      <c r="J5920" s="38"/>
      <c r="K5920" s="36"/>
      <c r="L5920" s="36"/>
      <c r="M5920" s="38"/>
      <c r="N5920" s="36"/>
      <c r="O5920" s="38"/>
    </row>
    <row r="5921" spans="8:15">
      <c r="H5921" s="37"/>
      <c r="I5921" s="36"/>
      <c r="J5921" s="38"/>
      <c r="K5921" s="36"/>
      <c r="L5921" s="36"/>
      <c r="M5921" s="38"/>
      <c r="N5921" s="36"/>
      <c r="O5921" s="38"/>
    </row>
    <row r="5922" spans="8:15">
      <c r="H5922" s="37"/>
      <c r="I5922" s="36"/>
      <c r="J5922" s="38"/>
      <c r="K5922" s="36"/>
      <c r="L5922" s="36"/>
      <c r="M5922" s="38"/>
      <c r="N5922" s="36"/>
      <c r="O5922" s="38"/>
    </row>
    <row r="5923" spans="8:15">
      <c r="H5923" s="37"/>
      <c r="I5923" s="36"/>
      <c r="J5923" s="38"/>
      <c r="K5923" s="36"/>
      <c r="L5923" s="36"/>
      <c r="M5923" s="38"/>
      <c r="N5923" s="36"/>
      <c r="O5923" s="38"/>
    </row>
    <row r="5924" spans="8:15">
      <c r="H5924" s="37"/>
      <c r="I5924" s="36"/>
      <c r="J5924" s="38"/>
      <c r="K5924" s="36"/>
      <c r="L5924" s="36"/>
      <c r="M5924" s="38"/>
      <c r="N5924" s="36"/>
      <c r="O5924" s="38"/>
    </row>
    <row r="5925" spans="8:15">
      <c r="H5925" s="37"/>
      <c r="I5925" s="36"/>
      <c r="J5925" s="38"/>
      <c r="K5925" s="36"/>
      <c r="L5925" s="36"/>
      <c r="M5925" s="38"/>
      <c r="N5925" s="36"/>
      <c r="O5925" s="38"/>
    </row>
    <row r="5926" spans="8:15">
      <c r="H5926" s="37"/>
      <c r="I5926" s="36"/>
      <c r="J5926" s="38"/>
      <c r="K5926" s="36"/>
      <c r="L5926" s="36"/>
      <c r="M5926" s="38"/>
      <c r="N5926" s="36"/>
      <c r="O5926" s="38"/>
    </row>
    <row r="5927" spans="8:15">
      <c r="H5927" s="37"/>
      <c r="I5927" s="36"/>
      <c r="J5927" s="38"/>
      <c r="K5927" s="36"/>
      <c r="L5927" s="36"/>
      <c r="M5927" s="38"/>
      <c r="N5927" s="36"/>
      <c r="O5927" s="38"/>
    </row>
    <row r="5928" spans="8:15">
      <c r="H5928" s="37"/>
      <c r="I5928" s="36"/>
      <c r="J5928" s="38"/>
      <c r="K5928" s="36"/>
      <c r="L5928" s="36"/>
      <c r="M5928" s="38"/>
      <c r="N5928" s="36"/>
      <c r="O5928" s="38"/>
    </row>
    <row r="5929" spans="8:15">
      <c r="H5929" s="37"/>
      <c r="I5929" s="36"/>
      <c r="J5929" s="38"/>
      <c r="K5929" s="36"/>
      <c r="L5929" s="36"/>
      <c r="M5929" s="38"/>
      <c r="N5929" s="36"/>
      <c r="O5929" s="38"/>
    </row>
    <row r="5930" spans="8:15">
      <c r="H5930" s="37"/>
      <c r="I5930" s="36"/>
      <c r="J5930" s="38"/>
      <c r="K5930" s="36"/>
      <c r="L5930" s="36"/>
      <c r="M5930" s="38"/>
      <c r="N5930" s="36"/>
      <c r="O5930" s="38"/>
    </row>
    <row r="5931" spans="8:15">
      <c r="H5931" s="37"/>
      <c r="I5931" s="36"/>
      <c r="J5931" s="38"/>
      <c r="K5931" s="36"/>
      <c r="L5931" s="36"/>
      <c r="M5931" s="38"/>
      <c r="N5931" s="36"/>
      <c r="O5931" s="38"/>
    </row>
    <row r="5932" spans="8:15">
      <c r="H5932" s="37"/>
      <c r="I5932" s="36"/>
      <c r="J5932" s="38"/>
      <c r="K5932" s="36"/>
      <c r="L5932" s="36"/>
      <c r="M5932" s="38"/>
      <c r="N5932" s="36"/>
      <c r="O5932" s="38"/>
    </row>
    <row r="5933" spans="8:15">
      <c r="H5933" s="37"/>
      <c r="I5933" s="36"/>
      <c r="J5933" s="38"/>
      <c r="K5933" s="36"/>
      <c r="L5933" s="36"/>
      <c r="M5933" s="38"/>
      <c r="N5933" s="36"/>
      <c r="O5933" s="38"/>
    </row>
    <row r="5934" spans="8:15">
      <c r="H5934" s="37"/>
      <c r="I5934" s="36"/>
      <c r="J5934" s="38"/>
      <c r="K5934" s="36"/>
      <c r="L5934" s="36"/>
      <c r="M5934" s="38"/>
      <c r="N5934" s="36"/>
      <c r="O5934" s="38"/>
    </row>
    <row r="5935" spans="8:15">
      <c r="H5935" s="37"/>
      <c r="I5935" s="36"/>
      <c r="J5935" s="38"/>
      <c r="K5935" s="36"/>
      <c r="L5935" s="36"/>
      <c r="M5935" s="38"/>
      <c r="N5935" s="36"/>
      <c r="O5935" s="38"/>
    </row>
    <row r="5936" spans="8:15">
      <c r="H5936" s="37"/>
      <c r="I5936" s="36"/>
      <c r="J5936" s="38"/>
      <c r="K5936" s="36"/>
      <c r="L5936" s="36"/>
      <c r="M5936" s="38"/>
      <c r="N5936" s="36"/>
      <c r="O5936" s="38"/>
    </row>
    <row r="5937" spans="8:15">
      <c r="H5937" s="37"/>
      <c r="I5937" s="36"/>
      <c r="J5937" s="38"/>
      <c r="K5937" s="36"/>
      <c r="L5937" s="36"/>
      <c r="M5937" s="38"/>
      <c r="N5937" s="36"/>
      <c r="O5937" s="38"/>
    </row>
    <row r="5938" spans="8:15">
      <c r="H5938" s="37"/>
      <c r="I5938" s="36"/>
      <c r="J5938" s="38"/>
      <c r="K5938" s="36"/>
      <c r="L5938" s="36"/>
      <c r="M5938" s="38"/>
      <c r="N5938" s="36"/>
      <c r="O5938" s="38"/>
    </row>
    <row r="5939" spans="8:15">
      <c r="H5939" s="37"/>
      <c r="I5939" s="36"/>
      <c r="J5939" s="38"/>
      <c r="K5939" s="36"/>
      <c r="L5939" s="36"/>
      <c r="M5939" s="38"/>
      <c r="N5939" s="36"/>
      <c r="O5939" s="38"/>
    </row>
    <row r="5940" spans="8:15">
      <c r="H5940" s="37"/>
      <c r="I5940" s="36"/>
      <c r="J5940" s="38"/>
      <c r="K5940" s="36"/>
      <c r="L5940" s="36"/>
      <c r="M5940" s="38"/>
      <c r="N5940" s="36"/>
      <c r="O5940" s="38"/>
    </row>
    <row r="5941" spans="8:15">
      <c r="H5941" s="37"/>
      <c r="I5941" s="36"/>
      <c r="J5941" s="38"/>
      <c r="K5941" s="36"/>
      <c r="L5941" s="36"/>
      <c r="M5941" s="38"/>
      <c r="N5941" s="36"/>
      <c r="O5941" s="38"/>
    </row>
    <row r="5942" spans="8:15">
      <c r="H5942" s="37"/>
      <c r="I5942" s="36"/>
      <c r="J5942" s="38"/>
      <c r="K5942" s="36"/>
      <c r="L5942" s="36"/>
      <c r="M5942" s="38"/>
      <c r="N5942" s="36"/>
      <c r="O5942" s="38"/>
    </row>
    <row r="5943" spans="8:15">
      <c r="H5943" s="37"/>
      <c r="I5943" s="36"/>
      <c r="J5943" s="38"/>
      <c r="K5943" s="36"/>
      <c r="L5943" s="36"/>
      <c r="M5943" s="38"/>
      <c r="N5943" s="36"/>
      <c r="O5943" s="38"/>
    </row>
    <row r="5944" spans="8:15">
      <c r="H5944" s="37"/>
      <c r="I5944" s="36"/>
      <c r="J5944" s="38"/>
      <c r="K5944" s="36"/>
      <c r="L5944" s="36"/>
      <c r="M5944" s="38"/>
      <c r="N5944" s="36"/>
      <c r="O5944" s="38"/>
    </row>
    <row r="5945" spans="8:15">
      <c r="H5945" s="37"/>
      <c r="I5945" s="36"/>
      <c r="J5945" s="38"/>
      <c r="K5945" s="36"/>
      <c r="L5945" s="36"/>
      <c r="M5945" s="38"/>
      <c r="N5945" s="36"/>
      <c r="O5945" s="38"/>
    </row>
    <row r="5946" spans="8:15">
      <c r="H5946" s="37"/>
      <c r="I5946" s="36"/>
      <c r="J5946" s="38"/>
      <c r="K5946" s="36"/>
      <c r="L5946" s="36"/>
      <c r="M5946" s="38"/>
      <c r="N5946" s="36"/>
      <c r="O5946" s="38"/>
    </row>
    <row r="5947" spans="8:15">
      <c r="H5947" s="37"/>
      <c r="I5947" s="36"/>
      <c r="J5947" s="38"/>
      <c r="K5947" s="36"/>
      <c r="L5947" s="36"/>
      <c r="M5947" s="38"/>
      <c r="N5947" s="36"/>
      <c r="O5947" s="38"/>
    </row>
    <row r="5948" spans="8:15">
      <c r="H5948" s="37"/>
      <c r="I5948" s="36"/>
      <c r="J5948" s="38"/>
      <c r="K5948" s="36"/>
      <c r="L5948" s="36"/>
      <c r="M5948" s="38"/>
      <c r="N5948" s="36"/>
      <c r="O5948" s="38"/>
    </row>
    <row r="5949" spans="8:15">
      <c r="H5949" s="37"/>
      <c r="I5949" s="36"/>
      <c r="J5949" s="38"/>
      <c r="K5949" s="36"/>
      <c r="L5949" s="36"/>
      <c r="M5949" s="38"/>
      <c r="N5949" s="36"/>
      <c r="O5949" s="38"/>
    </row>
    <row r="5950" spans="8:15">
      <c r="H5950" s="37"/>
      <c r="I5950" s="36"/>
      <c r="J5950" s="38"/>
      <c r="K5950" s="36"/>
      <c r="L5950" s="36"/>
      <c r="M5950" s="38"/>
      <c r="N5950" s="36"/>
      <c r="O5950" s="38"/>
    </row>
    <row r="5951" spans="8:15">
      <c r="H5951" s="37"/>
      <c r="I5951" s="36"/>
      <c r="J5951" s="38"/>
      <c r="K5951" s="36"/>
      <c r="L5951" s="36"/>
      <c r="M5951" s="38"/>
      <c r="N5951" s="36"/>
      <c r="O5951" s="38"/>
    </row>
    <row r="5952" spans="8:15">
      <c r="H5952" s="37"/>
      <c r="I5952" s="36"/>
      <c r="J5952" s="38"/>
      <c r="K5952" s="36"/>
      <c r="L5952" s="36"/>
      <c r="M5952" s="38"/>
      <c r="N5952" s="36"/>
      <c r="O5952" s="38"/>
    </row>
    <row r="5953" spans="8:15">
      <c r="H5953" s="37"/>
      <c r="I5953" s="36"/>
      <c r="J5953" s="38"/>
      <c r="K5953" s="36"/>
      <c r="L5953" s="36"/>
      <c r="M5953" s="38"/>
      <c r="N5953" s="36"/>
      <c r="O5953" s="38"/>
    </row>
    <row r="5954" spans="8:15">
      <c r="H5954" s="37"/>
      <c r="I5954" s="36"/>
      <c r="J5954" s="38"/>
      <c r="K5954" s="36"/>
      <c r="L5954" s="36"/>
      <c r="M5954" s="38"/>
      <c r="N5954" s="36"/>
      <c r="O5954" s="38"/>
    </row>
    <row r="5955" spans="8:15">
      <c r="H5955" s="37"/>
      <c r="I5955" s="36"/>
      <c r="J5955" s="38"/>
      <c r="K5955" s="36"/>
      <c r="L5955" s="36"/>
      <c r="M5955" s="38"/>
      <c r="N5955" s="36"/>
      <c r="O5955" s="38"/>
    </row>
    <row r="5956" spans="8:15">
      <c r="H5956" s="37"/>
      <c r="I5956" s="36"/>
      <c r="J5956" s="38"/>
      <c r="K5956" s="36"/>
      <c r="L5956" s="36"/>
      <c r="M5956" s="38"/>
      <c r="N5956" s="36"/>
      <c r="O5956" s="38"/>
    </row>
    <row r="5957" spans="8:15">
      <c r="H5957" s="37"/>
      <c r="I5957" s="36"/>
      <c r="J5957" s="38"/>
      <c r="K5957" s="36"/>
      <c r="L5957" s="36"/>
      <c r="M5957" s="38"/>
      <c r="N5957" s="36"/>
      <c r="O5957" s="38"/>
    </row>
    <row r="5958" spans="8:15">
      <c r="H5958" s="37"/>
      <c r="I5958" s="36"/>
      <c r="J5958" s="38"/>
      <c r="K5958" s="36"/>
      <c r="L5958" s="36"/>
      <c r="M5958" s="38"/>
      <c r="N5958" s="36"/>
      <c r="O5958" s="38"/>
    </row>
    <row r="5959" spans="8:15">
      <c r="H5959" s="37"/>
      <c r="I5959" s="36"/>
      <c r="J5959" s="38"/>
      <c r="K5959" s="36"/>
      <c r="L5959" s="36"/>
      <c r="M5959" s="38"/>
      <c r="N5959" s="36"/>
      <c r="O5959" s="38"/>
    </row>
    <row r="5960" spans="8:15">
      <c r="H5960" s="37"/>
      <c r="I5960" s="36"/>
      <c r="J5960" s="38"/>
      <c r="K5960" s="36"/>
      <c r="L5960" s="36"/>
      <c r="M5960" s="38"/>
      <c r="N5960" s="36"/>
      <c r="O5960" s="38"/>
    </row>
    <row r="5961" spans="8:15">
      <c r="H5961" s="37"/>
      <c r="I5961" s="36"/>
      <c r="J5961" s="38"/>
      <c r="K5961" s="36"/>
      <c r="L5961" s="36"/>
      <c r="M5961" s="38"/>
      <c r="N5961" s="36"/>
      <c r="O5961" s="38"/>
    </row>
    <row r="5962" spans="8:15">
      <c r="H5962" s="37"/>
      <c r="I5962" s="36"/>
      <c r="J5962" s="38"/>
      <c r="K5962" s="36"/>
      <c r="L5962" s="36"/>
      <c r="M5962" s="38"/>
      <c r="N5962" s="36"/>
      <c r="O5962" s="38"/>
    </row>
    <row r="5963" spans="8:15">
      <c r="H5963" s="37"/>
      <c r="I5963" s="36"/>
      <c r="J5963" s="38"/>
      <c r="K5963" s="36"/>
      <c r="L5963" s="36"/>
      <c r="M5963" s="38"/>
      <c r="N5963" s="36"/>
      <c r="O5963" s="38"/>
    </row>
    <row r="5964" spans="8:15">
      <c r="H5964" s="37"/>
      <c r="I5964" s="36"/>
      <c r="J5964" s="38"/>
      <c r="K5964" s="36"/>
      <c r="L5964" s="36"/>
      <c r="M5964" s="38"/>
      <c r="N5964" s="36"/>
      <c r="O5964" s="38"/>
    </row>
    <row r="5965" spans="8:15">
      <c r="H5965" s="37"/>
      <c r="I5965" s="36"/>
      <c r="J5965" s="38"/>
      <c r="K5965" s="36"/>
      <c r="L5965" s="36"/>
      <c r="M5965" s="38"/>
      <c r="N5965" s="36"/>
      <c r="O5965" s="38"/>
    </row>
    <row r="5966" spans="8:15">
      <c r="H5966" s="37"/>
      <c r="I5966" s="36"/>
      <c r="J5966" s="38"/>
      <c r="K5966" s="36"/>
      <c r="L5966" s="36"/>
      <c r="M5966" s="38"/>
      <c r="N5966" s="36"/>
      <c r="O5966" s="38"/>
    </row>
    <row r="5967" spans="8:15">
      <c r="H5967" s="37"/>
      <c r="I5967" s="36"/>
      <c r="J5967" s="38"/>
      <c r="K5967" s="36"/>
      <c r="L5967" s="36"/>
      <c r="M5967" s="38"/>
      <c r="N5967" s="36"/>
      <c r="O5967" s="38"/>
    </row>
    <row r="5968" spans="8:15">
      <c r="H5968" s="37"/>
      <c r="I5968" s="36"/>
      <c r="J5968" s="38"/>
      <c r="K5968" s="36"/>
      <c r="L5968" s="36"/>
      <c r="M5968" s="38"/>
      <c r="N5968" s="36"/>
      <c r="O5968" s="38"/>
    </row>
    <row r="5969" spans="8:15">
      <c r="H5969" s="37"/>
      <c r="I5969" s="36"/>
      <c r="J5969" s="38"/>
      <c r="K5969" s="36"/>
      <c r="L5969" s="36"/>
      <c r="M5969" s="38"/>
      <c r="N5969" s="36"/>
      <c r="O5969" s="38"/>
    </row>
    <row r="5970" spans="8:15">
      <c r="H5970" s="37"/>
      <c r="I5970" s="36"/>
      <c r="J5970" s="38"/>
      <c r="K5970" s="36"/>
      <c r="L5970" s="36"/>
      <c r="M5970" s="38"/>
      <c r="N5970" s="36"/>
      <c r="O5970" s="38"/>
    </row>
    <row r="5971" spans="8:15">
      <c r="H5971" s="37"/>
      <c r="I5971" s="36"/>
      <c r="J5971" s="38"/>
      <c r="K5971" s="36"/>
      <c r="L5971" s="36"/>
      <c r="M5971" s="38"/>
      <c r="N5971" s="36"/>
      <c r="O5971" s="38"/>
    </row>
    <row r="5972" spans="8:15">
      <c r="H5972" s="37"/>
      <c r="I5972" s="36"/>
      <c r="J5972" s="38"/>
      <c r="K5972" s="36"/>
      <c r="L5972" s="36"/>
      <c r="M5972" s="38"/>
      <c r="N5972" s="36"/>
      <c r="O5972" s="38"/>
    </row>
    <row r="5973" spans="8:15">
      <c r="H5973" s="37"/>
      <c r="I5973" s="36"/>
      <c r="J5973" s="38"/>
      <c r="K5973" s="36"/>
      <c r="L5973" s="36"/>
      <c r="M5973" s="38"/>
      <c r="N5973" s="36"/>
      <c r="O5973" s="38"/>
    </row>
    <row r="5974" spans="8:15">
      <c r="H5974" s="37"/>
      <c r="I5974" s="36"/>
      <c r="J5974" s="38"/>
      <c r="K5974" s="36"/>
      <c r="L5974" s="36"/>
      <c r="M5974" s="38"/>
      <c r="N5974" s="36"/>
      <c r="O5974" s="38"/>
    </row>
    <row r="5975" spans="8:15">
      <c r="H5975" s="37"/>
      <c r="I5975" s="36"/>
      <c r="J5975" s="38"/>
      <c r="K5975" s="36"/>
      <c r="L5975" s="36"/>
      <c r="M5975" s="38"/>
      <c r="N5975" s="36"/>
      <c r="O5975" s="38"/>
    </row>
    <row r="5976" spans="8:15">
      <c r="H5976" s="37"/>
      <c r="I5976" s="36"/>
      <c r="J5976" s="38"/>
      <c r="K5976" s="36"/>
      <c r="L5976" s="36"/>
      <c r="M5976" s="38"/>
      <c r="N5976" s="36"/>
      <c r="O5976" s="38"/>
    </row>
    <row r="5977" spans="8:15">
      <c r="H5977" s="37"/>
      <c r="I5977" s="36"/>
      <c r="J5977" s="38"/>
      <c r="K5977" s="36"/>
      <c r="L5977" s="36"/>
      <c r="M5977" s="38"/>
      <c r="N5977" s="36"/>
      <c r="O5977" s="38"/>
    </row>
    <row r="5978" spans="8:15">
      <c r="H5978" s="37"/>
      <c r="I5978" s="36"/>
      <c r="J5978" s="38"/>
      <c r="K5978" s="36"/>
      <c r="L5978" s="36"/>
      <c r="M5978" s="38"/>
      <c r="N5978" s="36"/>
      <c r="O5978" s="38"/>
    </row>
    <row r="5979" spans="8:15">
      <c r="H5979" s="37"/>
      <c r="I5979" s="36"/>
      <c r="J5979" s="38"/>
      <c r="K5979" s="36"/>
      <c r="L5979" s="36"/>
      <c r="M5979" s="38"/>
      <c r="N5979" s="36"/>
      <c r="O5979" s="38"/>
    </row>
    <row r="5980" spans="8:15">
      <c r="H5980" s="37"/>
      <c r="I5980" s="36"/>
      <c r="J5980" s="38"/>
      <c r="K5980" s="36"/>
      <c r="L5980" s="36"/>
      <c r="M5980" s="38"/>
      <c r="N5980" s="36"/>
      <c r="O5980" s="38"/>
    </row>
    <row r="5981" spans="8:15">
      <c r="H5981" s="37"/>
      <c r="I5981" s="36"/>
      <c r="J5981" s="38"/>
      <c r="K5981" s="36"/>
      <c r="L5981" s="36"/>
      <c r="M5981" s="38"/>
      <c r="N5981" s="36"/>
      <c r="O5981" s="38"/>
    </row>
    <row r="5982" spans="8:15">
      <c r="H5982" s="37"/>
      <c r="I5982" s="36"/>
      <c r="J5982" s="38"/>
      <c r="K5982" s="36"/>
      <c r="L5982" s="36"/>
      <c r="M5982" s="38"/>
      <c r="N5982" s="36"/>
      <c r="O5982" s="38"/>
    </row>
    <row r="5983" spans="8:15">
      <c r="H5983" s="37"/>
      <c r="I5983" s="36"/>
      <c r="J5983" s="38"/>
      <c r="K5983" s="36"/>
      <c r="L5983" s="36"/>
      <c r="M5983" s="38"/>
      <c r="N5983" s="36"/>
      <c r="O5983" s="38"/>
    </row>
    <row r="5984" spans="8:15">
      <c r="H5984" s="37"/>
      <c r="I5984" s="36"/>
      <c r="J5984" s="38"/>
      <c r="K5984" s="36"/>
      <c r="L5984" s="36"/>
      <c r="M5984" s="38"/>
      <c r="N5984" s="36"/>
      <c r="O5984" s="38"/>
    </row>
    <row r="5985" spans="8:15">
      <c r="H5985" s="37"/>
      <c r="I5985" s="36"/>
      <c r="J5985" s="38"/>
      <c r="K5985" s="36"/>
      <c r="L5985" s="36"/>
      <c r="M5985" s="38"/>
      <c r="N5985" s="36"/>
      <c r="O5985" s="38"/>
    </row>
    <row r="5986" spans="8:15">
      <c r="H5986" s="37"/>
      <c r="I5986" s="36"/>
      <c r="J5986" s="38"/>
      <c r="K5986" s="36"/>
      <c r="L5986" s="36"/>
      <c r="M5986" s="38"/>
      <c r="N5986" s="36"/>
      <c r="O5986" s="38"/>
    </row>
    <row r="5987" spans="8:15">
      <c r="H5987" s="37"/>
      <c r="I5987" s="36"/>
      <c r="J5987" s="38"/>
      <c r="K5987" s="36"/>
      <c r="L5987" s="36"/>
      <c r="M5987" s="38"/>
      <c r="N5987" s="36"/>
      <c r="O5987" s="38"/>
    </row>
    <row r="5988" spans="8:15">
      <c r="H5988" s="37"/>
      <c r="I5988" s="36"/>
      <c r="J5988" s="38"/>
      <c r="K5988" s="36"/>
      <c r="L5988" s="36"/>
      <c r="M5988" s="38"/>
      <c r="N5988" s="36"/>
      <c r="O5988" s="38"/>
    </row>
    <row r="5989" spans="8:15">
      <c r="H5989" s="37"/>
      <c r="I5989" s="36"/>
      <c r="J5989" s="38"/>
      <c r="K5989" s="36"/>
      <c r="L5989" s="36"/>
      <c r="M5989" s="38"/>
      <c r="N5989" s="36"/>
      <c r="O5989" s="38"/>
    </row>
    <row r="5990" spans="8:15">
      <c r="H5990" s="37"/>
      <c r="I5990" s="36"/>
      <c r="J5990" s="38"/>
      <c r="K5990" s="36"/>
      <c r="L5990" s="36"/>
      <c r="M5990" s="38"/>
      <c r="N5990" s="36"/>
      <c r="O5990" s="38"/>
    </row>
    <row r="5991" spans="8:15">
      <c r="H5991" s="37"/>
      <c r="I5991" s="36"/>
      <c r="J5991" s="38"/>
      <c r="K5991" s="36"/>
      <c r="L5991" s="36"/>
      <c r="M5991" s="38"/>
      <c r="N5991" s="36"/>
      <c r="O5991" s="38"/>
    </row>
    <row r="5992" spans="8:15">
      <c r="H5992" s="37"/>
      <c r="I5992" s="36"/>
      <c r="J5992" s="38"/>
      <c r="K5992" s="36"/>
      <c r="L5992" s="36"/>
      <c r="M5992" s="38"/>
      <c r="N5992" s="36"/>
      <c r="O5992" s="38"/>
    </row>
    <row r="5993" spans="8:15">
      <c r="H5993" s="37"/>
      <c r="I5993" s="36"/>
      <c r="J5993" s="38"/>
      <c r="K5993" s="36"/>
      <c r="L5993" s="36"/>
      <c r="M5993" s="38"/>
      <c r="N5993" s="36"/>
      <c r="O5993" s="38"/>
    </row>
    <row r="5994" spans="8:15">
      <c r="H5994" s="37"/>
      <c r="I5994" s="36"/>
      <c r="J5994" s="38"/>
      <c r="K5994" s="36"/>
      <c r="L5994" s="36"/>
      <c r="M5994" s="38"/>
      <c r="N5994" s="36"/>
      <c r="O5994" s="38"/>
    </row>
    <row r="5995" spans="8:15">
      <c r="H5995" s="37"/>
      <c r="I5995" s="36"/>
      <c r="J5995" s="38"/>
      <c r="K5995" s="36"/>
      <c r="L5995" s="36"/>
      <c r="M5995" s="38"/>
      <c r="N5995" s="36"/>
      <c r="O5995" s="38"/>
    </row>
    <row r="5996" spans="8:15">
      <c r="H5996" s="37"/>
      <c r="I5996" s="36"/>
      <c r="J5996" s="38"/>
      <c r="K5996" s="36"/>
      <c r="L5996" s="36"/>
      <c r="M5996" s="38"/>
      <c r="N5996" s="36"/>
      <c r="O5996" s="38"/>
    </row>
    <row r="5997" spans="8:15">
      <c r="H5997" s="37"/>
      <c r="I5997" s="36"/>
      <c r="J5997" s="38"/>
      <c r="K5997" s="36"/>
      <c r="L5997" s="36"/>
      <c r="M5997" s="38"/>
      <c r="N5997" s="36"/>
      <c r="O5997" s="38"/>
    </row>
    <row r="5998" spans="8:15">
      <c r="H5998" s="37"/>
      <c r="I5998" s="36"/>
      <c r="J5998" s="38"/>
      <c r="K5998" s="36"/>
      <c r="L5998" s="36"/>
      <c r="M5998" s="38"/>
      <c r="N5998" s="36"/>
      <c r="O5998" s="38"/>
    </row>
    <row r="5999" spans="8:15">
      <c r="H5999" s="37"/>
      <c r="I5999" s="36"/>
      <c r="J5999" s="38"/>
      <c r="K5999" s="36"/>
      <c r="L5999" s="36"/>
      <c r="M5999" s="38"/>
      <c r="N5999" s="36"/>
      <c r="O5999" s="38"/>
    </row>
    <row r="6000" spans="8:15">
      <c r="H6000" s="37"/>
      <c r="I6000" s="36"/>
      <c r="J6000" s="38"/>
      <c r="K6000" s="36"/>
      <c r="L6000" s="36"/>
      <c r="M6000" s="38"/>
      <c r="N6000" s="36"/>
      <c r="O6000" s="38"/>
    </row>
    <row r="6001" spans="8:15">
      <c r="H6001" s="37"/>
      <c r="I6001" s="36"/>
      <c r="J6001" s="38"/>
      <c r="K6001" s="36"/>
      <c r="L6001" s="36"/>
      <c r="M6001" s="38"/>
      <c r="N6001" s="36"/>
      <c r="O6001" s="38"/>
    </row>
    <row r="6002" spans="8:15">
      <c r="H6002" s="37"/>
      <c r="I6002" s="36"/>
      <c r="J6002" s="38"/>
      <c r="K6002" s="36"/>
      <c r="L6002" s="36"/>
      <c r="M6002" s="38"/>
      <c r="N6002" s="36"/>
      <c r="O6002" s="38"/>
    </row>
    <row r="6003" spans="8:15">
      <c r="H6003" s="37"/>
      <c r="I6003" s="36"/>
      <c r="J6003" s="38"/>
      <c r="K6003" s="36"/>
      <c r="L6003" s="36"/>
      <c r="M6003" s="38"/>
      <c r="N6003" s="36"/>
      <c r="O6003" s="38"/>
    </row>
    <row r="6004" spans="8:15">
      <c r="H6004" s="37"/>
      <c r="I6004" s="36"/>
      <c r="J6004" s="38"/>
      <c r="K6004" s="36"/>
      <c r="L6004" s="36"/>
      <c r="M6004" s="38"/>
      <c r="N6004" s="36"/>
      <c r="O6004" s="38"/>
    </row>
    <row r="6005" spans="8:15">
      <c r="H6005" s="37"/>
      <c r="I6005" s="36"/>
      <c r="J6005" s="38"/>
      <c r="K6005" s="36"/>
      <c r="L6005" s="36"/>
      <c r="M6005" s="38"/>
      <c r="N6005" s="36"/>
      <c r="O6005" s="38"/>
    </row>
    <row r="6006" spans="8:15">
      <c r="H6006" s="37"/>
      <c r="I6006" s="36"/>
      <c r="J6006" s="38"/>
      <c r="K6006" s="36"/>
      <c r="L6006" s="36"/>
      <c r="M6006" s="38"/>
      <c r="N6006" s="36"/>
      <c r="O6006" s="38"/>
    </row>
    <row r="6007" spans="8:15">
      <c r="H6007" s="37"/>
      <c r="I6007" s="36"/>
      <c r="J6007" s="38"/>
      <c r="K6007" s="36"/>
      <c r="L6007" s="36"/>
      <c r="M6007" s="38"/>
      <c r="N6007" s="36"/>
      <c r="O6007" s="38"/>
    </row>
    <row r="6008" spans="8:15">
      <c r="H6008" s="37"/>
      <c r="I6008" s="36"/>
      <c r="J6008" s="38"/>
      <c r="K6008" s="36"/>
      <c r="L6008" s="36"/>
      <c r="M6008" s="38"/>
      <c r="N6008" s="36"/>
      <c r="O6008" s="38"/>
    </row>
    <row r="6009" spans="8:15">
      <c r="H6009" s="37"/>
      <c r="I6009" s="36"/>
      <c r="J6009" s="38"/>
      <c r="K6009" s="36"/>
      <c r="L6009" s="36"/>
      <c r="M6009" s="38"/>
      <c r="N6009" s="36"/>
      <c r="O6009" s="38"/>
    </row>
    <row r="6010" spans="8:15">
      <c r="H6010" s="37"/>
      <c r="I6010" s="36"/>
      <c r="J6010" s="38"/>
      <c r="K6010" s="36"/>
      <c r="L6010" s="36"/>
      <c r="M6010" s="38"/>
      <c r="N6010" s="36"/>
      <c r="O6010" s="38"/>
    </row>
    <row r="6011" spans="8:15">
      <c r="H6011" s="37"/>
      <c r="I6011" s="36"/>
      <c r="J6011" s="38"/>
      <c r="K6011" s="36"/>
      <c r="L6011" s="36"/>
      <c r="M6011" s="38"/>
      <c r="N6011" s="36"/>
      <c r="O6011" s="38"/>
    </row>
    <row r="6012" spans="8:15">
      <c r="H6012" s="37"/>
      <c r="I6012" s="36"/>
      <c r="J6012" s="38"/>
      <c r="K6012" s="36"/>
      <c r="L6012" s="36"/>
      <c r="M6012" s="38"/>
      <c r="N6012" s="36"/>
      <c r="O6012" s="38"/>
    </row>
    <row r="6013" spans="8:15">
      <c r="H6013" s="37"/>
      <c r="I6013" s="36"/>
      <c r="J6013" s="38"/>
      <c r="K6013" s="36"/>
      <c r="L6013" s="36"/>
      <c r="M6013" s="38"/>
      <c r="N6013" s="36"/>
      <c r="O6013" s="38"/>
    </row>
    <row r="6014" spans="8:15">
      <c r="H6014" s="37"/>
      <c r="I6014" s="36"/>
      <c r="J6014" s="38"/>
      <c r="K6014" s="36"/>
      <c r="L6014" s="36"/>
      <c r="M6014" s="38"/>
      <c r="N6014" s="36"/>
      <c r="O6014" s="38"/>
    </row>
    <row r="6015" spans="8:15">
      <c r="H6015" s="37"/>
      <c r="I6015" s="36"/>
      <c r="J6015" s="38"/>
      <c r="K6015" s="36"/>
      <c r="L6015" s="36"/>
      <c r="M6015" s="38"/>
      <c r="N6015" s="36"/>
      <c r="O6015" s="38"/>
    </row>
    <row r="6016" spans="8:15">
      <c r="H6016" s="37"/>
      <c r="I6016" s="36"/>
      <c r="J6016" s="38"/>
      <c r="K6016" s="36"/>
      <c r="L6016" s="36"/>
      <c r="M6016" s="38"/>
      <c r="N6016" s="36"/>
      <c r="O6016" s="38"/>
    </row>
    <row r="6017" spans="8:15">
      <c r="H6017" s="37"/>
      <c r="I6017" s="36"/>
      <c r="J6017" s="38"/>
      <c r="K6017" s="36"/>
      <c r="L6017" s="36"/>
      <c r="M6017" s="38"/>
      <c r="N6017" s="36"/>
      <c r="O6017" s="38"/>
    </row>
    <row r="6018" spans="8:15">
      <c r="H6018" s="37"/>
      <c r="I6018" s="36"/>
      <c r="J6018" s="38"/>
      <c r="K6018" s="36"/>
      <c r="L6018" s="36"/>
      <c r="M6018" s="38"/>
      <c r="N6018" s="36"/>
      <c r="O6018" s="38"/>
    </row>
    <row r="6019" spans="8:15">
      <c r="H6019" s="37"/>
      <c r="I6019" s="36"/>
      <c r="J6019" s="38"/>
      <c r="K6019" s="36"/>
      <c r="L6019" s="36"/>
      <c r="M6019" s="38"/>
      <c r="N6019" s="36"/>
      <c r="O6019" s="38"/>
    </row>
    <row r="6020" spans="8:15">
      <c r="H6020" s="37"/>
      <c r="I6020" s="36"/>
      <c r="J6020" s="38"/>
      <c r="K6020" s="36"/>
      <c r="L6020" s="36"/>
      <c r="M6020" s="38"/>
      <c r="N6020" s="36"/>
      <c r="O6020" s="38"/>
    </row>
    <row r="6021" spans="8:15">
      <c r="H6021" s="37"/>
      <c r="I6021" s="36"/>
      <c r="J6021" s="38"/>
      <c r="K6021" s="36"/>
      <c r="L6021" s="36"/>
      <c r="M6021" s="38"/>
      <c r="N6021" s="36"/>
      <c r="O6021" s="38"/>
    </row>
    <row r="6022" spans="8:15">
      <c r="H6022" s="37"/>
      <c r="I6022" s="36"/>
      <c r="J6022" s="38"/>
      <c r="K6022" s="36"/>
      <c r="L6022" s="36"/>
      <c r="M6022" s="38"/>
      <c r="N6022" s="36"/>
      <c r="O6022" s="38"/>
    </row>
    <row r="6023" spans="8:15">
      <c r="H6023" s="37"/>
      <c r="I6023" s="36"/>
      <c r="J6023" s="38"/>
      <c r="K6023" s="36"/>
      <c r="L6023" s="36"/>
      <c r="M6023" s="38"/>
      <c r="N6023" s="36"/>
      <c r="O6023" s="38"/>
    </row>
    <row r="6024" spans="8:15">
      <c r="H6024" s="37"/>
      <c r="I6024" s="36"/>
      <c r="J6024" s="38"/>
      <c r="K6024" s="36"/>
      <c r="L6024" s="36"/>
      <c r="M6024" s="38"/>
      <c r="N6024" s="36"/>
      <c r="O6024" s="38"/>
    </row>
    <row r="6025" spans="8:15">
      <c r="H6025" s="37"/>
      <c r="I6025" s="36"/>
      <c r="J6025" s="38"/>
      <c r="K6025" s="36"/>
      <c r="L6025" s="36"/>
      <c r="M6025" s="38"/>
      <c r="N6025" s="36"/>
      <c r="O6025" s="38"/>
    </row>
    <row r="6026" spans="8:15">
      <c r="H6026" s="37"/>
      <c r="I6026" s="36"/>
      <c r="J6026" s="38"/>
      <c r="K6026" s="36"/>
      <c r="L6026" s="36"/>
      <c r="M6026" s="38"/>
      <c r="N6026" s="36"/>
      <c r="O6026" s="38"/>
    </row>
    <row r="6027" spans="8:15">
      <c r="H6027" s="37"/>
      <c r="I6027" s="36"/>
      <c r="J6027" s="38"/>
      <c r="K6027" s="36"/>
      <c r="L6027" s="36"/>
      <c r="M6027" s="38"/>
      <c r="N6027" s="36"/>
      <c r="O6027" s="38"/>
    </row>
    <row r="6028" spans="8:15">
      <c r="H6028" s="37"/>
      <c r="I6028" s="36"/>
      <c r="J6028" s="38"/>
      <c r="K6028" s="36"/>
      <c r="L6028" s="36"/>
      <c r="M6028" s="38"/>
      <c r="N6028" s="36"/>
      <c r="O6028" s="38"/>
    </row>
    <row r="6029" spans="8:15">
      <c r="H6029" s="37"/>
      <c r="I6029" s="36"/>
      <c r="J6029" s="38"/>
      <c r="K6029" s="36"/>
      <c r="L6029" s="36"/>
      <c r="M6029" s="38"/>
      <c r="N6029" s="36"/>
      <c r="O6029" s="38"/>
    </row>
    <row r="6030" spans="8:15">
      <c r="H6030" s="37"/>
      <c r="I6030" s="36"/>
      <c r="J6030" s="38"/>
      <c r="K6030" s="36"/>
      <c r="L6030" s="36"/>
      <c r="M6030" s="38"/>
      <c r="N6030" s="36"/>
      <c r="O6030" s="38"/>
    </row>
    <row r="6031" spans="8:15">
      <c r="H6031" s="37"/>
      <c r="I6031" s="36"/>
      <c r="J6031" s="38"/>
      <c r="K6031" s="36"/>
      <c r="L6031" s="36"/>
      <c r="M6031" s="38"/>
      <c r="N6031" s="36"/>
      <c r="O6031" s="38"/>
    </row>
    <row r="6032" spans="8:15">
      <c r="H6032" s="37"/>
      <c r="I6032" s="36"/>
      <c r="J6032" s="38"/>
      <c r="K6032" s="36"/>
      <c r="L6032" s="36"/>
      <c r="M6032" s="38"/>
      <c r="N6032" s="36"/>
      <c r="O6032" s="38"/>
    </row>
    <row r="6033" spans="8:15">
      <c r="H6033" s="37"/>
      <c r="I6033" s="36"/>
      <c r="J6033" s="38"/>
      <c r="K6033" s="36"/>
      <c r="L6033" s="36"/>
      <c r="M6033" s="38"/>
      <c r="N6033" s="36"/>
      <c r="O6033" s="38"/>
    </row>
    <row r="6034" spans="8:15">
      <c r="H6034" s="37"/>
      <c r="I6034" s="36"/>
      <c r="J6034" s="38"/>
      <c r="K6034" s="36"/>
      <c r="L6034" s="36"/>
      <c r="M6034" s="38"/>
      <c r="N6034" s="36"/>
      <c r="O6034" s="38"/>
    </row>
    <row r="6035" spans="8:15">
      <c r="H6035" s="37"/>
      <c r="I6035" s="36"/>
      <c r="J6035" s="38"/>
      <c r="K6035" s="36"/>
      <c r="L6035" s="36"/>
      <c r="M6035" s="38"/>
      <c r="N6035" s="36"/>
      <c r="O6035" s="38"/>
    </row>
    <row r="6036" spans="8:15">
      <c r="H6036" s="37"/>
      <c r="I6036" s="36"/>
      <c r="J6036" s="38"/>
      <c r="K6036" s="36"/>
      <c r="L6036" s="36"/>
      <c r="M6036" s="38"/>
      <c r="N6036" s="36"/>
      <c r="O6036" s="38"/>
    </row>
    <row r="6037" spans="8:15">
      <c r="H6037" s="37"/>
      <c r="I6037" s="36"/>
      <c r="J6037" s="38"/>
      <c r="K6037" s="36"/>
      <c r="L6037" s="36"/>
      <c r="M6037" s="38"/>
      <c r="N6037" s="36"/>
      <c r="O6037" s="38"/>
    </row>
    <row r="6038" spans="8:15">
      <c r="H6038" s="37"/>
      <c r="I6038" s="36"/>
      <c r="J6038" s="38"/>
      <c r="K6038" s="36"/>
      <c r="L6038" s="36"/>
      <c r="M6038" s="38"/>
      <c r="N6038" s="36"/>
      <c r="O6038" s="38"/>
    </row>
    <row r="6039" spans="8:15">
      <c r="H6039" s="37"/>
      <c r="I6039" s="36"/>
      <c r="J6039" s="38"/>
      <c r="K6039" s="36"/>
      <c r="L6039" s="36"/>
      <c r="M6039" s="38"/>
      <c r="N6039" s="36"/>
      <c r="O6039" s="38"/>
    </row>
    <row r="6040" spans="8:15">
      <c r="H6040" s="37"/>
      <c r="I6040" s="36"/>
      <c r="J6040" s="38"/>
      <c r="K6040" s="36"/>
      <c r="L6040" s="36"/>
      <c r="M6040" s="38"/>
      <c r="N6040" s="36"/>
      <c r="O6040" s="38"/>
    </row>
    <row r="6041" spans="8:15">
      <c r="H6041" s="37"/>
      <c r="I6041" s="36"/>
      <c r="J6041" s="38"/>
      <c r="K6041" s="36"/>
      <c r="L6041" s="36"/>
      <c r="M6041" s="38"/>
      <c r="N6041" s="36"/>
      <c r="O6041" s="38"/>
    </row>
    <row r="6042" spans="8:15">
      <c r="H6042" s="37"/>
      <c r="I6042" s="36"/>
      <c r="J6042" s="38"/>
      <c r="K6042" s="36"/>
      <c r="L6042" s="36"/>
      <c r="M6042" s="38"/>
      <c r="N6042" s="36"/>
      <c r="O6042" s="38"/>
    </row>
    <row r="6043" spans="8:15">
      <c r="H6043" s="37"/>
      <c r="I6043" s="36"/>
      <c r="J6043" s="38"/>
      <c r="K6043" s="36"/>
      <c r="L6043" s="36"/>
      <c r="M6043" s="38"/>
      <c r="N6043" s="36"/>
      <c r="O6043" s="38"/>
    </row>
    <row r="6044" spans="8:15">
      <c r="H6044" s="37"/>
      <c r="I6044" s="36"/>
      <c r="J6044" s="38"/>
      <c r="K6044" s="36"/>
      <c r="L6044" s="36"/>
      <c r="M6044" s="38"/>
      <c r="N6044" s="36"/>
      <c r="O6044" s="38"/>
    </row>
    <row r="6045" spans="8:15">
      <c r="H6045" s="37"/>
      <c r="I6045" s="36"/>
      <c r="J6045" s="38"/>
      <c r="K6045" s="36"/>
      <c r="L6045" s="36"/>
      <c r="M6045" s="38"/>
      <c r="N6045" s="36"/>
      <c r="O6045" s="38"/>
    </row>
    <row r="6046" spans="8:15">
      <c r="H6046" s="37"/>
      <c r="I6046" s="36"/>
      <c r="J6046" s="38"/>
      <c r="K6046" s="36"/>
      <c r="L6046" s="36"/>
      <c r="M6046" s="38"/>
      <c r="N6046" s="36"/>
      <c r="O6046" s="38"/>
    </row>
    <row r="6047" spans="8:15">
      <c r="H6047" s="37"/>
      <c r="I6047" s="36"/>
      <c r="J6047" s="38"/>
      <c r="K6047" s="36"/>
      <c r="L6047" s="36"/>
      <c r="M6047" s="38"/>
      <c r="N6047" s="36"/>
      <c r="O6047" s="38"/>
    </row>
    <row r="6048" spans="8:15">
      <c r="H6048" s="37"/>
      <c r="I6048" s="36"/>
      <c r="J6048" s="38"/>
      <c r="K6048" s="36"/>
      <c r="L6048" s="36"/>
      <c r="M6048" s="38"/>
      <c r="N6048" s="36"/>
      <c r="O6048" s="38"/>
    </row>
    <row r="6049" spans="8:15">
      <c r="H6049" s="37"/>
      <c r="I6049" s="36"/>
      <c r="J6049" s="38"/>
      <c r="K6049" s="36"/>
      <c r="L6049" s="36"/>
      <c r="M6049" s="38"/>
      <c r="N6049" s="36"/>
      <c r="O6049" s="38"/>
    </row>
    <row r="6050" spans="8:15">
      <c r="H6050" s="37"/>
      <c r="I6050" s="36"/>
      <c r="J6050" s="38"/>
      <c r="K6050" s="36"/>
      <c r="L6050" s="36"/>
      <c r="M6050" s="38"/>
      <c r="N6050" s="36"/>
      <c r="O6050" s="38"/>
    </row>
    <row r="6051" spans="8:15">
      <c r="H6051" s="37"/>
      <c r="I6051" s="36"/>
      <c r="J6051" s="38"/>
      <c r="K6051" s="36"/>
      <c r="L6051" s="36"/>
      <c r="M6051" s="38"/>
      <c r="N6051" s="36"/>
      <c r="O6051" s="38"/>
    </row>
    <row r="6052" spans="8:15">
      <c r="H6052" s="37"/>
      <c r="I6052" s="36"/>
      <c r="J6052" s="38"/>
      <c r="K6052" s="36"/>
      <c r="L6052" s="36"/>
      <c r="M6052" s="38"/>
      <c r="N6052" s="36"/>
      <c r="O6052" s="38"/>
    </row>
    <row r="6053" spans="8:15">
      <c r="H6053" s="37"/>
      <c r="I6053" s="36"/>
      <c r="J6053" s="38"/>
      <c r="K6053" s="36"/>
      <c r="L6053" s="36"/>
      <c r="M6053" s="38"/>
      <c r="N6053" s="36"/>
      <c r="O6053" s="38"/>
    </row>
    <row r="6054" spans="8:15">
      <c r="H6054" s="37"/>
      <c r="I6054" s="36"/>
      <c r="J6054" s="38"/>
      <c r="K6054" s="36"/>
      <c r="L6054" s="36"/>
      <c r="M6054" s="38"/>
      <c r="N6054" s="36"/>
      <c r="O6054" s="38"/>
    </row>
    <row r="6055" spans="8:15">
      <c r="H6055" s="37"/>
      <c r="I6055" s="36"/>
      <c r="J6055" s="38"/>
      <c r="K6055" s="36"/>
      <c r="L6055" s="36"/>
      <c r="M6055" s="38"/>
      <c r="N6055" s="36"/>
      <c r="O6055" s="38"/>
    </row>
    <row r="6056" spans="8:15">
      <c r="H6056" s="37"/>
      <c r="I6056" s="36"/>
      <c r="J6056" s="38"/>
      <c r="K6056" s="36"/>
      <c r="L6056" s="36"/>
      <c r="M6056" s="38"/>
      <c r="N6056" s="36"/>
      <c r="O6056" s="38"/>
    </row>
    <row r="6057" spans="8:15">
      <c r="H6057" s="37"/>
      <c r="I6057" s="36"/>
      <c r="J6057" s="38"/>
      <c r="K6057" s="36"/>
      <c r="L6057" s="36"/>
      <c r="M6057" s="38"/>
      <c r="N6057" s="36"/>
      <c r="O6057" s="38"/>
    </row>
    <row r="6058" spans="8:15">
      <c r="H6058" s="37"/>
      <c r="I6058" s="36"/>
      <c r="J6058" s="38"/>
      <c r="K6058" s="36"/>
      <c r="L6058" s="36"/>
      <c r="M6058" s="38"/>
      <c r="N6058" s="36"/>
      <c r="O6058" s="38"/>
    </row>
    <row r="6059" spans="8:15">
      <c r="H6059" s="37"/>
      <c r="I6059" s="36"/>
      <c r="J6059" s="38"/>
      <c r="K6059" s="36"/>
      <c r="L6059" s="36"/>
      <c r="M6059" s="38"/>
      <c r="N6059" s="36"/>
      <c r="O6059" s="38"/>
    </row>
    <row r="6060" spans="8:15">
      <c r="H6060" s="37"/>
      <c r="I6060" s="36"/>
      <c r="J6060" s="38"/>
      <c r="K6060" s="36"/>
      <c r="L6060" s="36"/>
      <c r="M6060" s="38"/>
      <c r="N6060" s="36"/>
      <c r="O6060" s="38"/>
    </row>
    <row r="6061" spans="8:15">
      <c r="H6061" s="37"/>
      <c r="I6061" s="36"/>
      <c r="J6061" s="38"/>
      <c r="K6061" s="36"/>
      <c r="L6061" s="36"/>
      <c r="M6061" s="38"/>
      <c r="N6061" s="36"/>
      <c r="O6061" s="38"/>
    </row>
    <row r="6062" spans="8:15">
      <c r="H6062" s="37"/>
      <c r="I6062" s="36"/>
      <c r="J6062" s="38"/>
      <c r="K6062" s="36"/>
      <c r="L6062" s="36"/>
      <c r="M6062" s="38"/>
      <c r="N6062" s="36"/>
      <c r="O6062" s="38"/>
    </row>
    <row r="6063" spans="8:15">
      <c r="H6063" s="37"/>
      <c r="I6063" s="36"/>
      <c r="J6063" s="38"/>
      <c r="K6063" s="36"/>
      <c r="L6063" s="36"/>
      <c r="M6063" s="38"/>
      <c r="N6063" s="36"/>
      <c r="O6063" s="38"/>
    </row>
    <row r="6064" spans="8:15">
      <c r="H6064" s="37"/>
      <c r="I6064" s="36"/>
      <c r="J6064" s="38"/>
      <c r="K6064" s="36"/>
      <c r="L6064" s="36"/>
      <c r="M6064" s="38"/>
      <c r="N6064" s="36"/>
      <c r="O6064" s="38"/>
    </row>
    <row r="6065" spans="8:15">
      <c r="H6065" s="37"/>
      <c r="I6065" s="36"/>
      <c r="J6065" s="38"/>
      <c r="K6065" s="36"/>
      <c r="L6065" s="36"/>
      <c r="M6065" s="38"/>
      <c r="N6065" s="36"/>
      <c r="O6065" s="38"/>
    </row>
    <row r="6066" spans="8:15">
      <c r="H6066" s="37"/>
      <c r="I6066" s="36"/>
      <c r="J6066" s="38"/>
      <c r="K6066" s="36"/>
      <c r="L6066" s="36"/>
      <c r="M6066" s="38"/>
      <c r="N6066" s="36"/>
      <c r="O6066" s="38"/>
    </row>
    <row r="6067" spans="8:15">
      <c r="H6067" s="37"/>
      <c r="I6067" s="36"/>
      <c r="J6067" s="38"/>
      <c r="K6067" s="36"/>
      <c r="L6067" s="36"/>
      <c r="M6067" s="38"/>
      <c r="N6067" s="36"/>
      <c r="O6067" s="38"/>
    </row>
    <row r="6068" spans="8:15">
      <c r="H6068" s="37"/>
      <c r="I6068" s="36"/>
      <c r="J6068" s="38"/>
      <c r="K6068" s="36"/>
      <c r="L6068" s="36"/>
      <c r="M6068" s="38"/>
      <c r="N6068" s="36"/>
      <c r="O6068" s="38"/>
    </row>
    <row r="6069" spans="8:15">
      <c r="H6069" s="37"/>
      <c r="I6069" s="36"/>
      <c r="J6069" s="38"/>
      <c r="K6069" s="36"/>
      <c r="L6069" s="36"/>
      <c r="M6069" s="38"/>
      <c r="N6069" s="36"/>
      <c r="O6069" s="38"/>
    </row>
    <row r="6070" spans="8:15">
      <c r="H6070" s="37"/>
      <c r="I6070" s="36"/>
      <c r="J6070" s="38"/>
      <c r="K6070" s="36"/>
      <c r="L6070" s="36"/>
      <c r="M6070" s="38"/>
      <c r="N6070" s="36"/>
      <c r="O6070" s="38"/>
    </row>
    <row r="6071" spans="8:15">
      <c r="H6071" s="37"/>
      <c r="I6071" s="36"/>
      <c r="J6071" s="38"/>
      <c r="K6071" s="36"/>
      <c r="L6071" s="36"/>
      <c r="M6071" s="38"/>
      <c r="N6071" s="36"/>
      <c r="O6071" s="38"/>
    </row>
    <row r="6072" spans="8:15">
      <c r="H6072" s="37"/>
      <c r="I6072" s="36"/>
      <c r="J6072" s="38"/>
      <c r="K6072" s="36"/>
      <c r="L6072" s="36"/>
      <c r="M6072" s="38"/>
      <c r="N6072" s="36"/>
      <c r="O6072" s="38"/>
    </row>
    <row r="6073" spans="8:15">
      <c r="H6073" s="37"/>
      <c r="I6073" s="36"/>
      <c r="J6073" s="38"/>
      <c r="K6073" s="36"/>
      <c r="L6073" s="36"/>
      <c r="M6073" s="38"/>
      <c r="N6073" s="36"/>
      <c r="O6073" s="38"/>
    </row>
    <row r="6074" spans="8:15">
      <c r="H6074" s="37"/>
      <c r="I6074" s="36"/>
      <c r="J6074" s="38"/>
      <c r="K6074" s="36"/>
      <c r="L6074" s="36"/>
      <c r="M6074" s="38"/>
      <c r="N6074" s="36"/>
      <c r="O6074" s="38"/>
    </row>
    <row r="6075" spans="8:15">
      <c r="H6075" s="37"/>
      <c r="I6075" s="36"/>
      <c r="J6075" s="38"/>
      <c r="K6075" s="36"/>
      <c r="L6075" s="36"/>
      <c r="M6075" s="38"/>
      <c r="N6075" s="36"/>
      <c r="O6075" s="38"/>
    </row>
    <row r="6076" spans="8:15">
      <c r="H6076" s="37"/>
      <c r="I6076" s="36"/>
      <c r="J6076" s="38"/>
      <c r="K6076" s="36"/>
      <c r="L6076" s="36"/>
      <c r="M6076" s="38"/>
      <c r="N6076" s="36"/>
      <c r="O6076" s="38"/>
    </row>
    <row r="6077" spans="8:15">
      <c r="H6077" s="37"/>
      <c r="I6077" s="36"/>
      <c r="J6077" s="38"/>
      <c r="K6077" s="36"/>
      <c r="L6077" s="36"/>
      <c r="M6077" s="38"/>
      <c r="N6077" s="36"/>
      <c r="O6077" s="38"/>
    </row>
    <row r="6078" spans="8:15">
      <c r="H6078" s="37"/>
      <c r="I6078" s="36"/>
      <c r="J6078" s="38"/>
      <c r="K6078" s="36"/>
      <c r="L6078" s="36"/>
      <c r="M6078" s="38"/>
      <c r="N6078" s="36"/>
      <c r="O6078" s="38"/>
    </row>
    <row r="6079" spans="8:15">
      <c r="H6079" s="37"/>
      <c r="I6079" s="36"/>
      <c r="J6079" s="38"/>
      <c r="K6079" s="36"/>
      <c r="L6079" s="36"/>
      <c r="M6079" s="38"/>
      <c r="N6079" s="36"/>
      <c r="O6079" s="38"/>
    </row>
    <row r="6080" spans="8:15">
      <c r="H6080" s="37"/>
      <c r="I6080" s="36"/>
      <c r="J6080" s="38"/>
      <c r="K6080" s="36"/>
      <c r="L6080" s="36"/>
      <c r="M6080" s="38"/>
      <c r="N6080" s="36"/>
      <c r="O6080" s="38"/>
    </row>
    <row r="6081" spans="8:15">
      <c r="H6081" s="37"/>
      <c r="I6081" s="36"/>
      <c r="J6081" s="38"/>
      <c r="K6081" s="36"/>
      <c r="L6081" s="36"/>
      <c r="M6081" s="38"/>
      <c r="N6081" s="36"/>
      <c r="O6081" s="38"/>
    </row>
    <row r="6082" spans="8:15">
      <c r="H6082" s="37"/>
      <c r="I6082" s="36"/>
      <c r="J6082" s="38"/>
      <c r="K6082" s="36"/>
      <c r="L6082" s="36"/>
      <c r="M6082" s="38"/>
      <c r="N6082" s="36"/>
      <c r="O6082" s="38"/>
    </row>
    <row r="6083" spans="8:15">
      <c r="H6083" s="37"/>
      <c r="I6083" s="36"/>
      <c r="J6083" s="38"/>
      <c r="K6083" s="36"/>
      <c r="L6083" s="36"/>
      <c r="M6083" s="38"/>
      <c r="N6083" s="36"/>
      <c r="O6083" s="38"/>
    </row>
    <row r="6084" spans="8:15">
      <c r="H6084" s="37"/>
      <c r="I6084" s="36"/>
      <c r="J6084" s="38"/>
      <c r="K6084" s="36"/>
      <c r="L6084" s="36"/>
      <c r="M6084" s="38"/>
      <c r="N6084" s="36"/>
      <c r="O6084" s="38"/>
    </row>
    <row r="6085" spans="8:15">
      <c r="H6085" s="37"/>
      <c r="I6085" s="36"/>
      <c r="J6085" s="38"/>
      <c r="K6085" s="36"/>
      <c r="L6085" s="36"/>
      <c r="M6085" s="38"/>
      <c r="N6085" s="36"/>
      <c r="O6085" s="38"/>
    </row>
    <row r="6086" spans="8:15">
      <c r="H6086" s="37"/>
      <c r="I6086" s="36"/>
      <c r="J6086" s="38"/>
      <c r="K6086" s="36"/>
      <c r="L6086" s="36"/>
      <c r="M6086" s="38"/>
      <c r="N6086" s="36"/>
      <c r="O6086" s="38"/>
    </row>
    <row r="6087" spans="8:15">
      <c r="H6087" s="37"/>
      <c r="I6087" s="36"/>
      <c r="J6087" s="38"/>
      <c r="K6087" s="36"/>
      <c r="L6087" s="36"/>
      <c r="M6087" s="38"/>
      <c r="N6087" s="36"/>
      <c r="O6087" s="38"/>
    </row>
    <row r="6088" spans="8:15">
      <c r="H6088" s="37"/>
      <c r="I6088" s="36"/>
      <c r="J6088" s="38"/>
      <c r="K6088" s="36"/>
      <c r="L6088" s="36"/>
      <c r="M6088" s="38"/>
      <c r="N6088" s="36"/>
      <c r="O6088" s="38"/>
    </row>
    <row r="6089" spans="8:15">
      <c r="H6089" s="37"/>
      <c r="I6089" s="36"/>
      <c r="J6089" s="38"/>
      <c r="K6089" s="36"/>
      <c r="L6089" s="36"/>
      <c r="M6089" s="38"/>
      <c r="N6089" s="36"/>
      <c r="O6089" s="38"/>
    </row>
    <row r="6090" spans="8:15">
      <c r="H6090" s="37"/>
      <c r="I6090" s="36"/>
      <c r="J6090" s="38"/>
      <c r="K6090" s="36"/>
      <c r="L6090" s="36"/>
      <c r="M6090" s="38"/>
      <c r="N6090" s="36"/>
      <c r="O6090" s="38"/>
    </row>
    <row r="6091" spans="8:15">
      <c r="H6091" s="37"/>
      <c r="I6091" s="36"/>
      <c r="J6091" s="38"/>
      <c r="K6091" s="36"/>
      <c r="L6091" s="36"/>
      <c r="M6091" s="38"/>
      <c r="N6091" s="36"/>
      <c r="O6091" s="38"/>
    </row>
    <row r="6092" spans="8:15">
      <c r="H6092" s="37"/>
      <c r="I6092" s="36"/>
      <c r="J6092" s="38"/>
      <c r="K6092" s="36"/>
      <c r="L6092" s="36"/>
      <c r="M6092" s="38"/>
      <c r="N6092" s="36"/>
      <c r="O6092" s="38"/>
    </row>
    <row r="6093" spans="8:15">
      <c r="H6093" s="37"/>
      <c r="I6093" s="36"/>
      <c r="J6093" s="38"/>
      <c r="K6093" s="36"/>
      <c r="L6093" s="36"/>
      <c r="M6093" s="38"/>
      <c r="N6093" s="36"/>
      <c r="O6093" s="38"/>
    </row>
    <row r="6094" spans="8:15">
      <c r="H6094" s="37"/>
      <c r="I6094" s="36"/>
      <c r="J6094" s="38"/>
      <c r="K6094" s="36"/>
      <c r="L6094" s="36"/>
      <c r="M6094" s="38"/>
      <c r="N6094" s="36"/>
      <c r="O6094" s="38"/>
    </row>
    <row r="6095" spans="8:15">
      <c r="H6095" s="37"/>
      <c r="I6095" s="36"/>
      <c r="J6095" s="38"/>
      <c r="K6095" s="36"/>
      <c r="L6095" s="36"/>
      <c r="M6095" s="38"/>
      <c r="N6095" s="36"/>
      <c r="O6095" s="38"/>
    </row>
    <row r="6096" spans="8:15">
      <c r="H6096" s="37"/>
      <c r="I6096" s="36"/>
      <c r="J6096" s="38"/>
      <c r="K6096" s="36"/>
      <c r="L6096" s="36"/>
      <c r="M6096" s="38"/>
      <c r="N6096" s="36"/>
      <c r="O6096" s="38"/>
    </row>
    <row r="6097" spans="8:15">
      <c r="H6097" s="37"/>
      <c r="I6097" s="36"/>
      <c r="J6097" s="38"/>
      <c r="K6097" s="36"/>
      <c r="L6097" s="36"/>
      <c r="M6097" s="38"/>
      <c r="N6097" s="36"/>
      <c r="O6097" s="38"/>
    </row>
    <row r="6098" spans="8:15">
      <c r="H6098" s="37"/>
      <c r="I6098" s="36"/>
      <c r="J6098" s="38"/>
      <c r="K6098" s="36"/>
      <c r="L6098" s="36"/>
      <c r="M6098" s="38"/>
      <c r="N6098" s="36"/>
      <c r="O6098" s="38"/>
    </row>
    <row r="6099" spans="8:15">
      <c r="H6099" s="37"/>
      <c r="I6099" s="36"/>
      <c r="J6099" s="38"/>
      <c r="K6099" s="36"/>
      <c r="L6099" s="36"/>
      <c r="M6099" s="38"/>
      <c r="N6099" s="36"/>
      <c r="O6099" s="38"/>
    </row>
    <row r="6100" spans="8:15">
      <c r="H6100" s="37"/>
      <c r="I6100" s="36"/>
      <c r="J6100" s="38"/>
      <c r="K6100" s="36"/>
      <c r="L6100" s="36"/>
      <c r="M6100" s="38"/>
      <c r="N6100" s="36"/>
      <c r="O6100" s="38"/>
    </row>
    <row r="6101" spans="8:15">
      <c r="H6101" s="37"/>
      <c r="I6101" s="36"/>
      <c r="J6101" s="38"/>
      <c r="K6101" s="36"/>
      <c r="L6101" s="36"/>
      <c r="M6101" s="38"/>
      <c r="N6101" s="36"/>
      <c r="O6101" s="38"/>
    </row>
    <row r="6102" spans="8:15">
      <c r="H6102" s="37"/>
      <c r="I6102" s="36"/>
      <c r="J6102" s="38"/>
      <c r="K6102" s="36"/>
      <c r="L6102" s="36"/>
      <c r="M6102" s="38"/>
      <c r="N6102" s="36"/>
      <c r="O6102" s="38"/>
    </row>
    <row r="6103" spans="8:15">
      <c r="H6103" s="37"/>
      <c r="I6103" s="36"/>
      <c r="J6103" s="38"/>
      <c r="K6103" s="36"/>
      <c r="L6103" s="36"/>
      <c r="M6103" s="38"/>
      <c r="N6103" s="36"/>
      <c r="O6103" s="38"/>
    </row>
    <row r="6104" spans="8:15">
      <c r="H6104" s="37"/>
      <c r="I6104" s="36"/>
      <c r="J6104" s="38"/>
      <c r="K6104" s="36"/>
      <c r="L6104" s="36"/>
      <c r="M6104" s="38"/>
      <c r="N6104" s="36"/>
      <c r="O6104" s="38"/>
    </row>
    <row r="6105" spans="8:15">
      <c r="H6105" s="37"/>
      <c r="I6105" s="36"/>
      <c r="J6105" s="38"/>
      <c r="K6105" s="36"/>
      <c r="L6105" s="36"/>
      <c r="M6105" s="38"/>
      <c r="N6105" s="36"/>
      <c r="O6105" s="38"/>
    </row>
    <row r="6106" spans="8:15">
      <c r="H6106" s="37"/>
      <c r="I6106" s="36"/>
      <c r="J6106" s="38"/>
      <c r="K6106" s="36"/>
      <c r="L6106" s="36"/>
      <c r="M6106" s="38"/>
      <c r="N6106" s="36"/>
      <c r="O6106" s="38"/>
    </row>
    <row r="6107" spans="8:15">
      <c r="H6107" s="37"/>
      <c r="I6107" s="36"/>
      <c r="J6107" s="38"/>
      <c r="K6107" s="36"/>
      <c r="L6107" s="36"/>
      <c r="M6107" s="38"/>
      <c r="N6107" s="36"/>
      <c r="O6107" s="38"/>
    </row>
    <row r="6108" spans="8:15">
      <c r="H6108" s="37"/>
      <c r="I6108" s="36"/>
      <c r="J6108" s="38"/>
      <c r="K6108" s="36"/>
      <c r="L6108" s="36"/>
      <c r="M6108" s="38"/>
      <c r="N6108" s="36"/>
      <c r="O6108" s="38"/>
    </row>
    <row r="6109" spans="8:15">
      <c r="H6109" s="37"/>
      <c r="I6109" s="36"/>
      <c r="J6109" s="38"/>
      <c r="K6109" s="36"/>
      <c r="L6109" s="36"/>
      <c r="M6109" s="38"/>
      <c r="N6109" s="36"/>
      <c r="O6109" s="38"/>
    </row>
    <row r="6110" spans="8:15">
      <c r="H6110" s="37"/>
      <c r="I6110" s="36"/>
      <c r="J6110" s="38"/>
      <c r="K6110" s="36"/>
      <c r="L6110" s="36"/>
      <c r="M6110" s="38"/>
      <c r="N6110" s="36"/>
      <c r="O6110" s="38"/>
    </row>
    <row r="6111" spans="8:15">
      <c r="H6111" s="37"/>
      <c r="I6111" s="36"/>
      <c r="J6111" s="38"/>
      <c r="K6111" s="36"/>
      <c r="L6111" s="36"/>
      <c r="M6111" s="38"/>
      <c r="N6111" s="36"/>
      <c r="O6111" s="38"/>
    </row>
    <row r="6112" spans="8:15">
      <c r="H6112" s="37"/>
      <c r="I6112" s="36"/>
      <c r="J6112" s="38"/>
      <c r="K6112" s="36"/>
      <c r="L6112" s="36"/>
      <c r="M6112" s="38"/>
      <c r="N6112" s="36"/>
      <c r="O6112" s="38"/>
    </row>
    <row r="6113" spans="8:15">
      <c r="H6113" s="37"/>
      <c r="I6113" s="36"/>
      <c r="J6113" s="38"/>
      <c r="K6113" s="36"/>
      <c r="L6113" s="36"/>
      <c r="M6113" s="38"/>
      <c r="N6113" s="36"/>
      <c r="O6113" s="38"/>
    </row>
    <row r="6114" spans="8:15">
      <c r="H6114" s="37"/>
      <c r="I6114" s="36"/>
      <c r="J6114" s="38"/>
      <c r="K6114" s="36"/>
      <c r="L6114" s="36"/>
      <c r="M6114" s="38"/>
      <c r="N6114" s="36"/>
      <c r="O6114" s="38"/>
    </row>
    <row r="6115" spans="8:15">
      <c r="H6115" s="37"/>
      <c r="I6115" s="36"/>
      <c r="J6115" s="38"/>
      <c r="K6115" s="36"/>
      <c r="L6115" s="36"/>
      <c r="M6115" s="38"/>
      <c r="N6115" s="36"/>
      <c r="O6115" s="38"/>
    </row>
    <row r="6116" spans="8:15">
      <c r="H6116" s="37"/>
      <c r="I6116" s="36"/>
      <c r="J6116" s="38"/>
      <c r="K6116" s="36"/>
      <c r="L6116" s="36"/>
      <c r="M6116" s="38"/>
      <c r="N6116" s="36"/>
      <c r="O6116" s="38"/>
    </row>
    <row r="6117" spans="8:15">
      <c r="H6117" s="37"/>
      <c r="I6117" s="36"/>
      <c r="J6117" s="38"/>
      <c r="K6117" s="36"/>
      <c r="L6117" s="36"/>
      <c r="M6117" s="38"/>
      <c r="N6117" s="36"/>
      <c r="O6117" s="38"/>
    </row>
    <row r="6118" spans="8:15">
      <c r="H6118" s="37"/>
      <c r="I6118" s="36"/>
      <c r="J6118" s="38"/>
      <c r="K6118" s="36"/>
      <c r="L6118" s="36"/>
      <c r="M6118" s="38"/>
      <c r="N6118" s="36"/>
      <c r="O6118" s="38"/>
    </row>
    <row r="6119" spans="8:15">
      <c r="H6119" s="37"/>
      <c r="I6119" s="36"/>
      <c r="J6119" s="38"/>
      <c r="K6119" s="36"/>
      <c r="L6119" s="36"/>
      <c r="M6119" s="38"/>
      <c r="N6119" s="36"/>
      <c r="O6119" s="38"/>
    </row>
    <row r="6120" spans="8:15">
      <c r="H6120" s="37"/>
      <c r="I6120" s="36"/>
      <c r="J6120" s="38"/>
      <c r="K6120" s="36"/>
      <c r="L6120" s="36"/>
      <c r="M6120" s="38"/>
      <c r="N6120" s="36"/>
      <c r="O6120" s="38"/>
    </row>
    <row r="6121" spans="8:15">
      <c r="H6121" s="37"/>
      <c r="I6121" s="36"/>
      <c r="J6121" s="38"/>
      <c r="K6121" s="36"/>
      <c r="L6121" s="36"/>
      <c r="M6121" s="38"/>
      <c r="N6121" s="36"/>
      <c r="O6121" s="38"/>
    </row>
    <row r="6122" spans="8:15">
      <c r="H6122" s="37"/>
      <c r="I6122" s="36"/>
      <c r="J6122" s="38"/>
      <c r="K6122" s="36"/>
      <c r="L6122" s="36"/>
      <c r="M6122" s="38"/>
      <c r="N6122" s="36"/>
      <c r="O6122" s="38"/>
    </row>
    <row r="6123" spans="8:15">
      <c r="H6123" s="37"/>
      <c r="I6123" s="36"/>
      <c r="J6123" s="38"/>
      <c r="K6123" s="36"/>
      <c r="L6123" s="36"/>
      <c r="M6123" s="38"/>
      <c r="N6123" s="36"/>
      <c r="O6123" s="38"/>
    </row>
    <row r="6124" spans="8:15">
      <c r="H6124" s="37"/>
      <c r="I6124" s="36"/>
      <c r="J6124" s="38"/>
      <c r="K6124" s="36"/>
      <c r="L6124" s="36"/>
      <c r="M6124" s="38"/>
      <c r="N6124" s="36"/>
      <c r="O6124" s="38"/>
    </row>
    <row r="6125" spans="8:15">
      <c r="H6125" s="37"/>
      <c r="I6125" s="36"/>
      <c r="J6125" s="38"/>
      <c r="K6125" s="36"/>
      <c r="L6125" s="36"/>
      <c r="M6125" s="38"/>
      <c r="N6125" s="36"/>
      <c r="O6125" s="38"/>
    </row>
    <row r="6126" spans="8:15">
      <c r="H6126" s="37"/>
      <c r="I6126" s="36"/>
      <c r="J6126" s="38"/>
      <c r="K6126" s="36"/>
      <c r="L6126" s="36"/>
      <c r="M6126" s="38"/>
      <c r="N6126" s="36"/>
      <c r="O6126" s="38"/>
    </row>
    <row r="6127" spans="8:15">
      <c r="H6127" s="37"/>
      <c r="I6127" s="36"/>
      <c r="J6127" s="38"/>
      <c r="K6127" s="36"/>
      <c r="L6127" s="36"/>
      <c r="M6127" s="38"/>
      <c r="N6127" s="36"/>
      <c r="O6127" s="38"/>
    </row>
    <row r="6128" spans="8:15">
      <c r="H6128" s="37"/>
      <c r="I6128" s="36"/>
      <c r="J6128" s="38"/>
      <c r="K6128" s="36"/>
      <c r="L6128" s="36"/>
      <c r="M6128" s="38"/>
      <c r="N6128" s="36"/>
      <c r="O6128" s="38"/>
    </row>
    <row r="6129" spans="8:15">
      <c r="H6129" s="37"/>
      <c r="I6129" s="36"/>
      <c r="J6129" s="38"/>
      <c r="K6129" s="36"/>
      <c r="L6129" s="36"/>
      <c r="M6129" s="38"/>
      <c r="N6129" s="36"/>
      <c r="O6129" s="38"/>
    </row>
    <row r="6130" spans="8:15">
      <c r="H6130" s="37"/>
      <c r="I6130" s="36"/>
      <c r="J6130" s="38"/>
      <c r="K6130" s="36"/>
      <c r="L6130" s="36"/>
      <c r="M6130" s="38"/>
      <c r="N6130" s="36"/>
      <c r="O6130" s="38"/>
    </row>
    <row r="6131" spans="8:15">
      <c r="H6131" s="37"/>
      <c r="I6131" s="36"/>
      <c r="J6131" s="38"/>
      <c r="K6131" s="36"/>
      <c r="L6131" s="36"/>
      <c r="M6131" s="38"/>
      <c r="N6131" s="36"/>
      <c r="O6131" s="38"/>
    </row>
    <row r="6132" spans="8:15">
      <c r="H6132" s="37"/>
      <c r="I6132" s="36"/>
      <c r="J6132" s="38"/>
      <c r="K6132" s="36"/>
      <c r="L6132" s="36"/>
      <c r="M6132" s="38"/>
      <c r="N6132" s="36"/>
      <c r="O6132" s="38"/>
    </row>
    <row r="6133" spans="8:15">
      <c r="H6133" s="37"/>
      <c r="I6133" s="36"/>
      <c r="J6133" s="38"/>
      <c r="K6133" s="36"/>
      <c r="L6133" s="36"/>
      <c r="M6133" s="38"/>
      <c r="N6133" s="36"/>
      <c r="O6133" s="38"/>
    </row>
    <row r="6134" spans="8:15">
      <c r="H6134" s="37"/>
      <c r="I6134" s="36"/>
      <c r="J6134" s="38"/>
      <c r="K6134" s="36"/>
      <c r="L6134" s="36"/>
      <c r="M6134" s="38"/>
      <c r="N6134" s="36"/>
      <c r="O6134" s="38"/>
    </row>
    <row r="6135" spans="8:15">
      <c r="H6135" s="37"/>
      <c r="I6135" s="36"/>
      <c r="J6135" s="38"/>
      <c r="K6135" s="36"/>
      <c r="L6135" s="36"/>
      <c r="M6135" s="38"/>
      <c r="N6135" s="36"/>
      <c r="O6135" s="38"/>
    </row>
    <row r="6136" spans="8:15">
      <c r="H6136" s="37"/>
      <c r="I6136" s="36"/>
      <c r="J6136" s="38"/>
      <c r="K6136" s="36"/>
      <c r="L6136" s="36"/>
      <c r="M6136" s="38"/>
      <c r="N6136" s="36"/>
      <c r="O6136" s="38"/>
    </row>
    <row r="6137" spans="8:15">
      <c r="H6137" s="37"/>
      <c r="I6137" s="36"/>
      <c r="J6137" s="38"/>
      <c r="K6137" s="36"/>
      <c r="L6137" s="36"/>
      <c r="M6137" s="38"/>
      <c r="N6137" s="36"/>
      <c r="O6137" s="38"/>
    </row>
    <row r="6138" spans="8:15">
      <c r="H6138" s="37"/>
      <c r="I6138" s="36"/>
      <c r="J6138" s="38"/>
      <c r="K6138" s="36"/>
      <c r="L6138" s="36"/>
      <c r="M6138" s="38"/>
      <c r="N6138" s="36"/>
      <c r="O6138" s="38"/>
    </row>
    <row r="6139" spans="8:15">
      <c r="H6139" s="37"/>
      <c r="I6139" s="36"/>
      <c r="J6139" s="38"/>
      <c r="K6139" s="36"/>
      <c r="L6139" s="36"/>
      <c r="M6139" s="38"/>
      <c r="N6139" s="36"/>
      <c r="O6139" s="38"/>
    </row>
    <row r="6140" spans="8:15">
      <c r="H6140" s="37"/>
      <c r="I6140" s="36"/>
      <c r="J6140" s="38"/>
      <c r="K6140" s="36"/>
      <c r="L6140" s="36"/>
      <c r="M6140" s="38"/>
      <c r="N6140" s="36"/>
      <c r="O6140" s="38"/>
    </row>
    <row r="6141" spans="8:15">
      <c r="H6141" s="37"/>
      <c r="I6141" s="36"/>
      <c r="J6141" s="38"/>
      <c r="K6141" s="36"/>
      <c r="L6141" s="36"/>
      <c r="M6141" s="38"/>
      <c r="N6141" s="36"/>
      <c r="O6141" s="38"/>
    </row>
    <row r="6142" spans="8:15">
      <c r="H6142" s="37"/>
      <c r="I6142" s="36"/>
      <c r="J6142" s="38"/>
      <c r="K6142" s="36"/>
      <c r="L6142" s="36"/>
      <c r="M6142" s="38"/>
      <c r="N6142" s="36"/>
      <c r="O6142" s="38"/>
    </row>
    <row r="6143" spans="8:15">
      <c r="H6143" s="37"/>
      <c r="I6143" s="36"/>
      <c r="J6143" s="38"/>
      <c r="K6143" s="36"/>
      <c r="L6143" s="36"/>
      <c r="M6143" s="38"/>
      <c r="N6143" s="36"/>
      <c r="O6143" s="38"/>
    </row>
    <row r="6144" spans="8:15">
      <c r="H6144" s="37"/>
      <c r="I6144" s="36"/>
      <c r="J6144" s="38"/>
      <c r="K6144" s="36"/>
      <c r="L6144" s="36"/>
      <c r="M6144" s="38"/>
      <c r="N6144" s="36"/>
      <c r="O6144" s="38"/>
    </row>
    <row r="6145" spans="8:15">
      <c r="H6145" s="37"/>
      <c r="I6145" s="36"/>
      <c r="J6145" s="38"/>
      <c r="K6145" s="36"/>
      <c r="L6145" s="36"/>
      <c r="M6145" s="38"/>
      <c r="N6145" s="36"/>
      <c r="O6145" s="38"/>
    </row>
    <row r="6146" spans="8:15">
      <c r="H6146" s="37"/>
      <c r="I6146" s="36"/>
      <c r="J6146" s="38"/>
      <c r="K6146" s="36"/>
      <c r="L6146" s="36"/>
      <c r="M6146" s="38"/>
      <c r="N6146" s="36"/>
      <c r="O6146" s="38"/>
    </row>
    <row r="6147" spans="8:15">
      <c r="H6147" s="37"/>
      <c r="I6147" s="36"/>
      <c r="J6147" s="38"/>
      <c r="K6147" s="36"/>
      <c r="L6147" s="36"/>
      <c r="M6147" s="38"/>
      <c r="N6147" s="36"/>
      <c r="O6147" s="38"/>
    </row>
    <row r="6148" spans="8:15">
      <c r="H6148" s="37"/>
      <c r="I6148" s="36"/>
      <c r="J6148" s="38"/>
      <c r="K6148" s="36"/>
      <c r="L6148" s="36"/>
      <c r="M6148" s="38"/>
      <c r="N6148" s="36"/>
      <c r="O6148" s="38"/>
    </row>
    <row r="6149" spans="8:15">
      <c r="H6149" s="37"/>
      <c r="I6149" s="36"/>
      <c r="J6149" s="38"/>
      <c r="K6149" s="36"/>
      <c r="L6149" s="36"/>
      <c r="M6149" s="38"/>
      <c r="N6149" s="36"/>
      <c r="O6149" s="38"/>
    </row>
    <row r="6150" spans="8:15">
      <c r="H6150" s="37"/>
      <c r="I6150" s="36"/>
      <c r="J6150" s="38"/>
      <c r="K6150" s="36"/>
      <c r="L6150" s="36"/>
      <c r="M6150" s="38"/>
      <c r="N6150" s="36"/>
      <c r="O6150" s="38"/>
    </row>
    <row r="6151" spans="8:15">
      <c r="H6151" s="37"/>
      <c r="I6151" s="36"/>
      <c r="J6151" s="38"/>
      <c r="K6151" s="36"/>
      <c r="L6151" s="36"/>
      <c r="M6151" s="38"/>
      <c r="N6151" s="36"/>
      <c r="O6151" s="38"/>
    </row>
    <row r="6152" spans="8:15">
      <c r="H6152" s="37"/>
      <c r="I6152" s="36"/>
      <c r="J6152" s="38"/>
      <c r="K6152" s="36"/>
      <c r="L6152" s="36"/>
      <c r="M6152" s="38"/>
      <c r="N6152" s="36"/>
      <c r="O6152" s="38"/>
    </row>
    <row r="6153" spans="8:15">
      <c r="H6153" s="37"/>
      <c r="I6153" s="36"/>
      <c r="J6153" s="38"/>
      <c r="K6153" s="36"/>
      <c r="L6153" s="36"/>
      <c r="M6153" s="38"/>
      <c r="N6153" s="36"/>
      <c r="O6153" s="38"/>
    </row>
    <row r="6154" spans="8:15">
      <c r="H6154" s="37"/>
      <c r="I6154" s="36"/>
      <c r="J6154" s="38"/>
      <c r="K6154" s="36"/>
      <c r="L6154" s="36"/>
      <c r="M6154" s="38"/>
      <c r="N6154" s="36"/>
      <c r="O6154" s="38"/>
    </row>
    <row r="6155" spans="8:15">
      <c r="H6155" s="37"/>
      <c r="I6155" s="36"/>
      <c r="J6155" s="38"/>
      <c r="K6155" s="36"/>
      <c r="L6155" s="36"/>
      <c r="M6155" s="38"/>
      <c r="N6155" s="36"/>
      <c r="O6155" s="38"/>
    </row>
    <row r="6156" spans="8:15">
      <c r="H6156" s="37"/>
      <c r="I6156" s="36"/>
      <c r="J6156" s="38"/>
      <c r="K6156" s="36"/>
      <c r="L6156" s="36"/>
      <c r="M6156" s="38"/>
      <c r="N6156" s="36"/>
      <c r="O6156" s="38"/>
    </row>
    <row r="6157" spans="8:15">
      <c r="H6157" s="37"/>
      <c r="I6157" s="36"/>
      <c r="J6157" s="38"/>
      <c r="K6157" s="36"/>
      <c r="L6157" s="36"/>
      <c r="M6157" s="38"/>
      <c r="N6157" s="36"/>
      <c r="O6157" s="38"/>
    </row>
    <row r="6158" spans="8:15">
      <c r="H6158" s="37"/>
      <c r="I6158" s="36"/>
      <c r="J6158" s="38"/>
      <c r="K6158" s="36"/>
      <c r="L6158" s="36"/>
      <c r="M6158" s="38"/>
      <c r="N6158" s="36"/>
      <c r="O6158" s="38"/>
    </row>
    <row r="6159" spans="8:15">
      <c r="H6159" s="37"/>
      <c r="I6159" s="36"/>
      <c r="J6159" s="38"/>
      <c r="K6159" s="36"/>
      <c r="L6159" s="36"/>
      <c r="M6159" s="38"/>
      <c r="N6159" s="36"/>
      <c r="O6159" s="38"/>
    </row>
    <row r="6160" spans="8:15">
      <c r="H6160" s="37"/>
      <c r="I6160" s="36"/>
      <c r="J6160" s="38"/>
      <c r="K6160" s="36"/>
      <c r="L6160" s="36"/>
      <c r="M6160" s="38"/>
      <c r="N6160" s="36"/>
      <c r="O6160" s="38"/>
    </row>
    <row r="6161" spans="8:15">
      <c r="H6161" s="37"/>
      <c r="I6161" s="36"/>
      <c r="J6161" s="38"/>
      <c r="K6161" s="36"/>
      <c r="L6161" s="36"/>
      <c r="M6161" s="38"/>
      <c r="N6161" s="36"/>
      <c r="O6161" s="38"/>
    </row>
    <row r="6162" spans="8:15">
      <c r="H6162" s="37"/>
      <c r="I6162" s="36"/>
      <c r="J6162" s="38"/>
      <c r="K6162" s="36"/>
      <c r="L6162" s="36"/>
      <c r="M6162" s="38"/>
      <c r="N6162" s="36"/>
      <c r="O6162" s="38"/>
    </row>
    <row r="6163" spans="8:15">
      <c r="H6163" s="37"/>
      <c r="I6163" s="36"/>
      <c r="J6163" s="38"/>
      <c r="K6163" s="36"/>
      <c r="L6163" s="36"/>
      <c r="M6163" s="38"/>
      <c r="N6163" s="36"/>
      <c r="O6163" s="38"/>
    </row>
    <row r="6164" spans="8:15">
      <c r="H6164" s="37"/>
      <c r="I6164" s="36"/>
      <c r="J6164" s="38"/>
      <c r="K6164" s="36"/>
      <c r="L6164" s="36"/>
      <c r="M6164" s="38"/>
      <c r="N6164" s="36"/>
      <c r="O6164" s="38"/>
    </row>
    <row r="6165" spans="8:15">
      <c r="H6165" s="37"/>
      <c r="I6165" s="36"/>
      <c r="J6165" s="38"/>
      <c r="K6165" s="36"/>
      <c r="L6165" s="36"/>
      <c r="M6165" s="38"/>
      <c r="N6165" s="36"/>
      <c r="O6165" s="38"/>
    </row>
    <row r="6166" spans="8:15">
      <c r="H6166" s="37"/>
      <c r="I6166" s="36"/>
      <c r="J6166" s="38"/>
      <c r="K6166" s="36"/>
      <c r="L6166" s="36"/>
      <c r="M6166" s="38"/>
      <c r="N6166" s="36"/>
      <c r="O6166" s="38"/>
    </row>
    <row r="6167" spans="8:15">
      <c r="H6167" s="37"/>
      <c r="I6167" s="36"/>
      <c r="J6167" s="38"/>
      <c r="K6167" s="36"/>
      <c r="L6167" s="36"/>
      <c r="M6167" s="38"/>
      <c r="N6167" s="36"/>
      <c r="O6167" s="38"/>
    </row>
    <row r="6168" spans="8:15">
      <c r="H6168" s="37"/>
      <c r="I6168" s="36"/>
      <c r="J6168" s="38"/>
      <c r="K6168" s="36"/>
      <c r="L6168" s="36"/>
      <c r="M6168" s="38"/>
      <c r="N6168" s="36"/>
      <c r="O6168" s="38"/>
    </row>
    <row r="6169" spans="8:15">
      <c r="H6169" s="37"/>
      <c r="I6169" s="36"/>
      <c r="J6169" s="38"/>
      <c r="K6169" s="36"/>
      <c r="L6169" s="36"/>
      <c r="M6169" s="38"/>
      <c r="N6169" s="36"/>
      <c r="O6169" s="38"/>
    </row>
    <row r="6170" spans="8:15">
      <c r="H6170" s="37"/>
      <c r="I6170" s="36"/>
      <c r="J6170" s="38"/>
      <c r="K6170" s="36"/>
      <c r="L6170" s="36"/>
      <c r="M6170" s="38"/>
      <c r="N6170" s="36"/>
      <c r="O6170" s="38"/>
    </row>
    <row r="6171" spans="8:15">
      <c r="H6171" s="37"/>
      <c r="I6171" s="36"/>
      <c r="J6171" s="38"/>
      <c r="K6171" s="36"/>
      <c r="L6171" s="36"/>
      <c r="M6171" s="38"/>
      <c r="N6171" s="36"/>
      <c r="O6171" s="38"/>
    </row>
    <row r="6172" spans="8:15">
      <c r="H6172" s="37"/>
      <c r="I6172" s="36"/>
      <c r="J6172" s="38"/>
      <c r="K6172" s="36"/>
      <c r="L6172" s="36"/>
      <c r="M6172" s="38"/>
      <c r="N6172" s="36"/>
      <c r="O6172" s="38"/>
    </row>
    <row r="6173" spans="8:15">
      <c r="H6173" s="37"/>
      <c r="I6173" s="36"/>
      <c r="J6173" s="38"/>
      <c r="K6173" s="36"/>
      <c r="L6173" s="36"/>
      <c r="M6173" s="38"/>
      <c r="N6173" s="36"/>
      <c r="O6173" s="38"/>
    </row>
    <row r="6174" spans="8:15">
      <c r="H6174" s="37"/>
      <c r="I6174" s="36"/>
      <c r="J6174" s="38"/>
      <c r="K6174" s="36"/>
      <c r="L6174" s="36"/>
      <c r="M6174" s="38"/>
      <c r="N6174" s="36"/>
      <c r="O6174" s="38"/>
    </row>
    <row r="6175" spans="8:15">
      <c r="H6175" s="37"/>
      <c r="I6175" s="36"/>
      <c r="J6175" s="38"/>
      <c r="K6175" s="36"/>
      <c r="L6175" s="36"/>
      <c r="M6175" s="38"/>
      <c r="N6175" s="36"/>
      <c r="O6175" s="38"/>
    </row>
    <row r="6176" spans="8:15">
      <c r="H6176" s="37"/>
      <c r="I6176" s="36"/>
      <c r="J6176" s="38"/>
      <c r="K6176" s="36"/>
      <c r="L6176" s="36"/>
      <c r="M6176" s="38"/>
      <c r="N6176" s="36"/>
      <c r="O6176" s="38"/>
    </row>
    <row r="6177" spans="8:15">
      <c r="H6177" s="37"/>
      <c r="I6177" s="36"/>
      <c r="J6177" s="38"/>
      <c r="K6177" s="36"/>
      <c r="L6177" s="36"/>
      <c r="M6177" s="38"/>
      <c r="N6177" s="36"/>
      <c r="O6177" s="38"/>
    </row>
    <row r="6178" spans="8:15">
      <c r="H6178" s="37"/>
      <c r="I6178" s="36"/>
      <c r="J6178" s="38"/>
      <c r="K6178" s="36"/>
      <c r="L6178" s="36"/>
      <c r="M6178" s="38"/>
      <c r="N6178" s="36"/>
      <c r="O6178" s="38"/>
    </row>
    <row r="6179" spans="8:15">
      <c r="H6179" s="37"/>
      <c r="I6179" s="36"/>
      <c r="J6179" s="38"/>
      <c r="K6179" s="36"/>
      <c r="L6179" s="36"/>
      <c r="M6179" s="38"/>
      <c r="N6179" s="36"/>
      <c r="O6179" s="38"/>
    </row>
    <row r="6180" spans="8:15">
      <c r="H6180" s="37"/>
      <c r="I6180" s="36"/>
      <c r="J6180" s="38"/>
      <c r="K6180" s="36"/>
      <c r="L6180" s="36"/>
      <c r="M6180" s="38"/>
      <c r="N6180" s="36"/>
      <c r="O6180" s="38"/>
    </row>
    <row r="6181" spans="8:15">
      <c r="H6181" s="37"/>
      <c r="I6181" s="36"/>
      <c r="J6181" s="38"/>
      <c r="K6181" s="36"/>
      <c r="L6181" s="36"/>
      <c r="M6181" s="38"/>
      <c r="N6181" s="36"/>
      <c r="O6181" s="38"/>
    </row>
    <row r="6182" spans="8:15">
      <c r="H6182" s="37"/>
      <c r="I6182" s="36"/>
      <c r="J6182" s="38"/>
      <c r="K6182" s="36"/>
      <c r="L6182" s="36"/>
      <c r="M6182" s="38"/>
      <c r="N6182" s="36"/>
      <c r="O6182" s="38"/>
    </row>
    <row r="6183" spans="8:15">
      <c r="H6183" s="37"/>
      <c r="I6183" s="36"/>
      <c r="J6183" s="38"/>
      <c r="K6183" s="36"/>
      <c r="L6183" s="36"/>
      <c r="M6183" s="38"/>
      <c r="N6183" s="36"/>
      <c r="O6183" s="38"/>
    </row>
    <row r="6184" spans="8:15">
      <c r="H6184" s="37"/>
      <c r="I6184" s="36"/>
      <c r="J6184" s="38"/>
      <c r="K6184" s="36"/>
      <c r="L6184" s="36"/>
      <c r="M6184" s="38"/>
      <c r="N6184" s="36"/>
      <c r="O6184" s="38"/>
    </row>
    <row r="6185" spans="8:15">
      <c r="H6185" s="37"/>
      <c r="I6185" s="36"/>
      <c r="J6185" s="38"/>
      <c r="K6185" s="36"/>
      <c r="L6185" s="36"/>
      <c r="M6185" s="38"/>
      <c r="N6185" s="36"/>
      <c r="O6185" s="38"/>
    </row>
    <row r="6186" spans="8:15">
      <c r="H6186" s="37"/>
      <c r="I6186" s="36"/>
      <c r="J6186" s="38"/>
      <c r="K6186" s="36"/>
      <c r="L6186" s="36"/>
      <c r="M6186" s="38"/>
      <c r="N6186" s="36"/>
      <c r="O6186" s="38"/>
    </row>
    <row r="6187" spans="8:15">
      <c r="H6187" s="37"/>
      <c r="I6187" s="36"/>
      <c r="J6187" s="38"/>
      <c r="K6187" s="36"/>
      <c r="L6187" s="36"/>
      <c r="M6187" s="38"/>
      <c r="N6187" s="36"/>
      <c r="O6187" s="38"/>
    </row>
    <row r="6188" spans="8:15">
      <c r="H6188" s="37"/>
      <c r="I6188" s="36"/>
      <c r="J6188" s="38"/>
      <c r="K6188" s="36"/>
      <c r="L6188" s="36"/>
      <c r="M6188" s="38"/>
      <c r="N6188" s="36"/>
      <c r="O6188" s="38"/>
    </row>
    <row r="6189" spans="8:15">
      <c r="H6189" s="37"/>
      <c r="I6189" s="36"/>
      <c r="J6189" s="38"/>
      <c r="K6189" s="36"/>
      <c r="L6189" s="36"/>
      <c r="M6189" s="38"/>
      <c r="N6189" s="36"/>
      <c r="O6189" s="38"/>
    </row>
    <row r="6190" spans="8:15">
      <c r="H6190" s="37"/>
      <c r="I6190" s="36"/>
      <c r="J6190" s="38"/>
      <c r="K6190" s="36"/>
      <c r="L6190" s="36"/>
      <c r="M6190" s="38"/>
      <c r="N6190" s="36"/>
      <c r="O6190" s="38"/>
    </row>
    <row r="6191" spans="8:15">
      <c r="H6191" s="37"/>
      <c r="I6191" s="36"/>
      <c r="J6191" s="38"/>
      <c r="K6191" s="36"/>
      <c r="L6191" s="36"/>
      <c r="M6191" s="38"/>
      <c r="N6191" s="36"/>
      <c r="O6191" s="38"/>
    </row>
    <row r="6192" spans="8:15">
      <c r="H6192" s="37"/>
      <c r="I6192" s="36"/>
      <c r="J6192" s="38"/>
      <c r="K6192" s="36"/>
      <c r="L6192" s="36"/>
      <c r="M6192" s="38"/>
      <c r="N6192" s="36"/>
      <c r="O6192" s="38"/>
    </row>
    <row r="6193" spans="8:15">
      <c r="H6193" s="37"/>
      <c r="I6193" s="36"/>
      <c r="J6193" s="38"/>
      <c r="K6193" s="36"/>
      <c r="L6193" s="36"/>
      <c r="M6193" s="38"/>
      <c r="N6193" s="36"/>
      <c r="O6193" s="38"/>
    </row>
    <row r="6194" spans="8:15">
      <c r="H6194" s="37"/>
      <c r="I6194" s="36"/>
      <c r="J6194" s="38"/>
      <c r="K6194" s="36"/>
      <c r="L6194" s="36"/>
      <c r="M6194" s="38"/>
      <c r="N6194" s="36"/>
      <c r="O6194" s="38"/>
    </row>
    <row r="6195" spans="8:15">
      <c r="H6195" s="37"/>
      <c r="I6195" s="36"/>
      <c r="J6195" s="38"/>
      <c r="K6195" s="36"/>
      <c r="L6195" s="36"/>
      <c r="M6195" s="38"/>
      <c r="N6195" s="36"/>
      <c r="O6195" s="38"/>
    </row>
    <row r="6196" spans="8:15">
      <c r="H6196" s="37"/>
      <c r="I6196" s="36"/>
      <c r="J6196" s="38"/>
      <c r="K6196" s="36"/>
      <c r="L6196" s="36"/>
      <c r="M6196" s="38"/>
      <c r="N6196" s="36"/>
      <c r="O6196" s="38"/>
    </row>
    <row r="6197" spans="8:15">
      <c r="H6197" s="37"/>
      <c r="I6197" s="36"/>
      <c r="J6197" s="38"/>
      <c r="K6197" s="36"/>
      <c r="L6197" s="36"/>
      <c r="M6197" s="38"/>
      <c r="N6197" s="36"/>
      <c r="O6197" s="38"/>
    </row>
    <row r="6198" spans="8:15">
      <c r="H6198" s="37"/>
      <c r="I6198" s="36"/>
      <c r="J6198" s="38"/>
      <c r="K6198" s="36"/>
      <c r="L6198" s="36"/>
      <c r="M6198" s="38"/>
      <c r="N6198" s="36"/>
      <c r="O6198" s="38"/>
    </row>
    <row r="6199" spans="8:15">
      <c r="H6199" s="37"/>
      <c r="I6199" s="36"/>
      <c r="J6199" s="38"/>
      <c r="K6199" s="36"/>
      <c r="L6199" s="36"/>
      <c r="M6199" s="38"/>
      <c r="N6199" s="36"/>
      <c r="O6199" s="38"/>
    </row>
    <row r="6200" spans="8:15">
      <c r="H6200" s="37"/>
      <c r="I6200" s="36"/>
      <c r="J6200" s="38"/>
      <c r="K6200" s="36"/>
      <c r="L6200" s="36"/>
      <c r="M6200" s="38"/>
      <c r="N6200" s="36"/>
      <c r="O6200" s="38"/>
    </row>
    <row r="6201" spans="8:15">
      <c r="H6201" s="37"/>
      <c r="I6201" s="36"/>
      <c r="J6201" s="38"/>
      <c r="K6201" s="36"/>
      <c r="L6201" s="36"/>
      <c r="M6201" s="38"/>
      <c r="N6201" s="36"/>
      <c r="O6201" s="38"/>
    </row>
    <row r="6202" spans="8:15">
      <c r="H6202" s="37"/>
      <c r="I6202" s="36"/>
      <c r="J6202" s="38"/>
      <c r="K6202" s="36"/>
      <c r="L6202" s="36"/>
      <c r="M6202" s="38"/>
      <c r="N6202" s="36"/>
      <c r="O6202" s="38"/>
    </row>
    <row r="6203" spans="8:15">
      <c r="H6203" s="37"/>
      <c r="I6203" s="36"/>
      <c r="J6203" s="38"/>
      <c r="K6203" s="36"/>
      <c r="L6203" s="36"/>
      <c r="M6203" s="38"/>
      <c r="N6203" s="36"/>
      <c r="O6203" s="38"/>
    </row>
    <row r="6204" spans="8:15">
      <c r="H6204" s="37"/>
      <c r="I6204" s="36"/>
      <c r="J6204" s="38"/>
      <c r="K6204" s="36"/>
      <c r="L6204" s="36"/>
      <c r="M6204" s="38"/>
      <c r="N6204" s="36"/>
      <c r="O6204" s="38"/>
    </row>
    <row r="6205" spans="8:15">
      <c r="H6205" s="37"/>
      <c r="I6205" s="36"/>
      <c r="J6205" s="38"/>
      <c r="K6205" s="36"/>
      <c r="L6205" s="36"/>
      <c r="M6205" s="38"/>
      <c r="N6205" s="36"/>
      <c r="O6205" s="38"/>
    </row>
    <row r="6206" spans="8:15">
      <c r="H6206" s="37"/>
      <c r="I6206" s="36"/>
      <c r="J6206" s="38"/>
      <c r="K6206" s="36"/>
      <c r="L6206" s="36"/>
      <c r="M6206" s="38"/>
      <c r="N6206" s="36"/>
      <c r="O6206" s="38"/>
    </row>
    <row r="6207" spans="8:15">
      <c r="H6207" s="37"/>
      <c r="I6207" s="36"/>
      <c r="J6207" s="38"/>
      <c r="K6207" s="36"/>
      <c r="L6207" s="36"/>
      <c r="M6207" s="38"/>
      <c r="N6207" s="36"/>
      <c r="O6207" s="38"/>
    </row>
    <row r="6208" spans="8:15">
      <c r="H6208" s="37"/>
      <c r="I6208" s="36"/>
      <c r="J6208" s="38"/>
      <c r="K6208" s="36"/>
      <c r="L6208" s="36"/>
      <c r="M6208" s="38"/>
      <c r="N6208" s="36"/>
      <c r="O6208" s="38"/>
    </row>
    <row r="6209" spans="8:15">
      <c r="H6209" s="37"/>
      <c r="I6209" s="36"/>
      <c r="J6209" s="38"/>
      <c r="K6209" s="36"/>
      <c r="L6209" s="36"/>
      <c r="M6209" s="38"/>
      <c r="N6209" s="36"/>
      <c r="O6209" s="38"/>
    </row>
    <row r="6210" spans="8:15">
      <c r="H6210" s="37"/>
      <c r="I6210" s="36"/>
      <c r="J6210" s="38"/>
      <c r="K6210" s="36"/>
      <c r="L6210" s="36"/>
      <c r="M6210" s="38"/>
      <c r="N6210" s="36"/>
      <c r="O6210" s="38"/>
    </row>
    <row r="6211" spans="8:15">
      <c r="H6211" s="37"/>
      <c r="I6211" s="36"/>
      <c r="J6211" s="38"/>
      <c r="K6211" s="36"/>
      <c r="L6211" s="36"/>
      <c r="M6211" s="38"/>
      <c r="N6211" s="36"/>
      <c r="O6211" s="38"/>
    </row>
    <row r="6212" spans="8:15">
      <c r="H6212" s="37"/>
      <c r="I6212" s="36"/>
      <c r="J6212" s="38"/>
      <c r="K6212" s="36"/>
      <c r="L6212" s="36"/>
      <c r="M6212" s="38"/>
      <c r="N6212" s="36"/>
      <c r="O6212" s="38"/>
    </row>
    <row r="6213" spans="8:15">
      <c r="H6213" s="37"/>
      <c r="I6213" s="36"/>
      <c r="J6213" s="38"/>
      <c r="K6213" s="36"/>
      <c r="L6213" s="36"/>
      <c r="M6213" s="38"/>
      <c r="N6213" s="36"/>
      <c r="O6213" s="38"/>
    </row>
    <row r="6214" spans="8:15">
      <c r="H6214" s="37"/>
      <c r="I6214" s="36"/>
      <c r="J6214" s="38"/>
      <c r="K6214" s="36"/>
      <c r="L6214" s="36"/>
      <c r="M6214" s="38"/>
      <c r="N6214" s="36"/>
      <c r="O6214" s="38"/>
    </row>
    <row r="6215" spans="8:15">
      <c r="H6215" s="37"/>
      <c r="I6215" s="36"/>
      <c r="J6215" s="38"/>
      <c r="K6215" s="36"/>
      <c r="L6215" s="36"/>
      <c r="M6215" s="38"/>
      <c r="N6215" s="36"/>
      <c r="O6215" s="38"/>
    </row>
    <row r="6216" spans="8:15">
      <c r="H6216" s="37"/>
      <c r="I6216" s="36"/>
      <c r="J6216" s="38"/>
      <c r="K6216" s="36"/>
      <c r="L6216" s="36"/>
      <c r="M6216" s="38"/>
      <c r="N6216" s="36"/>
      <c r="O6216" s="38"/>
    </row>
    <row r="6217" spans="8:15">
      <c r="H6217" s="37"/>
      <c r="I6217" s="36"/>
      <c r="J6217" s="38"/>
      <c r="K6217" s="36"/>
      <c r="L6217" s="36"/>
      <c r="M6217" s="38"/>
      <c r="N6217" s="36"/>
      <c r="O6217" s="38"/>
    </row>
    <row r="6218" spans="8:15">
      <c r="H6218" s="37"/>
      <c r="I6218" s="36"/>
      <c r="J6218" s="38"/>
      <c r="K6218" s="36"/>
      <c r="L6218" s="36"/>
      <c r="M6218" s="38"/>
      <c r="N6218" s="36"/>
      <c r="O6218" s="38"/>
    </row>
    <row r="6219" spans="8:15">
      <c r="H6219" s="37"/>
      <c r="I6219" s="36"/>
      <c r="J6219" s="38"/>
      <c r="K6219" s="36"/>
      <c r="L6219" s="36"/>
      <c r="M6219" s="38"/>
      <c r="N6219" s="36"/>
      <c r="O6219" s="38"/>
    </row>
    <row r="6220" spans="8:15">
      <c r="H6220" s="37"/>
      <c r="I6220" s="36"/>
      <c r="J6220" s="38"/>
      <c r="K6220" s="36"/>
      <c r="L6220" s="36"/>
      <c r="M6220" s="38"/>
      <c r="N6220" s="36"/>
      <c r="O6220" s="38"/>
    </row>
    <row r="6221" spans="8:15">
      <c r="H6221" s="37"/>
      <c r="I6221" s="36"/>
      <c r="J6221" s="38"/>
      <c r="K6221" s="36"/>
      <c r="L6221" s="36"/>
      <c r="M6221" s="38"/>
      <c r="N6221" s="36"/>
      <c r="O6221" s="38"/>
    </row>
    <row r="6222" spans="8:15">
      <c r="H6222" s="37"/>
      <c r="I6222" s="36"/>
      <c r="J6222" s="38"/>
      <c r="K6222" s="36"/>
      <c r="L6222" s="36"/>
      <c r="M6222" s="38"/>
      <c r="N6222" s="36"/>
      <c r="O6222" s="38"/>
    </row>
    <row r="6223" spans="8:15">
      <c r="H6223" s="37"/>
      <c r="I6223" s="36"/>
      <c r="J6223" s="38"/>
      <c r="K6223" s="36"/>
      <c r="L6223" s="36"/>
      <c r="M6223" s="38"/>
      <c r="N6223" s="36"/>
      <c r="O6223" s="38"/>
    </row>
    <row r="6224" spans="8:15">
      <c r="H6224" s="37"/>
      <c r="I6224" s="36"/>
      <c r="J6224" s="38"/>
      <c r="K6224" s="36"/>
      <c r="L6224" s="36"/>
      <c r="M6224" s="38"/>
      <c r="N6224" s="36"/>
      <c r="O6224" s="38"/>
    </row>
    <row r="6225" spans="8:15">
      <c r="H6225" s="37"/>
      <c r="I6225" s="36"/>
      <c r="J6225" s="38"/>
      <c r="K6225" s="36"/>
      <c r="L6225" s="36"/>
      <c r="M6225" s="38"/>
      <c r="N6225" s="36"/>
      <c r="O6225" s="38"/>
    </row>
    <row r="6226" spans="8:15">
      <c r="H6226" s="37"/>
      <c r="I6226" s="36"/>
      <c r="J6226" s="38"/>
      <c r="K6226" s="36"/>
      <c r="L6226" s="36"/>
      <c r="M6226" s="38"/>
      <c r="N6226" s="36"/>
      <c r="O6226" s="38"/>
    </row>
    <row r="6227" spans="8:15">
      <c r="H6227" s="37"/>
      <c r="I6227" s="36"/>
      <c r="J6227" s="38"/>
      <c r="K6227" s="36"/>
      <c r="L6227" s="36"/>
      <c r="M6227" s="38"/>
      <c r="N6227" s="36"/>
      <c r="O6227" s="38"/>
    </row>
    <row r="6228" spans="8:15">
      <c r="H6228" s="37"/>
      <c r="I6228" s="36"/>
      <c r="J6228" s="38"/>
      <c r="K6228" s="36"/>
      <c r="L6228" s="36"/>
      <c r="M6228" s="38"/>
      <c r="N6228" s="36"/>
      <c r="O6228" s="38"/>
    </row>
    <row r="6229" spans="8:15">
      <c r="H6229" s="37"/>
      <c r="I6229" s="36"/>
      <c r="J6229" s="38"/>
      <c r="K6229" s="36"/>
      <c r="L6229" s="36"/>
      <c r="M6229" s="38"/>
      <c r="N6229" s="36"/>
      <c r="O6229" s="38"/>
    </row>
    <row r="6230" spans="8:15">
      <c r="H6230" s="37"/>
      <c r="I6230" s="36"/>
      <c r="J6230" s="38"/>
      <c r="K6230" s="36"/>
      <c r="L6230" s="36"/>
      <c r="M6230" s="38"/>
      <c r="N6230" s="36"/>
      <c r="O6230" s="38"/>
    </row>
    <row r="6231" spans="8:15">
      <c r="H6231" s="37"/>
      <c r="I6231" s="36"/>
      <c r="J6231" s="38"/>
      <c r="K6231" s="36"/>
      <c r="L6231" s="36"/>
      <c r="M6231" s="38"/>
      <c r="N6231" s="36"/>
      <c r="O6231" s="38"/>
    </row>
    <row r="6232" spans="8:15">
      <c r="H6232" s="37"/>
      <c r="I6232" s="36"/>
      <c r="J6232" s="38"/>
      <c r="K6232" s="36"/>
      <c r="L6232" s="36"/>
      <c r="M6232" s="38"/>
      <c r="N6232" s="36"/>
      <c r="O6232" s="38"/>
    </row>
    <row r="6233" spans="8:15">
      <c r="H6233" s="37"/>
      <c r="I6233" s="36"/>
      <c r="J6233" s="38"/>
      <c r="K6233" s="36"/>
      <c r="L6233" s="36"/>
      <c r="M6233" s="38"/>
      <c r="N6233" s="36"/>
      <c r="O6233" s="38"/>
    </row>
    <row r="6234" spans="8:15">
      <c r="H6234" s="37"/>
      <c r="I6234" s="36"/>
      <c r="J6234" s="38"/>
      <c r="K6234" s="36"/>
      <c r="L6234" s="36"/>
      <c r="M6234" s="38"/>
      <c r="N6234" s="36"/>
      <c r="O6234" s="38"/>
    </row>
    <row r="6235" spans="8:15">
      <c r="H6235" s="37"/>
      <c r="I6235" s="36"/>
      <c r="J6235" s="38"/>
      <c r="K6235" s="36"/>
      <c r="L6235" s="36"/>
      <c r="M6235" s="38"/>
      <c r="N6235" s="36"/>
      <c r="O6235" s="38"/>
    </row>
    <row r="6236" spans="8:15">
      <c r="H6236" s="37"/>
      <c r="I6236" s="36"/>
      <c r="J6236" s="38"/>
      <c r="K6236" s="36"/>
      <c r="L6236" s="36"/>
      <c r="M6236" s="38"/>
      <c r="N6236" s="36"/>
      <c r="O6236" s="38"/>
    </row>
    <row r="6237" spans="8:15">
      <c r="H6237" s="37"/>
      <c r="I6237" s="36"/>
      <c r="J6237" s="38"/>
      <c r="K6237" s="36"/>
      <c r="L6237" s="36"/>
      <c r="M6237" s="38"/>
      <c r="N6237" s="36"/>
      <c r="O6237" s="38"/>
    </row>
    <row r="6238" spans="8:15">
      <c r="H6238" s="37"/>
      <c r="I6238" s="36"/>
      <c r="J6238" s="38"/>
      <c r="K6238" s="36"/>
      <c r="L6238" s="36"/>
      <c r="M6238" s="38"/>
      <c r="N6238" s="36"/>
      <c r="O6238" s="38"/>
    </row>
    <row r="6239" spans="8:15">
      <c r="H6239" s="37"/>
      <c r="I6239" s="36"/>
      <c r="J6239" s="38"/>
      <c r="K6239" s="36"/>
      <c r="L6239" s="36"/>
      <c r="M6239" s="38"/>
      <c r="N6239" s="36"/>
      <c r="O6239" s="38"/>
    </row>
    <row r="6240" spans="8:15">
      <c r="H6240" s="37"/>
      <c r="I6240" s="36"/>
      <c r="J6240" s="38"/>
      <c r="K6240" s="36"/>
      <c r="L6240" s="36"/>
      <c r="M6240" s="38"/>
      <c r="N6240" s="36"/>
      <c r="O6240" s="38"/>
    </row>
    <row r="6241" spans="8:15">
      <c r="H6241" s="37"/>
      <c r="I6241" s="36"/>
      <c r="J6241" s="38"/>
      <c r="K6241" s="36"/>
      <c r="L6241" s="36"/>
      <c r="M6241" s="38"/>
      <c r="N6241" s="36"/>
      <c r="O6241" s="38"/>
    </row>
    <row r="6242" spans="8:15">
      <c r="H6242" s="37"/>
      <c r="I6242" s="36"/>
      <c r="J6242" s="38"/>
      <c r="K6242" s="36"/>
      <c r="L6242" s="36"/>
      <c r="M6242" s="38"/>
      <c r="N6242" s="36"/>
      <c r="O6242" s="38"/>
    </row>
    <row r="6243" spans="8:15">
      <c r="H6243" s="37"/>
      <c r="I6243" s="36"/>
      <c r="J6243" s="38"/>
      <c r="K6243" s="36"/>
      <c r="L6243" s="36"/>
      <c r="M6243" s="38"/>
      <c r="N6243" s="36"/>
      <c r="O6243" s="38"/>
    </row>
    <row r="6244" spans="8:15">
      <c r="H6244" s="37"/>
      <c r="I6244" s="36"/>
      <c r="J6244" s="38"/>
      <c r="K6244" s="36"/>
      <c r="L6244" s="36"/>
      <c r="M6244" s="38"/>
      <c r="N6244" s="36"/>
      <c r="O6244" s="38"/>
    </row>
    <row r="6245" spans="8:15">
      <c r="H6245" s="37"/>
      <c r="I6245" s="36"/>
      <c r="J6245" s="38"/>
      <c r="K6245" s="36"/>
      <c r="L6245" s="36"/>
      <c r="M6245" s="38"/>
      <c r="N6245" s="36"/>
      <c r="O6245" s="38"/>
    </row>
    <row r="6246" spans="8:15">
      <c r="H6246" s="37"/>
      <c r="I6246" s="36"/>
      <c r="J6246" s="38"/>
      <c r="K6246" s="36"/>
      <c r="L6246" s="36"/>
      <c r="M6246" s="38"/>
      <c r="N6246" s="36"/>
      <c r="O6246" s="38"/>
    </row>
    <row r="6247" spans="8:15">
      <c r="H6247" s="37"/>
      <c r="I6247" s="36"/>
      <c r="J6247" s="38"/>
      <c r="K6247" s="36"/>
      <c r="L6247" s="36"/>
      <c r="M6247" s="38"/>
      <c r="N6247" s="36"/>
      <c r="O6247" s="38"/>
    </row>
    <row r="6248" spans="8:15">
      <c r="H6248" s="37"/>
      <c r="I6248" s="36"/>
      <c r="J6248" s="38"/>
      <c r="K6248" s="36"/>
      <c r="L6248" s="36"/>
      <c r="M6248" s="38"/>
      <c r="N6248" s="36"/>
      <c r="O6248" s="38"/>
    </row>
    <row r="6249" spans="8:15">
      <c r="H6249" s="37"/>
      <c r="I6249" s="36"/>
      <c r="J6249" s="38"/>
      <c r="K6249" s="36"/>
      <c r="L6249" s="36"/>
      <c r="M6249" s="38"/>
      <c r="N6249" s="36"/>
      <c r="O6249" s="38"/>
    </row>
    <row r="6250" spans="8:15">
      <c r="H6250" s="37"/>
      <c r="I6250" s="36"/>
      <c r="J6250" s="38"/>
      <c r="K6250" s="36"/>
      <c r="L6250" s="36"/>
      <c r="M6250" s="38"/>
      <c r="N6250" s="36"/>
      <c r="O6250" s="38"/>
    </row>
    <row r="6251" spans="8:15">
      <c r="H6251" s="37"/>
      <c r="I6251" s="36"/>
      <c r="J6251" s="38"/>
      <c r="K6251" s="36"/>
      <c r="L6251" s="36"/>
      <c r="M6251" s="38"/>
      <c r="N6251" s="36"/>
      <c r="O6251" s="38"/>
    </row>
    <row r="6252" spans="8:15">
      <c r="H6252" s="37"/>
      <c r="I6252" s="36"/>
      <c r="J6252" s="38"/>
      <c r="K6252" s="36"/>
      <c r="L6252" s="36"/>
      <c r="M6252" s="38"/>
      <c r="N6252" s="36"/>
      <c r="O6252" s="38"/>
    </row>
    <row r="6253" spans="8:15">
      <c r="H6253" s="37"/>
      <c r="I6253" s="36"/>
      <c r="J6253" s="38"/>
      <c r="K6253" s="36"/>
      <c r="L6253" s="36"/>
      <c r="M6253" s="38"/>
      <c r="N6253" s="36"/>
      <c r="O6253" s="38"/>
    </row>
    <row r="6254" spans="8:15">
      <c r="H6254" s="37"/>
      <c r="I6254" s="36"/>
      <c r="J6254" s="38"/>
      <c r="K6254" s="36"/>
      <c r="L6254" s="36"/>
      <c r="M6254" s="38"/>
      <c r="N6254" s="36"/>
      <c r="O6254" s="38"/>
    </row>
    <row r="6255" spans="8:15">
      <c r="H6255" s="37"/>
      <c r="I6255" s="36"/>
      <c r="J6255" s="38"/>
      <c r="K6255" s="36"/>
      <c r="L6255" s="36"/>
      <c r="M6255" s="38"/>
      <c r="N6255" s="36"/>
      <c r="O6255" s="38"/>
    </row>
    <row r="6256" spans="8:15">
      <c r="H6256" s="37"/>
      <c r="I6256" s="36"/>
      <c r="J6256" s="38"/>
      <c r="K6256" s="36"/>
      <c r="L6256" s="36"/>
      <c r="M6256" s="38"/>
      <c r="N6256" s="36"/>
      <c r="O6256" s="38"/>
    </row>
    <row r="6257" spans="8:15">
      <c r="H6257" s="37"/>
      <c r="I6257" s="36"/>
      <c r="J6257" s="38"/>
      <c r="K6257" s="36"/>
      <c r="L6257" s="36"/>
      <c r="M6257" s="38"/>
      <c r="N6257" s="36"/>
      <c r="O6257" s="38"/>
    </row>
    <row r="6258" spans="8:15">
      <c r="H6258" s="37"/>
      <c r="I6258" s="36"/>
      <c r="J6258" s="38"/>
      <c r="K6258" s="36"/>
      <c r="L6258" s="36"/>
      <c r="M6258" s="38"/>
      <c r="N6258" s="36"/>
      <c r="O6258" s="38"/>
    </row>
    <row r="6259" spans="8:15">
      <c r="H6259" s="37"/>
      <c r="I6259" s="36"/>
      <c r="J6259" s="38"/>
      <c r="K6259" s="36"/>
      <c r="L6259" s="36"/>
      <c r="M6259" s="38"/>
      <c r="N6259" s="36"/>
      <c r="O6259" s="38"/>
    </row>
    <row r="6260" spans="8:15">
      <c r="H6260" s="37"/>
      <c r="I6260" s="36"/>
      <c r="J6260" s="38"/>
      <c r="K6260" s="36"/>
      <c r="L6260" s="36"/>
      <c r="M6260" s="38"/>
      <c r="N6260" s="36"/>
      <c r="O6260" s="38"/>
    </row>
    <row r="6261" spans="8:15">
      <c r="H6261" s="37"/>
      <c r="I6261" s="36"/>
      <c r="J6261" s="38"/>
      <c r="K6261" s="36"/>
      <c r="L6261" s="36"/>
      <c r="M6261" s="38"/>
      <c r="N6261" s="36"/>
      <c r="O6261" s="38"/>
    </row>
    <row r="6262" spans="8:15">
      <c r="H6262" s="37"/>
      <c r="I6262" s="36"/>
      <c r="J6262" s="38"/>
      <c r="K6262" s="36"/>
      <c r="L6262" s="36"/>
      <c r="M6262" s="38"/>
      <c r="N6262" s="36"/>
      <c r="O6262" s="38"/>
    </row>
    <row r="6263" spans="8:15">
      <c r="H6263" s="37"/>
      <c r="I6263" s="36"/>
      <c r="J6263" s="38"/>
      <c r="K6263" s="36"/>
      <c r="L6263" s="36"/>
      <c r="M6263" s="38"/>
      <c r="N6263" s="36"/>
      <c r="O6263" s="38"/>
    </row>
    <row r="6264" spans="8:15">
      <c r="H6264" s="37"/>
      <c r="I6264" s="36"/>
      <c r="J6264" s="38"/>
      <c r="K6264" s="36"/>
      <c r="L6264" s="36"/>
      <c r="M6264" s="38"/>
      <c r="N6264" s="36"/>
      <c r="O6264" s="38"/>
    </row>
    <row r="6265" spans="8:15">
      <c r="H6265" s="37"/>
      <c r="I6265" s="36"/>
      <c r="J6265" s="38"/>
      <c r="K6265" s="36"/>
      <c r="L6265" s="36"/>
      <c r="M6265" s="38"/>
      <c r="N6265" s="36"/>
      <c r="O6265" s="38"/>
    </row>
    <row r="6266" spans="8:15">
      <c r="H6266" s="37"/>
      <c r="I6266" s="36"/>
      <c r="J6266" s="38"/>
      <c r="K6266" s="36"/>
      <c r="L6266" s="36"/>
      <c r="M6266" s="38"/>
      <c r="N6266" s="36"/>
      <c r="O6266" s="38"/>
    </row>
    <row r="6267" spans="8:15">
      <c r="H6267" s="37"/>
      <c r="I6267" s="36"/>
      <c r="J6267" s="38"/>
      <c r="K6267" s="36"/>
      <c r="L6267" s="36"/>
      <c r="M6267" s="38"/>
      <c r="N6267" s="36"/>
      <c r="O6267" s="38"/>
    </row>
    <row r="6268" spans="8:15">
      <c r="H6268" s="37"/>
      <c r="I6268" s="36"/>
      <c r="J6268" s="38"/>
      <c r="K6268" s="36"/>
      <c r="L6268" s="36"/>
      <c r="M6268" s="38"/>
      <c r="N6268" s="36"/>
      <c r="O6268" s="38"/>
    </row>
    <row r="6269" spans="8:15">
      <c r="H6269" s="37"/>
      <c r="I6269" s="36"/>
      <c r="J6269" s="38"/>
      <c r="K6269" s="36"/>
      <c r="L6269" s="36"/>
      <c r="M6269" s="38"/>
      <c r="N6269" s="36"/>
      <c r="O6269" s="38"/>
    </row>
    <row r="6270" spans="8:15">
      <c r="H6270" s="37"/>
      <c r="I6270" s="36"/>
      <c r="J6270" s="38"/>
      <c r="K6270" s="36"/>
      <c r="L6270" s="36"/>
      <c r="M6270" s="38"/>
      <c r="N6270" s="36"/>
      <c r="O6270" s="38"/>
    </row>
    <row r="6271" spans="8:15">
      <c r="H6271" s="37"/>
      <c r="I6271" s="36"/>
      <c r="J6271" s="38"/>
      <c r="K6271" s="36"/>
      <c r="L6271" s="36"/>
      <c r="M6271" s="38"/>
      <c r="N6271" s="36"/>
      <c r="O6271" s="38"/>
    </row>
    <row r="6272" spans="8:15">
      <c r="H6272" s="37"/>
      <c r="I6272" s="36"/>
      <c r="J6272" s="38"/>
      <c r="K6272" s="36"/>
      <c r="L6272" s="36"/>
      <c r="M6272" s="38"/>
      <c r="N6272" s="36"/>
      <c r="O6272" s="38"/>
    </row>
    <row r="6273" spans="8:15">
      <c r="H6273" s="37"/>
      <c r="I6273" s="36"/>
      <c r="J6273" s="38"/>
      <c r="K6273" s="36"/>
      <c r="L6273" s="36"/>
      <c r="M6273" s="38"/>
      <c r="N6273" s="36"/>
      <c r="O6273" s="38"/>
    </row>
    <row r="6274" spans="8:15">
      <c r="H6274" s="37"/>
      <c r="I6274" s="36"/>
      <c r="J6274" s="38"/>
      <c r="K6274" s="36"/>
      <c r="L6274" s="36"/>
      <c r="M6274" s="38"/>
      <c r="N6274" s="36"/>
      <c r="O6274" s="38"/>
    </row>
    <row r="6275" spans="8:15">
      <c r="H6275" s="37"/>
      <c r="I6275" s="36"/>
      <c r="J6275" s="38"/>
      <c r="K6275" s="36"/>
      <c r="L6275" s="36"/>
      <c r="M6275" s="38"/>
      <c r="N6275" s="36"/>
      <c r="O6275" s="38"/>
    </row>
    <row r="6276" spans="8:15">
      <c r="H6276" s="37"/>
      <c r="I6276" s="36"/>
      <c r="J6276" s="38"/>
      <c r="K6276" s="36"/>
      <c r="L6276" s="36"/>
      <c r="M6276" s="38"/>
      <c r="N6276" s="36"/>
      <c r="O6276" s="38"/>
    </row>
    <row r="6277" spans="8:15">
      <c r="H6277" s="37"/>
      <c r="I6277" s="36"/>
      <c r="J6277" s="38"/>
      <c r="K6277" s="36"/>
      <c r="L6277" s="36"/>
      <c r="M6277" s="38"/>
      <c r="N6277" s="36"/>
      <c r="O6277" s="38"/>
    </row>
    <row r="6278" spans="8:15">
      <c r="H6278" s="37"/>
      <c r="I6278" s="36"/>
      <c r="J6278" s="38"/>
      <c r="K6278" s="36"/>
      <c r="L6278" s="36"/>
      <c r="M6278" s="38"/>
      <c r="N6278" s="36"/>
      <c r="O6278" s="38"/>
    </row>
    <row r="6279" spans="8:15">
      <c r="H6279" s="37"/>
      <c r="I6279" s="36"/>
      <c r="J6279" s="38"/>
      <c r="K6279" s="36"/>
      <c r="L6279" s="36"/>
      <c r="M6279" s="38"/>
      <c r="N6279" s="36"/>
      <c r="O6279" s="38"/>
    </row>
    <row r="6280" spans="8:15">
      <c r="H6280" s="37"/>
      <c r="I6280" s="36"/>
      <c r="J6280" s="38"/>
      <c r="K6280" s="36"/>
      <c r="L6280" s="36"/>
      <c r="M6280" s="38"/>
      <c r="N6280" s="36"/>
      <c r="O6280" s="38"/>
    </row>
    <row r="6281" spans="8:15">
      <c r="H6281" s="37"/>
      <c r="I6281" s="36"/>
      <c r="J6281" s="38"/>
      <c r="K6281" s="36"/>
      <c r="L6281" s="36"/>
      <c r="M6281" s="38"/>
      <c r="N6281" s="36"/>
      <c r="O6281" s="38"/>
    </row>
    <row r="6282" spans="8:15">
      <c r="H6282" s="37"/>
      <c r="I6282" s="36"/>
      <c r="J6282" s="38"/>
      <c r="K6282" s="36"/>
      <c r="L6282" s="36"/>
      <c r="M6282" s="38"/>
      <c r="N6282" s="36"/>
      <c r="O6282" s="38"/>
    </row>
    <row r="6283" spans="8:15">
      <c r="H6283" s="37"/>
      <c r="I6283" s="36"/>
      <c r="J6283" s="38"/>
      <c r="K6283" s="36"/>
      <c r="L6283" s="36"/>
      <c r="M6283" s="38"/>
      <c r="N6283" s="36"/>
      <c r="O6283" s="38"/>
    </row>
    <row r="6284" spans="8:15">
      <c r="H6284" s="37"/>
      <c r="I6284" s="36"/>
      <c r="J6284" s="38"/>
      <c r="K6284" s="36"/>
      <c r="L6284" s="36"/>
      <c r="M6284" s="38"/>
      <c r="N6284" s="36"/>
      <c r="O6284" s="38"/>
    </row>
    <row r="6285" spans="8:15">
      <c r="H6285" s="37"/>
      <c r="I6285" s="36"/>
      <c r="J6285" s="38"/>
      <c r="K6285" s="36"/>
      <c r="L6285" s="36"/>
      <c r="M6285" s="38"/>
      <c r="N6285" s="36"/>
      <c r="O6285" s="38"/>
    </row>
    <row r="6286" spans="8:15">
      <c r="H6286" s="37"/>
      <c r="I6286" s="36"/>
      <c r="J6286" s="38"/>
      <c r="K6286" s="36"/>
      <c r="L6286" s="36"/>
      <c r="M6286" s="38"/>
      <c r="N6286" s="36"/>
      <c r="O6286" s="38"/>
    </row>
    <row r="6287" spans="8:15">
      <c r="H6287" s="37"/>
      <c r="I6287" s="36"/>
      <c r="J6287" s="38"/>
      <c r="K6287" s="36"/>
      <c r="L6287" s="36"/>
      <c r="M6287" s="38"/>
      <c r="N6287" s="36"/>
      <c r="O6287" s="38"/>
    </row>
    <row r="6288" spans="8:15">
      <c r="H6288" s="37"/>
      <c r="I6288" s="36"/>
      <c r="J6288" s="38"/>
      <c r="K6288" s="36"/>
      <c r="L6288" s="36"/>
      <c r="M6288" s="38"/>
      <c r="N6288" s="36"/>
      <c r="O6288" s="38"/>
    </row>
    <row r="6289" spans="8:15">
      <c r="H6289" s="37"/>
      <c r="I6289" s="36"/>
      <c r="J6289" s="38"/>
      <c r="K6289" s="36"/>
      <c r="L6289" s="36"/>
      <c r="M6289" s="38"/>
      <c r="N6289" s="36"/>
      <c r="O6289" s="38"/>
    </row>
    <row r="6290" spans="8:15">
      <c r="H6290" s="37"/>
      <c r="I6290" s="36"/>
      <c r="J6290" s="38"/>
      <c r="K6290" s="36"/>
      <c r="L6290" s="36"/>
      <c r="M6290" s="38"/>
      <c r="N6290" s="36"/>
      <c r="O6290" s="38"/>
    </row>
    <row r="6291" spans="8:15">
      <c r="H6291" s="37"/>
      <c r="I6291" s="36"/>
      <c r="J6291" s="38"/>
      <c r="K6291" s="36"/>
      <c r="L6291" s="36"/>
      <c r="M6291" s="38"/>
      <c r="N6291" s="36"/>
      <c r="O6291" s="38"/>
    </row>
    <row r="6292" spans="8:15">
      <c r="H6292" s="37"/>
      <c r="I6292" s="36"/>
      <c r="J6292" s="38"/>
      <c r="K6292" s="36"/>
      <c r="L6292" s="36"/>
      <c r="M6292" s="38"/>
      <c r="N6292" s="36"/>
      <c r="O6292" s="38"/>
    </row>
    <row r="6293" spans="8:15">
      <c r="H6293" s="37"/>
      <c r="I6293" s="36"/>
      <c r="J6293" s="38"/>
      <c r="K6293" s="36"/>
      <c r="L6293" s="36"/>
      <c r="M6293" s="38"/>
      <c r="N6293" s="36"/>
      <c r="O6293" s="38"/>
    </row>
    <row r="6294" spans="8:15">
      <c r="H6294" s="37"/>
      <c r="I6294" s="36"/>
      <c r="J6294" s="38"/>
      <c r="K6294" s="36"/>
      <c r="L6294" s="36"/>
      <c r="M6294" s="38"/>
      <c r="N6294" s="36"/>
      <c r="O6294" s="38"/>
    </row>
    <row r="6295" spans="8:15">
      <c r="H6295" s="37"/>
      <c r="I6295" s="36"/>
      <c r="J6295" s="38"/>
      <c r="K6295" s="36"/>
      <c r="L6295" s="36"/>
      <c r="M6295" s="38"/>
      <c r="N6295" s="36"/>
      <c r="O6295" s="38"/>
    </row>
    <row r="6296" spans="8:15">
      <c r="H6296" s="37"/>
      <c r="I6296" s="36"/>
      <c r="J6296" s="38"/>
      <c r="K6296" s="36"/>
      <c r="L6296" s="36"/>
      <c r="M6296" s="38"/>
      <c r="N6296" s="36"/>
      <c r="O6296" s="38"/>
    </row>
    <row r="6297" spans="8:15">
      <c r="H6297" s="37"/>
      <c r="I6297" s="36"/>
      <c r="J6297" s="38"/>
      <c r="K6297" s="36"/>
      <c r="L6297" s="36"/>
      <c r="M6297" s="38"/>
      <c r="N6297" s="36"/>
      <c r="O6297" s="38"/>
    </row>
    <row r="6298" spans="8:15">
      <c r="H6298" s="37"/>
      <c r="I6298" s="36"/>
      <c r="J6298" s="38"/>
      <c r="K6298" s="36"/>
      <c r="L6298" s="36"/>
      <c r="M6298" s="38"/>
      <c r="N6298" s="36"/>
      <c r="O6298" s="38"/>
    </row>
    <row r="6299" spans="8:15">
      <c r="H6299" s="37"/>
      <c r="I6299" s="36"/>
      <c r="J6299" s="38"/>
      <c r="K6299" s="36"/>
      <c r="L6299" s="36"/>
      <c r="M6299" s="38"/>
      <c r="N6299" s="36"/>
      <c r="O6299" s="38"/>
    </row>
    <row r="6300" spans="8:15">
      <c r="H6300" s="37"/>
      <c r="I6300" s="36"/>
      <c r="J6300" s="38"/>
      <c r="K6300" s="36"/>
      <c r="L6300" s="36"/>
      <c r="M6300" s="38"/>
      <c r="N6300" s="36"/>
      <c r="O6300" s="38"/>
    </row>
    <row r="6301" spans="8:15">
      <c r="H6301" s="37"/>
      <c r="I6301" s="36"/>
      <c r="J6301" s="38"/>
      <c r="K6301" s="36"/>
      <c r="L6301" s="36"/>
      <c r="M6301" s="38"/>
      <c r="N6301" s="36"/>
      <c r="O6301" s="38"/>
    </row>
    <row r="6302" spans="8:15">
      <c r="H6302" s="37"/>
      <c r="I6302" s="36"/>
      <c r="J6302" s="38"/>
      <c r="K6302" s="36"/>
      <c r="L6302" s="36"/>
      <c r="M6302" s="38"/>
      <c r="N6302" s="36"/>
      <c r="O6302" s="38"/>
    </row>
    <row r="6303" spans="8:15">
      <c r="H6303" s="37"/>
      <c r="I6303" s="36"/>
      <c r="J6303" s="38"/>
      <c r="K6303" s="36"/>
      <c r="L6303" s="36"/>
      <c r="M6303" s="38"/>
      <c r="N6303" s="36"/>
      <c r="O6303" s="38"/>
    </row>
    <row r="6304" spans="8:15">
      <c r="H6304" s="37"/>
      <c r="I6304" s="36"/>
      <c r="J6304" s="38"/>
      <c r="K6304" s="36"/>
      <c r="L6304" s="36"/>
      <c r="M6304" s="38"/>
      <c r="N6304" s="36"/>
      <c r="O6304" s="38"/>
    </row>
    <row r="6305" spans="8:15">
      <c r="H6305" s="37"/>
      <c r="I6305" s="36"/>
      <c r="J6305" s="38"/>
      <c r="K6305" s="36"/>
      <c r="L6305" s="36"/>
      <c r="M6305" s="38"/>
      <c r="N6305" s="36"/>
      <c r="O6305" s="38"/>
    </row>
    <row r="6306" spans="8:15">
      <c r="H6306" s="37"/>
      <c r="I6306" s="36"/>
      <c r="J6306" s="38"/>
      <c r="K6306" s="36"/>
      <c r="L6306" s="36"/>
      <c r="M6306" s="38"/>
      <c r="N6306" s="36"/>
      <c r="O6306" s="38"/>
    </row>
    <row r="6307" spans="8:15">
      <c r="H6307" s="37"/>
      <c r="I6307" s="36"/>
      <c r="J6307" s="38"/>
      <c r="K6307" s="36"/>
      <c r="L6307" s="36"/>
      <c r="M6307" s="38"/>
      <c r="N6307" s="36"/>
      <c r="O6307" s="38"/>
    </row>
    <row r="6308" spans="8:15">
      <c r="H6308" s="37"/>
      <c r="I6308" s="36"/>
      <c r="J6308" s="38"/>
      <c r="K6308" s="36"/>
      <c r="L6308" s="36"/>
      <c r="M6308" s="38"/>
      <c r="N6308" s="36"/>
      <c r="O6308" s="38"/>
    </row>
    <row r="6309" spans="8:15">
      <c r="H6309" s="37"/>
      <c r="I6309" s="36"/>
      <c r="J6309" s="38"/>
      <c r="K6309" s="36"/>
      <c r="L6309" s="36"/>
      <c r="M6309" s="38"/>
      <c r="N6309" s="36"/>
      <c r="O6309" s="38"/>
    </row>
    <row r="6310" spans="8:15">
      <c r="H6310" s="37"/>
      <c r="I6310" s="36"/>
      <c r="J6310" s="38"/>
      <c r="K6310" s="36"/>
      <c r="L6310" s="36"/>
      <c r="M6310" s="38"/>
      <c r="N6310" s="36"/>
      <c r="O6310" s="38"/>
    </row>
    <row r="6311" spans="8:15">
      <c r="H6311" s="37"/>
      <c r="I6311" s="36"/>
      <c r="J6311" s="38"/>
      <c r="K6311" s="36"/>
      <c r="L6311" s="36"/>
      <c r="M6311" s="38"/>
      <c r="N6311" s="36"/>
      <c r="O6311" s="38"/>
    </row>
    <row r="6312" spans="8:15">
      <c r="H6312" s="37"/>
      <c r="I6312" s="36"/>
      <c r="J6312" s="38"/>
      <c r="K6312" s="36"/>
      <c r="L6312" s="36"/>
      <c r="M6312" s="38"/>
      <c r="N6312" s="36"/>
      <c r="O6312" s="38"/>
    </row>
    <row r="6313" spans="8:15">
      <c r="H6313" s="37"/>
      <c r="I6313" s="36"/>
      <c r="J6313" s="38"/>
      <c r="K6313" s="36"/>
      <c r="L6313" s="36"/>
      <c r="M6313" s="38"/>
      <c r="N6313" s="36"/>
      <c r="O6313" s="38"/>
    </row>
    <row r="6314" spans="8:15">
      <c r="H6314" s="37"/>
      <c r="I6314" s="36"/>
      <c r="J6314" s="38"/>
      <c r="K6314" s="36"/>
      <c r="L6314" s="36"/>
      <c r="M6314" s="38"/>
      <c r="N6314" s="36"/>
      <c r="O6314" s="38"/>
    </row>
    <row r="6315" spans="8:15">
      <c r="H6315" s="37"/>
      <c r="I6315" s="36"/>
      <c r="J6315" s="38"/>
      <c r="K6315" s="36"/>
      <c r="L6315" s="36"/>
      <c r="M6315" s="38"/>
      <c r="N6315" s="36"/>
      <c r="O6315" s="38"/>
    </row>
    <row r="6316" spans="8:15">
      <c r="H6316" s="37"/>
      <c r="I6316" s="36"/>
      <c r="J6316" s="38"/>
      <c r="K6316" s="36"/>
      <c r="L6316" s="36"/>
      <c r="M6316" s="38"/>
      <c r="N6316" s="36"/>
      <c r="O6316" s="38"/>
    </row>
    <row r="6317" spans="8:15">
      <c r="H6317" s="37"/>
      <c r="I6317" s="36"/>
      <c r="J6317" s="38"/>
      <c r="K6317" s="36"/>
      <c r="L6317" s="36"/>
      <c r="M6317" s="38"/>
      <c r="N6317" s="36"/>
      <c r="O6317" s="38"/>
    </row>
    <row r="6318" spans="8:15">
      <c r="H6318" s="37"/>
      <c r="I6318" s="36"/>
      <c r="J6318" s="38"/>
      <c r="K6318" s="36"/>
      <c r="L6318" s="36"/>
      <c r="M6318" s="38"/>
      <c r="N6318" s="36"/>
      <c r="O6318" s="38"/>
    </row>
    <row r="6319" spans="8:15">
      <c r="H6319" s="37"/>
      <c r="I6319" s="36"/>
      <c r="J6319" s="38"/>
      <c r="K6319" s="36"/>
      <c r="L6319" s="36"/>
      <c r="M6319" s="38"/>
      <c r="N6319" s="36"/>
      <c r="O6319" s="38"/>
    </row>
    <row r="6320" spans="8:15">
      <c r="H6320" s="37"/>
      <c r="I6320" s="36"/>
      <c r="J6320" s="38"/>
      <c r="K6320" s="36"/>
      <c r="L6320" s="36"/>
      <c r="M6320" s="38"/>
      <c r="N6320" s="36"/>
      <c r="O6320" s="38"/>
    </row>
    <row r="6321" spans="8:15">
      <c r="H6321" s="37"/>
      <c r="I6321" s="36"/>
      <c r="J6321" s="38"/>
      <c r="K6321" s="36"/>
      <c r="L6321" s="36"/>
      <c r="M6321" s="38"/>
      <c r="N6321" s="36"/>
      <c r="O6321" s="38"/>
    </row>
    <row r="6322" spans="8:15">
      <c r="H6322" s="37"/>
      <c r="I6322" s="36"/>
      <c r="J6322" s="38"/>
      <c r="K6322" s="36"/>
      <c r="L6322" s="36"/>
      <c r="M6322" s="38"/>
      <c r="N6322" s="36"/>
      <c r="O6322" s="38"/>
    </row>
    <row r="6323" spans="8:15">
      <c r="H6323" s="37"/>
      <c r="I6323" s="36"/>
      <c r="J6323" s="38"/>
      <c r="K6323" s="36"/>
      <c r="L6323" s="36"/>
      <c r="M6323" s="38"/>
      <c r="N6323" s="36"/>
      <c r="O6323" s="38"/>
    </row>
    <row r="6324" spans="8:15">
      <c r="H6324" s="37"/>
      <c r="I6324" s="36"/>
      <c r="J6324" s="38"/>
      <c r="K6324" s="36"/>
      <c r="L6324" s="36"/>
      <c r="M6324" s="38"/>
      <c r="N6324" s="36"/>
      <c r="O6324" s="38"/>
    </row>
    <row r="6325" spans="8:15">
      <c r="H6325" s="37"/>
      <c r="I6325" s="36"/>
      <c r="J6325" s="38"/>
      <c r="K6325" s="36"/>
      <c r="L6325" s="36"/>
      <c r="M6325" s="38"/>
      <c r="N6325" s="36"/>
      <c r="O6325" s="38"/>
    </row>
    <row r="6326" spans="8:15">
      <c r="H6326" s="37"/>
      <c r="I6326" s="36"/>
      <c r="J6326" s="38"/>
      <c r="K6326" s="36"/>
      <c r="L6326" s="36"/>
      <c r="M6326" s="38"/>
      <c r="N6326" s="36"/>
      <c r="O6326" s="38"/>
    </row>
    <row r="6327" spans="8:15">
      <c r="H6327" s="37"/>
      <c r="I6327" s="36"/>
      <c r="J6327" s="38"/>
      <c r="K6327" s="36"/>
      <c r="L6327" s="36"/>
      <c r="M6327" s="38"/>
      <c r="N6327" s="36"/>
      <c r="O6327" s="38"/>
    </row>
    <row r="6328" spans="8:15">
      <c r="H6328" s="37"/>
      <c r="I6328" s="36"/>
      <c r="J6328" s="38"/>
      <c r="K6328" s="36"/>
      <c r="L6328" s="36"/>
      <c r="M6328" s="38"/>
      <c r="N6328" s="36"/>
      <c r="O6328" s="38"/>
    </row>
    <row r="6329" spans="8:15">
      <c r="H6329" s="37"/>
      <c r="I6329" s="36"/>
      <c r="J6329" s="38"/>
      <c r="K6329" s="36"/>
      <c r="L6329" s="36"/>
      <c r="M6329" s="38"/>
      <c r="N6329" s="36"/>
      <c r="O6329" s="38"/>
    </row>
    <row r="6330" spans="8:15">
      <c r="H6330" s="37"/>
      <c r="I6330" s="36"/>
      <c r="J6330" s="38"/>
      <c r="K6330" s="36"/>
      <c r="L6330" s="36"/>
      <c r="M6330" s="38"/>
      <c r="N6330" s="36"/>
      <c r="O6330" s="38"/>
    </row>
    <row r="6331" spans="8:15">
      <c r="H6331" s="37"/>
      <c r="I6331" s="36"/>
      <c r="J6331" s="38"/>
      <c r="K6331" s="36"/>
      <c r="L6331" s="36"/>
      <c r="M6331" s="38"/>
      <c r="N6331" s="36"/>
      <c r="O6331" s="38"/>
    </row>
    <row r="6332" spans="8:15">
      <c r="H6332" s="37"/>
      <c r="I6332" s="36"/>
      <c r="J6332" s="38"/>
      <c r="K6332" s="36"/>
      <c r="L6332" s="36"/>
      <c r="M6332" s="38"/>
      <c r="N6332" s="36"/>
      <c r="O6332" s="38"/>
    </row>
    <row r="6333" spans="8:15">
      <c r="H6333" s="37"/>
      <c r="I6333" s="36"/>
      <c r="J6333" s="38"/>
      <c r="K6333" s="36"/>
      <c r="L6333" s="36"/>
      <c r="M6333" s="38"/>
      <c r="N6333" s="36"/>
      <c r="O6333" s="38"/>
    </row>
    <row r="6334" spans="8:15">
      <c r="H6334" s="37"/>
      <c r="I6334" s="36"/>
      <c r="J6334" s="38"/>
      <c r="K6334" s="36"/>
      <c r="L6334" s="36"/>
      <c r="M6334" s="38"/>
      <c r="N6334" s="36"/>
      <c r="O6334" s="38"/>
    </row>
    <row r="6335" spans="8:15">
      <c r="H6335" s="37"/>
      <c r="I6335" s="36"/>
      <c r="J6335" s="38"/>
      <c r="K6335" s="36"/>
      <c r="L6335" s="36"/>
      <c r="M6335" s="38"/>
      <c r="N6335" s="36"/>
      <c r="O6335" s="38"/>
    </row>
    <row r="6336" spans="8:15">
      <c r="H6336" s="37"/>
      <c r="I6336" s="36"/>
      <c r="J6336" s="38"/>
      <c r="K6336" s="36"/>
      <c r="L6336" s="36"/>
      <c r="M6336" s="38"/>
      <c r="N6336" s="36"/>
      <c r="O6336" s="38"/>
    </row>
    <row r="6337" spans="8:15">
      <c r="H6337" s="37"/>
      <c r="I6337" s="36"/>
      <c r="J6337" s="38"/>
      <c r="K6337" s="36"/>
      <c r="L6337" s="36"/>
      <c r="M6337" s="38"/>
      <c r="N6337" s="36"/>
      <c r="O6337" s="38"/>
    </row>
    <row r="6338" spans="8:15">
      <c r="H6338" s="37"/>
      <c r="I6338" s="36"/>
      <c r="J6338" s="38"/>
      <c r="K6338" s="36"/>
      <c r="L6338" s="36"/>
      <c r="M6338" s="38"/>
      <c r="N6338" s="36"/>
      <c r="O6338" s="38"/>
    </row>
    <row r="6339" spans="8:15">
      <c r="H6339" s="37"/>
      <c r="I6339" s="36"/>
      <c r="J6339" s="38"/>
      <c r="K6339" s="36"/>
      <c r="L6339" s="36"/>
      <c r="M6339" s="38"/>
      <c r="N6339" s="36"/>
      <c r="O6339" s="38"/>
    </row>
    <row r="6340" spans="8:15">
      <c r="H6340" s="37"/>
      <c r="I6340" s="36"/>
      <c r="J6340" s="38"/>
      <c r="K6340" s="36"/>
      <c r="L6340" s="36"/>
      <c r="M6340" s="38"/>
      <c r="N6340" s="36"/>
      <c r="O6340" s="38"/>
    </row>
    <row r="6341" spans="8:15">
      <c r="H6341" s="37"/>
      <c r="I6341" s="36"/>
      <c r="J6341" s="38"/>
      <c r="K6341" s="36"/>
      <c r="L6341" s="36"/>
      <c r="M6341" s="38"/>
      <c r="N6341" s="36"/>
      <c r="O6341" s="38"/>
    </row>
    <row r="6342" spans="8:15">
      <c r="H6342" s="37"/>
      <c r="I6342" s="36"/>
      <c r="J6342" s="38"/>
      <c r="K6342" s="36"/>
      <c r="L6342" s="36"/>
      <c r="M6342" s="38"/>
      <c r="N6342" s="36"/>
      <c r="O6342" s="38"/>
    </row>
    <row r="6343" spans="8:15">
      <c r="H6343" s="37"/>
      <c r="I6343" s="36"/>
      <c r="J6343" s="38"/>
      <c r="K6343" s="36"/>
      <c r="L6343" s="36"/>
      <c r="M6343" s="38"/>
      <c r="N6343" s="36"/>
      <c r="O6343" s="38"/>
    </row>
    <row r="6344" spans="8:15">
      <c r="H6344" s="37"/>
      <c r="I6344" s="36"/>
      <c r="J6344" s="38"/>
      <c r="K6344" s="36"/>
      <c r="L6344" s="36"/>
      <c r="M6344" s="38"/>
      <c r="N6344" s="36"/>
      <c r="O6344" s="38"/>
    </row>
    <row r="6345" spans="8:15">
      <c r="H6345" s="37"/>
      <c r="I6345" s="36"/>
      <c r="J6345" s="38"/>
      <c r="K6345" s="36"/>
      <c r="L6345" s="36"/>
      <c r="M6345" s="38"/>
      <c r="N6345" s="36"/>
      <c r="O6345" s="38"/>
    </row>
    <row r="6346" spans="8:15">
      <c r="H6346" s="37"/>
      <c r="I6346" s="36"/>
      <c r="J6346" s="38"/>
      <c r="K6346" s="36"/>
      <c r="L6346" s="36"/>
      <c r="M6346" s="38"/>
      <c r="N6346" s="36"/>
      <c r="O6346" s="38"/>
    </row>
    <row r="6347" spans="8:15">
      <c r="H6347" s="37"/>
      <c r="I6347" s="36"/>
      <c r="J6347" s="38"/>
      <c r="K6347" s="36"/>
      <c r="L6347" s="36"/>
      <c r="M6347" s="38"/>
      <c r="N6347" s="36"/>
      <c r="O6347" s="38"/>
    </row>
    <row r="6348" spans="8:15">
      <c r="H6348" s="37"/>
      <c r="I6348" s="36"/>
      <c r="J6348" s="38"/>
      <c r="K6348" s="36"/>
      <c r="L6348" s="36"/>
      <c r="M6348" s="38"/>
      <c r="N6348" s="36"/>
      <c r="O6348" s="38"/>
    </row>
    <row r="6349" spans="8:15">
      <c r="H6349" s="37"/>
      <c r="I6349" s="36"/>
      <c r="J6349" s="38"/>
      <c r="K6349" s="36"/>
      <c r="L6349" s="36"/>
      <c r="M6349" s="38"/>
      <c r="N6349" s="36"/>
      <c r="O6349" s="38"/>
    </row>
    <row r="6350" spans="8:15">
      <c r="H6350" s="37"/>
      <c r="I6350" s="36"/>
      <c r="J6350" s="38"/>
      <c r="K6350" s="36"/>
      <c r="L6350" s="36"/>
      <c r="M6350" s="38"/>
      <c r="N6350" s="36"/>
      <c r="O6350" s="38"/>
    </row>
    <row r="6351" spans="8:15">
      <c r="H6351" s="37"/>
      <c r="I6351" s="36"/>
      <c r="J6351" s="38"/>
      <c r="K6351" s="36"/>
      <c r="L6351" s="36"/>
      <c r="M6351" s="38"/>
      <c r="N6351" s="36"/>
      <c r="O6351" s="38"/>
    </row>
    <row r="6352" spans="8:15">
      <c r="H6352" s="37"/>
      <c r="I6352" s="36"/>
      <c r="J6352" s="38"/>
      <c r="K6352" s="36"/>
      <c r="L6352" s="36"/>
      <c r="M6352" s="38"/>
      <c r="N6352" s="36"/>
      <c r="O6352" s="38"/>
    </row>
    <row r="6353" spans="8:15">
      <c r="H6353" s="37"/>
      <c r="I6353" s="36"/>
      <c r="J6353" s="38"/>
      <c r="K6353" s="36"/>
      <c r="L6353" s="36"/>
      <c r="M6353" s="38"/>
      <c r="N6353" s="36"/>
      <c r="O6353" s="38"/>
    </row>
    <row r="6354" spans="8:15">
      <c r="H6354" s="37"/>
      <c r="I6354" s="36"/>
      <c r="J6354" s="38"/>
      <c r="K6354" s="36"/>
      <c r="L6354" s="36"/>
      <c r="M6354" s="38"/>
      <c r="N6354" s="36"/>
      <c r="O6354" s="38"/>
    </row>
    <row r="6355" spans="8:15">
      <c r="H6355" s="37"/>
      <c r="I6355" s="36"/>
      <c r="J6355" s="38"/>
      <c r="K6355" s="36"/>
      <c r="L6355" s="36"/>
      <c r="M6355" s="38"/>
      <c r="N6355" s="36"/>
      <c r="O6355" s="38"/>
    </row>
    <row r="6356" spans="8:15">
      <c r="H6356" s="37"/>
      <c r="I6356" s="36"/>
      <c r="J6356" s="38"/>
      <c r="K6356" s="36"/>
      <c r="L6356" s="36"/>
      <c r="M6356" s="38"/>
      <c r="N6356" s="36"/>
      <c r="O6356" s="38"/>
    </row>
    <row r="6357" spans="8:15">
      <c r="H6357" s="37"/>
      <c r="I6357" s="36"/>
      <c r="J6357" s="38"/>
      <c r="K6357" s="36"/>
      <c r="L6357" s="36"/>
      <c r="M6357" s="38"/>
      <c r="N6357" s="36"/>
      <c r="O6357" s="38"/>
    </row>
    <row r="6358" spans="8:15">
      <c r="H6358" s="37"/>
      <c r="I6358" s="36"/>
      <c r="J6358" s="38"/>
      <c r="K6358" s="36"/>
      <c r="L6358" s="36"/>
      <c r="M6358" s="38"/>
      <c r="N6358" s="36"/>
      <c r="O6358" s="38"/>
    </row>
    <row r="6359" spans="8:15">
      <c r="H6359" s="37"/>
      <c r="I6359" s="36"/>
      <c r="J6359" s="38"/>
      <c r="K6359" s="36"/>
      <c r="L6359" s="36"/>
      <c r="M6359" s="38"/>
      <c r="N6359" s="36"/>
      <c r="O6359" s="38"/>
    </row>
    <row r="6360" spans="8:15">
      <c r="H6360" s="37"/>
      <c r="I6360" s="36"/>
      <c r="J6360" s="38"/>
      <c r="K6360" s="36"/>
      <c r="L6360" s="36"/>
      <c r="M6360" s="38"/>
      <c r="N6360" s="36"/>
      <c r="O6360" s="38"/>
    </row>
    <row r="6361" spans="8:15">
      <c r="H6361" s="37"/>
      <c r="I6361" s="36"/>
      <c r="J6361" s="38"/>
      <c r="K6361" s="36"/>
      <c r="L6361" s="36"/>
      <c r="M6361" s="38"/>
      <c r="N6361" s="36"/>
      <c r="O6361" s="38"/>
    </row>
    <row r="6362" spans="8:15">
      <c r="H6362" s="37"/>
      <c r="I6362" s="36"/>
      <c r="J6362" s="38"/>
      <c r="K6362" s="36"/>
      <c r="L6362" s="36"/>
      <c r="M6362" s="38"/>
      <c r="N6362" s="36"/>
      <c r="O6362" s="38"/>
    </row>
    <row r="6363" spans="8:15">
      <c r="H6363" s="37"/>
      <c r="I6363" s="36"/>
      <c r="J6363" s="38"/>
      <c r="K6363" s="36"/>
      <c r="L6363" s="36"/>
      <c r="M6363" s="38"/>
      <c r="N6363" s="36"/>
      <c r="O6363" s="38"/>
    </row>
    <row r="6364" spans="8:15">
      <c r="H6364" s="37"/>
      <c r="I6364" s="36"/>
      <c r="J6364" s="38"/>
      <c r="K6364" s="36"/>
      <c r="L6364" s="36"/>
      <c r="M6364" s="38"/>
      <c r="N6364" s="36"/>
      <c r="O6364" s="38"/>
    </row>
    <row r="6365" spans="8:15">
      <c r="H6365" s="37"/>
      <c r="I6365" s="36"/>
      <c r="J6365" s="38"/>
      <c r="K6365" s="36"/>
      <c r="L6365" s="36"/>
      <c r="M6365" s="38"/>
      <c r="N6365" s="36"/>
      <c r="O6365" s="38"/>
    </row>
    <row r="6366" spans="8:15">
      <c r="H6366" s="37"/>
      <c r="I6366" s="36"/>
      <c r="J6366" s="38"/>
      <c r="K6366" s="36"/>
      <c r="L6366" s="36"/>
      <c r="M6366" s="38"/>
      <c r="N6366" s="36"/>
      <c r="O6366" s="38"/>
    </row>
    <row r="6367" spans="8:15">
      <c r="H6367" s="37"/>
      <c r="I6367" s="36"/>
      <c r="J6367" s="38"/>
      <c r="K6367" s="36"/>
      <c r="L6367" s="36"/>
      <c r="M6367" s="38"/>
      <c r="N6367" s="36"/>
      <c r="O6367" s="38"/>
    </row>
    <row r="6368" spans="8:15">
      <c r="H6368" s="37"/>
      <c r="I6368" s="36"/>
      <c r="J6368" s="38"/>
      <c r="K6368" s="36"/>
      <c r="L6368" s="36"/>
      <c r="M6368" s="38"/>
      <c r="N6368" s="36"/>
      <c r="O6368" s="38"/>
    </row>
    <row r="6369" spans="8:15">
      <c r="H6369" s="37"/>
      <c r="I6369" s="36"/>
      <c r="J6369" s="38"/>
      <c r="K6369" s="36"/>
      <c r="L6369" s="36"/>
      <c r="M6369" s="38"/>
      <c r="N6369" s="36"/>
      <c r="O6369" s="38"/>
    </row>
    <row r="6370" spans="8:15">
      <c r="H6370" s="37"/>
      <c r="I6370" s="36"/>
      <c r="J6370" s="38"/>
      <c r="K6370" s="36"/>
      <c r="L6370" s="36"/>
      <c r="M6370" s="38"/>
      <c r="N6370" s="36"/>
      <c r="O6370" s="38"/>
    </row>
    <row r="6371" spans="8:15">
      <c r="H6371" s="37"/>
      <c r="I6371" s="36"/>
      <c r="J6371" s="38"/>
      <c r="K6371" s="36"/>
      <c r="L6371" s="36"/>
      <c r="M6371" s="38"/>
      <c r="N6371" s="36"/>
      <c r="O6371" s="38"/>
    </row>
    <row r="6372" spans="8:15">
      <c r="H6372" s="37"/>
      <c r="I6372" s="36"/>
      <c r="J6372" s="38"/>
      <c r="K6372" s="36"/>
      <c r="L6372" s="36"/>
      <c r="M6372" s="38"/>
      <c r="N6372" s="36"/>
      <c r="O6372" s="38"/>
    </row>
    <row r="6373" spans="8:15">
      <c r="H6373" s="37"/>
      <c r="I6373" s="36"/>
      <c r="J6373" s="38"/>
      <c r="K6373" s="36"/>
      <c r="L6373" s="36"/>
      <c r="M6373" s="38"/>
      <c r="N6373" s="36"/>
      <c r="O6373" s="38"/>
    </row>
    <row r="6374" spans="8:15">
      <c r="H6374" s="37"/>
      <c r="I6374" s="36"/>
      <c r="J6374" s="38"/>
      <c r="K6374" s="36"/>
      <c r="L6374" s="36"/>
      <c r="M6374" s="38"/>
      <c r="N6374" s="36"/>
      <c r="O6374" s="38"/>
    </row>
    <row r="6375" spans="8:15">
      <c r="H6375" s="37"/>
      <c r="I6375" s="36"/>
      <c r="J6375" s="38"/>
      <c r="K6375" s="36"/>
      <c r="L6375" s="36"/>
      <c r="M6375" s="38"/>
      <c r="N6375" s="36"/>
      <c r="O6375" s="38"/>
    </row>
    <row r="6376" spans="8:15">
      <c r="H6376" s="37"/>
      <c r="I6376" s="36"/>
      <c r="J6376" s="38"/>
      <c r="K6376" s="36"/>
      <c r="L6376" s="36"/>
      <c r="M6376" s="38"/>
      <c r="N6376" s="36"/>
      <c r="O6376" s="38"/>
    </row>
    <row r="6377" spans="8:15">
      <c r="H6377" s="37"/>
      <c r="I6377" s="36"/>
      <c r="J6377" s="38"/>
      <c r="K6377" s="36"/>
      <c r="L6377" s="36"/>
      <c r="M6377" s="38"/>
      <c r="N6377" s="36"/>
      <c r="O6377" s="38"/>
    </row>
    <row r="6378" spans="8:15">
      <c r="H6378" s="37"/>
      <c r="I6378" s="36"/>
      <c r="J6378" s="38"/>
      <c r="K6378" s="36"/>
      <c r="L6378" s="36"/>
      <c r="M6378" s="38"/>
      <c r="N6378" s="36"/>
      <c r="O6378" s="38"/>
    </row>
    <row r="6379" spans="8:15">
      <c r="H6379" s="37"/>
      <c r="I6379" s="36"/>
      <c r="J6379" s="38"/>
      <c r="K6379" s="36"/>
      <c r="L6379" s="36"/>
      <c r="M6379" s="38"/>
      <c r="N6379" s="36"/>
      <c r="O6379" s="38"/>
    </row>
    <row r="6380" spans="8:15">
      <c r="H6380" s="37"/>
      <c r="I6380" s="36"/>
      <c r="J6380" s="38"/>
      <c r="K6380" s="36"/>
      <c r="L6380" s="36"/>
      <c r="M6380" s="38"/>
      <c r="N6380" s="36"/>
      <c r="O6380" s="38"/>
    </row>
    <row r="6381" spans="8:15">
      <c r="H6381" s="37"/>
      <c r="I6381" s="36"/>
      <c r="J6381" s="38"/>
      <c r="K6381" s="36"/>
      <c r="L6381" s="36"/>
      <c r="M6381" s="38"/>
      <c r="N6381" s="36"/>
      <c r="O6381" s="38"/>
    </row>
    <row r="6382" spans="8:15">
      <c r="H6382" s="37"/>
      <c r="I6382" s="36"/>
      <c r="J6382" s="38"/>
      <c r="K6382" s="36"/>
      <c r="L6382" s="36"/>
      <c r="M6382" s="38"/>
      <c r="N6382" s="36"/>
      <c r="O6382" s="38"/>
    </row>
    <row r="6383" spans="8:15">
      <c r="H6383" s="37"/>
      <c r="I6383" s="36"/>
      <c r="J6383" s="38"/>
      <c r="K6383" s="36"/>
      <c r="L6383" s="36"/>
      <c r="M6383" s="38"/>
      <c r="N6383" s="36"/>
      <c r="O6383" s="38"/>
    </row>
    <row r="6384" spans="8:15">
      <c r="H6384" s="37"/>
      <c r="I6384" s="36"/>
      <c r="J6384" s="38"/>
      <c r="K6384" s="36"/>
      <c r="L6384" s="36"/>
      <c r="M6384" s="38"/>
      <c r="N6384" s="36"/>
      <c r="O6384" s="38"/>
    </row>
    <row r="6385" spans="8:15">
      <c r="H6385" s="37"/>
      <c r="I6385" s="36"/>
      <c r="J6385" s="38"/>
      <c r="K6385" s="36"/>
      <c r="L6385" s="36"/>
      <c r="M6385" s="38"/>
      <c r="N6385" s="36"/>
      <c r="O6385" s="38"/>
    </row>
    <row r="6386" spans="8:15">
      <c r="H6386" s="37"/>
      <c r="I6386" s="36"/>
      <c r="J6386" s="38"/>
      <c r="K6386" s="36"/>
      <c r="L6386" s="36"/>
      <c r="M6386" s="38"/>
      <c r="N6386" s="36"/>
      <c r="O6386" s="38"/>
    </row>
    <row r="6387" spans="8:15">
      <c r="H6387" s="37"/>
      <c r="I6387" s="36"/>
      <c r="J6387" s="38"/>
      <c r="K6387" s="36"/>
      <c r="L6387" s="36"/>
      <c r="M6387" s="38"/>
      <c r="N6387" s="36"/>
      <c r="O6387" s="38"/>
    </row>
    <row r="6388" spans="8:15">
      <c r="H6388" s="37"/>
      <c r="I6388" s="36"/>
      <c r="J6388" s="38"/>
      <c r="K6388" s="36"/>
      <c r="L6388" s="36"/>
      <c r="M6388" s="38"/>
      <c r="N6388" s="36"/>
      <c r="O6388" s="38"/>
    </row>
    <row r="6389" spans="8:15">
      <c r="H6389" s="37"/>
      <c r="I6389" s="36"/>
      <c r="J6389" s="38"/>
      <c r="K6389" s="36"/>
      <c r="L6389" s="36"/>
      <c r="M6389" s="38"/>
      <c r="N6389" s="36"/>
      <c r="O6389" s="38"/>
    </row>
    <row r="6390" spans="8:15">
      <c r="H6390" s="37"/>
      <c r="I6390" s="36"/>
      <c r="J6390" s="38"/>
      <c r="K6390" s="36"/>
      <c r="L6390" s="36"/>
      <c r="M6390" s="38"/>
      <c r="N6390" s="36"/>
      <c r="O6390" s="38"/>
    </row>
    <row r="6391" spans="8:15">
      <c r="H6391" s="37"/>
      <c r="I6391" s="36"/>
      <c r="J6391" s="38"/>
      <c r="K6391" s="36"/>
      <c r="L6391" s="36"/>
      <c r="M6391" s="38"/>
      <c r="N6391" s="36"/>
      <c r="O6391" s="38"/>
    </row>
    <row r="6392" spans="8:15">
      <c r="H6392" s="37"/>
      <c r="I6392" s="36"/>
      <c r="J6392" s="38"/>
      <c r="K6392" s="36"/>
      <c r="L6392" s="36"/>
      <c r="M6392" s="38"/>
      <c r="N6392" s="36"/>
      <c r="O6392" s="38"/>
    </row>
    <row r="6393" spans="8:15">
      <c r="H6393" s="37"/>
      <c r="I6393" s="36"/>
      <c r="J6393" s="38"/>
      <c r="K6393" s="36"/>
      <c r="L6393" s="36"/>
      <c r="M6393" s="38"/>
      <c r="N6393" s="36"/>
      <c r="O6393" s="38"/>
    </row>
    <row r="6394" spans="8:15">
      <c r="H6394" s="37"/>
      <c r="I6394" s="36"/>
      <c r="J6394" s="38"/>
      <c r="K6394" s="36"/>
      <c r="L6394" s="36"/>
      <c r="M6394" s="38"/>
      <c r="N6394" s="36"/>
      <c r="O6394" s="38"/>
    </row>
    <row r="6395" spans="8:15">
      <c r="H6395" s="37"/>
      <c r="I6395" s="36"/>
      <c r="J6395" s="38"/>
      <c r="K6395" s="36"/>
      <c r="L6395" s="36"/>
      <c r="M6395" s="38"/>
      <c r="N6395" s="36"/>
      <c r="O6395" s="38"/>
    </row>
    <row r="6396" spans="8:15">
      <c r="H6396" s="37"/>
      <c r="I6396" s="36"/>
      <c r="J6396" s="38"/>
      <c r="K6396" s="36"/>
      <c r="L6396" s="36"/>
      <c r="M6396" s="38"/>
      <c r="N6396" s="36"/>
      <c r="O6396" s="38"/>
    </row>
    <row r="6397" spans="8:15">
      <c r="H6397" s="37"/>
      <c r="I6397" s="36"/>
      <c r="J6397" s="38"/>
      <c r="K6397" s="36"/>
      <c r="L6397" s="36"/>
      <c r="M6397" s="38"/>
      <c r="N6397" s="36"/>
      <c r="O6397" s="38"/>
    </row>
    <row r="6398" spans="8:15">
      <c r="H6398" s="37"/>
      <c r="I6398" s="36"/>
      <c r="J6398" s="38"/>
      <c r="K6398" s="36"/>
      <c r="L6398" s="36"/>
      <c r="M6398" s="38"/>
      <c r="N6398" s="36"/>
      <c r="O6398" s="38"/>
    </row>
    <row r="6399" spans="8:15">
      <c r="H6399" s="37"/>
      <c r="I6399" s="36"/>
      <c r="J6399" s="38"/>
      <c r="K6399" s="36"/>
      <c r="L6399" s="36"/>
      <c r="M6399" s="38"/>
      <c r="N6399" s="36"/>
      <c r="O6399" s="38"/>
    </row>
    <row r="6400" spans="8:15">
      <c r="H6400" s="37"/>
      <c r="I6400" s="36"/>
      <c r="J6400" s="38"/>
      <c r="K6400" s="36"/>
      <c r="L6400" s="36"/>
      <c r="M6400" s="38"/>
      <c r="N6400" s="36"/>
      <c r="O6400" s="38"/>
    </row>
    <row r="6401" spans="8:15">
      <c r="H6401" s="37"/>
      <c r="I6401" s="36"/>
      <c r="J6401" s="38"/>
      <c r="K6401" s="36"/>
      <c r="L6401" s="36"/>
      <c r="M6401" s="38"/>
      <c r="N6401" s="36"/>
      <c r="O6401" s="38"/>
    </row>
    <row r="6402" spans="8:15">
      <c r="H6402" s="37"/>
      <c r="I6402" s="36"/>
      <c r="J6402" s="38"/>
      <c r="K6402" s="36"/>
      <c r="L6402" s="36"/>
      <c r="M6402" s="38"/>
      <c r="N6402" s="36"/>
      <c r="O6402" s="38"/>
    </row>
    <row r="6403" spans="8:15">
      <c r="H6403" s="37"/>
      <c r="I6403" s="36"/>
      <c r="J6403" s="38"/>
      <c r="K6403" s="36"/>
      <c r="L6403" s="36"/>
      <c r="M6403" s="38"/>
      <c r="N6403" s="36"/>
      <c r="O6403" s="38"/>
    </row>
    <row r="6404" spans="8:15">
      <c r="H6404" s="37"/>
      <c r="I6404" s="36"/>
      <c r="J6404" s="38"/>
      <c r="K6404" s="36"/>
      <c r="L6404" s="36"/>
      <c r="M6404" s="38"/>
      <c r="N6404" s="36"/>
      <c r="O6404" s="38"/>
    </row>
    <row r="6405" spans="8:15">
      <c r="H6405" s="37"/>
      <c r="I6405" s="36"/>
      <c r="J6405" s="38"/>
      <c r="K6405" s="36"/>
      <c r="L6405" s="36"/>
      <c r="M6405" s="38"/>
      <c r="N6405" s="36"/>
      <c r="O6405" s="38"/>
    </row>
    <row r="6406" spans="8:15">
      <c r="H6406" s="37"/>
      <c r="I6406" s="36"/>
      <c r="J6406" s="38"/>
      <c r="K6406" s="36"/>
      <c r="L6406" s="36"/>
      <c r="M6406" s="38"/>
      <c r="N6406" s="36"/>
      <c r="O6406" s="38"/>
    </row>
    <row r="6407" spans="8:15">
      <c r="H6407" s="37"/>
      <c r="I6407" s="36"/>
      <c r="J6407" s="38"/>
      <c r="K6407" s="36"/>
      <c r="L6407" s="36"/>
      <c r="M6407" s="38"/>
      <c r="N6407" s="36"/>
      <c r="O6407" s="38"/>
    </row>
    <row r="6408" spans="8:15">
      <c r="H6408" s="37"/>
      <c r="I6408" s="36"/>
      <c r="J6408" s="38"/>
      <c r="K6408" s="36"/>
      <c r="L6408" s="36"/>
      <c r="M6408" s="38"/>
      <c r="N6408" s="36"/>
      <c r="O6408" s="38"/>
    </row>
    <row r="6409" spans="8:15">
      <c r="H6409" s="37"/>
      <c r="I6409" s="36"/>
      <c r="J6409" s="38"/>
      <c r="K6409" s="36"/>
      <c r="L6409" s="36"/>
      <c r="M6409" s="38"/>
      <c r="N6409" s="36"/>
      <c r="O6409" s="38"/>
    </row>
    <row r="6410" spans="8:15">
      <c r="H6410" s="37"/>
      <c r="I6410" s="36"/>
      <c r="J6410" s="38"/>
      <c r="K6410" s="36"/>
      <c r="L6410" s="36"/>
      <c r="M6410" s="38"/>
      <c r="N6410" s="36"/>
      <c r="O6410" s="38"/>
    </row>
    <row r="6411" spans="8:15">
      <c r="H6411" s="37"/>
      <c r="I6411" s="36"/>
      <c r="J6411" s="38"/>
      <c r="K6411" s="36"/>
      <c r="L6411" s="36"/>
      <c r="M6411" s="38"/>
      <c r="N6411" s="36"/>
      <c r="O6411" s="38"/>
    </row>
    <row r="6412" spans="8:15">
      <c r="H6412" s="37"/>
      <c r="I6412" s="36"/>
      <c r="J6412" s="38"/>
      <c r="K6412" s="36"/>
      <c r="L6412" s="36"/>
      <c r="M6412" s="38"/>
      <c r="N6412" s="36"/>
      <c r="O6412" s="38"/>
    </row>
    <row r="6413" spans="8:15">
      <c r="H6413" s="37"/>
      <c r="I6413" s="36"/>
      <c r="J6413" s="38"/>
      <c r="K6413" s="36"/>
      <c r="L6413" s="36"/>
      <c r="M6413" s="38"/>
      <c r="N6413" s="36"/>
      <c r="O6413" s="38"/>
    </row>
    <row r="6414" spans="8:15">
      <c r="H6414" s="37"/>
      <c r="I6414" s="36"/>
      <c r="J6414" s="38"/>
      <c r="K6414" s="36"/>
      <c r="L6414" s="36"/>
      <c r="M6414" s="38"/>
      <c r="N6414" s="36"/>
      <c r="O6414" s="38"/>
    </row>
    <row r="6415" spans="8:15">
      <c r="H6415" s="37"/>
      <c r="I6415" s="36"/>
      <c r="J6415" s="38"/>
      <c r="K6415" s="36"/>
      <c r="L6415" s="36"/>
      <c r="M6415" s="38"/>
      <c r="N6415" s="36"/>
      <c r="O6415" s="38"/>
    </row>
    <row r="6416" spans="8:15">
      <c r="H6416" s="37"/>
      <c r="I6416" s="36"/>
      <c r="J6416" s="38"/>
      <c r="K6416" s="36"/>
      <c r="L6416" s="36"/>
      <c r="M6416" s="38"/>
      <c r="N6416" s="36"/>
      <c r="O6416" s="38"/>
    </row>
    <row r="6417" spans="8:15">
      <c r="H6417" s="37"/>
      <c r="I6417" s="36"/>
      <c r="J6417" s="38"/>
      <c r="K6417" s="36"/>
      <c r="L6417" s="36"/>
      <c r="M6417" s="38"/>
      <c r="N6417" s="36"/>
      <c r="O6417" s="38"/>
    </row>
    <row r="6418" spans="8:15">
      <c r="H6418" s="37"/>
      <c r="I6418" s="36"/>
      <c r="J6418" s="38"/>
      <c r="K6418" s="36"/>
      <c r="L6418" s="36"/>
      <c r="M6418" s="38"/>
      <c r="N6418" s="36"/>
      <c r="O6418" s="38"/>
    </row>
    <row r="6419" spans="8:15">
      <c r="H6419" s="37"/>
      <c r="I6419" s="36"/>
      <c r="J6419" s="38"/>
      <c r="K6419" s="36"/>
      <c r="L6419" s="36"/>
      <c r="M6419" s="38"/>
      <c r="N6419" s="36"/>
      <c r="O6419" s="38"/>
    </row>
    <row r="6420" spans="8:15">
      <c r="H6420" s="37"/>
      <c r="I6420" s="36"/>
      <c r="J6420" s="38"/>
      <c r="K6420" s="36"/>
      <c r="L6420" s="36"/>
      <c r="M6420" s="38"/>
      <c r="N6420" s="36"/>
      <c r="O6420" s="38"/>
    </row>
    <row r="6421" spans="8:15">
      <c r="H6421" s="37"/>
      <c r="I6421" s="36"/>
      <c r="J6421" s="38"/>
      <c r="K6421" s="36"/>
      <c r="L6421" s="36"/>
      <c r="M6421" s="38"/>
      <c r="N6421" s="36"/>
      <c r="O6421" s="38"/>
    </row>
    <row r="6422" spans="8:15">
      <c r="H6422" s="37"/>
      <c r="I6422" s="36"/>
      <c r="J6422" s="38"/>
      <c r="K6422" s="36"/>
      <c r="L6422" s="36"/>
      <c r="M6422" s="38"/>
      <c r="N6422" s="36"/>
      <c r="O6422" s="38"/>
    </row>
    <row r="6423" spans="8:15">
      <c r="H6423" s="37"/>
      <c r="I6423" s="36"/>
      <c r="J6423" s="38"/>
      <c r="K6423" s="36"/>
      <c r="L6423" s="36"/>
      <c r="M6423" s="38"/>
      <c r="N6423" s="36"/>
      <c r="O6423" s="38"/>
    </row>
    <row r="6424" spans="8:15">
      <c r="H6424" s="37"/>
      <c r="I6424" s="36"/>
      <c r="J6424" s="38"/>
      <c r="K6424" s="36"/>
      <c r="L6424" s="36"/>
      <c r="M6424" s="38"/>
      <c r="N6424" s="36"/>
      <c r="O6424" s="38"/>
    </row>
    <row r="6425" spans="8:15">
      <c r="H6425" s="37"/>
      <c r="I6425" s="36"/>
      <c r="J6425" s="38"/>
      <c r="K6425" s="36"/>
      <c r="L6425" s="36"/>
      <c r="M6425" s="38"/>
      <c r="N6425" s="36"/>
      <c r="O6425" s="38"/>
    </row>
    <row r="6426" spans="8:15">
      <c r="H6426" s="37"/>
      <c r="I6426" s="36"/>
      <c r="J6426" s="38"/>
      <c r="K6426" s="36"/>
      <c r="L6426" s="36"/>
      <c r="M6426" s="38"/>
      <c r="N6426" s="36"/>
      <c r="O6426" s="38"/>
    </row>
    <row r="6427" spans="8:15">
      <c r="H6427" s="37"/>
      <c r="I6427" s="36"/>
      <c r="J6427" s="38"/>
      <c r="K6427" s="36"/>
      <c r="L6427" s="36"/>
      <c r="M6427" s="38"/>
      <c r="N6427" s="36"/>
      <c r="O6427" s="38"/>
    </row>
    <row r="6428" spans="8:15">
      <c r="H6428" s="37"/>
      <c r="I6428" s="36"/>
      <c r="J6428" s="38"/>
      <c r="K6428" s="36"/>
      <c r="L6428" s="36"/>
      <c r="M6428" s="38"/>
      <c r="N6428" s="36"/>
      <c r="O6428" s="38"/>
    </row>
    <row r="6429" spans="8:15">
      <c r="H6429" s="37"/>
      <c r="I6429" s="36"/>
      <c r="J6429" s="38"/>
      <c r="K6429" s="36"/>
      <c r="L6429" s="36"/>
      <c r="M6429" s="38"/>
      <c r="N6429" s="36"/>
      <c r="O6429" s="38"/>
    </row>
    <row r="6430" spans="8:15">
      <c r="H6430" s="37"/>
      <c r="I6430" s="36"/>
      <c r="J6430" s="38"/>
      <c r="K6430" s="36"/>
      <c r="L6430" s="36"/>
      <c r="M6430" s="38"/>
      <c r="N6430" s="36"/>
      <c r="O6430" s="38"/>
    </row>
    <row r="6431" spans="8:15">
      <c r="H6431" s="37"/>
      <c r="I6431" s="36"/>
      <c r="J6431" s="38"/>
      <c r="K6431" s="36"/>
      <c r="L6431" s="36"/>
      <c r="M6431" s="38"/>
      <c r="N6431" s="36"/>
      <c r="O6431" s="38"/>
    </row>
    <row r="6432" spans="8:15">
      <c r="H6432" s="37"/>
      <c r="I6432" s="36"/>
      <c r="J6432" s="38"/>
      <c r="K6432" s="36"/>
      <c r="L6432" s="36"/>
      <c r="M6432" s="38"/>
      <c r="N6432" s="36"/>
      <c r="O6432" s="38"/>
    </row>
    <row r="6433" spans="8:15">
      <c r="H6433" s="37"/>
      <c r="I6433" s="36"/>
      <c r="J6433" s="38"/>
      <c r="K6433" s="36"/>
      <c r="L6433" s="36"/>
      <c r="M6433" s="38"/>
      <c r="N6433" s="36"/>
      <c r="O6433" s="38"/>
    </row>
    <row r="6434" spans="8:15">
      <c r="H6434" s="37"/>
      <c r="I6434" s="36"/>
      <c r="J6434" s="38"/>
      <c r="K6434" s="36"/>
      <c r="L6434" s="36"/>
      <c r="M6434" s="38"/>
      <c r="N6434" s="36"/>
      <c r="O6434" s="38"/>
    </row>
    <row r="6435" spans="8:15">
      <c r="H6435" s="37"/>
      <c r="I6435" s="36"/>
      <c r="J6435" s="38"/>
      <c r="K6435" s="36"/>
      <c r="L6435" s="36"/>
      <c r="M6435" s="38"/>
      <c r="N6435" s="36"/>
      <c r="O6435" s="38"/>
    </row>
    <row r="6436" spans="8:15">
      <c r="H6436" s="37"/>
      <c r="I6436" s="36"/>
      <c r="J6436" s="38"/>
      <c r="K6436" s="36"/>
      <c r="L6436" s="36"/>
      <c r="M6436" s="38"/>
      <c r="N6436" s="36"/>
      <c r="O6436" s="38"/>
    </row>
    <row r="6437" spans="8:15">
      <c r="H6437" s="37"/>
      <c r="I6437" s="36"/>
      <c r="J6437" s="38"/>
      <c r="K6437" s="36"/>
      <c r="L6437" s="36"/>
      <c r="M6437" s="38"/>
      <c r="N6437" s="36"/>
      <c r="O6437" s="38"/>
    </row>
    <row r="6438" spans="8:15">
      <c r="H6438" s="37"/>
      <c r="I6438" s="36"/>
      <c r="J6438" s="38"/>
      <c r="K6438" s="36"/>
      <c r="L6438" s="36"/>
      <c r="M6438" s="38"/>
      <c r="N6438" s="36"/>
      <c r="O6438" s="38"/>
    </row>
    <row r="6439" spans="8:15">
      <c r="H6439" s="37"/>
      <c r="I6439" s="36"/>
      <c r="J6439" s="38"/>
      <c r="K6439" s="36"/>
      <c r="L6439" s="36"/>
      <c r="M6439" s="38"/>
      <c r="N6439" s="36"/>
      <c r="O6439" s="38"/>
    </row>
    <row r="6440" spans="8:15">
      <c r="H6440" s="37"/>
      <c r="I6440" s="36"/>
      <c r="J6440" s="38"/>
      <c r="K6440" s="36"/>
      <c r="L6440" s="36"/>
      <c r="M6440" s="38"/>
      <c r="N6440" s="36"/>
      <c r="O6440" s="38"/>
    </row>
    <row r="6441" spans="8:15">
      <c r="H6441" s="37"/>
      <c r="I6441" s="36"/>
      <c r="J6441" s="38"/>
      <c r="K6441" s="36"/>
      <c r="L6441" s="36"/>
      <c r="M6441" s="38"/>
      <c r="N6441" s="36"/>
      <c r="O6441" s="38"/>
    </row>
    <row r="6442" spans="8:15">
      <c r="H6442" s="37"/>
      <c r="I6442" s="36"/>
      <c r="J6442" s="38"/>
      <c r="K6442" s="36"/>
      <c r="L6442" s="36"/>
      <c r="M6442" s="38"/>
      <c r="N6442" s="36"/>
      <c r="O6442" s="38"/>
    </row>
    <row r="6443" spans="8:15">
      <c r="H6443" s="37"/>
      <c r="I6443" s="36"/>
      <c r="J6443" s="38"/>
      <c r="K6443" s="36"/>
      <c r="L6443" s="36"/>
      <c r="M6443" s="38"/>
      <c r="N6443" s="36"/>
      <c r="O6443" s="38"/>
    </row>
    <row r="6444" spans="8:15">
      <c r="H6444" s="37"/>
      <c r="I6444" s="36"/>
      <c r="J6444" s="38"/>
      <c r="K6444" s="36"/>
      <c r="L6444" s="36"/>
      <c r="M6444" s="38"/>
      <c r="N6444" s="36"/>
      <c r="O6444" s="38"/>
    </row>
    <row r="6445" spans="8:15">
      <c r="H6445" s="37"/>
      <c r="I6445" s="36"/>
      <c r="J6445" s="38"/>
      <c r="K6445" s="36"/>
      <c r="L6445" s="36"/>
      <c r="M6445" s="38"/>
      <c r="N6445" s="36"/>
      <c r="O6445" s="38"/>
    </row>
    <row r="6446" spans="8:15">
      <c r="H6446" s="37"/>
      <c r="I6446" s="36"/>
      <c r="J6446" s="38"/>
      <c r="K6446" s="36"/>
      <c r="L6446" s="36"/>
      <c r="M6446" s="38"/>
      <c r="N6446" s="36"/>
      <c r="O6446" s="38"/>
    </row>
    <row r="6447" spans="8:15">
      <c r="H6447" s="37"/>
      <c r="I6447" s="36"/>
      <c r="J6447" s="38"/>
      <c r="K6447" s="36"/>
      <c r="L6447" s="36"/>
      <c r="M6447" s="38"/>
      <c r="N6447" s="36"/>
      <c r="O6447" s="38"/>
    </row>
    <row r="6448" spans="8:15">
      <c r="H6448" s="37"/>
      <c r="I6448" s="36"/>
      <c r="J6448" s="38"/>
      <c r="K6448" s="36"/>
      <c r="L6448" s="36"/>
      <c r="M6448" s="38"/>
      <c r="N6448" s="36"/>
      <c r="O6448" s="38"/>
    </row>
    <row r="6449" spans="8:15">
      <c r="H6449" s="37"/>
      <c r="I6449" s="36"/>
      <c r="J6449" s="38"/>
      <c r="K6449" s="36"/>
      <c r="L6449" s="36"/>
      <c r="M6449" s="38"/>
      <c r="N6449" s="36"/>
      <c r="O6449" s="38"/>
    </row>
    <row r="6450" spans="8:15">
      <c r="H6450" s="37"/>
      <c r="I6450" s="36"/>
      <c r="J6450" s="38"/>
      <c r="K6450" s="36"/>
      <c r="L6450" s="36"/>
      <c r="M6450" s="38"/>
      <c r="N6450" s="36"/>
      <c r="O6450" s="38"/>
    </row>
    <row r="6451" spans="8:15">
      <c r="H6451" s="37"/>
      <c r="I6451" s="36"/>
      <c r="J6451" s="38"/>
      <c r="K6451" s="36"/>
      <c r="L6451" s="36"/>
      <c r="M6451" s="38"/>
      <c r="N6451" s="36"/>
      <c r="O6451" s="38"/>
    </row>
    <row r="6452" spans="8:15">
      <c r="H6452" s="37"/>
      <c r="I6452" s="36"/>
      <c r="J6452" s="38"/>
      <c r="K6452" s="36"/>
      <c r="L6452" s="36"/>
      <c r="M6452" s="38"/>
      <c r="N6452" s="36"/>
      <c r="O6452" s="38"/>
    </row>
    <row r="6453" spans="8:15">
      <c r="H6453" s="37"/>
      <c r="I6453" s="36"/>
      <c r="J6453" s="38"/>
      <c r="K6453" s="36"/>
      <c r="L6453" s="36"/>
      <c r="M6453" s="38"/>
      <c r="N6453" s="36"/>
      <c r="O6453" s="38"/>
    </row>
    <row r="6454" spans="8:15">
      <c r="H6454" s="37"/>
      <c r="I6454" s="36"/>
      <c r="J6454" s="38"/>
      <c r="K6454" s="36"/>
      <c r="L6454" s="36"/>
      <c r="M6454" s="38"/>
      <c r="N6454" s="36"/>
      <c r="O6454" s="38"/>
    </row>
    <row r="6455" spans="8:15">
      <c r="H6455" s="37"/>
      <c r="I6455" s="36"/>
      <c r="J6455" s="38"/>
      <c r="K6455" s="36"/>
      <c r="L6455" s="36"/>
      <c r="M6455" s="38"/>
      <c r="N6455" s="36"/>
      <c r="O6455" s="38"/>
    </row>
    <row r="6456" spans="8:15">
      <c r="H6456" s="37"/>
      <c r="I6456" s="36"/>
      <c r="J6456" s="38"/>
      <c r="K6456" s="36"/>
      <c r="L6456" s="36"/>
      <c r="M6456" s="38"/>
      <c r="N6456" s="36"/>
      <c r="O6456" s="38"/>
    </row>
    <row r="6457" spans="8:15">
      <c r="H6457" s="37"/>
      <c r="I6457" s="36"/>
      <c r="J6457" s="38"/>
      <c r="K6457" s="36"/>
      <c r="L6457" s="36"/>
      <c r="M6457" s="38"/>
      <c r="N6457" s="36"/>
      <c r="O6457" s="38"/>
    </row>
    <row r="6458" spans="8:15">
      <c r="H6458" s="37"/>
      <c r="I6458" s="36"/>
      <c r="J6458" s="38"/>
      <c r="K6458" s="36"/>
      <c r="L6458" s="36"/>
      <c r="M6458" s="38"/>
      <c r="N6458" s="36"/>
      <c r="O6458" s="38"/>
    </row>
    <row r="6459" spans="8:15">
      <c r="H6459" s="37"/>
      <c r="I6459" s="36"/>
      <c r="J6459" s="38"/>
      <c r="K6459" s="36"/>
      <c r="L6459" s="36"/>
      <c r="M6459" s="38"/>
      <c r="N6459" s="36"/>
      <c r="O6459" s="38"/>
    </row>
    <row r="6460" spans="8:15">
      <c r="H6460" s="37"/>
      <c r="I6460" s="36"/>
      <c r="J6460" s="38"/>
      <c r="K6460" s="36"/>
      <c r="L6460" s="36"/>
      <c r="M6460" s="38"/>
      <c r="N6460" s="36"/>
      <c r="O6460" s="38"/>
    </row>
    <row r="6461" spans="8:15">
      <c r="H6461" s="37"/>
      <c r="I6461" s="36"/>
      <c r="J6461" s="38"/>
      <c r="K6461" s="36"/>
      <c r="L6461" s="36"/>
      <c r="M6461" s="38"/>
      <c r="N6461" s="36"/>
      <c r="O6461" s="38"/>
    </row>
    <row r="6462" spans="8:15">
      <c r="H6462" s="37"/>
      <c r="I6462" s="36"/>
      <c r="J6462" s="38"/>
      <c r="K6462" s="36"/>
      <c r="L6462" s="36"/>
      <c r="M6462" s="38"/>
      <c r="N6462" s="36"/>
      <c r="O6462" s="38"/>
    </row>
    <row r="6463" spans="8:15">
      <c r="H6463" s="37"/>
      <c r="I6463" s="36"/>
      <c r="J6463" s="38"/>
      <c r="K6463" s="36"/>
      <c r="L6463" s="36"/>
      <c r="M6463" s="38"/>
      <c r="N6463" s="36"/>
      <c r="O6463" s="38"/>
    </row>
    <row r="6464" spans="8:15">
      <c r="H6464" s="37"/>
      <c r="I6464" s="36"/>
      <c r="J6464" s="38"/>
      <c r="K6464" s="36"/>
      <c r="L6464" s="36"/>
      <c r="M6464" s="38"/>
      <c r="N6464" s="36"/>
      <c r="O6464" s="38"/>
    </row>
    <row r="6465" spans="8:15">
      <c r="H6465" s="37"/>
      <c r="I6465" s="36"/>
      <c r="J6465" s="38"/>
      <c r="K6465" s="36"/>
      <c r="L6465" s="36"/>
      <c r="M6465" s="38"/>
      <c r="N6465" s="36"/>
      <c r="O6465" s="38"/>
    </row>
    <row r="6466" spans="8:15">
      <c r="H6466" s="37"/>
      <c r="I6466" s="36"/>
      <c r="J6466" s="38"/>
      <c r="K6466" s="36"/>
      <c r="L6466" s="36"/>
      <c r="M6466" s="38"/>
      <c r="N6466" s="36"/>
      <c r="O6466" s="38"/>
    </row>
    <row r="6467" spans="8:15">
      <c r="H6467" s="37"/>
      <c r="I6467" s="36"/>
      <c r="J6467" s="38"/>
      <c r="K6467" s="36"/>
      <c r="L6467" s="36"/>
      <c r="M6467" s="38"/>
      <c r="N6467" s="36"/>
      <c r="O6467" s="38"/>
    </row>
    <row r="6468" spans="8:15">
      <c r="H6468" s="37"/>
      <c r="I6468" s="36"/>
      <c r="J6468" s="38"/>
      <c r="K6468" s="36"/>
      <c r="L6468" s="36"/>
      <c r="M6468" s="38"/>
      <c r="N6468" s="36"/>
      <c r="O6468" s="38"/>
    </row>
    <row r="6469" spans="8:15">
      <c r="H6469" s="37"/>
      <c r="I6469" s="36"/>
      <c r="J6469" s="38"/>
      <c r="K6469" s="36"/>
      <c r="L6469" s="36"/>
      <c r="M6469" s="38"/>
      <c r="N6469" s="36"/>
      <c r="O6469" s="38"/>
    </row>
    <row r="6470" spans="8:15">
      <c r="H6470" s="37"/>
      <c r="I6470" s="36"/>
      <c r="J6470" s="38"/>
      <c r="K6470" s="36"/>
      <c r="L6470" s="36"/>
      <c r="M6470" s="38"/>
      <c r="N6470" s="36"/>
      <c r="O6470" s="38"/>
    </row>
    <row r="6471" spans="8:15">
      <c r="H6471" s="37"/>
      <c r="I6471" s="36"/>
      <c r="J6471" s="38"/>
      <c r="K6471" s="36"/>
      <c r="L6471" s="36"/>
      <c r="M6471" s="38"/>
      <c r="N6471" s="36"/>
      <c r="O6471" s="38"/>
    </row>
    <row r="6472" spans="8:15">
      <c r="H6472" s="37"/>
      <c r="I6472" s="36"/>
      <c r="J6472" s="38"/>
      <c r="K6472" s="36"/>
      <c r="L6472" s="36"/>
      <c r="M6472" s="38"/>
      <c r="N6472" s="36"/>
      <c r="O6472" s="38"/>
    </row>
    <row r="6473" spans="8:15">
      <c r="H6473" s="37"/>
      <c r="I6473" s="36"/>
      <c r="J6473" s="38"/>
      <c r="K6473" s="36"/>
      <c r="L6473" s="36"/>
      <c r="M6473" s="38"/>
      <c r="N6473" s="36"/>
      <c r="O6473" s="38"/>
    </row>
    <row r="6474" spans="8:15">
      <c r="H6474" s="37"/>
      <c r="I6474" s="36"/>
      <c r="J6474" s="38"/>
      <c r="K6474" s="36"/>
      <c r="L6474" s="36"/>
      <c r="M6474" s="38"/>
      <c r="N6474" s="36"/>
      <c r="O6474" s="38"/>
    </row>
    <row r="6475" spans="8:15">
      <c r="H6475" s="37"/>
      <c r="I6475" s="36"/>
      <c r="J6475" s="38"/>
      <c r="K6475" s="36"/>
      <c r="L6475" s="36"/>
      <c r="M6475" s="38"/>
      <c r="N6475" s="36"/>
      <c r="O6475" s="38"/>
    </row>
    <row r="6476" spans="8:15">
      <c r="H6476" s="37"/>
      <c r="I6476" s="36"/>
      <c r="J6476" s="38"/>
      <c r="K6476" s="36"/>
      <c r="L6476" s="36"/>
      <c r="M6476" s="38"/>
      <c r="N6476" s="36"/>
      <c r="O6476" s="38"/>
    </row>
    <row r="6477" spans="8:15">
      <c r="H6477" s="37"/>
      <c r="I6477" s="36"/>
      <c r="J6477" s="38"/>
      <c r="K6477" s="36"/>
      <c r="L6477" s="36"/>
      <c r="M6477" s="38"/>
      <c r="N6477" s="36"/>
      <c r="O6477" s="38"/>
    </row>
    <row r="6478" spans="8:15">
      <c r="H6478" s="37"/>
      <c r="I6478" s="36"/>
      <c r="J6478" s="38"/>
      <c r="K6478" s="36"/>
      <c r="L6478" s="36"/>
      <c r="M6478" s="38"/>
      <c r="N6478" s="36"/>
      <c r="O6478" s="38"/>
    </row>
    <row r="6479" spans="8:15">
      <c r="H6479" s="37"/>
      <c r="I6479" s="36"/>
      <c r="J6479" s="38"/>
      <c r="K6479" s="36"/>
      <c r="L6479" s="36"/>
      <c r="M6479" s="38"/>
      <c r="N6479" s="36"/>
      <c r="O6479" s="38"/>
    </row>
    <row r="6480" spans="8:15">
      <c r="H6480" s="37"/>
      <c r="I6480" s="36"/>
      <c r="J6480" s="38"/>
      <c r="K6480" s="36"/>
      <c r="L6480" s="36"/>
      <c r="M6480" s="38"/>
      <c r="N6480" s="36"/>
      <c r="O6480" s="38"/>
    </row>
    <row r="6481" spans="8:15">
      <c r="H6481" s="37"/>
      <c r="I6481" s="36"/>
      <c r="J6481" s="38"/>
      <c r="K6481" s="36"/>
      <c r="L6481" s="36"/>
      <c r="M6481" s="38"/>
      <c r="N6481" s="36"/>
      <c r="O6481" s="38"/>
    </row>
    <row r="6482" spans="8:15">
      <c r="H6482" s="37"/>
      <c r="I6482" s="36"/>
      <c r="J6482" s="38"/>
      <c r="K6482" s="36"/>
      <c r="L6482" s="36"/>
      <c r="M6482" s="38"/>
      <c r="N6482" s="36"/>
      <c r="O6482" s="38"/>
    </row>
    <row r="6483" spans="8:15">
      <c r="H6483" s="37"/>
      <c r="I6483" s="36"/>
      <c r="J6483" s="38"/>
      <c r="K6483" s="36"/>
      <c r="L6483" s="36"/>
      <c r="M6483" s="38"/>
      <c r="N6483" s="36"/>
      <c r="O6483" s="38"/>
    </row>
    <row r="6484" spans="8:15">
      <c r="H6484" s="37"/>
      <c r="I6484" s="36"/>
      <c r="J6484" s="38"/>
      <c r="K6484" s="36"/>
      <c r="L6484" s="36"/>
      <c r="M6484" s="38"/>
      <c r="N6484" s="36"/>
      <c r="O6484" s="38"/>
    </row>
    <row r="6485" spans="8:15">
      <c r="H6485" s="37"/>
      <c r="I6485" s="36"/>
      <c r="J6485" s="38"/>
      <c r="K6485" s="36"/>
      <c r="L6485" s="36"/>
      <c r="M6485" s="38"/>
      <c r="N6485" s="36"/>
      <c r="O6485" s="38"/>
    </row>
    <row r="6486" spans="8:15">
      <c r="H6486" s="37"/>
      <c r="I6486" s="36"/>
      <c r="J6486" s="38"/>
      <c r="K6486" s="36"/>
      <c r="L6486" s="36"/>
      <c r="M6486" s="38"/>
      <c r="N6486" s="36"/>
      <c r="O6486" s="38"/>
    </row>
    <row r="6487" spans="8:15">
      <c r="H6487" s="37"/>
      <c r="I6487" s="36"/>
      <c r="J6487" s="38"/>
      <c r="K6487" s="36"/>
      <c r="L6487" s="36"/>
      <c r="M6487" s="38"/>
      <c r="N6487" s="36"/>
      <c r="O6487" s="38"/>
    </row>
    <row r="6488" spans="8:15">
      <c r="H6488" s="37"/>
      <c r="I6488" s="36"/>
      <c r="J6488" s="38"/>
      <c r="K6488" s="36"/>
      <c r="L6488" s="36"/>
      <c r="M6488" s="38"/>
      <c r="N6488" s="36"/>
      <c r="O6488" s="38"/>
    </row>
    <row r="6489" spans="8:15">
      <c r="H6489" s="37"/>
      <c r="I6489" s="36"/>
      <c r="J6489" s="38"/>
      <c r="K6489" s="36"/>
      <c r="L6489" s="36"/>
      <c r="M6489" s="38"/>
      <c r="N6489" s="36"/>
      <c r="O6489" s="38"/>
    </row>
    <row r="6490" spans="8:15">
      <c r="H6490" s="37"/>
      <c r="I6490" s="36"/>
      <c r="J6490" s="38"/>
      <c r="K6490" s="36"/>
      <c r="L6490" s="36"/>
      <c r="M6490" s="38"/>
      <c r="N6490" s="36"/>
      <c r="O6490" s="38"/>
    </row>
    <row r="6491" spans="8:15">
      <c r="H6491" s="37"/>
      <c r="I6491" s="36"/>
      <c r="J6491" s="38"/>
      <c r="K6491" s="36"/>
      <c r="L6491" s="36"/>
      <c r="M6491" s="38"/>
      <c r="N6491" s="36"/>
      <c r="O6491" s="38"/>
    </row>
    <row r="6492" spans="8:15">
      <c r="H6492" s="37"/>
      <c r="I6492" s="36"/>
      <c r="J6492" s="38"/>
      <c r="K6492" s="36"/>
      <c r="L6492" s="36"/>
      <c r="M6492" s="38"/>
      <c r="N6492" s="36"/>
      <c r="O6492" s="38"/>
    </row>
    <row r="6493" spans="8:15">
      <c r="H6493" s="37"/>
      <c r="I6493" s="36"/>
      <c r="J6493" s="38"/>
      <c r="K6493" s="36"/>
      <c r="L6493" s="36"/>
      <c r="M6493" s="38"/>
      <c r="N6493" s="36"/>
      <c r="O6493" s="38"/>
    </row>
    <row r="6494" spans="8:15">
      <c r="H6494" s="37"/>
      <c r="I6494" s="36"/>
      <c r="J6494" s="38"/>
      <c r="K6494" s="36"/>
      <c r="L6494" s="36"/>
      <c r="M6494" s="38"/>
      <c r="N6494" s="36"/>
      <c r="O6494" s="38"/>
    </row>
    <row r="6495" spans="8:15">
      <c r="H6495" s="37"/>
      <c r="I6495" s="36"/>
      <c r="J6495" s="38"/>
      <c r="K6495" s="36"/>
      <c r="L6495" s="36"/>
      <c r="M6495" s="38"/>
      <c r="N6495" s="36"/>
      <c r="O6495" s="38"/>
    </row>
    <row r="6496" spans="8:15">
      <c r="H6496" s="37"/>
      <c r="I6496" s="36"/>
      <c r="J6496" s="38"/>
      <c r="K6496" s="36"/>
      <c r="L6496" s="36"/>
      <c r="M6496" s="38"/>
      <c r="N6496" s="36"/>
      <c r="O6496" s="38"/>
    </row>
    <row r="6497" spans="8:15">
      <c r="H6497" s="37"/>
      <c r="I6497" s="36"/>
      <c r="J6497" s="38"/>
      <c r="K6497" s="36"/>
      <c r="L6497" s="36"/>
      <c r="M6497" s="38"/>
      <c r="N6497" s="36"/>
      <c r="O6497" s="38"/>
    </row>
    <row r="6498" spans="8:15">
      <c r="H6498" s="37"/>
      <c r="I6498" s="36"/>
      <c r="J6498" s="38"/>
      <c r="K6498" s="36"/>
      <c r="L6498" s="36"/>
      <c r="M6498" s="38"/>
      <c r="N6498" s="36"/>
      <c r="O6498" s="38"/>
    </row>
    <row r="6499" spans="8:15">
      <c r="H6499" s="37"/>
      <c r="I6499" s="36"/>
      <c r="J6499" s="38"/>
      <c r="K6499" s="36"/>
      <c r="L6499" s="36"/>
      <c r="M6499" s="38"/>
      <c r="N6499" s="36"/>
      <c r="O6499" s="38"/>
    </row>
    <row r="6500" spans="8:15">
      <c r="H6500" s="37"/>
      <c r="I6500" s="36"/>
      <c r="J6500" s="38"/>
      <c r="K6500" s="36"/>
      <c r="L6500" s="36"/>
      <c r="M6500" s="38"/>
      <c r="N6500" s="36"/>
      <c r="O6500" s="38"/>
    </row>
    <row r="6501" spans="8:15">
      <c r="H6501" s="37"/>
      <c r="I6501" s="36"/>
      <c r="J6501" s="38"/>
      <c r="K6501" s="36"/>
      <c r="L6501" s="36"/>
      <c r="M6501" s="38"/>
      <c r="N6501" s="36"/>
      <c r="O6501" s="38"/>
    </row>
    <row r="6502" spans="8:15">
      <c r="H6502" s="37"/>
      <c r="I6502" s="36"/>
      <c r="J6502" s="38"/>
      <c r="K6502" s="36"/>
      <c r="L6502" s="36"/>
      <c r="M6502" s="38"/>
      <c r="N6502" s="36"/>
      <c r="O6502" s="38"/>
    </row>
    <row r="6503" spans="8:15">
      <c r="H6503" s="37"/>
      <c r="I6503" s="36"/>
      <c r="J6503" s="38"/>
      <c r="K6503" s="36"/>
      <c r="L6503" s="36"/>
      <c r="M6503" s="38"/>
      <c r="N6503" s="36"/>
      <c r="O6503" s="38"/>
    </row>
    <row r="6504" spans="8:15">
      <c r="H6504" s="37"/>
      <c r="I6504" s="36"/>
      <c r="J6504" s="38"/>
      <c r="K6504" s="36"/>
      <c r="L6504" s="36"/>
      <c r="M6504" s="38"/>
      <c r="N6504" s="36"/>
      <c r="O6504" s="38"/>
    </row>
    <row r="6505" spans="8:15">
      <c r="H6505" s="37"/>
      <c r="I6505" s="36"/>
      <c r="J6505" s="38"/>
      <c r="K6505" s="36"/>
      <c r="L6505" s="36"/>
      <c r="M6505" s="38"/>
      <c r="N6505" s="36"/>
      <c r="O6505" s="38"/>
    </row>
    <row r="6506" spans="8:15">
      <c r="H6506" s="37"/>
      <c r="I6506" s="36"/>
      <c r="J6506" s="38"/>
      <c r="K6506" s="36"/>
      <c r="L6506" s="36"/>
      <c r="M6506" s="38"/>
      <c r="N6506" s="36"/>
      <c r="O6506" s="38"/>
    </row>
    <row r="6507" spans="8:15">
      <c r="H6507" s="37"/>
      <c r="I6507" s="36"/>
      <c r="J6507" s="38"/>
      <c r="K6507" s="36"/>
      <c r="L6507" s="36"/>
      <c r="M6507" s="38"/>
      <c r="N6507" s="36"/>
      <c r="O6507" s="38"/>
    </row>
    <row r="6508" spans="8:15">
      <c r="H6508" s="37"/>
      <c r="I6508" s="36"/>
      <c r="J6508" s="38"/>
      <c r="K6508" s="36"/>
      <c r="L6508" s="36"/>
      <c r="M6508" s="38"/>
      <c r="N6508" s="36"/>
      <c r="O6508" s="38"/>
    </row>
    <row r="6509" spans="8:15">
      <c r="H6509" s="37"/>
      <c r="I6509" s="36"/>
      <c r="J6509" s="38"/>
      <c r="K6509" s="36"/>
      <c r="L6509" s="36"/>
      <c r="M6509" s="38"/>
      <c r="N6509" s="36"/>
      <c r="O6509" s="38"/>
    </row>
    <row r="6510" spans="8:15">
      <c r="H6510" s="37"/>
      <c r="I6510" s="36"/>
      <c r="J6510" s="38"/>
      <c r="K6510" s="36"/>
      <c r="L6510" s="36"/>
      <c r="M6510" s="38"/>
      <c r="N6510" s="36"/>
      <c r="O6510" s="38"/>
    </row>
    <row r="6511" spans="8:15">
      <c r="H6511" s="37"/>
      <c r="I6511" s="36"/>
      <c r="J6511" s="38"/>
      <c r="K6511" s="36"/>
      <c r="L6511" s="36"/>
      <c r="M6511" s="38"/>
      <c r="N6511" s="36"/>
      <c r="O6511" s="38"/>
    </row>
    <row r="6512" spans="8:15">
      <c r="H6512" s="37"/>
      <c r="I6512" s="36"/>
      <c r="J6512" s="38"/>
      <c r="K6512" s="36"/>
      <c r="L6512" s="36"/>
      <c r="M6512" s="38"/>
      <c r="N6512" s="36"/>
      <c r="O6512" s="38"/>
    </row>
    <row r="6513" spans="8:15">
      <c r="H6513" s="37"/>
      <c r="I6513" s="36"/>
      <c r="J6513" s="38"/>
      <c r="K6513" s="36"/>
      <c r="L6513" s="36"/>
      <c r="M6513" s="38"/>
      <c r="N6513" s="36"/>
      <c r="O6513" s="38"/>
    </row>
    <row r="6514" spans="8:15">
      <c r="H6514" s="37"/>
      <c r="I6514" s="36"/>
      <c r="J6514" s="38"/>
      <c r="K6514" s="36"/>
      <c r="L6514" s="36"/>
      <c r="M6514" s="38"/>
      <c r="N6514" s="36"/>
      <c r="O6514" s="38"/>
    </row>
    <row r="6515" spans="8:15">
      <c r="H6515" s="37"/>
      <c r="I6515" s="36"/>
      <c r="J6515" s="38"/>
      <c r="K6515" s="36"/>
      <c r="L6515" s="36"/>
      <c r="M6515" s="38"/>
      <c r="N6515" s="36"/>
      <c r="O6515" s="38"/>
    </row>
    <row r="6516" spans="8:15">
      <c r="H6516" s="37"/>
      <c r="I6516" s="36"/>
      <c r="J6516" s="38"/>
      <c r="K6516" s="36"/>
      <c r="L6516" s="36"/>
      <c r="M6516" s="38"/>
      <c r="N6516" s="36"/>
      <c r="O6516" s="38"/>
    </row>
    <row r="6517" spans="8:15">
      <c r="H6517" s="37"/>
      <c r="I6517" s="36"/>
      <c r="J6517" s="38"/>
      <c r="K6517" s="36"/>
      <c r="L6517" s="36"/>
      <c r="M6517" s="38"/>
      <c r="N6517" s="36"/>
      <c r="O6517" s="38"/>
    </row>
    <row r="6518" spans="8:15">
      <c r="H6518" s="37"/>
      <c r="I6518" s="36"/>
      <c r="J6518" s="38"/>
      <c r="K6518" s="36"/>
      <c r="L6518" s="36"/>
      <c r="M6518" s="38"/>
      <c r="N6518" s="36"/>
      <c r="O6518" s="38"/>
    </row>
    <row r="6519" spans="8:15">
      <c r="H6519" s="37"/>
      <c r="I6519" s="36"/>
      <c r="J6519" s="38"/>
      <c r="K6519" s="36"/>
      <c r="L6519" s="36"/>
      <c r="M6519" s="38"/>
      <c r="N6519" s="36"/>
      <c r="O6519" s="38"/>
    </row>
    <row r="6520" spans="8:15">
      <c r="H6520" s="37"/>
      <c r="I6520" s="36"/>
      <c r="J6520" s="38"/>
      <c r="K6520" s="36"/>
      <c r="L6520" s="36"/>
      <c r="M6520" s="38"/>
      <c r="N6520" s="36"/>
      <c r="O6520" s="38"/>
    </row>
    <row r="6521" spans="8:15">
      <c r="H6521" s="37"/>
      <c r="I6521" s="36"/>
      <c r="J6521" s="38"/>
      <c r="K6521" s="36"/>
      <c r="L6521" s="36"/>
      <c r="M6521" s="38"/>
      <c r="N6521" s="36"/>
      <c r="O6521" s="38"/>
    </row>
    <row r="6522" spans="8:15">
      <c r="H6522" s="37"/>
      <c r="I6522" s="36"/>
      <c r="J6522" s="38"/>
      <c r="K6522" s="36"/>
      <c r="L6522" s="36"/>
      <c r="M6522" s="38"/>
      <c r="N6522" s="36"/>
      <c r="O6522" s="38"/>
    </row>
    <row r="6523" spans="8:15">
      <c r="H6523" s="37"/>
      <c r="I6523" s="36"/>
      <c r="J6523" s="38"/>
      <c r="K6523" s="36"/>
      <c r="L6523" s="36"/>
      <c r="M6523" s="38"/>
      <c r="N6523" s="36"/>
      <c r="O6523" s="38"/>
    </row>
    <row r="6524" spans="8:15">
      <c r="H6524" s="37"/>
      <c r="I6524" s="36"/>
      <c r="J6524" s="38"/>
      <c r="K6524" s="36"/>
      <c r="L6524" s="36"/>
      <c r="M6524" s="38"/>
      <c r="N6524" s="36"/>
      <c r="O6524" s="38"/>
    </row>
    <row r="6525" spans="8:15">
      <c r="H6525" s="37"/>
      <c r="I6525" s="36"/>
      <c r="J6525" s="38"/>
      <c r="K6525" s="36"/>
      <c r="L6525" s="36"/>
      <c r="M6525" s="38"/>
      <c r="N6525" s="36"/>
      <c r="O6525" s="38"/>
    </row>
    <row r="6526" spans="8:15">
      <c r="H6526" s="37"/>
      <c r="I6526" s="36"/>
      <c r="J6526" s="38"/>
      <c r="K6526" s="36"/>
      <c r="L6526" s="36"/>
      <c r="M6526" s="38"/>
      <c r="N6526" s="36"/>
      <c r="O6526" s="38"/>
    </row>
    <row r="6527" spans="8:15">
      <c r="H6527" s="37"/>
      <c r="I6527" s="36"/>
      <c r="J6527" s="38"/>
      <c r="K6527" s="36"/>
      <c r="L6527" s="36"/>
      <c r="M6527" s="38"/>
      <c r="N6527" s="36"/>
      <c r="O6527" s="38"/>
    </row>
    <row r="6528" spans="8:15">
      <c r="H6528" s="37"/>
      <c r="I6528" s="36"/>
      <c r="J6528" s="38"/>
      <c r="K6528" s="36"/>
      <c r="L6528" s="36"/>
      <c r="M6528" s="38"/>
      <c r="N6528" s="36"/>
      <c r="O6528" s="38"/>
    </row>
    <row r="6529" spans="8:15">
      <c r="H6529" s="37"/>
      <c r="I6529" s="36"/>
      <c r="J6529" s="38"/>
      <c r="K6529" s="36"/>
      <c r="L6529" s="36"/>
      <c r="M6529" s="38"/>
      <c r="N6529" s="36"/>
      <c r="O6529" s="38"/>
    </row>
    <row r="6530" spans="8:15">
      <c r="H6530" s="37"/>
      <c r="I6530" s="36"/>
      <c r="J6530" s="38"/>
      <c r="K6530" s="36"/>
      <c r="L6530" s="36"/>
      <c r="M6530" s="38"/>
      <c r="N6530" s="36"/>
      <c r="O6530" s="38"/>
    </row>
    <row r="6531" spans="8:15">
      <c r="H6531" s="37"/>
      <c r="I6531" s="36"/>
      <c r="J6531" s="38"/>
      <c r="K6531" s="36"/>
      <c r="L6531" s="36"/>
      <c r="M6531" s="38"/>
      <c r="N6531" s="36"/>
      <c r="O6531" s="38"/>
    </row>
    <row r="6532" spans="8:15">
      <c r="H6532" s="37"/>
      <c r="I6532" s="36"/>
      <c r="J6532" s="38"/>
      <c r="K6532" s="36"/>
      <c r="L6532" s="36"/>
      <c r="M6532" s="38"/>
      <c r="N6532" s="36"/>
      <c r="O6532" s="38"/>
    </row>
    <row r="6533" spans="8:15">
      <c r="H6533" s="37"/>
      <c r="I6533" s="36"/>
      <c r="J6533" s="38"/>
      <c r="K6533" s="36"/>
      <c r="L6533" s="36"/>
      <c r="M6533" s="38"/>
      <c r="N6533" s="36"/>
      <c r="O6533" s="38"/>
    </row>
    <row r="6534" spans="8:15">
      <c r="H6534" s="37"/>
      <c r="I6534" s="36"/>
      <c r="J6534" s="38"/>
      <c r="K6534" s="36"/>
      <c r="L6534" s="36"/>
      <c r="M6534" s="38"/>
      <c r="N6534" s="36"/>
      <c r="O6534" s="38"/>
    </row>
    <row r="6535" spans="8:15">
      <c r="H6535" s="37"/>
      <c r="I6535" s="36"/>
      <c r="J6535" s="38"/>
      <c r="K6535" s="36"/>
      <c r="L6535" s="36"/>
      <c r="M6535" s="38"/>
      <c r="N6535" s="36"/>
      <c r="O6535" s="38"/>
    </row>
    <row r="6536" spans="8:15">
      <c r="H6536" s="37"/>
      <c r="I6536" s="36"/>
      <c r="J6536" s="38"/>
      <c r="K6536" s="36"/>
      <c r="L6536" s="36"/>
      <c r="M6536" s="38"/>
      <c r="N6536" s="36"/>
      <c r="O6536" s="38"/>
    </row>
    <row r="6537" spans="8:15">
      <c r="H6537" s="37"/>
      <c r="I6537" s="36"/>
      <c r="J6537" s="38"/>
      <c r="K6537" s="36"/>
      <c r="L6537" s="36"/>
      <c r="M6537" s="38"/>
      <c r="N6537" s="36"/>
      <c r="O6537" s="38"/>
    </row>
    <row r="6538" spans="8:15">
      <c r="H6538" s="37"/>
      <c r="I6538" s="36"/>
      <c r="J6538" s="38"/>
      <c r="K6538" s="36"/>
      <c r="L6538" s="36"/>
      <c r="M6538" s="38"/>
      <c r="N6538" s="36"/>
      <c r="O6538" s="38"/>
    </row>
    <row r="6539" spans="8:15">
      <c r="H6539" s="37"/>
      <c r="I6539" s="36"/>
      <c r="J6539" s="38"/>
      <c r="K6539" s="36"/>
      <c r="L6539" s="36"/>
      <c r="M6539" s="38"/>
      <c r="N6539" s="36"/>
      <c r="O6539" s="38"/>
    </row>
    <row r="6540" spans="8:15">
      <c r="H6540" s="37"/>
      <c r="I6540" s="36"/>
      <c r="J6540" s="38"/>
      <c r="K6540" s="36"/>
      <c r="L6540" s="36"/>
      <c r="M6540" s="38"/>
      <c r="N6540" s="36"/>
      <c r="O6540" s="38"/>
    </row>
    <row r="6541" spans="8:15">
      <c r="H6541" s="37"/>
      <c r="I6541" s="36"/>
      <c r="J6541" s="38"/>
      <c r="K6541" s="36"/>
      <c r="L6541" s="36"/>
      <c r="M6541" s="38"/>
      <c r="N6541" s="36"/>
      <c r="O6541" s="38"/>
    </row>
    <row r="6542" spans="8:15">
      <c r="H6542" s="37"/>
      <c r="I6542" s="36"/>
      <c r="J6542" s="38"/>
      <c r="K6542" s="36"/>
      <c r="L6542" s="36"/>
      <c r="M6542" s="38"/>
      <c r="N6542" s="36"/>
      <c r="O6542" s="38"/>
    </row>
    <row r="6543" spans="8:15">
      <c r="H6543" s="37"/>
      <c r="I6543" s="36"/>
      <c r="J6543" s="38"/>
      <c r="K6543" s="36"/>
      <c r="L6543" s="36"/>
      <c r="M6543" s="38"/>
      <c r="N6543" s="36"/>
      <c r="O6543" s="38"/>
    </row>
    <row r="6544" spans="8:15">
      <c r="H6544" s="37"/>
      <c r="I6544" s="36"/>
      <c r="J6544" s="38"/>
      <c r="K6544" s="36"/>
      <c r="L6544" s="36"/>
      <c r="M6544" s="38"/>
      <c r="N6544" s="36"/>
      <c r="O6544" s="38"/>
    </row>
    <row r="6545" spans="8:15">
      <c r="H6545" s="37"/>
      <c r="I6545" s="36"/>
      <c r="J6545" s="38"/>
      <c r="K6545" s="36"/>
      <c r="L6545" s="36"/>
      <c r="M6545" s="38"/>
      <c r="N6545" s="36"/>
      <c r="O6545" s="38"/>
    </row>
    <row r="6546" spans="8:15">
      <c r="H6546" s="37"/>
      <c r="I6546" s="36"/>
      <c r="J6546" s="38"/>
      <c r="K6546" s="36"/>
      <c r="L6546" s="36"/>
      <c r="M6546" s="38"/>
      <c r="N6546" s="36"/>
      <c r="O6546" s="38"/>
    </row>
    <row r="6547" spans="8:15">
      <c r="H6547" s="37"/>
      <c r="I6547" s="36"/>
      <c r="J6547" s="38"/>
      <c r="K6547" s="36"/>
      <c r="L6547" s="36"/>
      <c r="M6547" s="38"/>
      <c r="N6547" s="36"/>
      <c r="O6547" s="38"/>
    </row>
    <row r="6548" spans="8:15">
      <c r="H6548" s="37"/>
      <c r="I6548" s="36"/>
      <c r="J6548" s="38"/>
      <c r="K6548" s="36"/>
      <c r="L6548" s="36"/>
      <c r="M6548" s="38"/>
      <c r="N6548" s="36"/>
      <c r="O6548" s="38"/>
    </row>
    <row r="6549" spans="8:15">
      <c r="H6549" s="37"/>
      <c r="I6549" s="36"/>
      <c r="J6549" s="38"/>
      <c r="K6549" s="36"/>
      <c r="L6549" s="36"/>
      <c r="M6549" s="38"/>
      <c r="N6549" s="36"/>
      <c r="O6549" s="38"/>
    </row>
    <row r="6550" spans="8:15">
      <c r="H6550" s="37"/>
      <c r="I6550" s="36"/>
      <c r="J6550" s="38"/>
      <c r="K6550" s="36"/>
      <c r="L6550" s="36"/>
      <c r="M6550" s="38"/>
      <c r="N6550" s="36"/>
      <c r="O6550" s="38"/>
    </row>
    <row r="6551" spans="8:15">
      <c r="H6551" s="37"/>
      <c r="I6551" s="36"/>
      <c r="J6551" s="38"/>
      <c r="K6551" s="36"/>
      <c r="L6551" s="36"/>
      <c r="M6551" s="38"/>
      <c r="N6551" s="36"/>
      <c r="O6551" s="38"/>
    </row>
    <row r="6552" spans="8:15">
      <c r="H6552" s="37"/>
      <c r="I6552" s="36"/>
      <c r="J6552" s="38"/>
      <c r="K6552" s="36"/>
      <c r="L6552" s="36"/>
      <c r="M6552" s="38"/>
      <c r="N6552" s="36"/>
      <c r="O6552" s="38"/>
    </row>
    <row r="6553" spans="8:15">
      <c r="H6553" s="37"/>
      <c r="I6553" s="36"/>
      <c r="J6553" s="38"/>
      <c r="K6553" s="36"/>
      <c r="L6553" s="36"/>
      <c r="M6553" s="38"/>
      <c r="N6553" s="36"/>
      <c r="O6553" s="38"/>
    </row>
    <row r="6554" spans="8:15">
      <c r="H6554" s="37"/>
      <c r="I6554" s="36"/>
      <c r="J6554" s="38"/>
      <c r="K6554" s="36"/>
      <c r="L6554" s="36"/>
      <c r="M6554" s="38"/>
      <c r="N6554" s="36"/>
      <c r="O6554" s="38"/>
    </row>
    <row r="6555" spans="8:15">
      <c r="H6555" s="37"/>
      <c r="I6555" s="36"/>
      <c r="J6555" s="38"/>
      <c r="K6555" s="36"/>
      <c r="L6555" s="36"/>
      <c r="M6555" s="38"/>
      <c r="N6555" s="36"/>
      <c r="O6555" s="38"/>
    </row>
    <row r="6556" spans="8:15">
      <c r="H6556" s="37"/>
      <c r="I6556" s="36"/>
      <c r="J6556" s="38"/>
      <c r="K6556" s="36"/>
      <c r="L6556" s="36"/>
      <c r="M6556" s="38"/>
      <c r="N6556" s="36"/>
      <c r="O6556" s="38"/>
    </row>
    <row r="6557" spans="8:15">
      <c r="H6557" s="37"/>
      <c r="I6557" s="36"/>
      <c r="J6557" s="38"/>
      <c r="K6557" s="36"/>
      <c r="L6557" s="36"/>
      <c r="M6557" s="38"/>
      <c r="N6557" s="36"/>
      <c r="O6557" s="38"/>
    </row>
    <row r="6558" spans="8:15">
      <c r="H6558" s="37"/>
      <c r="I6558" s="36"/>
      <c r="J6558" s="38"/>
      <c r="K6558" s="36"/>
      <c r="L6558" s="36"/>
      <c r="M6558" s="38"/>
      <c r="N6558" s="36"/>
      <c r="O6558" s="38"/>
    </row>
    <row r="6559" spans="8:15">
      <c r="H6559" s="37"/>
      <c r="I6559" s="36"/>
      <c r="J6559" s="38"/>
      <c r="K6559" s="36"/>
      <c r="L6559" s="36"/>
      <c r="M6559" s="38"/>
      <c r="N6559" s="36"/>
      <c r="O6559" s="38"/>
    </row>
    <row r="6560" spans="8:15">
      <c r="H6560" s="37"/>
      <c r="I6560" s="36"/>
      <c r="J6560" s="38"/>
      <c r="K6560" s="36"/>
      <c r="L6560" s="36"/>
      <c r="M6560" s="38"/>
      <c r="N6560" s="36"/>
      <c r="O6560" s="38"/>
    </row>
    <row r="6561" spans="8:15">
      <c r="H6561" s="37"/>
      <c r="I6561" s="36"/>
      <c r="J6561" s="38"/>
      <c r="K6561" s="36"/>
      <c r="L6561" s="36"/>
      <c r="M6561" s="38"/>
      <c r="N6561" s="36"/>
      <c r="O6561" s="38"/>
    </row>
    <row r="6562" spans="8:15">
      <c r="H6562" s="37"/>
      <c r="I6562" s="36"/>
      <c r="J6562" s="38"/>
      <c r="K6562" s="36"/>
      <c r="L6562" s="36"/>
      <c r="M6562" s="38"/>
      <c r="N6562" s="36"/>
      <c r="O6562" s="38"/>
    </row>
    <row r="6563" spans="8:15">
      <c r="H6563" s="37"/>
      <c r="I6563" s="36"/>
      <c r="J6563" s="38"/>
      <c r="K6563" s="36"/>
      <c r="L6563" s="36"/>
      <c r="M6563" s="38"/>
      <c r="N6563" s="36"/>
      <c r="O6563" s="38"/>
    </row>
    <row r="6564" spans="8:15">
      <c r="H6564" s="37"/>
      <c r="I6564" s="36"/>
      <c r="J6564" s="38"/>
      <c r="K6564" s="36"/>
      <c r="L6564" s="36"/>
      <c r="M6564" s="38"/>
      <c r="N6564" s="36"/>
      <c r="O6564" s="38"/>
    </row>
    <row r="6565" spans="8:15">
      <c r="H6565" s="37"/>
      <c r="I6565" s="36"/>
      <c r="J6565" s="38"/>
      <c r="K6565" s="36"/>
      <c r="L6565" s="36"/>
      <c r="M6565" s="38"/>
      <c r="N6565" s="36"/>
      <c r="O6565" s="38"/>
    </row>
    <row r="6566" spans="8:15">
      <c r="H6566" s="37"/>
      <c r="I6566" s="36"/>
      <c r="J6566" s="38"/>
      <c r="K6566" s="36"/>
      <c r="L6566" s="36"/>
      <c r="M6566" s="38"/>
      <c r="N6566" s="36"/>
      <c r="O6566" s="38"/>
    </row>
    <row r="6567" spans="8:15">
      <c r="H6567" s="37"/>
      <c r="I6567" s="36"/>
      <c r="J6567" s="38"/>
      <c r="K6567" s="36"/>
      <c r="L6567" s="36"/>
      <c r="M6567" s="38"/>
      <c r="N6567" s="36"/>
      <c r="O6567" s="38"/>
    </row>
    <row r="6568" spans="8:15">
      <c r="H6568" s="37"/>
      <c r="I6568" s="36"/>
      <c r="J6568" s="38"/>
      <c r="K6568" s="36"/>
      <c r="L6568" s="36"/>
      <c r="M6568" s="38"/>
      <c r="N6568" s="36"/>
      <c r="O6568" s="38"/>
    </row>
    <row r="6569" spans="8:15">
      <c r="H6569" s="37"/>
      <c r="I6569" s="36"/>
      <c r="J6569" s="38"/>
      <c r="K6569" s="36"/>
      <c r="L6569" s="36"/>
      <c r="M6569" s="38"/>
      <c r="N6569" s="36"/>
      <c r="O6569" s="38"/>
    </row>
    <row r="6570" spans="8:15">
      <c r="H6570" s="37"/>
      <c r="I6570" s="36"/>
      <c r="J6570" s="38"/>
      <c r="K6570" s="36"/>
      <c r="L6570" s="36"/>
      <c r="M6570" s="38"/>
      <c r="N6570" s="36"/>
      <c r="O6570" s="38"/>
    </row>
    <row r="6571" spans="8:15">
      <c r="H6571" s="37"/>
      <c r="I6571" s="36"/>
      <c r="J6571" s="38"/>
      <c r="K6571" s="36"/>
      <c r="L6571" s="36"/>
      <c r="M6571" s="38"/>
      <c r="N6571" s="36"/>
      <c r="O6571" s="38"/>
    </row>
    <row r="6572" spans="8:15">
      <c r="H6572" s="37"/>
      <c r="I6572" s="36"/>
      <c r="J6572" s="38"/>
      <c r="K6572" s="36"/>
      <c r="L6572" s="36"/>
      <c r="M6572" s="38"/>
      <c r="N6572" s="36"/>
      <c r="O6572" s="38"/>
    </row>
    <row r="6573" spans="8:15">
      <c r="H6573" s="37"/>
      <c r="I6573" s="36"/>
      <c r="J6573" s="38"/>
      <c r="K6573" s="36"/>
      <c r="L6573" s="36"/>
      <c r="M6573" s="38"/>
      <c r="N6573" s="36"/>
      <c r="O6573" s="38"/>
    </row>
    <row r="6574" spans="8:15">
      <c r="H6574" s="37"/>
      <c r="I6574" s="36"/>
      <c r="J6574" s="38"/>
      <c r="K6574" s="36"/>
      <c r="L6574" s="36"/>
      <c r="M6574" s="38"/>
      <c r="N6574" s="36"/>
      <c r="O6574" s="38"/>
    </row>
    <row r="6575" spans="8:15">
      <c r="H6575" s="37"/>
      <c r="I6575" s="36"/>
      <c r="J6575" s="38"/>
      <c r="K6575" s="36"/>
      <c r="L6575" s="36"/>
      <c r="M6575" s="38"/>
      <c r="N6575" s="36"/>
      <c r="O6575" s="38"/>
    </row>
    <row r="6576" spans="8:15">
      <c r="H6576" s="37"/>
      <c r="I6576" s="36"/>
      <c r="J6576" s="38"/>
      <c r="K6576" s="36"/>
      <c r="L6576" s="36"/>
      <c r="M6576" s="38"/>
      <c r="N6576" s="36"/>
      <c r="O6576" s="38"/>
    </row>
    <row r="6577" spans="8:15">
      <c r="H6577" s="37"/>
      <c r="I6577" s="36"/>
      <c r="J6577" s="38"/>
      <c r="K6577" s="36"/>
      <c r="L6577" s="36"/>
      <c r="M6577" s="38"/>
      <c r="N6577" s="36"/>
      <c r="O6577" s="38"/>
    </row>
    <row r="6578" spans="8:15">
      <c r="H6578" s="37"/>
      <c r="I6578" s="36"/>
      <c r="J6578" s="38"/>
      <c r="K6578" s="36"/>
      <c r="L6578" s="36"/>
      <c r="M6578" s="38"/>
      <c r="N6578" s="36"/>
      <c r="O6578" s="38"/>
    </row>
    <row r="6579" spans="8:15">
      <c r="H6579" s="37"/>
      <c r="I6579" s="36"/>
      <c r="J6579" s="38"/>
      <c r="K6579" s="36"/>
      <c r="L6579" s="36"/>
      <c r="M6579" s="38"/>
      <c r="N6579" s="36"/>
      <c r="O6579" s="38"/>
    </row>
    <row r="6580" spans="8:15">
      <c r="H6580" s="37"/>
      <c r="I6580" s="36"/>
      <c r="J6580" s="38"/>
      <c r="K6580" s="36"/>
      <c r="L6580" s="36"/>
      <c r="M6580" s="38"/>
      <c r="N6580" s="36"/>
      <c r="O6580" s="38"/>
    </row>
    <row r="6581" spans="8:15">
      <c r="H6581" s="37"/>
      <c r="I6581" s="36"/>
      <c r="J6581" s="38"/>
      <c r="K6581" s="36"/>
      <c r="L6581" s="36"/>
      <c r="M6581" s="38"/>
      <c r="N6581" s="36"/>
      <c r="O6581" s="38"/>
    </row>
    <row r="6582" spans="8:15">
      <c r="H6582" s="37"/>
      <c r="I6582" s="36"/>
      <c r="J6582" s="38"/>
      <c r="K6582" s="36"/>
      <c r="L6582" s="36"/>
      <c r="M6582" s="38"/>
      <c r="N6582" s="36"/>
      <c r="O6582" s="38"/>
    </row>
    <row r="6583" spans="8:15">
      <c r="H6583" s="37"/>
      <c r="I6583" s="36"/>
      <c r="J6583" s="38"/>
      <c r="K6583" s="36"/>
      <c r="L6583" s="36"/>
      <c r="M6583" s="38"/>
      <c r="N6583" s="36"/>
      <c r="O6583" s="38"/>
    </row>
    <row r="6584" spans="8:15">
      <c r="H6584" s="37"/>
      <c r="I6584" s="36"/>
      <c r="J6584" s="38"/>
      <c r="K6584" s="36"/>
      <c r="L6584" s="36"/>
      <c r="M6584" s="38"/>
      <c r="N6584" s="36"/>
      <c r="O6584" s="38"/>
    </row>
    <row r="6585" spans="8:15">
      <c r="H6585" s="37"/>
      <c r="I6585" s="36"/>
      <c r="J6585" s="38"/>
      <c r="K6585" s="36"/>
      <c r="L6585" s="36"/>
      <c r="M6585" s="38"/>
      <c r="N6585" s="36"/>
      <c r="O6585" s="38"/>
    </row>
    <row r="6586" spans="8:15">
      <c r="H6586" s="37"/>
      <c r="I6586" s="36"/>
      <c r="J6586" s="38"/>
      <c r="K6586" s="36"/>
      <c r="L6586" s="36"/>
      <c r="M6586" s="38"/>
      <c r="N6586" s="36"/>
      <c r="O6586" s="38"/>
    </row>
    <row r="6587" spans="8:15">
      <c r="H6587" s="37"/>
      <c r="I6587" s="36"/>
      <c r="J6587" s="38"/>
      <c r="K6587" s="36"/>
      <c r="L6587" s="36"/>
      <c r="M6587" s="38"/>
      <c r="N6587" s="36"/>
      <c r="O6587" s="38"/>
    </row>
    <row r="6588" spans="8:15">
      <c r="H6588" s="37"/>
      <c r="I6588" s="36"/>
      <c r="J6588" s="38"/>
      <c r="K6588" s="36"/>
      <c r="L6588" s="36"/>
      <c r="M6588" s="38"/>
      <c r="N6588" s="36"/>
      <c r="O6588" s="38"/>
    </row>
    <row r="6589" spans="8:15">
      <c r="H6589" s="37"/>
      <c r="I6589" s="36"/>
      <c r="J6589" s="38"/>
      <c r="K6589" s="36"/>
      <c r="L6589" s="36"/>
      <c r="M6589" s="38"/>
      <c r="N6589" s="36"/>
      <c r="O6589" s="38"/>
    </row>
    <row r="6590" spans="8:15">
      <c r="H6590" s="37"/>
      <c r="I6590" s="36"/>
      <c r="J6590" s="38"/>
      <c r="K6590" s="36"/>
      <c r="L6590" s="36"/>
      <c r="M6590" s="38"/>
      <c r="N6590" s="36"/>
      <c r="O6590" s="38"/>
    </row>
    <row r="6591" spans="8:15">
      <c r="H6591" s="37"/>
      <c r="I6591" s="36"/>
      <c r="J6591" s="38"/>
      <c r="K6591" s="36"/>
      <c r="L6591" s="36"/>
      <c r="M6591" s="38"/>
      <c r="N6591" s="36"/>
      <c r="O6591" s="38"/>
    </row>
    <row r="6592" spans="8:15">
      <c r="H6592" s="37"/>
      <c r="I6592" s="36"/>
      <c r="J6592" s="38"/>
      <c r="K6592" s="36"/>
      <c r="L6592" s="36"/>
      <c r="M6592" s="38"/>
      <c r="N6592" s="36"/>
      <c r="O6592" s="38"/>
    </row>
    <row r="6593" spans="8:15">
      <c r="H6593" s="37"/>
      <c r="I6593" s="36"/>
      <c r="J6593" s="38"/>
      <c r="K6593" s="36"/>
      <c r="L6593" s="36"/>
      <c r="M6593" s="38"/>
      <c r="N6593" s="36"/>
      <c r="O6593" s="38"/>
    </row>
    <row r="6594" spans="8:15">
      <c r="H6594" s="37"/>
      <c r="I6594" s="36"/>
      <c r="J6594" s="38"/>
      <c r="K6594" s="36"/>
      <c r="L6594" s="36"/>
      <c r="M6594" s="38"/>
      <c r="N6594" s="36"/>
      <c r="O6594" s="38"/>
    </row>
    <row r="6595" spans="8:15">
      <c r="H6595" s="37"/>
      <c r="I6595" s="36"/>
      <c r="J6595" s="38"/>
      <c r="K6595" s="36"/>
      <c r="L6595" s="36"/>
      <c r="M6595" s="38"/>
      <c r="N6595" s="36"/>
      <c r="O6595" s="38"/>
    </row>
    <row r="6596" spans="8:15">
      <c r="H6596" s="37"/>
      <c r="I6596" s="36"/>
      <c r="J6596" s="38"/>
      <c r="K6596" s="36"/>
      <c r="L6596" s="36"/>
      <c r="M6596" s="38"/>
      <c r="N6596" s="36"/>
      <c r="O6596" s="38"/>
    </row>
    <row r="6597" spans="8:15">
      <c r="H6597" s="37"/>
      <c r="I6597" s="36"/>
      <c r="J6597" s="38"/>
      <c r="K6597" s="36"/>
      <c r="L6597" s="36"/>
      <c r="M6597" s="38"/>
      <c r="N6597" s="36"/>
      <c r="O6597" s="38"/>
    </row>
    <row r="6598" spans="8:15">
      <c r="H6598" s="37"/>
      <c r="I6598" s="36"/>
      <c r="J6598" s="38"/>
      <c r="K6598" s="36"/>
      <c r="L6598" s="36"/>
      <c r="M6598" s="38"/>
      <c r="N6598" s="36"/>
      <c r="O6598" s="38"/>
    </row>
    <row r="6599" spans="8:15">
      <c r="H6599" s="37"/>
      <c r="I6599" s="36"/>
      <c r="J6599" s="38"/>
      <c r="K6599" s="36"/>
      <c r="L6599" s="36"/>
      <c r="M6599" s="38"/>
      <c r="N6599" s="36"/>
      <c r="O6599" s="38"/>
    </row>
    <row r="6600" spans="8:15">
      <c r="H6600" s="37"/>
      <c r="I6600" s="36"/>
      <c r="J6600" s="38"/>
      <c r="K6600" s="36"/>
      <c r="L6600" s="36"/>
      <c r="M6600" s="38"/>
      <c r="N6600" s="36"/>
      <c r="O6600" s="38"/>
    </row>
    <row r="6601" spans="8:15">
      <c r="H6601" s="37"/>
      <c r="I6601" s="36"/>
      <c r="J6601" s="38"/>
      <c r="K6601" s="36"/>
      <c r="L6601" s="36"/>
      <c r="M6601" s="38"/>
      <c r="N6601" s="36"/>
      <c r="O6601" s="38"/>
    </row>
    <row r="6602" spans="8:15">
      <c r="H6602" s="37"/>
      <c r="I6602" s="36"/>
      <c r="J6602" s="38"/>
      <c r="K6602" s="36"/>
      <c r="L6602" s="36"/>
      <c r="M6602" s="38"/>
      <c r="N6602" s="36"/>
      <c r="O6602" s="38"/>
    </row>
    <row r="6603" spans="8:15">
      <c r="H6603" s="37"/>
      <c r="I6603" s="36"/>
      <c r="J6603" s="38"/>
      <c r="K6603" s="36"/>
      <c r="L6603" s="36"/>
      <c r="M6603" s="38"/>
      <c r="N6603" s="36"/>
      <c r="O6603" s="38"/>
    </row>
    <row r="6604" spans="8:15">
      <c r="H6604" s="37"/>
      <c r="I6604" s="36"/>
      <c r="J6604" s="38"/>
      <c r="K6604" s="36"/>
      <c r="L6604" s="36"/>
      <c r="M6604" s="38"/>
      <c r="N6604" s="36"/>
      <c r="O6604" s="38"/>
    </row>
    <row r="6605" spans="8:15">
      <c r="H6605" s="37"/>
      <c r="I6605" s="36"/>
      <c r="J6605" s="38"/>
      <c r="K6605" s="36"/>
      <c r="L6605" s="36"/>
      <c r="M6605" s="38"/>
      <c r="N6605" s="36"/>
      <c r="O6605" s="38"/>
    </row>
    <row r="6606" spans="8:15">
      <c r="H6606" s="37"/>
      <c r="I6606" s="36"/>
      <c r="J6606" s="38"/>
      <c r="K6606" s="36"/>
      <c r="L6606" s="36"/>
      <c r="M6606" s="38"/>
      <c r="N6606" s="36"/>
      <c r="O6606" s="38"/>
    </row>
    <row r="6607" spans="8:15">
      <c r="H6607" s="37"/>
      <c r="I6607" s="36"/>
      <c r="J6607" s="38"/>
      <c r="K6607" s="36"/>
      <c r="L6607" s="36"/>
      <c r="M6607" s="38"/>
      <c r="N6607" s="36"/>
      <c r="O6607" s="38"/>
    </row>
    <row r="6608" spans="8:15">
      <c r="H6608" s="37"/>
      <c r="I6608" s="36"/>
      <c r="J6608" s="38"/>
      <c r="K6608" s="36"/>
      <c r="L6608" s="36"/>
      <c r="M6608" s="38"/>
      <c r="N6608" s="36"/>
      <c r="O6608" s="38"/>
    </row>
    <row r="6609" spans="8:15">
      <c r="H6609" s="37"/>
      <c r="I6609" s="36"/>
      <c r="J6609" s="38"/>
      <c r="K6609" s="36"/>
      <c r="L6609" s="36"/>
      <c r="M6609" s="38"/>
      <c r="N6609" s="36"/>
      <c r="O6609" s="38"/>
    </row>
    <row r="6610" spans="8:15">
      <c r="H6610" s="37"/>
      <c r="I6610" s="36"/>
      <c r="J6610" s="38"/>
      <c r="K6610" s="36"/>
      <c r="L6610" s="36"/>
      <c r="M6610" s="38"/>
      <c r="N6610" s="36"/>
      <c r="O6610" s="38"/>
    </row>
    <row r="6611" spans="8:15">
      <c r="H6611" s="37"/>
      <c r="I6611" s="36"/>
      <c r="J6611" s="38"/>
      <c r="K6611" s="36"/>
      <c r="L6611" s="36"/>
      <c r="M6611" s="38"/>
      <c r="N6611" s="36"/>
      <c r="O6611" s="38"/>
    </row>
    <row r="6612" spans="8:15">
      <c r="H6612" s="37"/>
      <c r="I6612" s="36"/>
      <c r="J6612" s="38"/>
      <c r="K6612" s="36"/>
      <c r="L6612" s="36"/>
      <c r="M6612" s="38"/>
      <c r="N6612" s="36"/>
      <c r="O6612" s="38"/>
    </row>
    <row r="6613" spans="8:15">
      <c r="H6613" s="37"/>
      <c r="I6613" s="36"/>
      <c r="J6613" s="38"/>
      <c r="K6613" s="36"/>
      <c r="L6613" s="36"/>
      <c r="M6613" s="38"/>
      <c r="N6613" s="36"/>
      <c r="O6613" s="38"/>
    </row>
    <row r="6614" spans="8:15">
      <c r="H6614" s="37"/>
      <c r="I6614" s="36"/>
      <c r="J6614" s="38"/>
      <c r="K6614" s="36"/>
      <c r="L6614" s="36"/>
      <c r="M6614" s="38"/>
      <c r="N6614" s="36"/>
      <c r="O6614" s="38"/>
    </row>
    <row r="6615" spans="8:15">
      <c r="H6615" s="37"/>
      <c r="I6615" s="36"/>
      <c r="J6615" s="38"/>
      <c r="K6615" s="36"/>
      <c r="L6615" s="36"/>
      <c r="M6615" s="38"/>
      <c r="N6615" s="36"/>
      <c r="O6615" s="38"/>
    </row>
    <row r="6616" spans="8:15">
      <c r="H6616" s="37"/>
      <c r="I6616" s="36"/>
      <c r="J6616" s="38"/>
      <c r="K6616" s="36"/>
      <c r="L6616" s="36"/>
      <c r="M6616" s="38"/>
      <c r="N6616" s="36"/>
      <c r="O6616" s="38"/>
    </row>
    <row r="6617" spans="8:15">
      <c r="H6617" s="37"/>
      <c r="I6617" s="36"/>
      <c r="J6617" s="38"/>
      <c r="K6617" s="36"/>
      <c r="L6617" s="36"/>
      <c r="M6617" s="38"/>
      <c r="N6617" s="36"/>
      <c r="O6617" s="38"/>
    </row>
    <row r="6618" spans="8:15">
      <c r="H6618" s="37"/>
      <c r="I6618" s="36"/>
      <c r="J6618" s="38"/>
      <c r="K6618" s="36"/>
      <c r="L6618" s="36"/>
      <c r="M6618" s="38"/>
      <c r="N6618" s="36"/>
      <c r="O6618" s="38"/>
    </row>
    <row r="6619" spans="8:15">
      <c r="H6619" s="37"/>
      <c r="I6619" s="36"/>
      <c r="J6619" s="38"/>
      <c r="K6619" s="36"/>
      <c r="L6619" s="36"/>
      <c r="M6619" s="38"/>
      <c r="N6619" s="36"/>
      <c r="O6619" s="38"/>
    </row>
    <row r="6620" spans="8:15">
      <c r="H6620" s="37"/>
      <c r="I6620" s="36"/>
      <c r="J6620" s="38"/>
      <c r="K6620" s="36"/>
      <c r="L6620" s="36"/>
      <c r="M6620" s="38"/>
      <c r="N6620" s="36"/>
      <c r="O6620" s="38"/>
    </row>
    <row r="6621" spans="8:15">
      <c r="H6621" s="37"/>
      <c r="I6621" s="36"/>
      <c r="J6621" s="38"/>
      <c r="K6621" s="36"/>
      <c r="L6621" s="36"/>
      <c r="M6621" s="38"/>
      <c r="N6621" s="36"/>
      <c r="O6621" s="38"/>
    </row>
    <row r="6622" spans="8:15">
      <c r="H6622" s="37"/>
      <c r="I6622" s="36"/>
      <c r="J6622" s="38"/>
      <c r="K6622" s="36"/>
      <c r="L6622" s="36"/>
      <c r="M6622" s="38"/>
      <c r="N6622" s="36"/>
      <c r="O6622" s="38"/>
    </row>
    <row r="6623" spans="8:15">
      <c r="H6623" s="37"/>
      <c r="I6623" s="36"/>
      <c r="J6623" s="38"/>
      <c r="K6623" s="36"/>
      <c r="L6623" s="36"/>
      <c r="M6623" s="38"/>
      <c r="N6623" s="36"/>
      <c r="O6623" s="38"/>
    </row>
    <row r="6624" spans="8:15">
      <c r="H6624" s="37"/>
      <c r="I6624" s="36"/>
      <c r="J6624" s="38"/>
      <c r="K6624" s="36"/>
      <c r="L6624" s="36"/>
      <c r="M6624" s="38"/>
      <c r="N6624" s="36"/>
      <c r="O6624" s="38"/>
    </row>
    <row r="6625" spans="8:15">
      <c r="H6625" s="37"/>
      <c r="I6625" s="36"/>
      <c r="J6625" s="38"/>
      <c r="K6625" s="36"/>
      <c r="L6625" s="36"/>
      <c r="M6625" s="38"/>
      <c r="N6625" s="36"/>
      <c r="O6625" s="38"/>
    </row>
    <row r="6626" spans="8:15">
      <c r="H6626" s="37"/>
      <c r="I6626" s="36"/>
      <c r="J6626" s="38"/>
      <c r="K6626" s="36"/>
      <c r="L6626" s="36"/>
      <c r="M6626" s="38"/>
      <c r="N6626" s="36"/>
      <c r="O6626" s="38"/>
    </row>
    <row r="6627" spans="8:15">
      <c r="H6627" s="37"/>
      <c r="I6627" s="36"/>
      <c r="J6627" s="38"/>
      <c r="K6627" s="36"/>
      <c r="L6627" s="36"/>
      <c r="M6627" s="38"/>
      <c r="N6627" s="36"/>
      <c r="O6627" s="38"/>
    </row>
    <row r="6628" spans="8:15">
      <c r="H6628" s="37"/>
      <c r="I6628" s="36"/>
      <c r="J6628" s="38"/>
      <c r="K6628" s="36"/>
      <c r="L6628" s="36"/>
      <c r="M6628" s="38"/>
      <c r="N6628" s="36"/>
      <c r="O6628" s="38"/>
    </row>
    <row r="6629" spans="8:15">
      <c r="H6629" s="37"/>
      <c r="I6629" s="36"/>
      <c r="J6629" s="38"/>
      <c r="K6629" s="36"/>
      <c r="L6629" s="36"/>
      <c r="M6629" s="38"/>
      <c r="N6629" s="36"/>
      <c r="O6629" s="38"/>
    </row>
    <row r="6630" spans="8:15">
      <c r="H6630" s="37"/>
      <c r="I6630" s="36"/>
      <c r="J6630" s="38"/>
      <c r="K6630" s="36"/>
      <c r="L6630" s="36"/>
      <c r="M6630" s="38"/>
      <c r="N6630" s="36"/>
      <c r="O6630" s="38"/>
    </row>
    <row r="6631" spans="8:15">
      <c r="H6631" s="37"/>
      <c r="I6631" s="36"/>
      <c r="J6631" s="38"/>
      <c r="K6631" s="36"/>
      <c r="L6631" s="36"/>
      <c r="M6631" s="38"/>
      <c r="N6631" s="36"/>
      <c r="O6631" s="38"/>
    </row>
    <row r="6632" spans="8:15">
      <c r="H6632" s="37"/>
      <c r="I6632" s="36"/>
      <c r="J6632" s="38"/>
      <c r="K6632" s="36"/>
      <c r="L6632" s="36"/>
      <c r="M6632" s="38"/>
      <c r="N6632" s="36"/>
      <c r="O6632" s="38"/>
    </row>
    <row r="6633" spans="8:15">
      <c r="H6633" s="37"/>
      <c r="I6633" s="36"/>
      <c r="J6633" s="38"/>
      <c r="K6633" s="36"/>
      <c r="L6633" s="36"/>
      <c r="M6633" s="38"/>
      <c r="N6633" s="36"/>
      <c r="O6633" s="38"/>
    </row>
    <row r="6634" spans="8:15">
      <c r="H6634" s="37"/>
      <c r="I6634" s="36"/>
      <c r="J6634" s="38"/>
      <c r="K6634" s="36"/>
      <c r="L6634" s="36"/>
      <c r="M6634" s="38"/>
      <c r="N6634" s="36"/>
      <c r="O6634" s="38"/>
    </row>
    <row r="6635" spans="8:15">
      <c r="H6635" s="37"/>
      <c r="I6635" s="36"/>
      <c r="J6635" s="38"/>
      <c r="K6635" s="36"/>
      <c r="L6635" s="36"/>
      <c r="M6635" s="38"/>
      <c r="N6635" s="36"/>
      <c r="O6635" s="38"/>
    </row>
    <row r="6636" spans="8:15">
      <c r="H6636" s="37"/>
      <c r="I6636" s="36"/>
      <c r="J6636" s="38"/>
      <c r="K6636" s="36"/>
      <c r="L6636" s="36"/>
      <c r="M6636" s="38"/>
      <c r="N6636" s="36"/>
      <c r="O6636" s="38"/>
    </row>
    <row r="6637" spans="8:15">
      <c r="H6637" s="37"/>
      <c r="I6637" s="36"/>
      <c r="J6637" s="38"/>
      <c r="K6637" s="36"/>
      <c r="L6637" s="36"/>
      <c r="M6637" s="38"/>
      <c r="N6637" s="36"/>
      <c r="O6637" s="38"/>
    </row>
    <row r="6638" spans="8:15">
      <c r="H6638" s="37"/>
      <c r="I6638" s="36"/>
      <c r="J6638" s="38"/>
      <c r="K6638" s="36"/>
      <c r="L6638" s="36"/>
      <c r="M6638" s="38"/>
      <c r="N6638" s="36"/>
      <c r="O6638" s="38"/>
    </row>
    <row r="6639" spans="8:15">
      <c r="H6639" s="37"/>
      <c r="I6639" s="36"/>
      <c r="J6639" s="38"/>
      <c r="K6639" s="36"/>
      <c r="L6639" s="36"/>
      <c r="M6639" s="38"/>
      <c r="N6639" s="36"/>
      <c r="O6639" s="38"/>
    </row>
    <row r="6640" spans="8:15">
      <c r="H6640" s="37"/>
      <c r="I6640" s="36"/>
      <c r="J6640" s="38"/>
      <c r="K6640" s="36"/>
      <c r="L6640" s="36"/>
      <c r="M6640" s="38"/>
      <c r="N6640" s="36"/>
      <c r="O6640" s="38"/>
    </row>
    <row r="6641" spans="8:15">
      <c r="H6641" s="37"/>
      <c r="I6641" s="36"/>
      <c r="J6641" s="38"/>
      <c r="K6641" s="36"/>
      <c r="L6641" s="36"/>
      <c r="M6641" s="38"/>
      <c r="N6641" s="36"/>
      <c r="O6641" s="38"/>
    </row>
    <row r="6642" spans="8:15">
      <c r="H6642" s="37"/>
      <c r="I6642" s="36"/>
      <c r="J6642" s="38"/>
      <c r="K6642" s="36"/>
      <c r="L6642" s="36"/>
      <c r="M6642" s="38"/>
      <c r="N6642" s="36"/>
      <c r="O6642" s="38"/>
    </row>
    <row r="6643" spans="8:15">
      <c r="H6643" s="37"/>
      <c r="I6643" s="36"/>
      <c r="J6643" s="38"/>
      <c r="K6643" s="36"/>
      <c r="L6643" s="36"/>
      <c r="M6643" s="38"/>
      <c r="N6643" s="36"/>
      <c r="O6643" s="38"/>
    </row>
    <row r="6644" spans="8:15">
      <c r="H6644" s="37"/>
      <c r="I6644" s="36"/>
      <c r="J6644" s="38"/>
      <c r="K6644" s="36"/>
      <c r="L6644" s="36"/>
      <c r="M6644" s="38"/>
      <c r="N6644" s="36"/>
      <c r="O6644" s="38"/>
    </row>
    <row r="6645" spans="8:15">
      <c r="H6645" s="37"/>
      <c r="I6645" s="36"/>
      <c r="J6645" s="38"/>
      <c r="K6645" s="36"/>
      <c r="L6645" s="36"/>
      <c r="M6645" s="38"/>
      <c r="N6645" s="36"/>
      <c r="O6645" s="38"/>
    </row>
    <row r="6646" spans="8:15">
      <c r="H6646" s="37"/>
      <c r="I6646" s="36"/>
      <c r="J6646" s="38"/>
      <c r="K6646" s="36"/>
      <c r="L6646" s="36"/>
      <c r="M6646" s="38"/>
      <c r="N6646" s="36"/>
      <c r="O6646" s="38"/>
    </row>
    <row r="6647" spans="8:15">
      <c r="H6647" s="37"/>
      <c r="I6647" s="36"/>
      <c r="J6647" s="38"/>
      <c r="K6647" s="36"/>
      <c r="L6647" s="36"/>
      <c r="M6647" s="38"/>
      <c r="N6647" s="36"/>
      <c r="O6647" s="38"/>
    </row>
    <row r="6648" spans="8:15">
      <c r="H6648" s="37"/>
      <c r="I6648" s="36"/>
      <c r="J6648" s="38"/>
      <c r="K6648" s="36"/>
      <c r="L6648" s="36"/>
      <c r="M6648" s="38"/>
      <c r="N6648" s="36"/>
      <c r="O6648" s="38"/>
    </row>
    <row r="6649" spans="8:15">
      <c r="H6649" s="37"/>
      <c r="I6649" s="36"/>
      <c r="J6649" s="38"/>
      <c r="K6649" s="36"/>
      <c r="L6649" s="36"/>
      <c r="M6649" s="38"/>
      <c r="N6649" s="36"/>
      <c r="O6649" s="38"/>
    </row>
    <row r="6650" spans="8:15">
      <c r="H6650" s="37"/>
      <c r="I6650" s="36"/>
      <c r="J6650" s="38"/>
      <c r="K6650" s="36"/>
      <c r="L6650" s="36"/>
      <c r="M6650" s="38"/>
      <c r="N6650" s="36"/>
      <c r="O6650" s="38"/>
    </row>
    <row r="6651" spans="8:15">
      <c r="H6651" s="37"/>
      <c r="I6651" s="36"/>
      <c r="J6651" s="38"/>
      <c r="K6651" s="36"/>
      <c r="L6651" s="36"/>
      <c r="M6651" s="38"/>
      <c r="N6651" s="36"/>
      <c r="O6651" s="38"/>
    </row>
    <row r="6652" spans="8:15">
      <c r="H6652" s="37"/>
      <c r="I6652" s="36"/>
      <c r="J6652" s="38"/>
      <c r="K6652" s="36"/>
      <c r="L6652" s="36"/>
      <c r="M6652" s="38"/>
      <c r="N6652" s="36"/>
      <c r="O6652" s="38"/>
    </row>
    <row r="6653" spans="8:15">
      <c r="H6653" s="37"/>
      <c r="I6653" s="36"/>
      <c r="J6653" s="38"/>
      <c r="K6653" s="36"/>
      <c r="L6653" s="36"/>
      <c r="M6653" s="38"/>
      <c r="N6653" s="36"/>
      <c r="O6653" s="38"/>
    </row>
    <row r="6654" spans="8:15">
      <c r="H6654" s="37"/>
      <c r="I6654" s="36"/>
      <c r="J6654" s="38"/>
      <c r="K6654" s="36"/>
      <c r="L6654" s="36"/>
      <c r="M6654" s="38"/>
      <c r="N6654" s="36"/>
      <c r="O6654" s="38"/>
    </row>
    <row r="6655" spans="8:15">
      <c r="H6655" s="37"/>
      <c r="I6655" s="36"/>
      <c r="J6655" s="38"/>
      <c r="K6655" s="36"/>
      <c r="L6655" s="36"/>
      <c r="M6655" s="38"/>
      <c r="N6655" s="36"/>
      <c r="O6655" s="38"/>
    </row>
    <row r="6656" spans="8:15">
      <c r="H6656" s="37"/>
      <c r="I6656" s="36"/>
      <c r="J6656" s="38"/>
      <c r="K6656" s="36"/>
      <c r="L6656" s="36"/>
      <c r="M6656" s="38"/>
      <c r="N6656" s="36"/>
      <c r="O6656" s="38"/>
    </row>
    <row r="6657" spans="8:15">
      <c r="H6657" s="37"/>
      <c r="I6657" s="36"/>
      <c r="J6657" s="38"/>
      <c r="K6657" s="36"/>
      <c r="L6657" s="36"/>
      <c r="M6657" s="38"/>
      <c r="N6657" s="36"/>
      <c r="O6657" s="38"/>
    </row>
    <row r="6658" spans="8:15">
      <c r="H6658" s="37"/>
      <c r="I6658" s="36"/>
      <c r="J6658" s="38"/>
      <c r="K6658" s="36"/>
      <c r="L6658" s="36"/>
      <c r="M6658" s="38"/>
      <c r="N6658" s="36"/>
      <c r="O6658" s="38"/>
    </row>
    <row r="6659" spans="8:15">
      <c r="H6659" s="37"/>
      <c r="I6659" s="36"/>
      <c r="J6659" s="38"/>
      <c r="K6659" s="36"/>
      <c r="L6659" s="36"/>
      <c r="M6659" s="38"/>
      <c r="N6659" s="36"/>
      <c r="O6659" s="38"/>
    </row>
    <row r="6660" spans="8:15">
      <c r="H6660" s="37"/>
      <c r="I6660" s="36"/>
      <c r="J6660" s="38"/>
      <c r="K6660" s="36"/>
      <c r="L6660" s="36"/>
      <c r="M6660" s="38"/>
      <c r="N6660" s="36"/>
      <c r="O6660" s="38"/>
    </row>
    <row r="6661" spans="8:15">
      <c r="H6661" s="37"/>
      <c r="I6661" s="36"/>
      <c r="J6661" s="38"/>
      <c r="K6661" s="36"/>
      <c r="L6661" s="36"/>
      <c r="M6661" s="38"/>
      <c r="N6661" s="36"/>
      <c r="O6661" s="38"/>
    </row>
    <row r="6662" spans="8:15">
      <c r="H6662" s="37"/>
      <c r="I6662" s="36"/>
      <c r="J6662" s="38"/>
      <c r="K6662" s="36"/>
      <c r="L6662" s="36"/>
      <c r="M6662" s="38"/>
      <c r="N6662" s="36"/>
      <c r="O6662" s="38"/>
    </row>
    <row r="6663" spans="8:15">
      <c r="H6663" s="37"/>
      <c r="I6663" s="36"/>
      <c r="J6663" s="38"/>
      <c r="K6663" s="36"/>
      <c r="L6663" s="36"/>
      <c r="M6663" s="38"/>
      <c r="N6663" s="36"/>
      <c r="O6663" s="38"/>
    </row>
    <row r="6664" spans="8:15">
      <c r="H6664" s="37"/>
      <c r="I6664" s="36"/>
      <c r="J6664" s="38"/>
      <c r="K6664" s="36"/>
      <c r="L6664" s="36"/>
      <c r="M6664" s="38"/>
      <c r="N6664" s="36"/>
      <c r="O6664" s="38"/>
    </row>
    <row r="6665" spans="8:15">
      <c r="H6665" s="37"/>
      <c r="I6665" s="36"/>
      <c r="J6665" s="38"/>
      <c r="K6665" s="36"/>
      <c r="L6665" s="36"/>
      <c r="M6665" s="38"/>
      <c r="N6665" s="36"/>
      <c r="O6665" s="38"/>
    </row>
    <row r="6666" spans="8:15">
      <c r="H6666" s="37"/>
      <c r="I6666" s="36"/>
      <c r="J6666" s="38"/>
      <c r="K6666" s="36"/>
      <c r="L6666" s="36"/>
      <c r="M6666" s="38"/>
      <c r="N6666" s="36"/>
      <c r="O6666" s="38"/>
    </row>
    <row r="6667" spans="8:15">
      <c r="H6667" s="37"/>
      <c r="I6667" s="36"/>
      <c r="J6667" s="38"/>
      <c r="K6667" s="36"/>
      <c r="L6667" s="36"/>
      <c r="M6667" s="38"/>
      <c r="N6667" s="36"/>
      <c r="O6667" s="38"/>
    </row>
    <row r="6668" spans="8:15">
      <c r="H6668" s="37"/>
      <c r="I6668" s="36"/>
      <c r="J6668" s="38"/>
      <c r="K6668" s="36"/>
      <c r="L6668" s="36"/>
      <c r="M6668" s="38"/>
      <c r="N6668" s="36"/>
      <c r="O6668" s="38"/>
    </row>
    <row r="6669" spans="8:15">
      <c r="H6669" s="37"/>
      <c r="I6669" s="36"/>
      <c r="J6669" s="38"/>
      <c r="K6669" s="36"/>
      <c r="L6669" s="36"/>
      <c r="M6669" s="38"/>
      <c r="N6669" s="36"/>
      <c r="O6669" s="38"/>
    </row>
    <row r="6670" spans="8:15">
      <c r="H6670" s="37"/>
      <c r="I6670" s="36"/>
      <c r="J6670" s="38"/>
      <c r="K6670" s="36"/>
      <c r="L6670" s="36"/>
      <c r="M6670" s="38"/>
      <c r="N6670" s="36"/>
      <c r="O6670" s="38"/>
    </row>
    <row r="6671" spans="8:15">
      <c r="H6671" s="37"/>
      <c r="I6671" s="36"/>
      <c r="J6671" s="38"/>
      <c r="K6671" s="36"/>
      <c r="L6671" s="36"/>
      <c r="M6671" s="38"/>
      <c r="N6671" s="36"/>
      <c r="O6671" s="38"/>
    </row>
    <row r="6672" spans="8:15">
      <c r="H6672" s="37"/>
      <c r="I6672" s="36"/>
      <c r="J6672" s="38"/>
      <c r="K6672" s="36"/>
      <c r="L6672" s="36"/>
      <c r="M6672" s="38"/>
      <c r="N6672" s="36"/>
      <c r="O6672" s="38"/>
    </row>
    <row r="6673" spans="8:15">
      <c r="H6673" s="37"/>
      <c r="I6673" s="36"/>
      <c r="J6673" s="38"/>
      <c r="K6673" s="36"/>
      <c r="L6673" s="36"/>
      <c r="M6673" s="38"/>
      <c r="N6673" s="36"/>
      <c r="O6673" s="38"/>
    </row>
    <row r="6674" spans="8:15">
      <c r="H6674" s="37"/>
      <c r="I6674" s="36"/>
      <c r="J6674" s="38"/>
      <c r="K6674" s="36"/>
      <c r="L6674" s="36"/>
      <c r="M6674" s="38"/>
      <c r="N6674" s="36"/>
      <c r="O6674" s="38"/>
    </row>
    <row r="6675" spans="8:15">
      <c r="H6675" s="37"/>
      <c r="I6675" s="36"/>
      <c r="J6675" s="38"/>
      <c r="K6675" s="36"/>
      <c r="L6675" s="36"/>
      <c r="M6675" s="38"/>
      <c r="N6675" s="36"/>
      <c r="O6675" s="38"/>
    </row>
    <row r="6676" spans="8:15">
      <c r="H6676" s="37"/>
      <c r="I6676" s="36"/>
      <c r="J6676" s="38"/>
      <c r="K6676" s="36"/>
      <c r="L6676" s="36"/>
      <c r="M6676" s="38"/>
      <c r="N6676" s="36"/>
      <c r="O6676" s="38"/>
    </row>
    <row r="6677" spans="8:15">
      <c r="H6677" s="37"/>
      <c r="I6677" s="36"/>
      <c r="J6677" s="38"/>
      <c r="K6677" s="36"/>
      <c r="L6677" s="36"/>
      <c r="M6677" s="38"/>
      <c r="N6677" s="36"/>
      <c r="O6677" s="38"/>
    </row>
    <row r="6678" spans="8:15">
      <c r="H6678" s="37"/>
      <c r="I6678" s="36"/>
      <c r="J6678" s="38"/>
      <c r="K6678" s="36"/>
      <c r="L6678" s="36"/>
      <c r="M6678" s="38"/>
      <c r="N6678" s="36"/>
      <c r="O6678" s="38"/>
    </row>
    <row r="6679" spans="8:15">
      <c r="H6679" s="37"/>
      <c r="I6679" s="36"/>
      <c r="J6679" s="38"/>
      <c r="K6679" s="36"/>
      <c r="L6679" s="36"/>
      <c r="M6679" s="38"/>
      <c r="N6679" s="36"/>
      <c r="O6679" s="38"/>
    </row>
    <row r="6680" spans="8:15">
      <c r="H6680" s="37"/>
      <c r="I6680" s="36"/>
      <c r="J6680" s="38"/>
      <c r="K6680" s="36"/>
      <c r="L6680" s="36"/>
      <c r="M6680" s="38"/>
      <c r="N6680" s="36"/>
      <c r="O6680" s="38"/>
    </row>
    <row r="6681" spans="8:15">
      <c r="H6681" s="37"/>
      <c r="I6681" s="36"/>
      <c r="J6681" s="38"/>
      <c r="K6681" s="36"/>
      <c r="L6681" s="36"/>
      <c r="M6681" s="38"/>
      <c r="N6681" s="36"/>
      <c r="O6681" s="38"/>
    </row>
    <row r="6682" spans="8:15">
      <c r="H6682" s="37"/>
      <c r="I6682" s="36"/>
      <c r="J6682" s="38"/>
      <c r="K6682" s="36"/>
      <c r="L6682" s="36"/>
      <c r="M6682" s="38"/>
      <c r="N6682" s="36"/>
      <c r="O6682" s="38"/>
    </row>
    <row r="6683" spans="8:15">
      <c r="H6683" s="37"/>
      <c r="I6683" s="36"/>
      <c r="J6683" s="38"/>
      <c r="K6683" s="36"/>
      <c r="L6683" s="36"/>
      <c r="M6683" s="38"/>
      <c r="N6683" s="36"/>
      <c r="O6683" s="38"/>
    </row>
    <row r="6684" spans="8:15">
      <c r="H6684" s="37"/>
      <c r="I6684" s="36"/>
      <c r="J6684" s="38"/>
      <c r="K6684" s="36"/>
      <c r="L6684" s="36"/>
      <c r="M6684" s="38"/>
      <c r="N6684" s="36"/>
      <c r="O6684" s="38"/>
    </row>
    <row r="6685" spans="8:15">
      <c r="H6685" s="37"/>
      <c r="I6685" s="36"/>
      <c r="J6685" s="38"/>
      <c r="K6685" s="36"/>
      <c r="L6685" s="36"/>
      <c r="M6685" s="38"/>
      <c r="N6685" s="36"/>
      <c r="O6685" s="38"/>
    </row>
    <row r="6686" spans="8:15">
      <c r="H6686" s="37"/>
      <c r="I6686" s="36"/>
      <c r="J6686" s="38"/>
      <c r="K6686" s="36"/>
      <c r="L6686" s="36"/>
      <c r="M6686" s="38"/>
      <c r="N6686" s="36"/>
      <c r="O6686" s="38"/>
    </row>
    <row r="6687" spans="8:15">
      <c r="H6687" s="37"/>
      <c r="I6687" s="36"/>
      <c r="J6687" s="38"/>
      <c r="K6687" s="36"/>
      <c r="L6687" s="36"/>
      <c r="M6687" s="38"/>
      <c r="N6687" s="36"/>
      <c r="O6687" s="38"/>
    </row>
    <row r="6688" spans="8:15">
      <c r="H6688" s="37"/>
      <c r="I6688" s="36"/>
      <c r="J6688" s="38"/>
      <c r="K6688" s="36"/>
      <c r="L6688" s="36"/>
      <c r="M6688" s="38"/>
      <c r="N6688" s="36"/>
      <c r="O6688" s="38"/>
    </row>
    <row r="6689" spans="8:15">
      <c r="H6689" s="37"/>
      <c r="I6689" s="36"/>
      <c r="J6689" s="38"/>
      <c r="K6689" s="36"/>
      <c r="L6689" s="36"/>
      <c r="M6689" s="38"/>
      <c r="N6689" s="36"/>
      <c r="O6689" s="38"/>
    </row>
    <row r="6690" spans="8:15">
      <c r="H6690" s="37"/>
      <c r="I6690" s="36"/>
      <c r="J6690" s="38"/>
      <c r="K6690" s="36"/>
      <c r="L6690" s="36"/>
      <c r="M6690" s="38"/>
      <c r="N6690" s="36"/>
      <c r="O6690" s="38"/>
    </row>
    <row r="6691" spans="8:15">
      <c r="H6691" s="37"/>
      <c r="I6691" s="36"/>
      <c r="J6691" s="38"/>
      <c r="K6691" s="36"/>
      <c r="L6691" s="36"/>
      <c r="M6691" s="38"/>
      <c r="N6691" s="36"/>
      <c r="O6691" s="38"/>
    </row>
    <row r="6692" spans="8:15">
      <c r="H6692" s="37"/>
      <c r="I6692" s="36"/>
      <c r="J6692" s="38"/>
      <c r="K6692" s="36"/>
      <c r="L6692" s="36"/>
      <c r="M6692" s="38"/>
      <c r="N6692" s="36"/>
      <c r="O6692" s="38"/>
    </row>
    <row r="6693" spans="8:15">
      <c r="H6693" s="37"/>
      <c r="I6693" s="36"/>
      <c r="J6693" s="38"/>
      <c r="K6693" s="36"/>
      <c r="L6693" s="36"/>
      <c r="M6693" s="38"/>
      <c r="N6693" s="36"/>
      <c r="O6693" s="38"/>
    </row>
    <row r="6694" spans="8:15">
      <c r="H6694" s="37"/>
      <c r="I6694" s="36"/>
      <c r="J6694" s="38"/>
      <c r="K6694" s="36"/>
      <c r="L6694" s="36"/>
      <c r="M6694" s="38"/>
      <c r="N6694" s="36"/>
      <c r="O6694" s="38"/>
    </row>
    <row r="6695" spans="8:15">
      <c r="H6695" s="37"/>
      <c r="I6695" s="36"/>
      <c r="J6695" s="38"/>
      <c r="K6695" s="36"/>
      <c r="L6695" s="36"/>
      <c r="M6695" s="38"/>
      <c r="N6695" s="36"/>
      <c r="O6695" s="38"/>
    </row>
    <row r="6696" spans="8:15">
      <c r="H6696" s="37"/>
      <c r="I6696" s="36"/>
      <c r="J6696" s="38"/>
      <c r="K6696" s="36"/>
      <c r="L6696" s="36"/>
      <c r="M6696" s="38"/>
      <c r="N6696" s="36"/>
      <c r="O6696" s="38"/>
    </row>
    <row r="6697" spans="8:15">
      <c r="H6697" s="37"/>
      <c r="I6697" s="36"/>
      <c r="J6697" s="38"/>
      <c r="K6697" s="36"/>
      <c r="L6697" s="36"/>
      <c r="M6697" s="38"/>
      <c r="N6697" s="36"/>
      <c r="O6697" s="38"/>
    </row>
    <row r="6698" spans="8:15">
      <c r="H6698" s="37"/>
      <c r="I6698" s="36"/>
      <c r="J6698" s="38"/>
      <c r="K6698" s="36"/>
      <c r="L6698" s="36"/>
      <c r="M6698" s="38"/>
      <c r="N6698" s="36"/>
      <c r="O6698" s="38"/>
    </row>
    <row r="6699" spans="8:15">
      <c r="H6699" s="37"/>
      <c r="I6699" s="36"/>
      <c r="J6699" s="38"/>
      <c r="K6699" s="36"/>
      <c r="L6699" s="36"/>
      <c r="M6699" s="38"/>
      <c r="N6699" s="36"/>
      <c r="O6699" s="38"/>
    </row>
    <row r="6700" spans="8:15">
      <c r="H6700" s="37"/>
      <c r="I6700" s="36"/>
      <c r="J6700" s="38"/>
      <c r="K6700" s="36"/>
      <c r="L6700" s="36"/>
      <c r="M6700" s="38"/>
      <c r="N6700" s="36"/>
      <c r="O6700" s="38"/>
    </row>
    <row r="6701" spans="8:15">
      <c r="H6701" s="37"/>
      <c r="I6701" s="36"/>
      <c r="J6701" s="38"/>
      <c r="K6701" s="36"/>
      <c r="L6701" s="36"/>
      <c r="M6701" s="38"/>
      <c r="N6701" s="36"/>
      <c r="O6701" s="38"/>
    </row>
    <row r="6702" spans="8:15">
      <c r="H6702" s="37"/>
      <c r="I6702" s="36"/>
      <c r="J6702" s="38"/>
      <c r="K6702" s="36"/>
      <c r="L6702" s="36"/>
      <c r="M6702" s="38"/>
      <c r="N6702" s="36"/>
      <c r="O6702" s="38"/>
    </row>
    <row r="6703" spans="8:15">
      <c r="H6703" s="37"/>
      <c r="I6703" s="36"/>
      <c r="J6703" s="38"/>
      <c r="K6703" s="36"/>
      <c r="L6703" s="36"/>
      <c r="M6703" s="38"/>
      <c r="N6703" s="36"/>
      <c r="O6703" s="38"/>
    </row>
    <row r="6704" spans="8:15">
      <c r="H6704" s="37"/>
      <c r="I6704" s="36"/>
      <c r="J6704" s="38"/>
      <c r="K6704" s="36"/>
      <c r="L6704" s="36"/>
      <c r="M6704" s="38"/>
      <c r="N6704" s="36"/>
      <c r="O6704" s="38"/>
    </row>
    <row r="6705" spans="8:15">
      <c r="H6705" s="37"/>
      <c r="I6705" s="36"/>
      <c r="J6705" s="38"/>
      <c r="K6705" s="36"/>
      <c r="L6705" s="36"/>
      <c r="M6705" s="38"/>
      <c r="N6705" s="36"/>
      <c r="O6705" s="38"/>
    </row>
    <row r="6706" spans="8:15">
      <c r="H6706" s="37"/>
      <c r="I6706" s="36"/>
      <c r="J6706" s="38"/>
      <c r="K6706" s="36"/>
      <c r="L6706" s="36"/>
      <c r="M6706" s="38"/>
      <c r="N6706" s="36"/>
      <c r="O6706" s="38"/>
    </row>
    <row r="6707" spans="8:15">
      <c r="H6707" s="37"/>
      <c r="I6707" s="36"/>
      <c r="J6707" s="38"/>
      <c r="K6707" s="36"/>
      <c r="L6707" s="36"/>
      <c r="M6707" s="38"/>
      <c r="N6707" s="36"/>
      <c r="O6707" s="38"/>
    </row>
    <row r="6708" spans="8:15">
      <c r="H6708" s="37"/>
      <c r="I6708" s="36"/>
      <c r="J6708" s="38"/>
      <c r="K6708" s="36"/>
      <c r="L6708" s="36"/>
      <c r="M6708" s="38"/>
      <c r="N6708" s="36"/>
      <c r="O6708" s="38"/>
    </row>
    <row r="6709" spans="8:15">
      <c r="H6709" s="37"/>
      <c r="I6709" s="36"/>
      <c r="J6709" s="38"/>
      <c r="K6709" s="36"/>
      <c r="L6709" s="36"/>
      <c r="M6709" s="38"/>
      <c r="N6709" s="36"/>
      <c r="O6709" s="38"/>
    </row>
    <row r="6710" spans="8:15">
      <c r="H6710" s="37"/>
      <c r="I6710" s="36"/>
      <c r="J6710" s="38"/>
      <c r="K6710" s="36"/>
      <c r="L6710" s="36"/>
      <c r="M6710" s="38"/>
      <c r="N6710" s="36"/>
      <c r="O6710" s="38"/>
    </row>
    <row r="6711" spans="8:15">
      <c r="H6711" s="37"/>
      <c r="I6711" s="36"/>
      <c r="J6711" s="38"/>
      <c r="K6711" s="36"/>
      <c r="L6711" s="36"/>
      <c r="M6711" s="38"/>
      <c r="N6711" s="36"/>
      <c r="O6711" s="38"/>
    </row>
    <row r="6712" spans="8:15">
      <c r="H6712" s="37"/>
      <c r="I6712" s="36"/>
      <c r="J6712" s="38"/>
      <c r="K6712" s="36"/>
      <c r="L6712" s="36"/>
      <c r="M6712" s="38"/>
      <c r="N6712" s="36"/>
      <c r="O6712" s="38"/>
    </row>
    <row r="6713" spans="8:15">
      <c r="H6713" s="37"/>
      <c r="I6713" s="36"/>
      <c r="J6713" s="38"/>
      <c r="K6713" s="36"/>
      <c r="L6713" s="36"/>
      <c r="M6713" s="38"/>
      <c r="N6713" s="36"/>
      <c r="O6713" s="38"/>
    </row>
    <row r="6714" spans="8:15">
      <c r="H6714" s="37"/>
      <c r="I6714" s="36"/>
      <c r="J6714" s="38"/>
      <c r="K6714" s="36"/>
      <c r="L6714" s="36"/>
      <c r="M6714" s="38"/>
      <c r="N6714" s="36"/>
      <c r="O6714" s="38"/>
    </row>
    <row r="6715" spans="8:15">
      <c r="H6715" s="37"/>
      <c r="I6715" s="36"/>
      <c r="J6715" s="38"/>
      <c r="K6715" s="36"/>
      <c r="L6715" s="36"/>
      <c r="M6715" s="38"/>
      <c r="N6715" s="36"/>
      <c r="O6715" s="38"/>
    </row>
    <row r="6716" spans="8:15">
      <c r="H6716" s="37"/>
      <c r="I6716" s="36"/>
      <c r="J6716" s="38"/>
      <c r="K6716" s="36"/>
      <c r="L6716" s="36"/>
      <c r="M6716" s="38"/>
      <c r="N6716" s="36"/>
      <c r="O6716" s="38"/>
    </row>
    <row r="6717" spans="8:15">
      <c r="H6717" s="37"/>
      <c r="I6717" s="36"/>
      <c r="J6717" s="38"/>
      <c r="K6717" s="36"/>
      <c r="L6717" s="36"/>
      <c r="M6717" s="38"/>
      <c r="N6717" s="36"/>
      <c r="O6717" s="38"/>
    </row>
    <row r="6718" spans="8:15">
      <c r="H6718" s="37"/>
      <c r="I6718" s="36"/>
      <c r="J6718" s="38"/>
      <c r="K6718" s="36"/>
      <c r="L6718" s="36"/>
      <c r="M6718" s="38"/>
      <c r="N6718" s="36"/>
      <c r="O6718" s="38"/>
    </row>
    <row r="6719" spans="8:15">
      <c r="H6719" s="37"/>
      <c r="I6719" s="36"/>
      <c r="J6719" s="38"/>
      <c r="K6719" s="36"/>
      <c r="L6719" s="36"/>
      <c r="M6719" s="38"/>
      <c r="N6719" s="36"/>
      <c r="O6719" s="38"/>
    </row>
    <row r="6720" spans="8:15">
      <c r="H6720" s="37"/>
      <c r="I6720" s="36"/>
      <c r="J6720" s="38"/>
      <c r="K6720" s="36"/>
      <c r="L6720" s="36"/>
      <c r="M6720" s="38"/>
      <c r="N6720" s="36"/>
      <c r="O6720" s="38"/>
    </row>
    <row r="6721" spans="8:15">
      <c r="H6721" s="37"/>
      <c r="I6721" s="36"/>
      <c r="J6721" s="38"/>
      <c r="K6721" s="36"/>
      <c r="L6721" s="36"/>
      <c r="M6721" s="38"/>
      <c r="N6721" s="36"/>
      <c r="O6721" s="38"/>
    </row>
    <row r="6722" spans="8:15">
      <c r="H6722" s="37"/>
      <c r="I6722" s="36"/>
      <c r="J6722" s="38"/>
      <c r="K6722" s="36"/>
      <c r="L6722" s="36"/>
      <c r="M6722" s="38"/>
      <c r="N6722" s="36"/>
      <c r="O6722" s="38"/>
    </row>
    <row r="6723" spans="8:15">
      <c r="H6723" s="37"/>
      <c r="I6723" s="36"/>
      <c r="J6723" s="38"/>
      <c r="K6723" s="36"/>
      <c r="L6723" s="36"/>
      <c r="M6723" s="38"/>
      <c r="N6723" s="36"/>
      <c r="O6723" s="38"/>
    </row>
    <row r="6724" spans="8:15">
      <c r="H6724" s="37"/>
      <c r="I6724" s="36"/>
      <c r="J6724" s="38"/>
      <c r="K6724" s="36"/>
      <c r="L6724" s="36"/>
      <c r="M6724" s="38"/>
      <c r="N6724" s="36"/>
      <c r="O6724" s="38"/>
    </row>
    <row r="6725" spans="8:15">
      <c r="H6725" s="37"/>
      <c r="I6725" s="36"/>
      <c r="J6725" s="38"/>
      <c r="K6725" s="36"/>
      <c r="L6725" s="36"/>
      <c r="M6725" s="38"/>
      <c r="N6725" s="36"/>
      <c r="O6725" s="38"/>
    </row>
    <row r="6726" spans="8:15">
      <c r="H6726" s="37"/>
      <c r="I6726" s="36"/>
      <c r="J6726" s="38"/>
      <c r="K6726" s="36"/>
      <c r="L6726" s="36"/>
      <c r="M6726" s="38"/>
      <c r="N6726" s="36"/>
      <c r="O6726" s="38"/>
    </row>
    <row r="6727" spans="8:15">
      <c r="H6727" s="37"/>
      <c r="I6727" s="36"/>
      <c r="J6727" s="38"/>
      <c r="K6727" s="36"/>
      <c r="L6727" s="36"/>
      <c r="M6727" s="38"/>
      <c r="N6727" s="36"/>
      <c r="O6727" s="38"/>
    </row>
    <row r="6728" spans="8:15">
      <c r="H6728" s="37"/>
      <c r="I6728" s="36"/>
      <c r="J6728" s="38"/>
      <c r="K6728" s="36"/>
      <c r="L6728" s="36"/>
      <c r="M6728" s="38"/>
      <c r="N6728" s="36"/>
      <c r="O6728" s="38"/>
    </row>
    <row r="6729" spans="8:15">
      <c r="H6729" s="37"/>
      <c r="I6729" s="36"/>
      <c r="J6729" s="38"/>
      <c r="K6729" s="36"/>
      <c r="L6729" s="36"/>
      <c r="M6729" s="38"/>
      <c r="N6729" s="36"/>
      <c r="O6729" s="38"/>
    </row>
    <row r="6730" spans="8:15">
      <c r="H6730" s="37"/>
      <c r="I6730" s="36"/>
      <c r="J6730" s="38"/>
      <c r="K6730" s="36"/>
      <c r="L6730" s="36"/>
      <c r="M6730" s="38"/>
      <c r="N6730" s="36"/>
      <c r="O6730" s="38"/>
    </row>
    <row r="6731" spans="8:15">
      <c r="H6731" s="37"/>
      <c r="I6731" s="36"/>
      <c r="J6731" s="38"/>
      <c r="K6731" s="36"/>
      <c r="L6731" s="36"/>
      <c r="M6731" s="38"/>
      <c r="N6731" s="36"/>
      <c r="O6731" s="38"/>
    </row>
    <row r="6732" spans="8:15">
      <c r="H6732" s="37"/>
      <c r="I6732" s="36"/>
      <c r="J6732" s="38"/>
      <c r="K6732" s="36"/>
      <c r="L6732" s="36"/>
      <c r="M6732" s="38"/>
      <c r="N6732" s="36"/>
      <c r="O6732" s="38"/>
    </row>
    <row r="6733" spans="8:15">
      <c r="H6733" s="37"/>
      <c r="I6733" s="36"/>
      <c r="J6733" s="38"/>
      <c r="K6733" s="36"/>
      <c r="L6733" s="36"/>
      <c r="M6733" s="38"/>
      <c r="N6733" s="36"/>
      <c r="O6733" s="38"/>
    </row>
    <row r="6734" spans="8:15">
      <c r="H6734" s="37"/>
      <c r="I6734" s="36"/>
      <c r="J6734" s="38"/>
      <c r="K6734" s="36"/>
      <c r="L6734" s="36"/>
      <c r="M6734" s="38"/>
      <c r="N6734" s="36"/>
      <c r="O6734" s="38"/>
    </row>
    <row r="6735" spans="8:15">
      <c r="H6735" s="37"/>
      <c r="I6735" s="36"/>
      <c r="J6735" s="38"/>
      <c r="K6735" s="36"/>
      <c r="L6735" s="36"/>
      <c r="M6735" s="38"/>
      <c r="N6735" s="36"/>
      <c r="O6735" s="38"/>
    </row>
    <row r="6736" spans="8:15">
      <c r="H6736" s="37"/>
      <c r="I6736" s="36"/>
      <c r="J6736" s="38"/>
      <c r="K6736" s="36"/>
      <c r="L6736" s="36"/>
      <c r="M6736" s="38"/>
      <c r="N6736" s="36"/>
      <c r="O6736" s="38"/>
    </row>
    <row r="6737" spans="8:15">
      <c r="H6737" s="37"/>
      <c r="I6737" s="36"/>
      <c r="J6737" s="38"/>
      <c r="K6737" s="36"/>
      <c r="L6737" s="36"/>
      <c r="M6737" s="38"/>
      <c r="N6737" s="36"/>
      <c r="O6737" s="38"/>
    </row>
    <row r="6738" spans="8:15">
      <c r="H6738" s="37"/>
      <c r="I6738" s="36"/>
      <c r="J6738" s="38"/>
      <c r="K6738" s="36"/>
      <c r="L6738" s="36"/>
      <c r="M6738" s="38"/>
      <c r="N6738" s="36"/>
      <c r="O6738" s="38"/>
    </row>
    <row r="6739" spans="8:15">
      <c r="H6739" s="37"/>
      <c r="I6739" s="36"/>
      <c r="J6739" s="38"/>
      <c r="K6739" s="36"/>
      <c r="L6739" s="36"/>
      <c r="M6739" s="38"/>
      <c r="N6739" s="36"/>
      <c r="O6739" s="38"/>
    </row>
    <row r="6740" spans="8:15">
      <c r="H6740" s="37"/>
      <c r="I6740" s="36"/>
      <c r="J6740" s="38"/>
      <c r="K6740" s="36"/>
      <c r="L6740" s="36"/>
      <c r="M6740" s="38"/>
      <c r="N6740" s="36"/>
      <c r="O6740" s="38"/>
    </row>
    <row r="6741" spans="8:15">
      <c r="H6741" s="37"/>
      <c r="I6741" s="36"/>
      <c r="J6741" s="38"/>
      <c r="K6741" s="36"/>
      <c r="L6741" s="36"/>
      <c r="M6741" s="38"/>
      <c r="N6741" s="36"/>
      <c r="O6741" s="38"/>
    </row>
    <row r="6742" spans="8:15">
      <c r="H6742" s="37"/>
      <c r="I6742" s="36"/>
      <c r="J6742" s="38"/>
      <c r="K6742" s="36"/>
      <c r="L6742" s="36"/>
      <c r="M6742" s="38"/>
      <c r="N6742" s="36"/>
      <c r="O6742" s="38"/>
    </row>
    <row r="6743" spans="8:15">
      <c r="H6743" s="37"/>
      <c r="I6743" s="36"/>
      <c r="J6743" s="38"/>
      <c r="K6743" s="36"/>
      <c r="L6743" s="36"/>
      <c r="M6743" s="38"/>
      <c r="N6743" s="36"/>
      <c r="O6743" s="38"/>
    </row>
    <row r="6744" spans="8:15">
      <c r="H6744" s="37"/>
      <c r="I6744" s="36"/>
      <c r="J6744" s="38"/>
      <c r="K6744" s="36"/>
      <c r="L6744" s="36"/>
      <c r="M6744" s="38"/>
      <c r="N6744" s="36"/>
      <c r="O6744" s="38"/>
    </row>
    <row r="6745" spans="8:15">
      <c r="H6745" s="37"/>
      <c r="I6745" s="36"/>
      <c r="J6745" s="38"/>
      <c r="K6745" s="36"/>
      <c r="L6745" s="36"/>
      <c r="M6745" s="38"/>
      <c r="N6745" s="36"/>
      <c r="O6745" s="38"/>
    </row>
    <row r="6746" spans="8:15">
      <c r="H6746" s="37"/>
      <c r="I6746" s="36"/>
      <c r="J6746" s="38"/>
      <c r="K6746" s="36"/>
      <c r="L6746" s="36"/>
      <c r="M6746" s="38"/>
      <c r="N6746" s="36"/>
      <c r="O6746" s="38"/>
    </row>
    <row r="6747" spans="8:15">
      <c r="H6747" s="37"/>
      <c r="I6747" s="36"/>
      <c r="J6747" s="38"/>
      <c r="K6747" s="36"/>
      <c r="L6747" s="36"/>
      <c r="M6747" s="38"/>
      <c r="N6747" s="36"/>
      <c r="O6747" s="38"/>
    </row>
    <row r="6748" spans="8:15">
      <c r="H6748" s="37"/>
      <c r="I6748" s="36"/>
      <c r="J6748" s="38"/>
      <c r="K6748" s="36"/>
      <c r="L6748" s="36"/>
      <c r="M6748" s="38"/>
      <c r="N6748" s="36"/>
      <c r="O6748" s="38"/>
    </row>
    <row r="6749" spans="8:15">
      <c r="H6749" s="37"/>
      <c r="I6749" s="36"/>
      <c r="J6749" s="38"/>
      <c r="K6749" s="36"/>
      <c r="L6749" s="36"/>
      <c r="M6749" s="38"/>
      <c r="N6749" s="36"/>
      <c r="O6749" s="38"/>
    </row>
    <row r="6750" spans="8:15">
      <c r="H6750" s="37"/>
      <c r="I6750" s="36"/>
      <c r="J6750" s="38"/>
      <c r="K6750" s="36"/>
      <c r="L6750" s="36"/>
      <c r="M6750" s="38"/>
      <c r="N6750" s="36"/>
      <c r="O6750" s="38"/>
    </row>
    <row r="6751" spans="8:15">
      <c r="H6751" s="37"/>
      <c r="I6751" s="36"/>
      <c r="J6751" s="38"/>
      <c r="K6751" s="36"/>
      <c r="L6751" s="36"/>
      <c r="M6751" s="38"/>
      <c r="N6751" s="36"/>
      <c r="O6751" s="38"/>
    </row>
    <row r="6752" spans="8:15">
      <c r="H6752" s="37"/>
      <c r="I6752" s="36"/>
      <c r="J6752" s="38"/>
      <c r="K6752" s="36"/>
      <c r="L6752" s="36"/>
      <c r="M6752" s="38"/>
      <c r="N6752" s="36"/>
      <c r="O6752" s="38"/>
    </row>
    <row r="6753" spans="8:15">
      <c r="H6753" s="37"/>
      <c r="I6753" s="36"/>
      <c r="J6753" s="38"/>
      <c r="K6753" s="36"/>
      <c r="L6753" s="36"/>
      <c r="M6753" s="38"/>
      <c r="N6753" s="36"/>
      <c r="O6753" s="38"/>
    </row>
    <row r="6754" spans="8:15">
      <c r="H6754" s="37"/>
      <c r="I6754" s="36"/>
      <c r="J6754" s="38"/>
      <c r="K6754" s="36"/>
      <c r="L6754" s="36"/>
      <c r="M6754" s="38"/>
      <c r="N6754" s="36"/>
      <c r="O6754" s="38"/>
    </row>
    <row r="6755" spans="8:15">
      <c r="H6755" s="37"/>
      <c r="I6755" s="36"/>
      <c r="J6755" s="38"/>
      <c r="K6755" s="36"/>
      <c r="L6755" s="36"/>
      <c r="M6755" s="38"/>
      <c r="N6755" s="36"/>
      <c r="O6755" s="38"/>
    </row>
    <row r="6756" spans="8:15">
      <c r="H6756" s="37"/>
      <c r="I6756" s="36"/>
      <c r="J6756" s="38"/>
      <c r="K6756" s="36"/>
      <c r="L6756" s="36"/>
      <c r="M6756" s="38"/>
      <c r="N6756" s="36"/>
      <c r="O6756" s="38"/>
    </row>
    <row r="6757" spans="8:15">
      <c r="H6757" s="37"/>
      <c r="I6757" s="36"/>
      <c r="J6757" s="38"/>
      <c r="K6757" s="36"/>
      <c r="L6757" s="36"/>
      <c r="M6757" s="38"/>
      <c r="N6757" s="36"/>
      <c r="O6757" s="38"/>
    </row>
    <row r="6758" spans="8:15">
      <c r="H6758" s="37"/>
      <c r="I6758" s="36"/>
      <c r="J6758" s="38"/>
      <c r="K6758" s="36"/>
      <c r="L6758" s="36"/>
      <c r="M6758" s="38"/>
      <c r="N6758" s="36"/>
      <c r="O6758" s="38"/>
    </row>
    <row r="6759" spans="8:15">
      <c r="H6759" s="37"/>
      <c r="I6759" s="36"/>
      <c r="J6759" s="38"/>
      <c r="K6759" s="36"/>
      <c r="L6759" s="36"/>
      <c r="M6759" s="38"/>
      <c r="N6759" s="36"/>
      <c r="O6759" s="38"/>
    </row>
    <row r="6760" spans="8:15">
      <c r="H6760" s="37"/>
      <c r="I6760" s="36"/>
      <c r="J6760" s="38"/>
      <c r="K6760" s="36"/>
      <c r="L6760" s="36"/>
      <c r="M6760" s="38"/>
      <c r="N6760" s="36"/>
      <c r="O6760" s="38"/>
    </row>
    <row r="6761" spans="8:15">
      <c r="H6761" s="37"/>
      <c r="I6761" s="36"/>
      <c r="J6761" s="38"/>
      <c r="K6761" s="36"/>
      <c r="L6761" s="36"/>
      <c r="M6761" s="38"/>
      <c r="N6761" s="36"/>
      <c r="O6761" s="38"/>
    </row>
    <row r="6762" spans="8:15">
      <c r="H6762" s="37"/>
      <c r="I6762" s="36"/>
      <c r="J6762" s="38"/>
      <c r="K6762" s="36"/>
      <c r="L6762" s="36"/>
      <c r="M6762" s="38"/>
      <c r="N6762" s="36"/>
      <c r="O6762" s="38"/>
    </row>
    <row r="6763" spans="8:15">
      <c r="H6763" s="37"/>
      <c r="I6763" s="36"/>
      <c r="J6763" s="38"/>
      <c r="K6763" s="36"/>
      <c r="L6763" s="36"/>
      <c r="M6763" s="38"/>
      <c r="N6763" s="36"/>
      <c r="O6763" s="38"/>
    </row>
    <row r="6764" spans="8:15">
      <c r="H6764" s="37"/>
      <c r="I6764" s="36"/>
      <c r="J6764" s="38"/>
      <c r="K6764" s="36"/>
      <c r="L6764" s="36"/>
      <c r="M6764" s="38"/>
      <c r="N6764" s="36"/>
      <c r="O6764" s="38"/>
    </row>
    <row r="6765" spans="8:15">
      <c r="H6765" s="37"/>
      <c r="I6765" s="36"/>
      <c r="J6765" s="38"/>
      <c r="K6765" s="36"/>
      <c r="L6765" s="36"/>
      <c r="M6765" s="38"/>
      <c r="N6765" s="36"/>
      <c r="O6765" s="38"/>
    </row>
    <row r="6766" spans="8:15">
      <c r="H6766" s="37"/>
      <c r="I6766" s="36"/>
      <c r="J6766" s="38"/>
      <c r="K6766" s="36"/>
      <c r="L6766" s="36"/>
      <c r="M6766" s="38"/>
      <c r="N6766" s="36"/>
      <c r="O6766" s="38"/>
    </row>
    <row r="6767" spans="8:15">
      <c r="H6767" s="37"/>
      <c r="I6767" s="36"/>
      <c r="J6767" s="38"/>
      <c r="K6767" s="36"/>
      <c r="L6767" s="36"/>
      <c r="M6767" s="38"/>
      <c r="N6767" s="36"/>
      <c r="O6767" s="38"/>
    </row>
    <row r="6768" spans="8:15">
      <c r="H6768" s="37"/>
      <c r="I6768" s="36"/>
      <c r="J6768" s="38"/>
      <c r="K6768" s="36"/>
      <c r="L6768" s="36"/>
      <c r="M6768" s="38"/>
      <c r="N6768" s="36"/>
      <c r="O6768" s="38"/>
    </row>
    <row r="6769" spans="8:15">
      <c r="H6769" s="37"/>
      <c r="I6769" s="36"/>
      <c r="J6769" s="38"/>
      <c r="K6769" s="36"/>
      <c r="L6769" s="36"/>
      <c r="M6769" s="38"/>
      <c r="N6769" s="36"/>
      <c r="O6769" s="38"/>
    </row>
    <row r="6770" spans="8:15">
      <c r="H6770" s="37"/>
      <c r="I6770" s="36"/>
      <c r="J6770" s="38"/>
      <c r="K6770" s="36"/>
      <c r="L6770" s="36"/>
      <c r="M6770" s="38"/>
      <c r="N6770" s="36"/>
      <c r="O6770" s="38"/>
    </row>
    <row r="6771" spans="8:15">
      <c r="H6771" s="37"/>
      <c r="I6771" s="36"/>
      <c r="J6771" s="38"/>
      <c r="K6771" s="36"/>
      <c r="L6771" s="36"/>
      <c r="M6771" s="38"/>
      <c r="N6771" s="36"/>
      <c r="O6771" s="38"/>
    </row>
    <row r="6772" spans="8:15">
      <c r="H6772" s="37"/>
      <c r="I6772" s="36"/>
      <c r="J6772" s="38"/>
      <c r="K6772" s="36"/>
      <c r="L6772" s="36"/>
      <c r="M6772" s="38"/>
      <c r="N6772" s="36"/>
      <c r="O6772" s="38"/>
    </row>
    <row r="6773" spans="8:15">
      <c r="H6773" s="37"/>
      <c r="I6773" s="36"/>
      <c r="J6773" s="38"/>
      <c r="K6773" s="36"/>
      <c r="L6773" s="36"/>
      <c r="M6773" s="38"/>
      <c r="N6773" s="36"/>
      <c r="O6773" s="38"/>
    </row>
    <row r="6774" spans="8:15">
      <c r="H6774" s="37"/>
      <c r="I6774" s="36"/>
      <c r="J6774" s="38"/>
      <c r="K6774" s="36"/>
      <c r="L6774" s="36"/>
      <c r="M6774" s="38"/>
      <c r="N6774" s="36"/>
      <c r="O6774" s="38"/>
    </row>
    <row r="6775" spans="8:15">
      <c r="H6775" s="37"/>
      <c r="I6775" s="36"/>
      <c r="J6775" s="38"/>
      <c r="K6775" s="36"/>
      <c r="L6775" s="36"/>
      <c r="M6775" s="38"/>
      <c r="N6775" s="36"/>
      <c r="O6775" s="38"/>
    </row>
    <row r="6776" spans="8:15">
      <c r="H6776" s="37"/>
      <c r="I6776" s="36"/>
      <c r="J6776" s="38"/>
      <c r="K6776" s="36"/>
      <c r="L6776" s="36"/>
      <c r="M6776" s="38"/>
      <c r="N6776" s="36"/>
      <c r="O6776" s="38"/>
    </row>
    <row r="6777" spans="8:15">
      <c r="H6777" s="37"/>
      <c r="I6777" s="36"/>
      <c r="J6777" s="38"/>
      <c r="K6777" s="36"/>
      <c r="L6777" s="36"/>
      <c r="M6777" s="38"/>
      <c r="N6777" s="36"/>
      <c r="O6777" s="38"/>
    </row>
    <row r="6778" spans="8:15">
      <c r="H6778" s="37"/>
      <c r="I6778" s="36"/>
      <c r="J6778" s="38"/>
      <c r="K6778" s="36"/>
      <c r="L6778" s="36"/>
      <c r="M6778" s="38"/>
      <c r="N6778" s="36"/>
      <c r="O6778" s="38"/>
    </row>
    <row r="6779" spans="8:15">
      <c r="H6779" s="37"/>
      <c r="I6779" s="36"/>
      <c r="J6779" s="38"/>
      <c r="K6779" s="36"/>
      <c r="L6779" s="36"/>
      <c r="M6779" s="38"/>
      <c r="N6779" s="36"/>
      <c r="O6779" s="38"/>
    </row>
    <row r="6780" spans="8:15">
      <c r="H6780" s="37"/>
      <c r="I6780" s="36"/>
      <c r="J6780" s="38"/>
      <c r="K6780" s="36"/>
      <c r="L6780" s="36"/>
      <c r="M6780" s="38"/>
      <c r="N6780" s="36"/>
      <c r="O6780" s="38"/>
    </row>
    <row r="6781" spans="8:15">
      <c r="H6781" s="37"/>
      <c r="I6781" s="36"/>
      <c r="J6781" s="38"/>
      <c r="K6781" s="36"/>
      <c r="L6781" s="36"/>
      <c r="M6781" s="38"/>
      <c r="N6781" s="36"/>
      <c r="O6781" s="38"/>
    </row>
    <row r="6782" spans="8:15">
      <c r="H6782" s="37"/>
      <c r="I6782" s="36"/>
      <c r="J6782" s="38"/>
      <c r="K6782" s="36"/>
      <c r="L6782" s="36"/>
      <c r="M6782" s="38"/>
      <c r="N6782" s="36"/>
      <c r="O6782" s="38"/>
    </row>
    <row r="6783" spans="8:15">
      <c r="H6783" s="37"/>
      <c r="I6783" s="36"/>
      <c r="J6783" s="38"/>
      <c r="K6783" s="36"/>
      <c r="L6783" s="36"/>
      <c r="M6783" s="38"/>
      <c r="N6783" s="36"/>
      <c r="O6783" s="38"/>
    </row>
    <row r="6784" spans="8:15">
      <c r="H6784" s="37"/>
      <c r="I6784" s="36"/>
      <c r="J6784" s="38"/>
      <c r="K6784" s="36"/>
      <c r="L6784" s="36"/>
      <c r="M6784" s="38"/>
      <c r="N6784" s="36"/>
      <c r="O6784" s="38"/>
    </row>
    <row r="6785" spans="8:15">
      <c r="H6785" s="37"/>
      <c r="I6785" s="36"/>
      <c r="J6785" s="38"/>
      <c r="K6785" s="36"/>
      <c r="L6785" s="36"/>
      <c r="M6785" s="38"/>
      <c r="N6785" s="36"/>
      <c r="O6785" s="38"/>
    </row>
    <row r="6786" spans="8:15">
      <c r="H6786" s="37"/>
      <c r="I6786" s="36"/>
      <c r="J6786" s="38"/>
      <c r="K6786" s="36"/>
      <c r="L6786" s="36"/>
      <c r="M6786" s="38"/>
      <c r="N6786" s="36"/>
      <c r="O6786" s="38"/>
    </row>
    <row r="6787" spans="8:15">
      <c r="H6787" s="37"/>
      <c r="I6787" s="36"/>
      <c r="J6787" s="38"/>
      <c r="K6787" s="36"/>
      <c r="L6787" s="36"/>
      <c r="M6787" s="38"/>
      <c r="N6787" s="36"/>
      <c r="O6787" s="38"/>
    </row>
    <row r="6788" spans="8:15">
      <c r="H6788" s="37"/>
      <c r="I6788" s="36"/>
      <c r="J6788" s="38"/>
      <c r="K6788" s="36"/>
      <c r="L6788" s="36"/>
      <c r="M6788" s="38"/>
      <c r="N6788" s="36"/>
      <c r="O6788" s="38"/>
    </row>
    <row r="6789" spans="8:15">
      <c r="H6789" s="37"/>
      <c r="I6789" s="36"/>
      <c r="J6789" s="38"/>
      <c r="K6789" s="36"/>
      <c r="L6789" s="36"/>
      <c r="M6789" s="38"/>
      <c r="N6789" s="36"/>
      <c r="O6789" s="38"/>
    </row>
    <row r="6790" spans="8:15">
      <c r="H6790" s="37"/>
      <c r="I6790" s="36"/>
      <c r="J6790" s="38"/>
      <c r="K6790" s="36"/>
      <c r="L6790" s="36"/>
      <c r="M6790" s="38"/>
      <c r="N6790" s="36"/>
      <c r="O6790" s="38"/>
    </row>
    <row r="6791" spans="8:15">
      <c r="H6791" s="37"/>
      <c r="I6791" s="36"/>
      <c r="J6791" s="38"/>
      <c r="K6791" s="36"/>
      <c r="L6791" s="36"/>
      <c r="M6791" s="38"/>
      <c r="N6791" s="36"/>
      <c r="O6791" s="38"/>
    </row>
    <row r="6792" spans="8:15">
      <c r="H6792" s="37"/>
      <c r="I6792" s="36"/>
      <c r="J6792" s="38"/>
      <c r="K6792" s="36"/>
      <c r="L6792" s="36"/>
      <c r="M6792" s="38"/>
      <c r="N6792" s="36"/>
      <c r="O6792" s="38"/>
    </row>
    <row r="6793" spans="8:15">
      <c r="H6793" s="37"/>
      <c r="I6793" s="36"/>
      <c r="J6793" s="38"/>
      <c r="K6793" s="36"/>
      <c r="L6793" s="36"/>
      <c r="M6793" s="38"/>
      <c r="N6793" s="36"/>
      <c r="O6793" s="38"/>
    </row>
    <row r="6794" spans="8:15">
      <c r="H6794" s="37"/>
      <c r="I6794" s="36"/>
      <c r="J6794" s="38"/>
      <c r="K6794" s="36"/>
      <c r="L6794" s="36"/>
      <c r="M6794" s="38"/>
      <c r="N6794" s="36"/>
      <c r="O6794" s="38"/>
    </row>
    <row r="6795" spans="8:15">
      <c r="H6795" s="37"/>
      <c r="I6795" s="36"/>
      <c r="J6795" s="38"/>
      <c r="K6795" s="36"/>
      <c r="L6795" s="36"/>
      <c r="M6795" s="38"/>
      <c r="N6795" s="36"/>
      <c r="O6795" s="38"/>
    </row>
    <row r="6796" spans="8:15">
      <c r="H6796" s="37"/>
      <c r="I6796" s="36"/>
      <c r="J6796" s="38"/>
      <c r="K6796" s="36"/>
      <c r="L6796" s="36"/>
      <c r="M6796" s="38"/>
      <c r="N6796" s="36"/>
      <c r="O6796" s="38"/>
    </row>
    <row r="6797" spans="8:15">
      <c r="H6797" s="37"/>
      <c r="I6797" s="36"/>
      <c r="J6797" s="38"/>
      <c r="K6797" s="36"/>
      <c r="L6797" s="36"/>
      <c r="M6797" s="38"/>
      <c r="N6797" s="36"/>
      <c r="O6797" s="38"/>
    </row>
    <row r="6798" spans="8:15">
      <c r="H6798" s="37"/>
      <c r="I6798" s="36"/>
      <c r="J6798" s="38"/>
      <c r="K6798" s="36"/>
      <c r="L6798" s="36"/>
      <c r="M6798" s="38"/>
      <c r="N6798" s="36"/>
      <c r="O6798" s="38"/>
    </row>
    <row r="6799" spans="8:15">
      <c r="H6799" s="37"/>
      <c r="I6799" s="36"/>
      <c r="J6799" s="38"/>
      <c r="K6799" s="36"/>
      <c r="L6799" s="36"/>
      <c r="M6799" s="38"/>
      <c r="N6799" s="36"/>
      <c r="O6799" s="38"/>
    </row>
    <row r="6800" spans="8:15">
      <c r="H6800" s="37"/>
      <c r="I6800" s="36"/>
      <c r="J6800" s="38"/>
      <c r="K6800" s="36"/>
      <c r="L6800" s="36"/>
      <c r="M6800" s="38"/>
      <c r="N6800" s="36"/>
      <c r="O6800" s="38"/>
    </row>
    <row r="6801" spans="8:15">
      <c r="H6801" s="37"/>
      <c r="I6801" s="36"/>
      <c r="J6801" s="38"/>
      <c r="K6801" s="36"/>
      <c r="L6801" s="36"/>
      <c r="M6801" s="38"/>
      <c r="N6801" s="36"/>
      <c r="O6801" s="38"/>
    </row>
    <row r="6802" spans="8:15">
      <c r="H6802" s="37"/>
      <c r="I6802" s="36"/>
      <c r="J6802" s="38"/>
      <c r="K6802" s="36"/>
      <c r="L6802" s="36"/>
      <c r="M6802" s="38"/>
      <c r="N6802" s="36"/>
      <c r="O6802" s="38"/>
    </row>
    <row r="6803" spans="8:15">
      <c r="H6803" s="37"/>
      <c r="I6803" s="36"/>
      <c r="J6803" s="38"/>
      <c r="K6803" s="36"/>
      <c r="L6803" s="36"/>
      <c r="M6803" s="38"/>
      <c r="N6803" s="36"/>
      <c r="O6803" s="38"/>
    </row>
    <row r="6804" spans="8:15">
      <c r="H6804" s="37"/>
      <c r="I6804" s="36"/>
      <c r="J6804" s="38"/>
      <c r="K6804" s="36"/>
      <c r="L6804" s="36"/>
      <c r="M6804" s="38"/>
      <c r="N6804" s="36"/>
      <c r="O6804" s="38"/>
    </row>
    <row r="6805" spans="8:15">
      <c r="H6805" s="37"/>
      <c r="I6805" s="36"/>
      <c r="J6805" s="38"/>
      <c r="K6805" s="36"/>
      <c r="L6805" s="36"/>
      <c r="M6805" s="38"/>
      <c r="N6805" s="36"/>
      <c r="O6805" s="38"/>
    </row>
    <row r="6806" spans="8:15">
      <c r="H6806" s="37"/>
      <c r="I6806" s="36"/>
      <c r="J6806" s="38"/>
      <c r="K6806" s="36"/>
      <c r="L6806" s="36"/>
      <c r="M6806" s="38"/>
      <c r="N6806" s="36"/>
      <c r="O6806" s="38"/>
    </row>
    <row r="6807" spans="8:15">
      <c r="H6807" s="37"/>
      <c r="I6807" s="36"/>
      <c r="J6807" s="38"/>
      <c r="K6807" s="36"/>
      <c r="L6807" s="36"/>
      <c r="M6807" s="38"/>
      <c r="N6807" s="36"/>
      <c r="O6807" s="38"/>
    </row>
    <row r="6808" spans="8:15">
      <c r="H6808" s="37"/>
      <c r="I6808" s="36"/>
      <c r="J6808" s="38"/>
      <c r="K6808" s="36"/>
      <c r="L6808" s="36"/>
      <c r="M6808" s="38"/>
      <c r="N6808" s="36"/>
      <c r="O6808" s="38"/>
    </row>
    <row r="6809" spans="8:15">
      <c r="H6809" s="37"/>
      <c r="I6809" s="36"/>
      <c r="J6809" s="38"/>
      <c r="K6809" s="36"/>
      <c r="L6809" s="36"/>
      <c r="M6809" s="38"/>
      <c r="N6809" s="36"/>
      <c r="O6809" s="38"/>
    </row>
    <row r="6810" spans="8:15">
      <c r="H6810" s="37"/>
      <c r="I6810" s="36"/>
      <c r="J6810" s="38"/>
      <c r="K6810" s="36"/>
      <c r="L6810" s="36"/>
      <c r="M6810" s="38"/>
      <c r="N6810" s="36"/>
      <c r="O6810" s="38"/>
    </row>
    <row r="6811" spans="8:15">
      <c r="H6811" s="37"/>
      <c r="I6811" s="36"/>
      <c r="J6811" s="38"/>
      <c r="K6811" s="36"/>
      <c r="L6811" s="36"/>
      <c r="M6811" s="38"/>
      <c r="N6811" s="36"/>
      <c r="O6811" s="38"/>
    </row>
    <row r="6812" spans="8:15">
      <c r="H6812" s="37"/>
      <c r="I6812" s="36"/>
      <c r="J6812" s="38"/>
      <c r="K6812" s="36"/>
      <c r="L6812" s="36"/>
      <c r="M6812" s="38"/>
      <c r="N6812" s="36"/>
      <c r="O6812" s="38"/>
    </row>
    <row r="6813" spans="8:15">
      <c r="H6813" s="37"/>
      <c r="I6813" s="36"/>
      <c r="J6813" s="38"/>
      <c r="K6813" s="36"/>
      <c r="L6813" s="36"/>
      <c r="M6813" s="38"/>
      <c r="N6813" s="36"/>
      <c r="O6813" s="38"/>
    </row>
    <row r="6814" spans="8:15">
      <c r="H6814" s="37"/>
      <c r="I6814" s="36"/>
      <c r="J6814" s="38"/>
      <c r="K6814" s="36"/>
      <c r="L6814" s="36"/>
      <c r="M6814" s="38"/>
      <c r="N6814" s="36"/>
      <c r="O6814" s="38"/>
    </row>
    <row r="6815" spans="8:15">
      <c r="H6815" s="37"/>
      <c r="I6815" s="36"/>
      <c r="J6815" s="38"/>
      <c r="K6815" s="36"/>
      <c r="L6815" s="36"/>
      <c r="M6815" s="38"/>
      <c r="N6815" s="36"/>
      <c r="O6815" s="38"/>
    </row>
    <row r="6816" spans="8:15">
      <c r="H6816" s="37"/>
      <c r="I6816" s="36"/>
      <c r="J6816" s="38"/>
      <c r="K6816" s="36"/>
      <c r="L6816" s="36"/>
      <c r="M6816" s="38"/>
      <c r="N6816" s="36"/>
      <c r="O6816" s="38"/>
    </row>
    <row r="6817" spans="8:15">
      <c r="H6817" s="37"/>
      <c r="I6817" s="36"/>
      <c r="J6817" s="38"/>
      <c r="K6817" s="36"/>
      <c r="L6817" s="36"/>
      <c r="M6817" s="38"/>
      <c r="N6817" s="36"/>
      <c r="O6817" s="38"/>
    </row>
    <row r="6818" spans="8:15">
      <c r="H6818" s="37"/>
      <c r="I6818" s="36"/>
      <c r="J6818" s="38"/>
      <c r="K6818" s="36"/>
      <c r="L6818" s="36"/>
      <c r="M6818" s="38"/>
      <c r="N6818" s="36"/>
      <c r="O6818" s="38"/>
    </row>
    <row r="6819" spans="8:15">
      <c r="H6819" s="37"/>
      <c r="I6819" s="36"/>
      <c r="J6819" s="38"/>
      <c r="K6819" s="36"/>
      <c r="L6819" s="36"/>
      <c r="M6819" s="38"/>
      <c r="N6819" s="36"/>
      <c r="O6819" s="38"/>
    </row>
    <row r="6820" spans="8:15">
      <c r="H6820" s="37"/>
      <c r="I6820" s="36"/>
      <c r="J6820" s="38"/>
      <c r="K6820" s="36"/>
      <c r="L6820" s="36"/>
      <c r="M6820" s="38"/>
      <c r="N6820" s="36"/>
      <c r="O6820" s="38"/>
    </row>
    <row r="6821" spans="8:15">
      <c r="H6821" s="37"/>
      <c r="I6821" s="36"/>
      <c r="J6821" s="38"/>
      <c r="K6821" s="36"/>
      <c r="L6821" s="36"/>
      <c r="M6821" s="38"/>
      <c r="N6821" s="36"/>
      <c r="O6821" s="38"/>
    </row>
    <row r="6822" spans="8:15">
      <c r="H6822" s="37"/>
      <c r="I6822" s="36"/>
      <c r="J6822" s="38"/>
      <c r="K6822" s="36"/>
      <c r="L6822" s="36"/>
      <c r="M6822" s="38"/>
      <c r="N6822" s="36"/>
      <c r="O6822" s="38"/>
    </row>
    <row r="6823" spans="8:15">
      <c r="H6823" s="37"/>
      <c r="I6823" s="36"/>
      <c r="J6823" s="38"/>
      <c r="K6823" s="36"/>
      <c r="L6823" s="36"/>
      <c r="M6823" s="38"/>
      <c r="N6823" s="36"/>
      <c r="O6823" s="38"/>
    </row>
    <row r="6824" spans="8:15">
      <c r="H6824" s="37"/>
      <c r="I6824" s="36"/>
      <c r="J6824" s="38"/>
      <c r="K6824" s="36"/>
      <c r="L6824" s="36"/>
      <c r="M6824" s="38"/>
      <c r="N6824" s="36"/>
      <c r="O6824" s="38"/>
    </row>
    <row r="6825" spans="8:15">
      <c r="H6825" s="37"/>
      <c r="I6825" s="36"/>
      <c r="J6825" s="38"/>
      <c r="K6825" s="36"/>
      <c r="L6825" s="36"/>
      <c r="M6825" s="38"/>
      <c r="N6825" s="36"/>
      <c r="O6825" s="38"/>
    </row>
    <row r="6826" spans="8:15">
      <c r="H6826" s="37"/>
      <c r="I6826" s="36"/>
      <c r="J6826" s="38"/>
      <c r="K6826" s="36"/>
      <c r="L6826" s="36"/>
      <c r="M6826" s="38"/>
      <c r="N6826" s="36"/>
      <c r="O6826" s="38"/>
    </row>
    <row r="6827" spans="8:15">
      <c r="H6827" s="37"/>
      <c r="I6827" s="36"/>
      <c r="J6827" s="38"/>
      <c r="K6827" s="36"/>
      <c r="L6827" s="36"/>
      <c r="M6827" s="38"/>
      <c r="N6827" s="36"/>
      <c r="O6827" s="38"/>
    </row>
    <row r="6828" spans="8:15">
      <c r="H6828" s="37"/>
      <c r="I6828" s="36"/>
      <c r="J6828" s="38"/>
      <c r="K6828" s="36"/>
      <c r="L6828" s="36"/>
      <c r="M6828" s="38"/>
      <c r="N6828" s="36"/>
      <c r="O6828" s="38"/>
    </row>
    <row r="6829" spans="8:15">
      <c r="H6829" s="37"/>
      <c r="I6829" s="36"/>
      <c r="J6829" s="38"/>
      <c r="K6829" s="36"/>
      <c r="L6829" s="36"/>
      <c r="M6829" s="38"/>
      <c r="N6829" s="36"/>
      <c r="O6829" s="38"/>
    </row>
    <row r="6830" spans="8:15">
      <c r="H6830" s="37"/>
      <c r="I6830" s="36"/>
      <c r="J6830" s="38"/>
      <c r="K6830" s="36"/>
      <c r="L6830" s="36"/>
      <c r="M6830" s="38"/>
      <c r="N6830" s="36"/>
      <c r="O6830" s="38"/>
    </row>
    <row r="6831" spans="8:15">
      <c r="H6831" s="37"/>
      <c r="I6831" s="36"/>
      <c r="J6831" s="38"/>
      <c r="K6831" s="36"/>
      <c r="L6831" s="36"/>
      <c r="M6831" s="38"/>
      <c r="N6831" s="36"/>
      <c r="O6831" s="38"/>
    </row>
    <row r="6832" spans="8:15">
      <c r="H6832" s="37"/>
      <c r="I6832" s="36"/>
      <c r="J6832" s="38"/>
      <c r="K6832" s="36"/>
      <c r="L6832" s="36"/>
      <c r="M6832" s="38"/>
      <c r="N6832" s="36"/>
      <c r="O6832" s="38"/>
    </row>
    <row r="6833" spans="8:15">
      <c r="H6833" s="37"/>
      <c r="I6833" s="36"/>
      <c r="J6833" s="38"/>
      <c r="K6833" s="36"/>
      <c r="L6833" s="36"/>
      <c r="M6833" s="38"/>
      <c r="N6833" s="36"/>
      <c r="O6833" s="38"/>
    </row>
    <row r="6834" spans="8:15">
      <c r="H6834" s="37"/>
      <c r="I6834" s="36"/>
      <c r="J6834" s="38"/>
      <c r="K6834" s="36"/>
      <c r="L6834" s="36"/>
      <c r="M6834" s="38"/>
      <c r="N6834" s="36"/>
      <c r="O6834" s="38"/>
    </row>
    <row r="6835" spans="8:15">
      <c r="H6835" s="37"/>
      <c r="I6835" s="36"/>
      <c r="J6835" s="38"/>
      <c r="K6835" s="36"/>
      <c r="L6835" s="36"/>
      <c r="M6835" s="38"/>
      <c r="N6835" s="36"/>
      <c r="O6835" s="38"/>
    </row>
    <row r="6836" spans="8:15">
      <c r="H6836" s="37"/>
      <c r="I6836" s="36"/>
      <c r="J6836" s="38"/>
      <c r="K6836" s="36"/>
      <c r="L6836" s="36"/>
      <c r="M6836" s="38"/>
      <c r="N6836" s="36"/>
      <c r="O6836" s="38"/>
    </row>
    <row r="6837" spans="8:15">
      <c r="H6837" s="37"/>
      <c r="I6837" s="36"/>
      <c r="J6837" s="38"/>
      <c r="K6837" s="36"/>
      <c r="L6837" s="36"/>
      <c r="M6837" s="38"/>
      <c r="N6837" s="36"/>
      <c r="O6837" s="38"/>
    </row>
    <row r="6838" spans="8:15">
      <c r="H6838" s="37"/>
      <c r="I6838" s="36"/>
      <c r="J6838" s="38"/>
      <c r="K6838" s="36"/>
      <c r="L6838" s="36"/>
      <c r="M6838" s="38"/>
      <c r="N6838" s="36"/>
      <c r="O6838" s="38"/>
    </row>
    <row r="6839" spans="8:15">
      <c r="H6839" s="37"/>
      <c r="I6839" s="36"/>
      <c r="J6839" s="38"/>
      <c r="K6839" s="36"/>
      <c r="L6839" s="36"/>
      <c r="M6839" s="38"/>
      <c r="N6839" s="36"/>
      <c r="O6839" s="38"/>
    </row>
    <row r="6840" spans="8:15">
      <c r="H6840" s="37"/>
      <c r="I6840" s="36"/>
      <c r="J6840" s="38"/>
      <c r="K6840" s="36"/>
      <c r="L6840" s="36"/>
      <c r="M6840" s="38"/>
      <c r="N6840" s="36"/>
      <c r="O6840" s="38"/>
    </row>
    <row r="6841" spans="8:15">
      <c r="H6841" s="37"/>
      <c r="I6841" s="36"/>
      <c r="J6841" s="38"/>
      <c r="K6841" s="36"/>
      <c r="L6841" s="36"/>
      <c r="M6841" s="38"/>
      <c r="N6841" s="36"/>
      <c r="O6841" s="38"/>
    </row>
    <row r="6842" spans="8:15">
      <c r="H6842" s="37"/>
      <c r="I6842" s="36"/>
      <c r="J6842" s="38"/>
      <c r="K6842" s="36"/>
      <c r="L6842" s="36"/>
      <c r="M6842" s="38"/>
      <c r="N6842" s="36"/>
      <c r="O6842" s="38"/>
    </row>
    <row r="6843" spans="8:15">
      <c r="H6843" s="37"/>
      <c r="I6843" s="36"/>
      <c r="J6843" s="38"/>
      <c r="K6843" s="36"/>
      <c r="L6843" s="36"/>
      <c r="M6843" s="38"/>
      <c r="N6843" s="36"/>
      <c r="O6843" s="38"/>
    </row>
    <row r="6844" spans="8:15">
      <c r="H6844" s="37"/>
      <c r="I6844" s="36"/>
      <c r="J6844" s="38"/>
      <c r="K6844" s="36"/>
      <c r="L6844" s="36"/>
      <c r="M6844" s="38"/>
      <c r="N6844" s="36"/>
      <c r="O6844" s="38"/>
    </row>
    <row r="6845" spans="8:15">
      <c r="H6845" s="37"/>
      <c r="I6845" s="36"/>
      <c r="J6845" s="38"/>
      <c r="K6845" s="36"/>
      <c r="L6845" s="36"/>
      <c r="M6845" s="38"/>
      <c r="N6845" s="36"/>
      <c r="O6845" s="38"/>
    </row>
    <row r="6846" spans="8:15">
      <c r="H6846" s="37"/>
      <c r="I6846" s="36"/>
      <c r="J6846" s="38"/>
      <c r="K6846" s="36"/>
      <c r="L6846" s="36"/>
      <c r="M6846" s="38"/>
      <c r="N6846" s="36"/>
      <c r="O6846" s="38"/>
    </row>
    <row r="6847" spans="8:15">
      <c r="H6847" s="37"/>
      <c r="I6847" s="36"/>
      <c r="J6847" s="38"/>
      <c r="K6847" s="36"/>
      <c r="L6847" s="36"/>
      <c r="M6847" s="38"/>
      <c r="N6847" s="36"/>
      <c r="O6847" s="38"/>
    </row>
    <row r="6848" spans="8:15">
      <c r="H6848" s="37"/>
      <c r="I6848" s="36"/>
      <c r="J6848" s="38"/>
      <c r="K6848" s="36"/>
      <c r="L6848" s="36"/>
      <c r="M6848" s="38"/>
      <c r="N6848" s="36"/>
      <c r="O6848" s="38"/>
    </row>
    <row r="6849" spans="8:15">
      <c r="H6849" s="37"/>
      <c r="I6849" s="36"/>
      <c r="J6849" s="38"/>
      <c r="K6849" s="36"/>
      <c r="L6849" s="36"/>
      <c r="M6849" s="38"/>
      <c r="N6849" s="36"/>
      <c r="O6849" s="38"/>
    </row>
    <row r="6850" spans="8:15">
      <c r="H6850" s="37"/>
      <c r="I6850" s="36"/>
      <c r="J6850" s="38"/>
      <c r="K6850" s="36"/>
      <c r="L6850" s="36"/>
      <c r="M6850" s="38"/>
      <c r="N6850" s="36"/>
      <c r="O6850" s="38"/>
    </row>
    <row r="6851" spans="8:15">
      <c r="H6851" s="37"/>
      <c r="I6851" s="36"/>
      <c r="J6851" s="38"/>
      <c r="K6851" s="36"/>
      <c r="L6851" s="36"/>
      <c r="M6851" s="38"/>
      <c r="N6851" s="36"/>
      <c r="O6851" s="38"/>
    </row>
    <row r="6852" spans="8:15">
      <c r="H6852" s="37"/>
      <c r="I6852" s="36"/>
      <c r="J6852" s="38"/>
      <c r="K6852" s="36"/>
      <c r="L6852" s="36"/>
      <c r="M6852" s="38"/>
      <c r="N6852" s="36"/>
      <c r="O6852" s="38"/>
    </row>
    <row r="6853" spans="8:15">
      <c r="H6853" s="37"/>
      <c r="I6853" s="36"/>
      <c r="J6853" s="38"/>
      <c r="K6853" s="36"/>
      <c r="L6853" s="36"/>
      <c r="M6853" s="38"/>
      <c r="N6853" s="36"/>
      <c r="O6853" s="38"/>
    </row>
    <row r="6854" spans="8:15">
      <c r="H6854" s="37"/>
      <c r="I6854" s="36"/>
      <c r="J6854" s="38"/>
      <c r="K6854" s="36"/>
      <c r="L6854" s="36"/>
      <c r="M6854" s="38"/>
      <c r="N6854" s="36"/>
      <c r="O6854" s="38"/>
    </row>
    <row r="6855" spans="8:15">
      <c r="H6855" s="37"/>
      <c r="I6855" s="36"/>
      <c r="J6855" s="38"/>
      <c r="K6855" s="36"/>
      <c r="L6855" s="36"/>
      <c r="M6855" s="38"/>
      <c r="N6855" s="36"/>
      <c r="O6855" s="38"/>
    </row>
    <row r="6856" spans="8:15">
      <c r="H6856" s="37"/>
      <c r="I6856" s="36"/>
      <c r="J6856" s="38"/>
      <c r="K6856" s="36"/>
      <c r="L6856" s="36"/>
      <c r="M6856" s="38"/>
      <c r="N6856" s="36"/>
      <c r="O6856" s="38"/>
    </row>
    <row r="6857" spans="8:15">
      <c r="H6857" s="37"/>
      <c r="I6857" s="36"/>
      <c r="J6857" s="38"/>
      <c r="K6857" s="36"/>
      <c r="L6857" s="36"/>
      <c r="M6857" s="38"/>
      <c r="N6857" s="36"/>
      <c r="O6857" s="38"/>
    </row>
    <row r="6858" spans="8:15">
      <c r="H6858" s="37"/>
      <c r="I6858" s="36"/>
      <c r="J6858" s="38"/>
      <c r="K6858" s="36"/>
      <c r="L6858" s="36"/>
      <c r="M6858" s="38"/>
      <c r="N6858" s="36"/>
      <c r="O6858" s="38"/>
    </row>
    <row r="6859" spans="8:15">
      <c r="H6859" s="37"/>
      <c r="I6859" s="36"/>
      <c r="J6859" s="38"/>
      <c r="K6859" s="36"/>
      <c r="L6859" s="36"/>
      <c r="M6859" s="38"/>
      <c r="N6859" s="36"/>
      <c r="O6859" s="38"/>
    </row>
    <row r="6860" spans="8:15">
      <c r="H6860" s="37"/>
      <c r="I6860" s="36"/>
      <c r="J6860" s="38"/>
      <c r="K6860" s="36"/>
      <c r="L6860" s="36"/>
      <c r="M6860" s="38"/>
      <c r="N6860" s="36"/>
      <c r="O6860" s="38"/>
    </row>
    <row r="6861" spans="8:15">
      <c r="H6861" s="37"/>
      <c r="I6861" s="36"/>
      <c r="J6861" s="38"/>
      <c r="K6861" s="36"/>
      <c r="L6861" s="36"/>
      <c r="M6861" s="38"/>
      <c r="N6861" s="36"/>
      <c r="O6861" s="38"/>
    </row>
    <row r="6862" spans="8:15">
      <c r="H6862" s="37"/>
      <c r="I6862" s="36"/>
      <c r="J6862" s="38"/>
      <c r="K6862" s="36"/>
      <c r="L6862" s="36"/>
      <c r="M6862" s="38"/>
      <c r="N6862" s="36"/>
      <c r="O6862" s="38"/>
    </row>
    <row r="6863" spans="8:15">
      <c r="H6863" s="37"/>
      <c r="I6863" s="36"/>
      <c r="J6863" s="38"/>
      <c r="K6863" s="36"/>
      <c r="L6863" s="36"/>
      <c r="M6863" s="38"/>
      <c r="N6863" s="36"/>
      <c r="O6863" s="38"/>
    </row>
    <row r="6864" spans="8:15">
      <c r="H6864" s="37"/>
      <c r="I6864" s="36"/>
      <c r="J6864" s="38"/>
      <c r="K6864" s="36"/>
      <c r="L6864" s="36"/>
      <c r="M6864" s="38"/>
      <c r="N6864" s="36"/>
      <c r="O6864" s="38"/>
    </row>
    <row r="6865" spans="8:15">
      <c r="H6865" s="37"/>
      <c r="I6865" s="36"/>
      <c r="J6865" s="38"/>
      <c r="K6865" s="36"/>
      <c r="L6865" s="36"/>
      <c r="M6865" s="38"/>
      <c r="N6865" s="36"/>
      <c r="O6865" s="38"/>
    </row>
    <row r="6866" spans="8:15">
      <c r="H6866" s="37"/>
      <c r="I6866" s="36"/>
      <c r="J6866" s="38"/>
      <c r="K6866" s="36"/>
      <c r="L6866" s="36"/>
      <c r="M6866" s="38"/>
      <c r="N6866" s="36"/>
      <c r="O6866" s="38"/>
    </row>
    <row r="6867" spans="8:15">
      <c r="H6867" s="37"/>
      <c r="I6867" s="36"/>
      <c r="J6867" s="38"/>
      <c r="K6867" s="36"/>
      <c r="L6867" s="36"/>
      <c r="M6867" s="38"/>
      <c r="N6867" s="36"/>
      <c r="O6867" s="38"/>
    </row>
    <row r="6868" spans="8:15">
      <c r="H6868" s="37"/>
      <c r="I6868" s="36"/>
      <c r="J6868" s="38"/>
      <c r="K6868" s="36"/>
      <c r="L6868" s="36"/>
      <c r="M6868" s="38"/>
      <c r="N6868" s="36"/>
      <c r="O6868" s="38"/>
    </row>
    <row r="6869" spans="8:15">
      <c r="H6869" s="37"/>
      <c r="I6869" s="36"/>
      <c r="J6869" s="38"/>
      <c r="K6869" s="36"/>
      <c r="L6869" s="36"/>
      <c r="M6869" s="38"/>
      <c r="N6869" s="36"/>
      <c r="O6869" s="38"/>
    </row>
    <row r="6870" spans="8:15">
      <c r="H6870" s="37"/>
      <c r="I6870" s="36"/>
      <c r="J6870" s="38"/>
      <c r="K6870" s="36"/>
      <c r="L6870" s="36"/>
      <c r="M6870" s="38"/>
      <c r="N6870" s="36"/>
      <c r="O6870" s="38"/>
    </row>
    <row r="6871" spans="8:15">
      <c r="H6871" s="37"/>
      <c r="I6871" s="36"/>
      <c r="J6871" s="38"/>
      <c r="K6871" s="36"/>
      <c r="L6871" s="36"/>
      <c r="M6871" s="38"/>
      <c r="N6871" s="36"/>
      <c r="O6871" s="38"/>
    </row>
    <row r="6872" spans="8:15">
      <c r="H6872" s="37"/>
      <c r="I6872" s="36"/>
      <c r="J6872" s="38"/>
      <c r="K6872" s="36"/>
      <c r="L6872" s="36"/>
      <c r="M6872" s="38"/>
      <c r="N6872" s="36"/>
      <c r="O6872" s="38"/>
    </row>
    <row r="6873" spans="8:15">
      <c r="H6873" s="37"/>
      <c r="I6873" s="36"/>
      <c r="J6873" s="38"/>
      <c r="K6873" s="36"/>
      <c r="L6873" s="36"/>
      <c r="M6873" s="38"/>
      <c r="N6873" s="36"/>
      <c r="O6873" s="38"/>
    </row>
    <row r="6874" spans="8:15">
      <c r="H6874" s="37"/>
      <c r="I6874" s="36"/>
      <c r="J6874" s="38"/>
      <c r="K6874" s="36"/>
      <c r="L6874" s="36"/>
      <c r="M6874" s="38"/>
      <c r="N6874" s="36"/>
      <c r="O6874" s="38"/>
    </row>
    <row r="6875" spans="8:15">
      <c r="H6875" s="37"/>
      <c r="I6875" s="36"/>
      <c r="J6875" s="38"/>
      <c r="K6875" s="36"/>
      <c r="L6875" s="36"/>
      <c r="M6875" s="38"/>
      <c r="N6875" s="36"/>
      <c r="O6875" s="38"/>
    </row>
    <row r="6876" spans="8:15">
      <c r="H6876" s="37"/>
      <c r="I6876" s="36"/>
      <c r="J6876" s="38"/>
      <c r="K6876" s="36"/>
      <c r="L6876" s="36"/>
      <c r="M6876" s="38"/>
      <c r="N6876" s="36"/>
      <c r="O6876" s="38"/>
    </row>
    <row r="6877" spans="8:15">
      <c r="H6877" s="37"/>
      <c r="I6877" s="36"/>
      <c r="J6877" s="38"/>
      <c r="K6877" s="36"/>
      <c r="L6877" s="36"/>
      <c r="M6877" s="38"/>
      <c r="N6877" s="36"/>
      <c r="O6877" s="38"/>
    </row>
    <row r="6878" spans="8:15">
      <c r="H6878" s="37"/>
      <c r="I6878" s="36"/>
      <c r="J6878" s="38"/>
      <c r="K6878" s="36"/>
      <c r="L6878" s="36"/>
      <c r="M6878" s="38"/>
      <c r="N6878" s="36"/>
      <c r="O6878" s="38"/>
    </row>
    <row r="6879" spans="8:15">
      <c r="H6879" s="37"/>
      <c r="I6879" s="36"/>
      <c r="J6879" s="38"/>
      <c r="K6879" s="36"/>
      <c r="L6879" s="36"/>
      <c r="M6879" s="38"/>
      <c r="N6879" s="36"/>
      <c r="O6879" s="38"/>
    </row>
    <row r="6880" spans="8:15">
      <c r="H6880" s="37"/>
      <c r="I6880" s="36"/>
      <c r="J6880" s="38"/>
      <c r="K6880" s="36"/>
      <c r="L6880" s="36"/>
      <c r="M6880" s="38"/>
      <c r="N6880" s="36"/>
      <c r="O6880" s="38"/>
    </row>
    <row r="6881" spans="8:15">
      <c r="H6881" s="37"/>
      <c r="I6881" s="36"/>
      <c r="J6881" s="38"/>
      <c r="K6881" s="36"/>
      <c r="L6881" s="36"/>
      <c r="M6881" s="38"/>
      <c r="N6881" s="36"/>
      <c r="O6881" s="38"/>
    </row>
    <row r="6882" spans="8:15">
      <c r="H6882" s="37"/>
      <c r="I6882" s="36"/>
      <c r="J6882" s="38"/>
      <c r="K6882" s="36"/>
      <c r="L6882" s="36"/>
      <c r="M6882" s="38"/>
      <c r="N6882" s="36"/>
      <c r="O6882" s="38"/>
    </row>
    <row r="6883" spans="8:15">
      <c r="H6883" s="37"/>
      <c r="I6883" s="36"/>
      <c r="J6883" s="38"/>
      <c r="K6883" s="36"/>
      <c r="L6883" s="36"/>
      <c r="M6883" s="38"/>
      <c r="N6883" s="36"/>
      <c r="O6883" s="38"/>
    </row>
    <row r="6884" spans="8:15">
      <c r="H6884" s="37"/>
      <c r="I6884" s="36"/>
      <c r="J6884" s="38"/>
      <c r="K6884" s="36"/>
      <c r="L6884" s="36"/>
      <c r="M6884" s="38"/>
      <c r="N6884" s="36"/>
      <c r="O6884" s="38"/>
    </row>
    <row r="6885" spans="8:15">
      <c r="H6885" s="37"/>
      <c r="I6885" s="36"/>
      <c r="J6885" s="38"/>
      <c r="K6885" s="36"/>
      <c r="L6885" s="36"/>
      <c r="M6885" s="38"/>
      <c r="N6885" s="36"/>
      <c r="O6885" s="38"/>
    </row>
    <row r="6886" spans="8:15">
      <c r="H6886" s="37"/>
      <c r="I6886" s="36"/>
      <c r="J6886" s="38"/>
      <c r="K6886" s="36"/>
      <c r="L6886" s="36"/>
      <c r="M6886" s="38"/>
      <c r="N6886" s="36"/>
      <c r="O6886" s="38"/>
    </row>
    <row r="6887" spans="8:15">
      <c r="H6887" s="37"/>
      <c r="I6887" s="36"/>
      <c r="J6887" s="38"/>
      <c r="K6887" s="36"/>
      <c r="L6887" s="36"/>
      <c r="M6887" s="38"/>
      <c r="N6887" s="36"/>
      <c r="O6887" s="38"/>
    </row>
    <row r="6888" spans="8:15">
      <c r="H6888" s="37"/>
      <c r="I6888" s="36"/>
      <c r="J6888" s="38"/>
      <c r="K6888" s="36"/>
      <c r="L6888" s="36"/>
      <c r="M6888" s="38"/>
      <c r="N6888" s="36"/>
      <c r="O6888" s="38"/>
    </row>
    <row r="6889" spans="8:15">
      <c r="H6889" s="37"/>
      <c r="I6889" s="36"/>
      <c r="J6889" s="38"/>
      <c r="K6889" s="36"/>
      <c r="L6889" s="36"/>
      <c r="M6889" s="38"/>
      <c r="N6889" s="36"/>
      <c r="O6889" s="38"/>
    </row>
    <row r="6890" spans="8:15">
      <c r="H6890" s="37"/>
      <c r="I6890" s="36"/>
      <c r="J6890" s="38"/>
      <c r="K6890" s="36"/>
      <c r="L6890" s="36"/>
      <c r="M6890" s="38"/>
      <c r="N6890" s="36"/>
      <c r="O6890" s="38"/>
    </row>
    <row r="6891" spans="8:15">
      <c r="H6891" s="37"/>
      <c r="I6891" s="36"/>
      <c r="J6891" s="38"/>
      <c r="K6891" s="36"/>
      <c r="L6891" s="36"/>
      <c r="M6891" s="38"/>
      <c r="N6891" s="36"/>
      <c r="O6891" s="38"/>
    </row>
    <row r="6892" spans="8:15">
      <c r="H6892" s="37"/>
      <c r="I6892" s="36"/>
      <c r="J6892" s="38"/>
      <c r="K6892" s="36"/>
      <c r="L6892" s="36"/>
      <c r="M6892" s="38"/>
      <c r="N6892" s="36"/>
      <c r="O6892" s="38"/>
    </row>
    <row r="6893" spans="8:15">
      <c r="H6893" s="37"/>
      <c r="I6893" s="36"/>
      <c r="J6893" s="38"/>
      <c r="K6893" s="36"/>
      <c r="L6893" s="36"/>
      <c r="M6893" s="38"/>
      <c r="N6893" s="36"/>
      <c r="O6893" s="38"/>
    </row>
    <row r="6894" spans="8:15">
      <c r="H6894" s="37"/>
      <c r="I6894" s="36"/>
      <c r="J6894" s="38"/>
      <c r="K6894" s="36"/>
      <c r="L6894" s="36"/>
      <c r="M6894" s="38"/>
      <c r="N6894" s="36"/>
      <c r="O6894" s="38"/>
    </row>
    <row r="6895" spans="8:15">
      <c r="H6895" s="37"/>
      <c r="I6895" s="36"/>
      <c r="J6895" s="38"/>
      <c r="K6895" s="36"/>
      <c r="L6895" s="36"/>
      <c r="M6895" s="38"/>
      <c r="N6895" s="36"/>
      <c r="O6895" s="38"/>
    </row>
    <row r="6896" spans="8:15">
      <c r="H6896" s="37"/>
      <c r="I6896" s="36"/>
      <c r="J6896" s="38"/>
      <c r="K6896" s="36"/>
      <c r="L6896" s="36"/>
      <c r="M6896" s="38"/>
      <c r="N6896" s="36"/>
      <c r="O6896" s="38"/>
    </row>
    <row r="6897" spans="8:15">
      <c r="H6897" s="37"/>
      <c r="I6897" s="36"/>
      <c r="J6897" s="38"/>
      <c r="K6897" s="36"/>
      <c r="L6897" s="36"/>
      <c r="M6897" s="38"/>
      <c r="N6897" s="36"/>
      <c r="O6897" s="38"/>
    </row>
    <row r="6898" spans="8:15">
      <c r="H6898" s="37"/>
      <c r="I6898" s="36"/>
      <c r="J6898" s="38"/>
      <c r="K6898" s="36"/>
      <c r="L6898" s="36"/>
      <c r="M6898" s="38"/>
      <c r="N6898" s="36"/>
      <c r="O6898" s="38"/>
    </row>
    <row r="6899" spans="8:15">
      <c r="H6899" s="37"/>
      <c r="I6899" s="36"/>
      <c r="J6899" s="38"/>
      <c r="K6899" s="36"/>
      <c r="L6899" s="36"/>
      <c r="M6899" s="38"/>
      <c r="N6899" s="36"/>
      <c r="O6899" s="38"/>
    </row>
    <row r="6900" spans="8:15">
      <c r="H6900" s="37"/>
      <c r="I6900" s="36"/>
      <c r="J6900" s="38"/>
      <c r="K6900" s="36"/>
      <c r="L6900" s="36"/>
      <c r="M6900" s="38"/>
      <c r="N6900" s="36"/>
      <c r="O6900" s="38"/>
    </row>
    <row r="6901" spans="8:15">
      <c r="H6901" s="37"/>
      <c r="I6901" s="36"/>
      <c r="J6901" s="38"/>
      <c r="K6901" s="36"/>
      <c r="L6901" s="36"/>
      <c r="M6901" s="38"/>
      <c r="N6901" s="36"/>
      <c r="O6901" s="38"/>
    </row>
    <row r="6902" spans="8:15">
      <c r="H6902" s="37"/>
      <c r="I6902" s="36"/>
      <c r="J6902" s="38"/>
      <c r="K6902" s="36"/>
      <c r="L6902" s="36"/>
      <c r="M6902" s="38"/>
      <c r="N6902" s="36"/>
      <c r="O6902" s="38"/>
    </row>
    <row r="6903" spans="8:15">
      <c r="H6903" s="37"/>
      <c r="I6903" s="36"/>
      <c r="J6903" s="38"/>
      <c r="K6903" s="36"/>
      <c r="L6903" s="36"/>
      <c r="M6903" s="38"/>
      <c r="N6903" s="36"/>
      <c r="O6903" s="38"/>
    </row>
    <row r="6904" spans="8:15">
      <c r="H6904" s="37"/>
      <c r="I6904" s="36"/>
      <c r="J6904" s="38"/>
      <c r="K6904" s="36"/>
      <c r="L6904" s="36"/>
      <c r="M6904" s="38"/>
      <c r="N6904" s="36"/>
      <c r="O6904" s="38"/>
    </row>
    <row r="6905" spans="8:15">
      <c r="H6905" s="37"/>
      <c r="I6905" s="36"/>
      <c r="J6905" s="38"/>
      <c r="K6905" s="36"/>
      <c r="L6905" s="36"/>
      <c r="M6905" s="38"/>
      <c r="N6905" s="36"/>
      <c r="O6905" s="38"/>
    </row>
    <row r="6906" spans="8:15">
      <c r="H6906" s="37"/>
      <c r="I6906" s="36"/>
      <c r="J6906" s="38"/>
      <c r="K6906" s="36"/>
      <c r="L6906" s="36"/>
      <c r="M6906" s="38"/>
      <c r="N6906" s="36"/>
      <c r="O6906" s="38"/>
    </row>
    <row r="6907" spans="8:15">
      <c r="H6907" s="37"/>
      <c r="I6907" s="36"/>
      <c r="J6907" s="38"/>
      <c r="K6907" s="36"/>
      <c r="L6907" s="36"/>
      <c r="M6907" s="38"/>
      <c r="N6907" s="36"/>
      <c r="O6907" s="38"/>
    </row>
    <row r="6908" spans="8:15">
      <c r="H6908" s="37"/>
      <c r="I6908" s="36"/>
      <c r="J6908" s="38"/>
      <c r="K6908" s="36"/>
      <c r="L6908" s="36"/>
      <c r="M6908" s="38"/>
      <c r="N6908" s="36"/>
      <c r="O6908" s="38"/>
    </row>
    <row r="6909" spans="8:15">
      <c r="H6909" s="37"/>
      <c r="I6909" s="36"/>
      <c r="J6909" s="38"/>
      <c r="K6909" s="36"/>
      <c r="L6909" s="36"/>
      <c r="M6909" s="38"/>
      <c r="N6909" s="36"/>
      <c r="O6909" s="38"/>
    </row>
    <row r="6910" spans="8:15">
      <c r="H6910" s="37"/>
      <c r="I6910" s="36"/>
      <c r="J6910" s="38"/>
      <c r="K6910" s="36"/>
      <c r="L6910" s="36"/>
      <c r="M6910" s="38"/>
      <c r="N6910" s="36"/>
      <c r="O6910" s="38"/>
    </row>
    <row r="6911" spans="8:15">
      <c r="H6911" s="37"/>
      <c r="I6911" s="36"/>
      <c r="J6911" s="38"/>
      <c r="K6911" s="36"/>
      <c r="L6911" s="36"/>
      <c r="M6911" s="38"/>
      <c r="N6911" s="36"/>
      <c r="O6911" s="38"/>
    </row>
    <row r="6912" spans="8:15">
      <c r="H6912" s="37"/>
      <c r="I6912" s="36"/>
      <c r="J6912" s="38"/>
      <c r="K6912" s="36"/>
      <c r="L6912" s="36"/>
      <c r="M6912" s="38"/>
      <c r="N6912" s="36"/>
      <c r="O6912" s="38"/>
    </row>
    <row r="6913" spans="8:15">
      <c r="H6913" s="37"/>
      <c r="I6913" s="36"/>
      <c r="J6913" s="38"/>
      <c r="K6913" s="36"/>
      <c r="L6913" s="36"/>
      <c r="M6913" s="38"/>
      <c r="N6913" s="36"/>
      <c r="O6913" s="38"/>
    </row>
    <row r="6914" spans="8:15">
      <c r="H6914" s="37"/>
      <c r="I6914" s="36"/>
      <c r="J6914" s="38"/>
      <c r="K6914" s="36"/>
      <c r="L6914" s="36"/>
      <c r="M6914" s="38"/>
      <c r="N6914" s="36"/>
      <c r="O6914" s="38"/>
    </row>
    <row r="6915" spans="8:15">
      <c r="H6915" s="37"/>
      <c r="I6915" s="36"/>
      <c r="J6915" s="38"/>
      <c r="K6915" s="36"/>
      <c r="L6915" s="36"/>
      <c r="M6915" s="38"/>
      <c r="N6915" s="36"/>
      <c r="O6915" s="38"/>
    </row>
    <row r="6916" spans="8:15">
      <c r="H6916" s="37"/>
      <c r="I6916" s="36"/>
      <c r="J6916" s="38"/>
      <c r="K6916" s="36"/>
      <c r="L6916" s="36"/>
      <c r="M6916" s="38"/>
      <c r="N6916" s="36"/>
      <c r="O6916" s="38"/>
    </row>
    <row r="6917" spans="8:15">
      <c r="H6917" s="37"/>
      <c r="I6917" s="36"/>
      <c r="J6917" s="38"/>
      <c r="K6917" s="36"/>
      <c r="L6917" s="36"/>
      <c r="M6917" s="38"/>
      <c r="N6917" s="36"/>
      <c r="O6917" s="38"/>
    </row>
    <row r="6918" spans="8:15">
      <c r="H6918" s="37"/>
      <c r="I6918" s="36"/>
      <c r="J6918" s="38"/>
      <c r="K6918" s="36"/>
      <c r="L6918" s="36"/>
      <c r="M6918" s="38"/>
      <c r="N6918" s="36"/>
      <c r="O6918" s="38"/>
    </row>
    <row r="6919" spans="8:15">
      <c r="H6919" s="37"/>
      <c r="I6919" s="36"/>
      <c r="J6919" s="38"/>
      <c r="K6919" s="36"/>
      <c r="L6919" s="36"/>
      <c r="M6919" s="38"/>
      <c r="N6919" s="36"/>
      <c r="O6919" s="38"/>
    </row>
    <row r="6920" spans="8:15">
      <c r="H6920" s="37"/>
      <c r="I6920" s="36"/>
      <c r="J6920" s="38"/>
      <c r="K6920" s="36"/>
      <c r="L6920" s="36"/>
      <c r="M6920" s="38"/>
      <c r="N6920" s="36"/>
      <c r="O6920" s="38"/>
    </row>
    <row r="6921" spans="8:15">
      <c r="H6921" s="37"/>
      <c r="I6921" s="36"/>
      <c r="J6921" s="38"/>
      <c r="K6921" s="36"/>
      <c r="L6921" s="36"/>
      <c r="M6921" s="38"/>
      <c r="N6921" s="36"/>
      <c r="O6921" s="38"/>
    </row>
    <row r="6922" spans="8:15">
      <c r="H6922" s="37"/>
      <c r="I6922" s="36"/>
      <c r="J6922" s="38"/>
      <c r="K6922" s="36"/>
      <c r="L6922" s="36"/>
      <c r="M6922" s="38"/>
      <c r="N6922" s="36"/>
      <c r="O6922" s="38"/>
    </row>
    <row r="6923" spans="8:15">
      <c r="H6923" s="37"/>
      <c r="I6923" s="36"/>
      <c r="J6923" s="38"/>
      <c r="K6923" s="36"/>
      <c r="L6923" s="36"/>
      <c r="M6923" s="38"/>
      <c r="N6923" s="36"/>
      <c r="O6923" s="38"/>
    </row>
    <row r="6924" spans="8:15">
      <c r="H6924" s="37"/>
      <c r="I6924" s="36"/>
      <c r="J6924" s="38"/>
      <c r="K6924" s="36"/>
      <c r="L6924" s="36"/>
      <c r="M6924" s="38"/>
      <c r="N6924" s="36"/>
      <c r="O6924" s="38"/>
    </row>
    <row r="6925" spans="8:15">
      <c r="H6925" s="37"/>
      <c r="I6925" s="36"/>
      <c r="J6925" s="38"/>
      <c r="K6925" s="36"/>
      <c r="L6925" s="36"/>
      <c r="M6925" s="38"/>
      <c r="N6925" s="36"/>
      <c r="O6925" s="38"/>
    </row>
    <row r="6926" spans="8:15">
      <c r="H6926" s="37"/>
      <c r="I6926" s="36"/>
      <c r="J6926" s="38"/>
      <c r="K6926" s="36"/>
      <c r="L6926" s="36"/>
      <c r="M6926" s="38"/>
      <c r="N6926" s="36"/>
      <c r="O6926" s="38"/>
    </row>
    <row r="6927" spans="8:15">
      <c r="H6927" s="37"/>
      <c r="I6927" s="36"/>
      <c r="J6927" s="38"/>
      <c r="K6927" s="36"/>
      <c r="L6927" s="36"/>
      <c r="M6927" s="38"/>
      <c r="N6927" s="36"/>
      <c r="O6927" s="38"/>
    </row>
    <row r="6928" spans="8:15">
      <c r="H6928" s="37"/>
      <c r="I6928" s="36"/>
      <c r="J6928" s="38"/>
      <c r="K6928" s="36"/>
      <c r="L6928" s="36"/>
      <c r="M6928" s="38"/>
      <c r="N6928" s="36"/>
      <c r="O6928" s="38"/>
    </row>
    <row r="6929" spans="8:15">
      <c r="H6929" s="37"/>
      <c r="I6929" s="36"/>
      <c r="J6929" s="38"/>
      <c r="K6929" s="36"/>
      <c r="L6929" s="36"/>
      <c r="M6929" s="38"/>
      <c r="N6929" s="36"/>
      <c r="O6929" s="38"/>
    </row>
    <row r="6930" spans="8:15">
      <c r="H6930" s="37"/>
      <c r="I6930" s="36"/>
      <c r="J6930" s="38"/>
      <c r="K6930" s="36"/>
      <c r="L6930" s="36"/>
      <c r="M6930" s="38"/>
      <c r="N6930" s="36"/>
      <c r="O6930" s="38"/>
    </row>
    <row r="6931" spans="8:15">
      <c r="H6931" s="37"/>
      <c r="I6931" s="36"/>
      <c r="J6931" s="38"/>
      <c r="K6931" s="36"/>
      <c r="L6931" s="36"/>
      <c r="M6931" s="38"/>
      <c r="N6931" s="36"/>
      <c r="O6931" s="38"/>
    </row>
    <row r="6932" spans="8:15">
      <c r="H6932" s="37"/>
      <c r="I6932" s="36"/>
      <c r="J6932" s="38"/>
      <c r="K6932" s="36"/>
      <c r="L6932" s="36"/>
      <c r="M6932" s="38"/>
      <c r="N6932" s="36"/>
      <c r="O6932" s="38"/>
    </row>
    <row r="6933" spans="8:15">
      <c r="H6933" s="37"/>
      <c r="I6933" s="36"/>
      <c r="J6933" s="38"/>
      <c r="K6933" s="36"/>
      <c r="L6933" s="36"/>
      <c r="M6933" s="38"/>
      <c r="N6933" s="36"/>
      <c r="O6933" s="38"/>
    </row>
    <row r="6934" spans="8:15">
      <c r="H6934" s="37"/>
      <c r="I6934" s="36"/>
      <c r="J6934" s="38"/>
      <c r="K6934" s="36"/>
      <c r="L6934" s="36"/>
      <c r="M6934" s="38"/>
      <c r="N6934" s="36"/>
      <c r="O6934" s="38"/>
    </row>
    <row r="6935" spans="8:15">
      <c r="H6935" s="37"/>
      <c r="I6935" s="36"/>
      <c r="J6935" s="38"/>
      <c r="K6935" s="36"/>
      <c r="L6935" s="36"/>
      <c r="M6935" s="38"/>
      <c r="N6935" s="36"/>
      <c r="O6935" s="38"/>
    </row>
    <row r="6936" spans="8:15">
      <c r="H6936" s="37"/>
      <c r="I6936" s="36"/>
      <c r="J6936" s="38"/>
      <c r="K6936" s="36"/>
      <c r="L6936" s="36"/>
      <c r="M6936" s="38"/>
      <c r="N6936" s="36"/>
      <c r="O6936" s="38"/>
    </row>
    <row r="6937" spans="8:15">
      <c r="H6937" s="37"/>
      <c r="I6937" s="36"/>
      <c r="J6937" s="38"/>
      <c r="K6937" s="36"/>
      <c r="L6937" s="36"/>
      <c r="M6937" s="38"/>
      <c r="N6937" s="36"/>
      <c r="O6937" s="38"/>
    </row>
    <row r="6938" spans="8:15">
      <c r="H6938" s="37"/>
      <c r="I6938" s="36"/>
      <c r="J6938" s="38"/>
      <c r="K6938" s="36"/>
      <c r="L6938" s="36"/>
      <c r="M6938" s="38"/>
      <c r="N6938" s="36"/>
      <c r="O6938" s="38"/>
    </row>
    <row r="6939" spans="8:15">
      <c r="H6939" s="37"/>
      <c r="I6939" s="36"/>
      <c r="J6939" s="38"/>
      <c r="K6939" s="36"/>
      <c r="L6939" s="36"/>
      <c r="M6939" s="38"/>
      <c r="N6939" s="36"/>
      <c r="O6939" s="38"/>
    </row>
    <row r="6940" spans="8:15">
      <c r="H6940" s="37"/>
      <c r="I6940" s="36"/>
      <c r="J6940" s="38"/>
      <c r="K6940" s="36"/>
      <c r="L6940" s="36"/>
      <c r="M6940" s="38"/>
      <c r="N6940" s="36"/>
      <c r="O6940" s="38"/>
    </row>
    <row r="6941" spans="8:15">
      <c r="H6941" s="37"/>
      <c r="I6941" s="36"/>
      <c r="J6941" s="38"/>
      <c r="K6941" s="36"/>
      <c r="L6941" s="36"/>
      <c r="M6941" s="38"/>
      <c r="N6941" s="36"/>
      <c r="O6941" s="38"/>
    </row>
    <row r="6942" spans="8:15">
      <c r="H6942" s="37"/>
      <c r="I6942" s="36"/>
      <c r="J6942" s="38"/>
      <c r="K6942" s="36"/>
      <c r="L6942" s="36"/>
      <c r="M6942" s="38"/>
      <c r="N6942" s="36"/>
      <c r="O6942" s="38"/>
    </row>
    <row r="6943" spans="8:15">
      <c r="H6943" s="37"/>
      <c r="I6943" s="36"/>
      <c r="J6943" s="38"/>
      <c r="K6943" s="36"/>
      <c r="L6943" s="36"/>
      <c r="M6943" s="38"/>
      <c r="N6943" s="36"/>
      <c r="O6943" s="38"/>
    </row>
    <row r="6944" spans="8:15">
      <c r="H6944" s="37"/>
      <c r="I6944" s="36"/>
      <c r="J6944" s="38"/>
      <c r="K6944" s="36"/>
      <c r="L6944" s="36"/>
      <c r="M6944" s="38"/>
      <c r="N6944" s="36"/>
      <c r="O6944" s="38"/>
    </row>
    <row r="6945" spans="8:15">
      <c r="H6945" s="37"/>
      <c r="I6945" s="36"/>
      <c r="J6945" s="38"/>
      <c r="K6945" s="36"/>
      <c r="L6945" s="36"/>
      <c r="M6945" s="38"/>
      <c r="N6945" s="36"/>
      <c r="O6945" s="38"/>
    </row>
    <row r="6946" spans="8:15">
      <c r="H6946" s="37"/>
      <c r="I6946" s="36"/>
      <c r="J6946" s="38"/>
      <c r="K6946" s="36"/>
      <c r="L6946" s="36"/>
      <c r="M6946" s="38"/>
      <c r="N6946" s="36"/>
      <c r="O6946" s="38"/>
    </row>
    <row r="6947" spans="8:15">
      <c r="H6947" s="37"/>
      <c r="I6947" s="36"/>
      <c r="J6947" s="38"/>
      <c r="K6947" s="36"/>
      <c r="L6947" s="36"/>
      <c r="M6947" s="38"/>
      <c r="N6947" s="36"/>
      <c r="O6947" s="38"/>
    </row>
    <row r="6948" spans="8:15">
      <c r="H6948" s="37"/>
      <c r="I6948" s="36"/>
      <c r="J6948" s="38"/>
      <c r="K6948" s="36"/>
      <c r="L6948" s="36"/>
      <c r="M6948" s="38"/>
      <c r="N6948" s="36"/>
      <c r="O6948" s="38"/>
    </row>
    <row r="6949" spans="8:15">
      <c r="H6949" s="37"/>
      <c r="I6949" s="36"/>
      <c r="J6949" s="38"/>
      <c r="K6949" s="36"/>
      <c r="L6949" s="36"/>
      <c r="M6949" s="38"/>
      <c r="N6949" s="36"/>
      <c r="O6949" s="38"/>
    </row>
    <row r="6950" spans="8:15">
      <c r="H6950" s="37"/>
      <c r="I6950" s="36"/>
      <c r="J6950" s="38"/>
      <c r="K6950" s="36"/>
      <c r="L6950" s="36"/>
      <c r="M6950" s="38"/>
      <c r="N6950" s="36"/>
      <c r="O6950" s="38"/>
    </row>
    <row r="6951" spans="8:15">
      <c r="H6951" s="37"/>
      <c r="I6951" s="36"/>
      <c r="J6951" s="38"/>
      <c r="K6951" s="36"/>
      <c r="L6951" s="36"/>
      <c r="M6951" s="38"/>
      <c r="N6951" s="36"/>
      <c r="O6951" s="38"/>
    </row>
    <row r="6952" spans="8:15">
      <c r="H6952" s="37"/>
      <c r="I6952" s="36"/>
      <c r="J6952" s="38"/>
      <c r="K6952" s="36"/>
      <c r="L6952" s="36"/>
      <c r="M6952" s="38"/>
      <c r="N6952" s="36"/>
      <c r="O6952" s="38"/>
    </row>
    <row r="6953" spans="8:15">
      <c r="H6953" s="37"/>
      <c r="I6953" s="36"/>
      <c r="J6953" s="38"/>
      <c r="K6953" s="36"/>
      <c r="L6953" s="36"/>
      <c r="M6953" s="38"/>
      <c r="N6953" s="36"/>
      <c r="O6953" s="38"/>
    </row>
    <row r="6954" spans="8:15">
      <c r="H6954" s="37"/>
      <c r="I6954" s="36"/>
      <c r="J6954" s="38"/>
      <c r="K6954" s="36"/>
      <c r="L6954" s="36"/>
      <c r="M6954" s="38"/>
      <c r="N6954" s="36"/>
      <c r="O6954" s="38"/>
    </row>
    <row r="6955" spans="8:15">
      <c r="H6955" s="37"/>
      <c r="I6955" s="36"/>
      <c r="J6955" s="38"/>
      <c r="K6955" s="36"/>
      <c r="L6955" s="36"/>
      <c r="M6955" s="38"/>
      <c r="N6955" s="36"/>
      <c r="O6955" s="38"/>
    </row>
    <row r="6956" spans="8:15">
      <c r="H6956" s="37"/>
      <c r="I6956" s="36"/>
      <c r="J6956" s="38"/>
      <c r="K6956" s="36"/>
      <c r="L6956" s="36"/>
      <c r="M6956" s="38"/>
      <c r="N6956" s="36"/>
      <c r="O6956" s="38"/>
    </row>
    <row r="6957" spans="8:15">
      <c r="H6957" s="37"/>
      <c r="I6957" s="36"/>
      <c r="J6957" s="38"/>
      <c r="K6957" s="36"/>
      <c r="L6957" s="36"/>
      <c r="M6957" s="38"/>
      <c r="N6957" s="36"/>
      <c r="O6957" s="38"/>
    </row>
    <row r="6958" spans="8:15">
      <c r="H6958" s="37"/>
      <c r="I6958" s="36"/>
      <c r="J6958" s="38"/>
      <c r="K6958" s="36"/>
      <c r="L6958" s="36"/>
      <c r="M6958" s="38"/>
      <c r="N6958" s="36"/>
      <c r="O6958" s="38"/>
    </row>
    <row r="6959" spans="8:15">
      <c r="H6959" s="37"/>
      <c r="I6959" s="36"/>
      <c r="J6959" s="38"/>
      <c r="K6959" s="36"/>
      <c r="L6959" s="36"/>
      <c r="M6959" s="38"/>
      <c r="N6959" s="36"/>
      <c r="O6959" s="38"/>
    </row>
    <row r="6960" spans="8:15">
      <c r="H6960" s="37"/>
      <c r="I6960" s="36"/>
      <c r="J6960" s="38"/>
      <c r="K6960" s="36"/>
      <c r="L6960" s="36"/>
      <c r="M6960" s="38"/>
      <c r="N6960" s="36"/>
      <c r="O6960" s="38"/>
    </row>
    <row r="6961" spans="8:15">
      <c r="H6961" s="37"/>
      <c r="I6961" s="36"/>
      <c r="J6961" s="38"/>
      <c r="K6961" s="36"/>
      <c r="L6961" s="36"/>
      <c r="M6961" s="38"/>
      <c r="N6961" s="36"/>
      <c r="O6961" s="38"/>
    </row>
    <row r="6962" spans="8:15">
      <c r="H6962" s="37"/>
      <c r="I6962" s="36"/>
      <c r="J6962" s="38"/>
      <c r="K6962" s="36"/>
      <c r="L6962" s="36"/>
      <c r="M6962" s="38"/>
      <c r="N6962" s="36"/>
      <c r="O6962" s="38"/>
    </row>
    <row r="6963" spans="8:15">
      <c r="H6963" s="37"/>
      <c r="I6963" s="36"/>
      <c r="J6963" s="38"/>
      <c r="K6963" s="36"/>
      <c r="L6963" s="36"/>
      <c r="M6963" s="38"/>
      <c r="N6963" s="36"/>
      <c r="O6963" s="38"/>
    </row>
    <row r="6964" spans="8:15">
      <c r="H6964" s="37"/>
      <c r="I6964" s="36"/>
      <c r="J6964" s="38"/>
      <c r="K6964" s="36"/>
      <c r="L6964" s="36"/>
      <c r="M6964" s="38"/>
      <c r="N6964" s="36"/>
      <c r="O6964" s="38"/>
    </row>
    <row r="6965" spans="8:15">
      <c r="H6965" s="37"/>
      <c r="I6965" s="36"/>
      <c r="J6965" s="38"/>
      <c r="K6965" s="36"/>
      <c r="L6965" s="36"/>
      <c r="M6965" s="38"/>
      <c r="N6965" s="36"/>
      <c r="O6965" s="38"/>
    </row>
    <row r="6966" spans="8:15">
      <c r="H6966" s="37"/>
      <c r="I6966" s="36"/>
      <c r="J6966" s="38"/>
      <c r="K6966" s="36"/>
      <c r="L6966" s="36"/>
      <c r="M6966" s="38"/>
      <c r="N6966" s="36"/>
      <c r="O6966" s="38"/>
    </row>
    <row r="6967" spans="8:15">
      <c r="H6967" s="37"/>
      <c r="I6967" s="36"/>
      <c r="J6967" s="38"/>
      <c r="K6967" s="36"/>
      <c r="L6967" s="36"/>
      <c r="M6967" s="38"/>
      <c r="N6967" s="36"/>
      <c r="O6967" s="38"/>
    </row>
    <row r="6968" spans="8:15">
      <c r="H6968" s="37"/>
      <c r="I6968" s="36"/>
      <c r="J6968" s="38"/>
      <c r="K6968" s="36"/>
      <c r="L6968" s="36"/>
      <c r="M6968" s="38"/>
      <c r="N6968" s="36"/>
      <c r="O6968" s="38"/>
    </row>
    <row r="6969" spans="8:15">
      <c r="H6969" s="37"/>
      <c r="I6969" s="36"/>
      <c r="J6969" s="38"/>
      <c r="K6969" s="36"/>
      <c r="L6969" s="36"/>
      <c r="M6969" s="38"/>
      <c r="N6969" s="36"/>
      <c r="O6969" s="38"/>
    </row>
    <row r="6970" spans="8:15">
      <c r="H6970" s="37"/>
      <c r="I6970" s="36"/>
      <c r="J6970" s="38"/>
      <c r="K6970" s="36"/>
      <c r="L6970" s="36"/>
      <c r="M6970" s="38"/>
      <c r="N6970" s="36"/>
      <c r="O6970" s="38"/>
    </row>
    <row r="6971" spans="8:15">
      <c r="H6971" s="37"/>
      <c r="I6971" s="36"/>
      <c r="J6971" s="38"/>
      <c r="K6971" s="36"/>
      <c r="L6971" s="36"/>
      <c r="M6971" s="38"/>
      <c r="N6971" s="36"/>
      <c r="O6971" s="38"/>
    </row>
    <row r="6972" spans="8:15">
      <c r="H6972" s="37"/>
      <c r="I6972" s="36"/>
      <c r="J6972" s="38"/>
      <c r="K6972" s="36"/>
      <c r="L6972" s="36"/>
      <c r="M6972" s="38"/>
      <c r="N6972" s="36"/>
      <c r="O6972" s="38"/>
    </row>
    <row r="6973" spans="8:15">
      <c r="H6973" s="37"/>
      <c r="I6973" s="36"/>
      <c r="J6973" s="38"/>
      <c r="K6973" s="36"/>
      <c r="L6973" s="36"/>
      <c r="M6973" s="38"/>
      <c r="N6973" s="36"/>
      <c r="O6973" s="38"/>
    </row>
    <row r="6974" spans="8:15">
      <c r="H6974" s="37"/>
      <c r="I6974" s="36"/>
      <c r="J6974" s="38"/>
      <c r="K6974" s="36"/>
      <c r="L6974" s="36"/>
      <c r="M6974" s="38"/>
      <c r="N6974" s="36"/>
      <c r="O6974" s="38"/>
    </row>
    <row r="6975" spans="8:15">
      <c r="H6975" s="37"/>
      <c r="I6975" s="36"/>
      <c r="J6975" s="38"/>
      <c r="K6975" s="36"/>
      <c r="L6975" s="36"/>
      <c r="M6975" s="38"/>
      <c r="N6975" s="36"/>
      <c r="O6975" s="38"/>
    </row>
    <row r="6976" spans="8:15">
      <c r="H6976" s="37"/>
      <c r="I6976" s="36"/>
      <c r="J6976" s="38"/>
      <c r="K6976" s="36"/>
      <c r="L6976" s="36"/>
      <c r="M6976" s="38"/>
      <c r="N6976" s="36"/>
      <c r="O6976" s="38"/>
    </row>
    <row r="6977" spans="8:15">
      <c r="H6977" s="37"/>
      <c r="I6977" s="36"/>
      <c r="J6977" s="38"/>
      <c r="K6977" s="36"/>
      <c r="L6977" s="36"/>
      <c r="M6977" s="38"/>
      <c r="N6977" s="36"/>
      <c r="O6977" s="38"/>
    </row>
    <row r="6978" spans="8:15">
      <c r="H6978" s="37"/>
      <c r="I6978" s="36"/>
      <c r="J6978" s="38"/>
      <c r="K6978" s="36"/>
      <c r="L6978" s="36"/>
      <c r="M6978" s="38"/>
      <c r="N6978" s="36"/>
      <c r="O6978" s="38"/>
    </row>
    <row r="6979" spans="8:15">
      <c r="H6979" s="37"/>
      <c r="I6979" s="36"/>
      <c r="J6979" s="38"/>
      <c r="K6979" s="36"/>
      <c r="L6979" s="36"/>
      <c r="M6979" s="38"/>
      <c r="N6979" s="36"/>
      <c r="O6979" s="38"/>
    </row>
    <row r="6980" spans="8:15">
      <c r="H6980" s="37"/>
      <c r="I6980" s="36"/>
      <c r="J6980" s="38"/>
      <c r="K6980" s="36"/>
      <c r="L6980" s="36"/>
      <c r="M6980" s="38"/>
      <c r="N6980" s="36"/>
      <c r="O6980" s="38"/>
    </row>
    <row r="6981" spans="8:15">
      <c r="H6981" s="37"/>
      <c r="I6981" s="36"/>
      <c r="J6981" s="38"/>
      <c r="K6981" s="36"/>
      <c r="L6981" s="36"/>
      <c r="M6981" s="38"/>
      <c r="N6981" s="36"/>
      <c r="O6981" s="38"/>
    </row>
    <row r="6982" spans="8:15">
      <c r="H6982" s="37"/>
      <c r="I6982" s="36"/>
      <c r="J6982" s="38"/>
      <c r="K6982" s="36"/>
      <c r="L6982" s="36"/>
      <c r="M6982" s="38"/>
      <c r="N6982" s="36"/>
      <c r="O6982" s="38"/>
    </row>
    <row r="6983" spans="8:15">
      <c r="H6983" s="37"/>
      <c r="I6983" s="36"/>
      <c r="J6983" s="38"/>
      <c r="K6983" s="36"/>
      <c r="L6983" s="36"/>
      <c r="M6983" s="38"/>
      <c r="N6983" s="36"/>
      <c r="O6983" s="38"/>
    </row>
    <row r="6984" spans="8:15">
      <c r="H6984" s="37"/>
      <c r="I6984" s="36"/>
      <c r="J6984" s="38"/>
      <c r="K6984" s="36"/>
      <c r="L6984" s="36"/>
      <c r="M6984" s="38"/>
      <c r="N6984" s="36"/>
      <c r="O6984" s="38"/>
    </row>
    <row r="6985" spans="8:15">
      <c r="H6985" s="37"/>
      <c r="I6985" s="36"/>
      <c r="J6985" s="38"/>
      <c r="K6985" s="36"/>
      <c r="L6985" s="36"/>
      <c r="M6985" s="38"/>
      <c r="N6985" s="36"/>
      <c r="O6985" s="38"/>
    </row>
    <row r="6986" spans="8:15">
      <c r="H6986" s="37"/>
      <c r="I6986" s="36"/>
      <c r="J6986" s="38"/>
      <c r="K6986" s="36"/>
      <c r="L6986" s="36"/>
      <c r="M6986" s="38"/>
      <c r="N6986" s="36"/>
      <c r="O6986" s="38"/>
    </row>
    <row r="6987" spans="8:15">
      <c r="H6987" s="37"/>
      <c r="I6987" s="36"/>
      <c r="J6987" s="38"/>
      <c r="K6987" s="36"/>
      <c r="L6987" s="36"/>
      <c r="M6987" s="38"/>
      <c r="N6987" s="36"/>
      <c r="O6987" s="38"/>
    </row>
    <row r="6988" spans="8:15">
      <c r="H6988" s="37"/>
      <c r="I6988" s="36"/>
      <c r="J6988" s="38"/>
      <c r="K6988" s="36"/>
      <c r="L6988" s="36"/>
      <c r="M6988" s="38"/>
      <c r="N6988" s="36"/>
      <c r="O6988" s="38"/>
    </row>
    <row r="6989" spans="8:15">
      <c r="H6989" s="37"/>
      <c r="I6989" s="36"/>
      <c r="J6989" s="38"/>
      <c r="K6989" s="36"/>
      <c r="L6989" s="36"/>
      <c r="M6989" s="38"/>
      <c r="N6989" s="36"/>
      <c r="O6989" s="38"/>
    </row>
    <row r="6990" spans="8:15">
      <c r="H6990" s="37"/>
      <c r="I6990" s="36"/>
      <c r="J6990" s="38"/>
      <c r="K6990" s="36"/>
      <c r="L6990" s="36"/>
      <c r="M6990" s="38"/>
      <c r="N6990" s="36"/>
      <c r="O6990" s="38"/>
    </row>
    <row r="6991" spans="8:15">
      <c r="H6991" s="37"/>
      <c r="I6991" s="36"/>
      <c r="J6991" s="38"/>
      <c r="K6991" s="36"/>
      <c r="L6991" s="36"/>
      <c r="M6991" s="38"/>
      <c r="N6991" s="36"/>
      <c r="O6991" s="38"/>
    </row>
    <row r="6992" spans="8:15">
      <c r="H6992" s="37"/>
      <c r="I6992" s="36"/>
      <c r="J6992" s="38"/>
      <c r="K6992" s="36"/>
      <c r="L6992" s="36"/>
      <c r="M6992" s="38"/>
      <c r="N6992" s="36"/>
      <c r="O6992" s="38"/>
    </row>
    <row r="6993" spans="8:15">
      <c r="H6993" s="37"/>
      <c r="I6993" s="36"/>
      <c r="J6993" s="38"/>
      <c r="K6993" s="36"/>
      <c r="L6993" s="36"/>
      <c r="M6993" s="38"/>
      <c r="N6993" s="36"/>
      <c r="O6993" s="38"/>
    </row>
    <row r="6994" spans="8:15">
      <c r="H6994" s="37"/>
      <c r="I6994" s="36"/>
      <c r="J6994" s="38"/>
      <c r="K6994" s="36"/>
      <c r="L6994" s="36"/>
      <c r="M6994" s="38"/>
      <c r="N6994" s="36"/>
      <c r="O6994" s="38"/>
    </row>
    <row r="6995" spans="8:15">
      <c r="H6995" s="37"/>
      <c r="I6995" s="36"/>
      <c r="J6995" s="38"/>
      <c r="K6995" s="36"/>
      <c r="L6995" s="36"/>
      <c r="M6995" s="38"/>
      <c r="N6995" s="36"/>
      <c r="O6995" s="38"/>
    </row>
    <row r="6996" spans="8:15">
      <c r="H6996" s="37"/>
      <c r="I6996" s="36"/>
      <c r="J6996" s="38"/>
      <c r="K6996" s="36"/>
      <c r="L6996" s="36"/>
      <c r="M6996" s="38"/>
      <c r="N6996" s="36"/>
      <c r="O6996" s="38"/>
    </row>
    <row r="6997" spans="8:15">
      <c r="H6997" s="37"/>
      <c r="I6997" s="36"/>
      <c r="J6997" s="38"/>
      <c r="K6997" s="36"/>
      <c r="L6997" s="36"/>
      <c r="M6997" s="38"/>
      <c r="N6997" s="36"/>
      <c r="O6997" s="38"/>
    </row>
    <row r="6998" spans="8:15">
      <c r="H6998" s="37"/>
      <c r="I6998" s="36"/>
      <c r="J6998" s="38"/>
      <c r="K6998" s="36"/>
      <c r="L6998" s="36"/>
      <c r="M6998" s="38"/>
      <c r="N6998" s="36"/>
      <c r="O6998" s="38"/>
    </row>
    <row r="6999" spans="8:15">
      <c r="H6999" s="37"/>
      <c r="I6999" s="36"/>
      <c r="J6999" s="38"/>
      <c r="K6999" s="36"/>
      <c r="L6999" s="36"/>
      <c r="M6999" s="38"/>
      <c r="N6999" s="36"/>
      <c r="O6999" s="38"/>
    </row>
    <row r="7000" spans="8:15">
      <c r="H7000" s="37"/>
      <c r="I7000" s="36"/>
      <c r="J7000" s="38"/>
      <c r="K7000" s="36"/>
      <c r="L7000" s="36"/>
      <c r="M7000" s="38"/>
      <c r="N7000" s="36"/>
      <c r="O7000" s="38"/>
    </row>
    <row r="7001" spans="8:15">
      <c r="H7001" s="37"/>
      <c r="I7001" s="36"/>
      <c r="J7001" s="38"/>
      <c r="K7001" s="36"/>
      <c r="L7001" s="36"/>
      <c r="M7001" s="38"/>
      <c r="N7001" s="36"/>
      <c r="O7001" s="38"/>
    </row>
    <row r="7002" spans="8:15">
      <c r="H7002" s="37"/>
      <c r="I7002" s="36"/>
      <c r="J7002" s="38"/>
      <c r="K7002" s="36"/>
      <c r="L7002" s="36"/>
      <c r="M7002" s="38"/>
      <c r="N7002" s="36"/>
      <c r="O7002" s="38"/>
    </row>
    <row r="7003" spans="8:15">
      <c r="H7003" s="37"/>
      <c r="I7003" s="36"/>
      <c r="J7003" s="38"/>
      <c r="K7003" s="36"/>
      <c r="L7003" s="36"/>
      <c r="M7003" s="38"/>
      <c r="N7003" s="36"/>
      <c r="O7003" s="38"/>
    </row>
    <row r="7004" spans="8:15">
      <c r="H7004" s="37"/>
      <c r="I7004" s="36"/>
      <c r="J7004" s="38"/>
      <c r="K7004" s="36"/>
      <c r="L7004" s="36"/>
      <c r="M7004" s="38"/>
      <c r="N7004" s="36"/>
      <c r="O7004" s="38"/>
    </row>
    <row r="7005" spans="8:15">
      <c r="H7005" s="37"/>
      <c r="I7005" s="36"/>
      <c r="J7005" s="38"/>
      <c r="K7005" s="36"/>
      <c r="L7005" s="36"/>
      <c r="M7005" s="38"/>
      <c r="N7005" s="36"/>
      <c r="O7005" s="38"/>
    </row>
    <row r="7006" spans="8:15">
      <c r="H7006" s="37"/>
      <c r="I7006" s="36"/>
      <c r="J7006" s="38"/>
      <c r="K7006" s="36"/>
      <c r="L7006" s="36"/>
      <c r="M7006" s="38"/>
      <c r="N7006" s="36"/>
      <c r="O7006" s="38"/>
    </row>
    <row r="7007" spans="8:15">
      <c r="H7007" s="37"/>
      <c r="I7007" s="36"/>
      <c r="J7007" s="38"/>
      <c r="K7007" s="36"/>
      <c r="L7007" s="36"/>
      <c r="M7007" s="38"/>
      <c r="N7007" s="36"/>
      <c r="O7007" s="38"/>
    </row>
    <row r="7008" spans="8:15">
      <c r="H7008" s="37"/>
      <c r="I7008" s="36"/>
      <c r="J7008" s="38"/>
      <c r="K7008" s="36"/>
      <c r="L7008" s="36"/>
      <c r="M7008" s="38"/>
      <c r="N7008" s="36"/>
      <c r="O7008" s="38"/>
    </row>
    <row r="7009" spans="8:15">
      <c r="H7009" s="37"/>
      <c r="I7009" s="36"/>
      <c r="J7009" s="38"/>
      <c r="K7009" s="36"/>
      <c r="L7009" s="36"/>
      <c r="M7009" s="38"/>
      <c r="N7009" s="36"/>
      <c r="O7009" s="38"/>
    </row>
    <row r="7010" spans="8:15">
      <c r="H7010" s="37"/>
      <c r="I7010" s="36"/>
      <c r="J7010" s="38"/>
      <c r="K7010" s="36"/>
      <c r="L7010" s="36"/>
      <c r="M7010" s="38"/>
      <c r="N7010" s="36"/>
      <c r="O7010" s="38"/>
    </row>
    <row r="7011" spans="8:15">
      <c r="H7011" s="37"/>
      <c r="I7011" s="36"/>
      <c r="J7011" s="38"/>
      <c r="K7011" s="36"/>
      <c r="L7011" s="36"/>
      <c r="M7011" s="38"/>
      <c r="N7011" s="36"/>
      <c r="O7011" s="38"/>
    </row>
    <row r="7012" spans="8:15">
      <c r="H7012" s="37"/>
      <c r="I7012" s="36"/>
      <c r="J7012" s="38"/>
      <c r="K7012" s="36"/>
      <c r="L7012" s="36"/>
      <c r="M7012" s="38"/>
      <c r="N7012" s="36"/>
      <c r="O7012" s="38"/>
    </row>
    <row r="7013" spans="8:15">
      <c r="H7013" s="37"/>
      <c r="I7013" s="36"/>
      <c r="J7013" s="38"/>
      <c r="K7013" s="36"/>
      <c r="L7013" s="36"/>
      <c r="M7013" s="38"/>
      <c r="N7013" s="36"/>
      <c r="O7013" s="38"/>
    </row>
    <row r="7014" spans="8:15">
      <c r="H7014" s="37"/>
      <c r="I7014" s="36"/>
      <c r="J7014" s="38"/>
      <c r="K7014" s="36"/>
      <c r="L7014" s="36"/>
      <c r="M7014" s="38"/>
      <c r="N7014" s="36"/>
      <c r="O7014" s="38"/>
    </row>
    <row r="7015" spans="8:15">
      <c r="H7015" s="37"/>
      <c r="I7015" s="36"/>
      <c r="J7015" s="38"/>
      <c r="K7015" s="36"/>
      <c r="L7015" s="36"/>
      <c r="M7015" s="38"/>
      <c r="N7015" s="36"/>
      <c r="O7015" s="38"/>
    </row>
    <row r="7016" spans="8:15">
      <c r="H7016" s="37"/>
      <c r="I7016" s="36"/>
      <c r="J7016" s="38"/>
      <c r="K7016" s="36"/>
      <c r="L7016" s="36"/>
      <c r="M7016" s="38"/>
      <c r="N7016" s="36"/>
      <c r="O7016" s="38"/>
    </row>
    <row r="7017" spans="8:15">
      <c r="H7017" s="37"/>
      <c r="I7017" s="36"/>
      <c r="J7017" s="38"/>
      <c r="K7017" s="36"/>
      <c r="L7017" s="36"/>
      <c r="M7017" s="38"/>
      <c r="N7017" s="36"/>
      <c r="O7017" s="38"/>
    </row>
    <row r="7018" spans="8:15">
      <c r="H7018" s="37"/>
      <c r="I7018" s="36"/>
      <c r="J7018" s="38"/>
      <c r="K7018" s="36"/>
      <c r="L7018" s="36"/>
      <c r="M7018" s="38"/>
      <c r="N7018" s="36"/>
      <c r="O7018" s="38"/>
    </row>
    <row r="7019" spans="8:15">
      <c r="H7019" s="37"/>
      <c r="I7019" s="36"/>
      <c r="J7019" s="38"/>
      <c r="K7019" s="36"/>
      <c r="L7019" s="36"/>
      <c r="M7019" s="38"/>
      <c r="N7019" s="36"/>
      <c r="O7019" s="38"/>
    </row>
    <row r="7020" spans="8:15">
      <c r="H7020" s="37"/>
      <c r="I7020" s="36"/>
      <c r="J7020" s="38"/>
      <c r="K7020" s="36"/>
      <c r="L7020" s="36"/>
      <c r="M7020" s="38"/>
      <c r="N7020" s="36"/>
      <c r="O7020" s="38"/>
    </row>
    <row r="7021" spans="8:15">
      <c r="H7021" s="37"/>
      <c r="I7021" s="36"/>
      <c r="J7021" s="38"/>
      <c r="K7021" s="36"/>
      <c r="L7021" s="36"/>
      <c r="M7021" s="38"/>
      <c r="N7021" s="36"/>
      <c r="O7021" s="38"/>
    </row>
    <row r="7022" spans="8:15">
      <c r="H7022" s="37"/>
      <c r="I7022" s="36"/>
      <c r="J7022" s="38"/>
      <c r="K7022" s="36"/>
      <c r="L7022" s="36"/>
      <c r="M7022" s="38"/>
      <c r="N7022" s="36"/>
      <c r="O7022" s="38"/>
    </row>
    <row r="7023" spans="8:15">
      <c r="H7023" s="37"/>
      <c r="I7023" s="36"/>
      <c r="J7023" s="38"/>
      <c r="K7023" s="36"/>
      <c r="L7023" s="36"/>
      <c r="M7023" s="38"/>
      <c r="N7023" s="36"/>
      <c r="O7023" s="38"/>
    </row>
    <row r="7024" spans="8:15">
      <c r="H7024" s="37"/>
      <c r="I7024" s="36"/>
      <c r="J7024" s="38"/>
      <c r="K7024" s="36"/>
      <c r="L7024" s="36"/>
      <c r="M7024" s="38"/>
      <c r="N7024" s="36"/>
      <c r="O7024" s="38"/>
    </row>
    <row r="7025" spans="8:15">
      <c r="H7025" s="37"/>
      <c r="I7025" s="36"/>
      <c r="J7025" s="38"/>
      <c r="K7025" s="36"/>
      <c r="L7025" s="36"/>
      <c r="M7025" s="38"/>
      <c r="N7025" s="36"/>
      <c r="O7025" s="38"/>
    </row>
    <row r="7026" spans="8:15">
      <c r="H7026" s="37"/>
      <c r="I7026" s="36"/>
      <c r="J7026" s="38"/>
      <c r="K7026" s="36"/>
      <c r="L7026" s="36"/>
      <c r="M7026" s="38"/>
      <c r="N7026" s="36"/>
      <c r="O7026" s="38"/>
    </row>
    <row r="7027" spans="8:15">
      <c r="H7027" s="37"/>
      <c r="I7027" s="36"/>
      <c r="J7027" s="38"/>
      <c r="K7027" s="36"/>
      <c r="L7027" s="36"/>
      <c r="M7027" s="38"/>
      <c r="N7027" s="36"/>
      <c r="O7027" s="38"/>
    </row>
    <row r="7028" spans="8:15">
      <c r="H7028" s="37"/>
      <c r="I7028" s="36"/>
      <c r="J7028" s="38"/>
      <c r="K7028" s="36"/>
      <c r="L7028" s="36"/>
      <c r="M7028" s="38"/>
      <c r="N7028" s="36"/>
      <c r="O7028" s="38"/>
    </row>
    <row r="7029" spans="8:15">
      <c r="H7029" s="37"/>
      <c r="I7029" s="36"/>
      <c r="J7029" s="38"/>
      <c r="K7029" s="36"/>
      <c r="L7029" s="36"/>
      <c r="M7029" s="38"/>
      <c r="N7029" s="36"/>
      <c r="O7029" s="38"/>
    </row>
    <row r="7030" spans="8:15">
      <c r="H7030" s="37"/>
      <c r="I7030" s="36"/>
      <c r="J7030" s="38"/>
      <c r="K7030" s="36"/>
      <c r="L7030" s="36"/>
      <c r="M7030" s="38"/>
      <c r="N7030" s="36"/>
      <c r="O7030" s="38"/>
    </row>
    <row r="7031" spans="8:15">
      <c r="H7031" s="37"/>
      <c r="I7031" s="36"/>
      <c r="J7031" s="38"/>
      <c r="K7031" s="36"/>
      <c r="L7031" s="36"/>
      <c r="M7031" s="38"/>
      <c r="N7031" s="36"/>
      <c r="O7031" s="38"/>
    </row>
    <row r="7032" spans="8:15">
      <c r="H7032" s="37"/>
      <c r="I7032" s="36"/>
      <c r="J7032" s="38"/>
      <c r="K7032" s="36"/>
      <c r="L7032" s="36"/>
      <c r="M7032" s="38"/>
      <c r="N7032" s="36"/>
      <c r="O7032" s="38"/>
    </row>
    <row r="7033" spans="8:15">
      <c r="H7033" s="37"/>
      <c r="I7033" s="36"/>
      <c r="J7033" s="38"/>
      <c r="K7033" s="36"/>
      <c r="L7033" s="36"/>
      <c r="M7033" s="38"/>
      <c r="N7033" s="36"/>
      <c r="O7033" s="38"/>
    </row>
    <row r="7034" spans="8:15">
      <c r="H7034" s="37"/>
      <c r="I7034" s="36"/>
      <c r="J7034" s="38"/>
      <c r="K7034" s="36"/>
      <c r="L7034" s="36"/>
      <c r="M7034" s="38"/>
      <c r="N7034" s="36"/>
      <c r="O7034" s="38"/>
    </row>
    <row r="7035" spans="8:15">
      <c r="H7035" s="37"/>
      <c r="I7035" s="36"/>
      <c r="J7035" s="38"/>
      <c r="K7035" s="36"/>
      <c r="L7035" s="36"/>
      <c r="M7035" s="38"/>
      <c r="N7035" s="36"/>
      <c r="O7035" s="38"/>
    </row>
    <row r="7036" spans="8:15">
      <c r="H7036" s="37"/>
      <c r="I7036" s="36"/>
      <c r="J7036" s="38"/>
      <c r="K7036" s="36"/>
      <c r="L7036" s="36"/>
      <c r="M7036" s="38"/>
      <c r="N7036" s="36"/>
      <c r="O7036" s="38"/>
    </row>
    <row r="7037" spans="8:15">
      <c r="H7037" s="37"/>
      <c r="I7037" s="36"/>
      <c r="J7037" s="38"/>
      <c r="K7037" s="36"/>
      <c r="L7037" s="36"/>
      <c r="M7037" s="38"/>
      <c r="N7037" s="36"/>
      <c r="O7037" s="38"/>
    </row>
    <row r="7038" spans="8:15">
      <c r="H7038" s="37"/>
      <c r="I7038" s="36"/>
      <c r="J7038" s="38"/>
      <c r="K7038" s="36"/>
      <c r="L7038" s="36"/>
      <c r="M7038" s="38"/>
      <c r="N7038" s="36"/>
      <c r="O7038" s="38"/>
    </row>
    <row r="7039" spans="8:15">
      <c r="H7039" s="37"/>
      <c r="I7039" s="36"/>
      <c r="J7039" s="38"/>
      <c r="K7039" s="36"/>
      <c r="L7039" s="36"/>
      <c r="M7039" s="38"/>
      <c r="N7039" s="36"/>
      <c r="O7039" s="38"/>
    </row>
    <row r="7040" spans="8:15">
      <c r="H7040" s="37"/>
      <c r="I7040" s="36"/>
      <c r="J7040" s="38"/>
      <c r="K7040" s="36"/>
      <c r="L7040" s="36"/>
      <c r="M7040" s="38"/>
      <c r="N7040" s="36"/>
      <c r="O7040" s="38"/>
    </row>
    <row r="7041" spans="8:15">
      <c r="H7041" s="37"/>
      <c r="I7041" s="36"/>
      <c r="J7041" s="38"/>
      <c r="K7041" s="36"/>
      <c r="L7041" s="36"/>
      <c r="M7041" s="38"/>
      <c r="N7041" s="36"/>
      <c r="O7041" s="38"/>
    </row>
    <row r="7042" spans="8:15">
      <c r="H7042" s="37"/>
      <c r="I7042" s="36"/>
      <c r="J7042" s="38"/>
      <c r="K7042" s="36"/>
      <c r="L7042" s="36"/>
      <c r="M7042" s="38"/>
      <c r="N7042" s="36"/>
      <c r="O7042" s="38"/>
    </row>
    <row r="7043" spans="8:15">
      <c r="H7043" s="37"/>
      <c r="I7043" s="36"/>
      <c r="J7043" s="38"/>
      <c r="K7043" s="36"/>
      <c r="L7043" s="36"/>
      <c r="M7043" s="38"/>
      <c r="N7043" s="36"/>
      <c r="O7043" s="38"/>
    </row>
    <row r="7044" spans="8:15">
      <c r="H7044" s="37"/>
      <c r="I7044" s="36"/>
      <c r="J7044" s="38"/>
      <c r="K7044" s="36"/>
      <c r="L7044" s="36"/>
      <c r="M7044" s="38"/>
      <c r="N7044" s="36"/>
      <c r="O7044" s="38"/>
    </row>
    <row r="7045" spans="8:15">
      <c r="H7045" s="37"/>
      <c r="I7045" s="36"/>
      <c r="J7045" s="38"/>
      <c r="K7045" s="36"/>
      <c r="L7045" s="36"/>
      <c r="M7045" s="38"/>
      <c r="N7045" s="36"/>
      <c r="O7045" s="38"/>
    </row>
    <row r="7046" spans="8:15">
      <c r="H7046" s="37"/>
      <c r="I7046" s="36"/>
      <c r="J7046" s="38"/>
      <c r="K7046" s="36"/>
      <c r="L7046" s="36"/>
      <c r="M7046" s="38"/>
      <c r="N7046" s="36"/>
      <c r="O7046" s="38"/>
    </row>
    <row r="7047" spans="8:15">
      <c r="H7047" s="37"/>
      <c r="I7047" s="36"/>
      <c r="J7047" s="38"/>
      <c r="K7047" s="36"/>
      <c r="L7047" s="36"/>
      <c r="M7047" s="38"/>
      <c r="N7047" s="36"/>
      <c r="O7047" s="38"/>
    </row>
    <row r="7048" spans="8:15">
      <c r="H7048" s="37"/>
      <c r="I7048" s="36"/>
      <c r="J7048" s="38"/>
      <c r="K7048" s="36"/>
      <c r="L7048" s="36"/>
      <c r="M7048" s="38"/>
      <c r="N7048" s="36"/>
      <c r="O7048" s="38"/>
    </row>
    <row r="7049" spans="8:15">
      <c r="H7049" s="37"/>
      <c r="I7049" s="36"/>
      <c r="J7049" s="38"/>
      <c r="K7049" s="36"/>
      <c r="L7049" s="36"/>
      <c r="M7049" s="38"/>
      <c r="N7049" s="36"/>
      <c r="O7049" s="38"/>
    </row>
    <row r="7050" spans="8:15">
      <c r="H7050" s="37"/>
      <c r="I7050" s="36"/>
      <c r="J7050" s="38"/>
      <c r="K7050" s="36"/>
      <c r="L7050" s="36"/>
      <c r="M7050" s="38"/>
      <c r="N7050" s="36"/>
      <c r="O7050" s="38"/>
    </row>
    <row r="7051" spans="8:15">
      <c r="H7051" s="37"/>
      <c r="I7051" s="36"/>
      <c r="J7051" s="38"/>
      <c r="K7051" s="36"/>
      <c r="L7051" s="36"/>
      <c r="M7051" s="38"/>
      <c r="N7051" s="36"/>
      <c r="O7051" s="38"/>
    </row>
    <row r="7052" spans="8:15">
      <c r="H7052" s="37"/>
      <c r="I7052" s="36"/>
      <c r="J7052" s="38"/>
      <c r="K7052" s="36"/>
      <c r="L7052" s="36"/>
      <c r="M7052" s="38"/>
      <c r="N7052" s="36"/>
      <c r="O7052" s="38"/>
    </row>
    <row r="7053" spans="8:15">
      <c r="H7053" s="37"/>
      <c r="I7053" s="36"/>
      <c r="J7053" s="38"/>
      <c r="K7053" s="36"/>
      <c r="L7053" s="36"/>
      <c r="M7053" s="38"/>
      <c r="N7053" s="36"/>
      <c r="O7053" s="38"/>
    </row>
    <row r="7054" spans="8:15">
      <c r="H7054" s="37"/>
      <c r="I7054" s="36"/>
      <c r="J7054" s="38"/>
      <c r="K7054" s="36"/>
      <c r="L7054" s="36"/>
      <c r="M7054" s="38"/>
      <c r="N7054" s="36"/>
      <c r="O7054" s="38"/>
    </row>
    <row r="7055" spans="8:15">
      <c r="H7055" s="37"/>
      <c r="I7055" s="36"/>
      <c r="J7055" s="38"/>
      <c r="K7055" s="36"/>
      <c r="L7055" s="36"/>
      <c r="M7055" s="38"/>
      <c r="N7055" s="36"/>
      <c r="O7055" s="38"/>
    </row>
    <row r="7056" spans="8:15">
      <c r="H7056" s="37"/>
      <c r="I7056" s="36"/>
      <c r="J7056" s="38"/>
      <c r="K7056" s="36"/>
      <c r="L7056" s="36"/>
      <c r="M7056" s="38"/>
      <c r="N7056" s="36"/>
      <c r="O7056" s="38"/>
    </row>
    <row r="7057" spans="8:15">
      <c r="H7057" s="37"/>
      <c r="I7057" s="36"/>
      <c r="J7057" s="38"/>
      <c r="K7057" s="36"/>
      <c r="L7057" s="36"/>
      <c r="M7057" s="38"/>
      <c r="N7057" s="36"/>
      <c r="O7057" s="38"/>
    </row>
    <row r="7058" spans="8:15">
      <c r="H7058" s="37"/>
      <c r="I7058" s="36"/>
      <c r="J7058" s="38"/>
      <c r="K7058" s="36"/>
      <c r="L7058" s="36"/>
      <c r="M7058" s="38"/>
      <c r="N7058" s="36"/>
      <c r="O7058" s="38"/>
    </row>
    <row r="7059" spans="8:15">
      <c r="H7059" s="37"/>
      <c r="I7059" s="36"/>
      <c r="J7059" s="38"/>
      <c r="K7059" s="36"/>
      <c r="L7059" s="36"/>
      <c r="M7059" s="38"/>
      <c r="N7059" s="36"/>
      <c r="O7059" s="38"/>
    </row>
    <row r="7060" spans="8:15">
      <c r="H7060" s="37"/>
      <c r="I7060" s="36"/>
      <c r="J7060" s="38"/>
      <c r="K7060" s="36"/>
      <c r="L7060" s="36"/>
      <c r="M7060" s="38"/>
      <c r="N7060" s="36"/>
      <c r="O7060" s="38"/>
    </row>
    <row r="7061" spans="8:15">
      <c r="H7061" s="37"/>
      <c r="I7061" s="36"/>
      <c r="J7061" s="38"/>
      <c r="K7061" s="36"/>
      <c r="L7061" s="36"/>
      <c r="M7061" s="38"/>
      <c r="N7061" s="36"/>
      <c r="O7061" s="38"/>
    </row>
    <row r="7062" spans="8:15">
      <c r="H7062" s="37"/>
      <c r="I7062" s="36"/>
      <c r="J7062" s="38"/>
      <c r="K7062" s="36"/>
      <c r="L7062" s="36"/>
      <c r="M7062" s="38"/>
      <c r="N7062" s="36"/>
      <c r="O7062" s="38"/>
    </row>
    <row r="7063" spans="8:15">
      <c r="H7063" s="37"/>
      <c r="I7063" s="36"/>
      <c r="J7063" s="38"/>
      <c r="K7063" s="36"/>
      <c r="L7063" s="36"/>
      <c r="M7063" s="38"/>
      <c r="N7063" s="36"/>
      <c r="O7063" s="38"/>
    </row>
    <row r="7064" spans="8:15">
      <c r="H7064" s="37"/>
      <c r="I7064" s="36"/>
      <c r="J7064" s="38"/>
      <c r="K7064" s="36"/>
      <c r="L7064" s="36"/>
      <c r="M7064" s="38"/>
      <c r="N7064" s="36"/>
      <c r="O7064" s="38"/>
    </row>
    <row r="7065" spans="8:15">
      <c r="H7065" s="37"/>
      <c r="I7065" s="36"/>
      <c r="J7065" s="38"/>
      <c r="K7065" s="36"/>
      <c r="L7065" s="36"/>
      <c r="M7065" s="38"/>
      <c r="N7065" s="36"/>
      <c r="O7065" s="38"/>
    </row>
    <row r="7066" spans="8:15">
      <c r="H7066" s="37"/>
      <c r="I7066" s="36"/>
      <c r="J7066" s="38"/>
      <c r="K7066" s="36"/>
      <c r="L7066" s="36"/>
      <c r="M7066" s="38"/>
      <c r="N7066" s="36"/>
      <c r="O7066" s="38"/>
    </row>
    <row r="7067" spans="8:15">
      <c r="H7067" s="37"/>
      <c r="I7067" s="36"/>
      <c r="J7067" s="38"/>
      <c r="K7067" s="36"/>
      <c r="L7067" s="36"/>
      <c r="M7067" s="38"/>
      <c r="N7067" s="36"/>
      <c r="O7067" s="38"/>
    </row>
    <row r="7068" spans="8:15">
      <c r="H7068" s="37"/>
      <c r="I7068" s="36"/>
      <c r="J7068" s="38"/>
      <c r="K7068" s="36"/>
      <c r="L7068" s="36"/>
      <c r="M7068" s="38"/>
      <c r="N7068" s="36"/>
      <c r="O7068" s="38"/>
    </row>
    <row r="7069" spans="8:15">
      <c r="H7069" s="37"/>
      <c r="I7069" s="36"/>
      <c r="J7069" s="38"/>
      <c r="K7069" s="36"/>
      <c r="L7069" s="36"/>
      <c r="M7069" s="38"/>
      <c r="N7069" s="36"/>
      <c r="O7069" s="38"/>
    </row>
    <row r="7070" spans="8:15">
      <c r="H7070" s="37"/>
      <c r="I7070" s="36"/>
      <c r="J7070" s="38"/>
      <c r="K7070" s="36"/>
      <c r="L7070" s="36"/>
      <c r="M7070" s="38"/>
      <c r="N7070" s="36"/>
      <c r="O7070" s="38"/>
    </row>
    <row r="7071" spans="8:15">
      <c r="H7071" s="37"/>
      <c r="I7071" s="36"/>
      <c r="J7071" s="38"/>
      <c r="K7071" s="36"/>
      <c r="L7071" s="36"/>
      <c r="M7071" s="38"/>
      <c r="N7071" s="36"/>
      <c r="O7071" s="38"/>
    </row>
    <row r="7072" spans="8:15">
      <c r="H7072" s="37"/>
      <c r="I7072" s="36"/>
      <c r="J7072" s="38"/>
      <c r="K7072" s="36"/>
      <c r="L7072" s="36"/>
      <c r="M7072" s="38"/>
      <c r="N7072" s="36"/>
      <c r="O7072" s="38"/>
    </row>
    <row r="7073" spans="8:15">
      <c r="H7073" s="37"/>
      <c r="I7073" s="36"/>
      <c r="J7073" s="38"/>
      <c r="K7073" s="36"/>
      <c r="L7073" s="36"/>
      <c r="M7073" s="38"/>
      <c r="N7073" s="36"/>
      <c r="O7073" s="38"/>
    </row>
    <row r="7074" spans="8:15">
      <c r="H7074" s="37"/>
      <c r="I7074" s="36"/>
      <c r="J7074" s="38"/>
      <c r="K7074" s="36"/>
      <c r="L7074" s="36"/>
      <c r="M7074" s="38"/>
      <c r="N7074" s="36"/>
      <c r="O7074" s="38"/>
    </row>
    <row r="7075" spans="8:15">
      <c r="H7075" s="37"/>
      <c r="I7075" s="36"/>
      <c r="J7075" s="38"/>
      <c r="K7075" s="36"/>
      <c r="L7075" s="36"/>
      <c r="M7075" s="38"/>
      <c r="N7075" s="36"/>
      <c r="O7075" s="38"/>
    </row>
    <row r="7076" spans="8:15">
      <c r="H7076" s="37"/>
      <c r="I7076" s="36"/>
      <c r="J7076" s="38"/>
      <c r="K7076" s="36"/>
      <c r="L7076" s="36"/>
      <c r="M7076" s="38"/>
      <c r="N7076" s="36"/>
      <c r="O7076" s="38"/>
    </row>
    <row r="7077" spans="8:15">
      <c r="H7077" s="37"/>
      <c r="I7077" s="36"/>
      <c r="J7077" s="38"/>
      <c r="K7077" s="36"/>
      <c r="L7077" s="36"/>
      <c r="M7077" s="38"/>
      <c r="N7077" s="36"/>
      <c r="O7077" s="38"/>
    </row>
    <row r="7078" spans="8:15">
      <c r="H7078" s="37"/>
      <c r="I7078" s="36"/>
      <c r="J7078" s="38"/>
      <c r="K7078" s="36"/>
      <c r="L7078" s="36"/>
      <c r="M7078" s="38"/>
      <c r="N7078" s="36"/>
      <c r="O7078" s="38"/>
    </row>
    <row r="7079" spans="8:15">
      <c r="H7079" s="37"/>
      <c r="I7079" s="36"/>
      <c r="J7079" s="38"/>
      <c r="K7079" s="36"/>
      <c r="L7079" s="36"/>
      <c r="M7079" s="38"/>
      <c r="N7079" s="36"/>
      <c r="O7079" s="38"/>
    </row>
    <row r="7080" spans="8:15">
      <c r="H7080" s="37"/>
      <c r="I7080" s="36"/>
      <c r="J7080" s="38"/>
      <c r="K7080" s="36"/>
      <c r="L7080" s="36"/>
      <c r="M7080" s="38"/>
      <c r="N7080" s="36"/>
      <c r="O7080" s="38"/>
    </row>
    <row r="7081" spans="8:15">
      <c r="H7081" s="37"/>
      <c r="I7081" s="36"/>
      <c r="J7081" s="38"/>
      <c r="K7081" s="36"/>
      <c r="L7081" s="36"/>
      <c r="M7081" s="38"/>
      <c r="N7081" s="36"/>
      <c r="O7081" s="38"/>
    </row>
    <row r="7082" spans="8:15">
      <c r="H7082" s="37"/>
      <c r="I7082" s="36"/>
      <c r="J7082" s="38"/>
      <c r="K7082" s="36"/>
      <c r="L7082" s="36"/>
      <c r="M7082" s="38"/>
      <c r="N7082" s="36"/>
      <c r="O7082" s="38"/>
    </row>
    <row r="7083" spans="8:15">
      <c r="H7083" s="37"/>
      <c r="I7083" s="36"/>
      <c r="J7083" s="38"/>
      <c r="K7083" s="36"/>
      <c r="L7083" s="36"/>
      <c r="M7083" s="38"/>
      <c r="N7083" s="36"/>
      <c r="O7083" s="38"/>
    </row>
    <row r="7084" spans="8:15">
      <c r="H7084" s="37"/>
      <c r="I7084" s="36"/>
      <c r="J7084" s="38"/>
      <c r="K7084" s="36"/>
      <c r="L7084" s="36"/>
      <c r="M7084" s="38"/>
      <c r="N7084" s="36"/>
      <c r="O7084" s="38"/>
    </row>
    <row r="7085" spans="8:15">
      <c r="H7085" s="37"/>
      <c r="I7085" s="36"/>
      <c r="J7085" s="38"/>
      <c r="K7085" s="36"/>
      <c r="L7085" s="36"/>
      <c r="M7085" s="38"/>
      <c r="N7085" s="36"/>
      <c r="O7085" s="38"/>
    </row>
    <row r="7086" spans="8:15">
      <c r="H7086" s="37"/>
      <c r="I7086" s="36"/>
      <c r="J7086" s="38"/>
      <c r="K7086" s="36"/>
      <c r="L7086" s="36"/>
      <c r="M7086" s="38"/>
      <c r="N7086" s="36"/>
      <c r="O7086" s="38"/>
    </row>
    <row r="7087" spans="8:15">
      <c r="H7087" s="37"/>
      <c r="I7087" s="36"/>
      <c r="J7087" s="38"/>
      <c r="K7087" s="36"/>
      <c r="L7087" s="36"/>
      <c r="M7087" s="38"/>
      <c r="N7087" s="36"/>
      <c r="O7087" s="38"/>
    </row>
    <row r="7088" spans="8:15">
      <c r="H7088" s="37"/>
      <c r="I7088" s="36"/>
      <c r="J7088" s="38"/>
      <c r="K7088" s="36"/>
      <c r="L7088" s="36"/>
      <c r="M7088" s="38"/>
      <c r="N7088" s="36"/>
      <c r="O7088" s="38"/>
    </row>
    <row r="7089" spans="8:15">
      <c r="H7089" s="37"/>
      <c r="I7089" s="36"/>
      <c r="J7089" s="38"/>
      <c r="K7089" s="36"/>
      <c r="L7089" s="36"/>
      <c r="M7089" s="38"/>
      <c r="N7089" s="36"/>
      <c r="O7089" s="38"/>
    </row>
    <row r="7090" spans="8:15">
      <c r="H7090" s="37"/>
      <c r="I7090" s="36"/>
      <c r="J7090" s="38"/>
      <c r="K7090" s="36"/>
      <c r="L7090" s="36"/>
      <c r="M7090" s="38"/>
      <c r="N7090" s="36"/>
      <c r="O7090" s="38"/>
    </row>
    <row r="7091" spans="8:15">
      <c r="H7091" s="37"/>
      <c r="I7091" s="36"/>
      <c r="J7091" s="38"/>
      <c r="K7091" s="36"/>
      <c r="L7091" s="36"/>
      <c r="M7091" s="38"/>
      <c r="N7091" s="36"/>
      <c r="O7091" s="38"/>
    </row>
    <row r="7092" spans="8:15">
      <c r="H7092" s="37"/>
      <c r="I7092" s="36"/>
      <c r="J7092" s="38"/>
      <c r="K7092" s="36"/>
      <c r="L7092" s="36"/>
      <c r="M7092" s="38"/>
      <c r="N7092" s="36"/>
      <c r="O7092" s="38"/>
    </row>
    <row r="7093" spans="8:15">
      <c r="H7093" s="37"/>
      <c r="I7093" s="36"/>
      <c r="J7093" s="38"/>
      <c r="K7093" s="36"/>
      <c r="L7093" s="36"/>
      <c r="M7093" s="38"/>
      <c r="N7093" s="36"/>
      <c r="O7093" s="38"/>
    </row>
    <row r="7094" spans="8:15">
      <c r="H7094" s="37"/>
      <c r="I7094" s="36"/>
      <c r="J7094" s="38"/>
      <c r="K7094" s="36"/>
      <c r="L7094" s="36"/>
      <c r="M7094" s="38"/>
      <c r="N7094" s="36"/>
      <c r="O7094" s="38"/>
    </row>
    <row r="7095" spans="8:15">
      <c r="H7095" s="37"/>
      <c r="I7095" s="36"/>
      <c r="J7095" s="38"/>
      <c r="K7095" s="36"/>
      <c r="L7095" s="36"/>
      <c r="M7095" s="38"/>
      <c r="N7095" s="36"/>
      <c r="O7095" s="38"/>
    </row>
    <row r="7096" spans="8:15">
      <c r="H7096" s="37"/>
      <c r="I7096" s="36"/>
      <c r="J7096" s="38"/>
      <c r="K7096" s="36"/>
      <c r="L7096" s="36"/>
      <c r="M7096" s="38"/>
      <c r="N7096" s="36"/>
      <c r="O7096" s="38"/>
    </row>
    <row r="7097" spans="8:15">
      <c r="H7097" s="37"/>
      <c r="I7097" s="36"/>
      <c r="J7097" s="38"/>
      <c r="K7097" s="36"/>
      <c r="L7097" s="36"/>
      <c r="M7097" s="38"/>
      <c r="N7097" s="36"/>
      <c r="O7097" s="38"/>
    </row>
    <row r="7098" spans="8:15">
      <c r="H7098" s="37"/>
      <c r="I7098" s="36"/>
      <c r="J7098" s="38"/>
      <c r="K7098" s="36"/>
      <c r="L7098" s="36"/>
      <c r="M7098" s="38"/>
      <c r="N7098" s="36"/>
      <c r="O7098" s="38"/>
    </row>
    <row r="7099" spans="8:15">
      <c r="H7099" s="37"/>
      <c r="I7099" s="36"/>
      <c r="J7099" s="38"/>
      <c r="K7099" s="36"/>
      <c r="L7099" s="36"/>
      <c r="M7099" s="38"/>
      <c r="N7099" s="36"/>
      <c r="O7099" s="38"/>
    </row>
    <row r="7100" spans="8:15">
      <c r="H7100" s="37"/>
      <c r="I7100" s="36"/>
      <c r="J7100" s="38"/>
      <c r="K7100" s="36"/>
      <c r="L7100" s="36"/>
      <c r="M7100" s="38"/>
      <c r="N7100" s="36"/>
      <c r="O7100" s="38"/>
    </row>
    <row r="7101" spans="8:15">
      <c r="H7101" s="37"/>
      <c r="I7101" s="36"/>
      <c r="J7101" s="38"/>
      <c r="K7101" s="36"/>
      <c r="L7101" s="36"/>
      <c r="M7101" s="38"/>
      <c r="N7101" s="36"/>
      <c r="O7101" s="38"/>
    </row>
    <row r="7102" spans="8:15">
      <c r="H7102" s="37"/>
      <c r="I7102" s="36"/>
      <c r="J7102" s="38"/>
      <c r="K7102" s="36"/>
      <c r="L7102" s="36"/>
      <c r="M7102" s="38"/>
      <c r="N7102" s="36"/>
      <c r="O7102" s="38"/>
    </row>
    <row r="7103" spans="8:15">
      <c r="H7103" s="37"/>
      <c r="I7103" s="36"/>
      <c r="J7103" s="38"/>
      <c r="K7103" s="36"/>
      <c r="L7103" s="36"/>
      <c r="M7103" s="38"/>
      <c r="N7103" s="36"/>
      <c r="O7103" s="38"/>
    </row>
    <row r="7104" spans="8:15">
      <c r="H7104" s="37"/>
      <c r="I7104" s="36"/>
      <c r="J7104" s="38"/>
      <c r="K7104" s="36"/>
      <c r="L7104" s="36"/>
      <c r="M7104" s="38"/>
      <c r="N7104" s="36"/>
      <c r="O7104" s="38"/>
    </row>
    <row r="7105" spans="8:15">
      <c r="H7105" s="37"/>
      <c r="I7105" s="36"/>
      <c r="J7105" s="38"/>
      <c r="K7105" s="36"/>
      <c r="L7105" s="36"/>
      <c r="M7105" s="38"/>
      <c r="N7105" s="36"/>
      <c r="O7105" s="38"/>
    </row>
    <row r="7106" spans="8:15">
      <c r="H7106" s="37"/>
      <c r="I7106" s="36"/>
      <c r="J7106" s="38"/>
      <c r="K7106" s="36"/>
      <c r="L7106" s="36"/>
      <c r="M7106" s="38"/>
      <c r="N7106" s="36"/>
      <c r="O7106" s="38"/>
    </row>
    <row r="7107" spans="8:15">
      <c r="H7107" s="37"/>
      <c r="I7107" s="36"/>
      <c r="J7107" s="38"/>
      <c r="K7107" s="36"/>
      <c r="L7107" s="36"/>
      <c r="M7107" s="38"/>
      <c r="N7107" s="36"/>
      <c r="O7107" s="38"/>
    </row>
    <row r="7108" spans="8:15">
      <c r="H7108" s="37"/>
      <c r="I7108" s="36"/>
      <c r="J7108" s="38"/>
      <c r="K7108" s="36"/>
      <c r="L7108" s="36"/>
      <c r="M7108" s="38"/>
      <c r="N7108" s="36"/>
      <c r="O7108" s="38"/>
    </row>
    <row r="7109" spans="8:15">
      <c r="H7109" s="37"/>
      <c r="I7109" s="36"/>
      <c r="J7109" s="38"/>
      <c r="K7109" s="36"/>
      <c r="L7109" s="36"/>
      <c r="M7109" s="38"/>
      <c r="N7109" s="36"/>
      <c r="O7109" s="38"/>
    </row>
    <row r="7110" spans="8:15">
      <c r="H7110" s="37"/>
      <c r="I7110" s="36"/>
      <c r="J7110" s="38"/>
      <c r="K7110" s="36"/>
      <c r="L7110" s="36"/>
      <c r="M7110" s="38"/>
      <c r="N7110" s="36"/>
      <c r="O7110" s="38"/>
    </row>
    <row r="7111" spans="8:15">
      <c r="H7111" s="37"/>
      <c r="I7111" s="36"/>
      <c r="J7111" s="38"/>
      <c r="K7111" s="36"/>
      <c r="L7111" s="36"/>
      <c r="M7111" s="38"/>
      <c r="N7111" s="36"/>
      <c r="O7111" s="38"/>
    </row>
    <row r="7112" spans="8:15">
      <c r="H7112" s="37"/>
      <c r="I7112" s="36"/>
      <c r="J7112" s="38"/>
      <c r="K7112" s="36"/>
      <c r="L7112" s="36"/>
      <c r="M7112" s="38"/>
      <c r="N7112" s="36"/>
      <c r="O7112" s="38"/>
    </row>
    <row r="7113" spans="8:15">
      <c r="H7113" s="37"/>
      <c r="I7113" s="36"/>
      <c r="J7113" s="38"/>
      <c r="K7113" s="36"/>
      <c r="L7113" s="36"/>
      <c r="M7113" s="38"/>
      <c r="N7113" s="36"/>
      <c r="O7113" s="38"/>
    </row>
    <row r="7114" spans="8:15">
      <c r="H7114" s="37"/>
      <c r="I7114" s="36"/>
      <c r="J7114" s="38"/>
      <c r="K7114" s="36"/>
      <c r="L7114" s="36"/>
      <c r="M7114" s="38"/>
      <c r="N7114" s="36"/>
      <c r="O7114" s="38"/>
    </row>
    <row r="7115" spans="8:15">
      <c r="H7115" s="37"/>
      <c r="I7115" s="36"/>
      <c r="J7115" s="38"/>
      <c r="K7115" s="36"/>
      <c r="L7115" s="36"/>
      <c r="M7115" s="38"/>
      <c r="N7115" s="36"/>
      <c r="O7115" s="38"/>
    </row>
    <row r="7116" spans="8:15">
      <c r="H7116" s="37"/>
      <c r="I7116" s="36"/>
      <c r="J7116" s="38"/>
      <c r="K7116" s="36"/>
      <c r="L7116" s="36"/>
      <c r="M7116" s="38"/>
      <c r="N7116" s="36"/>
      <c r="O7116" s="38"/>
    </row>
    <row r="7117" spans="8:15">
      <c r="H7117" s="37"/>
      <c r="I7117" s="36"/>
      <c r="J7117" s="38"/>
      <c r="K7117" s="36"/>
      <c r="L7117" s="36"/>
      <c r="M7117" s="38"/>
      <c r="N7117" s="36"/>
      <c r="O7117" s="38"/>
    </row>
    <row r="7118" spans="8:15">
      <c r="H7118" s="37"/>
      <c r="I7118" s="36"/>
      <c r="J7118" s="38"/>
      <c r="K7118" s="36"/>
      <c r="L7118" s="36"/>
      <c r="M7118" s="38"/>
      <c r="N7118" s="36"/>
      <c r="O7118" s="38"/>
    </row>
    <row r="7119" spans="8:15">
      <c r="H7119" s="37"/>
      <c r="I7119" s="36"/>
      <c r="J7119" s="38"/>
      <c r="K7119" s="36"/>
      <c r="L7119" s="36"/>
      <c r="M7119" s="38"/>
      <c r="N7119" s="36"/>
      <c r="O7119" s="38"/>
    </row>
    <row r="7120" spans="8:15">
      <c r="H7120" s="37"/>
      <c r="I7120" s="36"/>
      <c r="J7120" s="38"/>
      <c r="K7120" s="36"/>
      <c r="L7120" s="36"/>
      <c r="M7120" s="38"/>
      <c r="N7120" s="36"/>
      <c r="O7120" s="38"/>
    </row>
    <row r="7121" spans="8:15">
      <c r="H7121" s="37"/>
      <c r="I7121" s="36"/>
      <c r="J7121" s="38"/>
      <c r="K7121" s="36"/>
      <c r="L7121" s="36"/>
      <c r="M7121" s="38"/>
      <c r="N7121" s="36"/>
      <c r="O7121" s="38"/>
    </row>
    <row r="7122" spans="8:15">
      <c r="H7122" s="37"/>
      <c r="I7122" s="36"/>
      <c r="J7122" s="38"/>
      <c r="K7122" s="36"/>
      <c r="L7122" s="36"/>
      <c r="M7122" s="38"/>
      <c r="N7122" s="36"/>
      <c r="O7122" s="38"/>
    </row>
    <row r="7123" spans="8:15">
      <c r="H7123" s="37"/>
      <c r="I7123" s="36"/>
      <c r="J7123" s="38"/>
      <c r="K7123" s="36"/>
      <c r="L7123" s="36"/>
      <c r="M7123" s="38"/>
      <c r="N7123" s="36"/>
      <c r="O7123" s="38"/>
    </row>
    <row r="7124" spans="8:15">
      <c r="H7124" s="37"/>
      <c r="I7124" s="36"/>
      <c r="J7124" s="38"/>
      <c r="K7124" s="36"/>
      <c r="L7124" s="36"/>
      <c r="M7124" s="38"/>
      <c r="N7124" s="36"/>
      <c r="O7124" s="38"/>
    </row>
    <row r="7125" spans="8:15">
      <c r="H7125" s="37"/>
      <c r="I7125" s="36"/>
      <c r="J7125" s="38"/>
      <c r="K7125" s="36"/>
      <c r="L7125" s="36"/>
      <c r="M7125" s="38"/>
      <c r="N7125" s="36"/>
      <c r="O7125" s="38"/>
    </row>
    <row r="7126" spans="8:15">
      <c r="H7126" s="37"/>
      <c r="I7126" s="36"/>
      <c r="J7126" s="38"/>
      <c r="K7126" s="36"/>
      <c r="L7126" s="36"/>
      <c r="M7126" s="38"/>
      <c r="N7126" s="36"/>
      <c r="O7126" s="38"/>
    </row>
    <row r="7127" spans="8:15">
      <c r="H7127" s="37"/>
      <c r="I7127" s="36"/>
      <c r="J7127" s="38"/>
      <c r="K7127" s="36"/>
      <c r="L7127" s="36"/>
      <c r="M7127" s="38"/>
      <c r="N7127" s="36"/>
      <c r="O7127" s="38"/>
    </row>
    <row r="7128" spans="8:15">
      <c r="H7128" s="37"/>
      <c r="I7128" s="36"/>
      <c r="J7128" s="38"/>
      <c r="K7128" s="36"/>
      <c r="L7128" s="36"/>
      <c r="M7128" s="38"/>
      <c r="N7128" s="36"/>
      <c r="O7128" s="38"/>
    </row>
    <row r="7129" spans="8:15">
      <c r="H7129" s="37"/>
      <c r="I7129" s="36"/>
      <c r="J7129" s="38"/>
      <c r="K7129" s="36"/>
      <c r="L7129" s="36"/>
      <c r="M7129" s="38"/>
      <c r="N7129" s="36"/>
      <c r="O7129" s="38"/>
    </row>
    <row r="7130" spans="8:15">
      <c r="H7130" s="37"/>
      <c r="I7130" s="36"/>
      <c r="J7130" s="38"/>
      <c r="K7130" s="36"/>
      <c r="L7130" s="36"/>
      <c r="M7130" s="38"/>
      <c r="N7130" s="36"/>
      <c r="O7130" s="38"/>
    </row>
    <row r="7131" spans="8:15">
      <c r="H7131" s="37"/>
      <c r="I7131" s="36"/>
      <c r="J7131" s="38"/>
      <c r="K7131" s="36"/>
      <c r="L7131" s="36"/>
      <c r="M7131" s="38"/>
      <c r="N7131" s="36"/>
      <c r="O7131" s="38"/>
    </row>
    <row r="7132" spans="8:15">
      <c r="H7132" s="37"/>
      <c r="I7132" s="36"/>
      <c r="J7132" s="38"/>
      <c r="K7132" s="36"/>
      <c r="L7132" s="36"/>
      <c r="M7132" s="38"/>
      <c r="N7132" s="36"/>
      <c r="O7132" s="38"/>
    </row>
    <row r="7133" spans="8:15">
      <c r="H7133" s="37"/>
      <c r="I7133" s="36"/>
      <c r="J7133" s="38"/>
      <c r="K7133" s="36"/>
      <c r="L7133" s="36"/>
      <c r="M7133" s="38"/>
      <c r="N7133" s="36"/>
      <c r="O7133" s="38"/>
    </row>
    <row r="7134" spans="8:15">
      <c r="H7134" s="37"/>
      <c r="I7134" s="36"/>
      <c r="J7134" s="38"/>
      <c r="K7134" s="36"/>
      <c r="L7134" s="36"/>
      <c r="M7134" s="38"/>
      <c r="N7134" s="36"/>
      <c r="O7134" s="38"/>
    </row>
    <row r="7135" spans="8:15">
      <c r="H7135" s="37"/>
      <c r="I7135" s="36"/>
      <c r="J7135" s="38"/>
      <c r="K7135" s="36"/>
      <c r="L7135" s="36"/>
      <c r="M7135" s="38"/>
      <c r="N7135" s="36"/>
      <c r="O7135" s="38"/>
    </row>
    <row r="7136" spans="8:15">
      <c r="H7136" s="37"/>
      <c r="I7136" s="36"/>
      <c r="J7136" s="38"/>
      <c r="K7136" s="36"/>
      <c r="L7136" s="36"/>
      <c r="M7136" s="38"/>
      <c r="N7136" s="36"/>
      <c r="O7136" s="38"/>
    </row>
    <row r="7137" spans="8:15">
      <c r="H7137" s="37"/>
      <c r="I7137" s="36"/>
      <c r="J7137" s="38"/>
      <c r="K7137" s="36"/>
      <c r="L7137" s="36"/>
      <c r="M7137" s="38"/>
      <c r="N7137" s="36"/>
      <c r="O7137" s="38"/>
    </row>
    <row r="7138" spans="8:15">
      <c r="H7138" s="37"/>
      <c r="I7138" s="36"/>
      <c r="J7138" s="38"/>
      <c r="K7138" s="36"/>
      <c r="L7138" s="36"/>
      <c r="M7138" s="38"/>
      <c r="N7138" s="36"/>
      <c r="O7138" s="38"/>
    </row>
    <row r="7139" spans="8:15">
      <c r="H7139" s="37"/>
      <c r="I7139" s="36"/>
      <c r="J7139" s="38"/>
      <c r="K7139" s="36"/>
      <c r="L7139" s="36"/>
      <c r="M7139" s="38"/>
      <c r="N7139" s="36"/>
      <c r="O7139" s="38"/>
    </row>
    <row r="7140" spans="8:15">
      <c r="H7140" s="37"/>
      <c r="I7140" s="36"/>
      <c r="J7140" s="38"/>
      <c r="K7140" s="36"/>
      <c r="L7140" s="36"/>
      <c r="M7140" s="38"/>
      <c r="N7140" s="36"/>
      <c r="O7140" s="38"/>
    </row>
    <row r="7141" spans="8:15">
      <c r="H7141" s="37"/>
      <c r="I7141" s="36"/>
      <c r="J7141" s="38"/>
      <c r="K7141" s="36"/>
      <c r="L7141" s="36"/>
      <c r="M7141" s="38"/>
      <c r="N7141" s="36"/>
      <c r="O7141" s="38"/>
    </row>
    <row r="7142" spans="8:15">
      <c r="H7142" s="37"/>
      <c r="I7142" s="36"/>
      <c r="J7142" s="38"/>
      <c r="K7142" s="36"/>
      <c r="L7142" s="36"/>
      <c r="M7142" s="38"/>
      <c r="N7142" s="36"/>
      <c r="O7142" s="38"/>
    </row>
    <row r="7143" spans="8:15">
      <c r="H7143" s="37"/>
      <c r="I7143" s="36"/>
      <c r="J7143" s="38"/>
      <c r="K7143" s="36"/>
      <c r="L7143" s="36"/>
      <c r="M7143" s="38"/>
      <c r="N7143" s="36"/>
      <c r="O7143" s="38"/>
    </row>
    <row r="7144" spans="8:15">
      <c r="H7144" s="37"/>
      <c r="I7144" s="36"/>
      <c r="J7144" s="38"/>
      <c r="K7144" s="36"/>
      <c r="L7144" s="36"/>
      <c r="M7144" s="38"/>
      <c r="N7144" s="36"/>
      <c r="O7144" s="38"/>
    </row>
    <row r="7145" spans="8:15">
      <c r="H7145" s="37"/>
      <c r="I7145" s="36"/>
      <c r="J7145" s="38"/>
      <c r="K7145" s="36"/>
      <c r="L7145" s="36"/>
      <c r="M7145" s="38"/>
      <c r="N7145" s="36"/>
      <c r="O7145" s="38"/>
    </row>
    <row r="7146" spans="8:15">
      <c r="H7146" s="37"/>
      <c r="I7146" s="36"/>
      <c r="J7146" s="38"/>
      <c r="K7146" s="36"/>
      <c r="L7146" s="36"/>
      <c r="M7146" s="38"/>
      <c r="N7146" s="36"/>
      <c r="O7146" s="38"/>
    </row>
    <row r="7147" spans="8:15">
      <c r="H7147" s="37"/>
      <c r="I7147" s="36"/>
      <c r="J7147" s="38"/>
      <c r="K7147" s="36"/>
      <c r="L7147" s="36"/>
      <c r="M7147" s="38"/>
      <c r="N7147" s="36"/>
      <c r="O7147" s="38"/>
    </row>
    <row r="7148" spans="8:15">
      <c r="H7148" s="37"/>
      <c r="I7148" s="36"/>
      <c r="J7148" s="38"/>
      <c r="K7148" s="36"/>
      <c r="L7148" s="36"/>
      <c r="M7148" s="38"/>
      <c r="N7148" s="36"/>
      <c r="O7148" s="38"/>
    </row>
    <row r="7149" spans="8:15">
      <c r="H7149" s="37"/>
      <c r="I7149" s="36"/>
      <c r="J7149" s="38"/>
      <c r="K7149" s="36"/>
      <c r="L7149" s="36"/>
      <c r="M7149" s="38"/>
      <c r="N7149" s="36"/>
      <c r="O7149" s="38"/>
    </row>
    <row r="7150" spans="8:15">
      <c r="H7150" s="37"/>
      <c r="I7150" s="36"/>
      <c r="J7150" s="38"/>
      <c r="K7150" s="36"/>
      <c r="L7150" s="36"/>
      <c r="M7150" s="38"/>
      <c r="N7150" s="36"/>
      <c r="O7150" s="38"/>
    </row>
    <row r="7151" spans="8:15">
      <c r="H7151" s="37"/>
      <c r="I7151" s="36"/>
      <c r="J7151" s="38"/>
      <c r="K7151" s="36"/>
      <c r="L7151" s="36"/>
      <c r="M7151" s="38"/>
      <c r="N7151" s="36"/>
      <c r="O7151" s="38"/>
    </row>
    <row r="7152" spans="8:15">
      <c r="H7152" s="37"/>
      <c r="I7152" s="36"/>
      <c r="J7152" s="38"/>
      <c r="K7152" s="36"/>
      <c r="L7152" s="36"/>
      <c r="M7152" s="38"/>
      <c r="N7152" s="36"/>
      <c r="O7152" s="38"/>
    </row>
    <row r="7153" spans="8:15">
      <c r="H7153" s="37"/>
      <c r="I7153" s="36"/>
      <c r="J7153" s="38"/>
      <c r="K7153" s="36"/>
      <c r="L7153" s="36"/>
      <c r="M7153" s="38"/>
      <c r="N7153" s="36"/>
      <c r="O7153" s="38"/>
    </row>
    <row r="7154" spans="8:15">
      <c r="H7154" s="37"/>
      <c r="I7154" s="36"/>
      <c r="J7154" s="38"/>
      <c r="K7154" s="36"/>
      <c r="L7154" s="36"/>
      <c r="M7154" s="38"/>
      <c r="N7154" s="36"/>
      <c r="O7154" s="38"/>
    </row>
    <row r="7155" spans="8:15">
      <c r="H7155" s="37"/>
      <c r="I7155" s="36"/>
      <c r="J7155" s="38"/>
      <c r="K7155" s="36"/>
      <c r="L7155" s="36"/>
      <c r="M7155" s="38"/>
      <c r="N7155" s="36"/>
      <c r="O7155" s="38"/>
    </row>
    <row r="7156" spans="8:15">
      <c r="H7156" s="37"/>
      <c r="I7156" s="36"/>
      <c r="J7156" s="38"/>
      <c r="K7156" s="36"/>
      <c r="L7156" s="36"/>
      <c r="M7156" s="38"/>
      <c r="N7156" s="36"/>
      <c r="O7156" s="38"/>
    </row>
    <row r="7157" spans="8:15">
      <c r="H7157" s="37"/>
      <c r="I7157" s="36"/>
      <c r="J7157" s="38"/>
      <c r="K7157" s="36"/>
      <c r="L7157" s="36"/>
      <c r="M7157" s="38"/>
      <c r="N7157" s="36"/>
      <c r="O7157" s="38"/>
    </row>
    <row r="7158" spans="8:15">
      <c r="H7158" s="37"/>
      <c r="I7158" s="36"/>
      <c r="J7158" s="38"/>
      <c r="K7158" s="36"/>
      <c r="L7158" s="36"/>
      <c r="M7158" s="38"/>
      <c r="N7158" s="36"/>
      <c r="O7158" s="38"/>
    </row>
    <row r="7159" spans="8:15">
      <c r="H7159" s="37"/>
      <c r="I7159" s="36"/>
      <c r="J7159" s="38"/>
      <c r="K7159" s="36"/>
      <c r="L7159" s="36"/>
      <c r="M7159" s="38"/>
      <c r="N7159" s="36"/>
      <c r="O7159" s="38"/>
    </row>
    <row r="7160" spans="8:15">
      <c r="H7160" s="37"/>
      <c r="I7160" s="36"/>
      <c r="J7160" s="38"/>
      <c r="K7160" s="36"/>
      <c r="L7160" s="36"/>
      <c r="M7160" s="38"/>
      <c r="N7160" s="36"/>
      <c r="O7160" s="38"/>
    </row>
    <row r="7161" spans="8:15">
      <c r="H7161" s="37"/>
      <c r="I7161" s="36"/>
      <c r="J7161" s="38"/>
      <c r="K7161" s="36"/>
      <c r="L7161" s="36"/>
      <c r="M7161" s="38"/>
      <c r="N7161" s="36"/>
      <c r="O7161" s="38"/>
    </row>
    <row r="7162" spans="8:15">
      <c r="H7162" s="37"/>
      <c r="I7162" s="36"/>
      <c r="J7162" s="38"/>
      <c r="K7162" s="36"/>
      <c r="L7162" s="36"/>
      <c r="M7162" s="38"/>
      <c r="N7162" s="36"/>
      <c r="O7162" s="38"/>
    </row>
    <row r="7163" spans="8:15">
      <c r="H7163" s="37"/>
      <c r="I7163" s="36"/>
      <c r="J7163" s="38"/>
      <c r="K7163" s="36"/>
      <c r="L7163" s="36"/>
      <c r="M7163" s="38"/>
      <c r="N7163" s="36"/>
      <c r="O7163" s="38"/>
    </row>
    <row r="7164" spans="8:15">
      <c r="H7164" s="37"/>
      <c r="I7164" s="36"/>
      <c r="J7164" s="38"/>
      <c r="K7164" s="36"/>
      <c r="L7164" s="36"/>
      <c r="M7164" s="38"/>
      <c r="N7164" s="36"/>
      <c r="O7164" s="38"/>
    </row>
    <row r="7165" spans="8:15">
      <c r="H7165" s="37"/>
      <c r="I7165" s="36"/>
      <c r="J7165" s="38"/>
      <c r="K7165" s="36"/>
      <c r="L7165" s="36"/>
      <c r="M7165" s="38"/>
      <c r="N7165" s="36"/>
      <c r="O7165" s="38"/>
    </row>
    <row r="7166" spans="8:15">
      <c r="H7166" s="37"/>
      <c r="I7166" s="36"/>
      <c r="J7166" s="38"/>
      <c r="K7166" s="36"/>
      <c r="L7166" s="36"/>
      <c r="M7166" s="38"/>
      <c r="N7166" s="36"/>
      <c r="O7166" s="38"/>
    </row>
    <row r="7167" spans="8:15">
      <c r="H7167" s="37"/>
      <c r="I7167" s="36"/>
      <c r="J7167" s="38"/>
      <c r="K7167" s="36"/>
      <c r="L7167" s="36"/>
      <c r="M7167" s="38"/>
      <c r="N7167" s="36"/>
      <c r="O7167" s="38"/>
    </row>
    <row r="7168" spans="8:15">
      <c r="H7168" s="37"/>
      <c r="I7168" s="36"/>
      <c r="J7168" s="38"/>
      <c r="K7168" s="36"/>
      <c r="L7168" s="36"/>
      <c r="M7168" s="38"/>
      <c r="N7168" s="36"/>
      <c r="O7168" s="38"/>
    </row>
    <row r="7169" spans="8:15">
      <c r="H7169" s="37"/>
      <c r="I7169" s="36"/>
      <c r="J7169" s="38"/>
      <c r="K7169" s="36"/>
      <c r="L7169" s="36"/>
      <c r="M7169" s="38"/>
      <c r="N7169" s="36"/>
      <c r="O7169" s="38"/>
    </row>
    <row r="7170" spans="8:15">
      <c r="H7170" s="37"/>
      <c r="I7170" s="36"/>
      <c r="J7170" s="38"/>
      <c r="K7170" s="36"/>
      <c r="L7170" s="36"/>
      <c r="M7170" s="38"/>
      <c r="N7170" s="36"/>
      <c r="O7170" s="38"/>
    </row>
    <row r="7171" spans="8:15">
      <c r="H7171" s="37"/>
      <c r="I7171" s="36"/>
      <c r="J7171" s="38"/>
      <c r="K7171" s="36"/>
      <c r="L7171" s="36"/>
      <c r="M7171" s="38"/>
      <c r="N7171" s="36"/>
      <c r="O7171" s="38"/>
    </row>
    <row r="7172" spans="8:15">
      <c r="H7172" s="37"/>
      <c r="I7172" s="36"/>
      <c r="J7172" s="38"/>
      <c r="K7172" s="36"/>
      <c r="L7172" s="36"/>
      <c r="M7172" s="38"/>
      <c r="N7172" s="36"/>
      <c r="O7172" s="38"/>
    </row>
    <row r="7173" spans="8:15">
      <c r="H7173" s="37"/>
      <c r="I7173" s="36"/>
      <c r="J7173" s="38"/>
      <c r="K7173" s="36"/>
      <c r="L7173" s="36"/>
      <c r="M7173" s="38"/>
      <c r="N7173" s="36"/>
      <c r="O7173" s="38"/>
    </row>
    <row r="7174" spans="8:15">
      <c r="H7174" s="37"/>
      <c r="I7174" s="36"/>
      <c r="J7174" s="38"/>
      <c r="K7174" s="36"/>
      <c r="L7174" s="36"/>
      <c r="M7174" s="38"/>
      <c r="N7174" s="36"/>
      <c r="O7174" s="38"/>
    </row>
    <row r="7175" spans="8:15">
      <c r="H7175" s="37"/>
      <c r="I7175" s="36"/>
      <c r="J7175" s="38"/>
      <c r="K7175" s="36"/>
      <c r="L7175" s="36"/>
      <c r="M7175" s="38"/>
      <c r="N7175" s="36"/>
      <c r="O7175" s="38"/>
    </row>
    <row r="7176" spans="8:15">
      <c r="H7176" s="37"/>
      <c r="I7176" s="36"/>
      <c r="J7176" s="38"/>
      <c r="K7176" s="36"/>
      <c r="L7176" s="36"/>
      <c r="M7176" s="38"/>
      <c r="N7176" s="36"/>
      <c r="O7176" s="38"/>
    </row>
    <row r="7177" spans="8:15">
      <c r="H7177" s="37"/>
      <c r="I7177" s="36"/>
      <c r="J7177" s="38"/>
      <c r="K7177" s="36"/>
      <c r="L7177" s="36"/>
      <c r="M7177" s="38"/>
      <c r="N7177" s="36"/>
      <c r="O7177" s="38"/>
    </row>
    <row r="7178" spans="8:15">
      <c r="H7178" s="37"/>
      <c r="I7178" s="36"/>
      <c r="J7178" s="38"/>
      <c r="K7178" s="36"/>
      <c r="L7178" s="36"/>
      <c r="M7178" s="38"/>
      <c r="N7178" s="36"/>
      <c r="O7178" s="38"/>
    </row>
    <row r="7179" spans="8:15">
      <c r="H7179" s="37"/>
      <c r="I7179" s="36"/>
      <c r="J7179" s="38"/>
      <c r="K7179" s="36"/>
      <c r="L7179" s="36"/>
      <c r="M7179" s="38"/>
      <c r="N7179" s="36"/>
      <c r="O7179" s="38"/>
    </row>
    <row r="7180" spans="8:15">
      <c r="H7180" s="37"/>
      <c r="I7180" s="36"/>
      <c r="J7180" s="38"/>
      <c r="K7180" s="36"/>
      <c r="L7180" s="36"/>
      <c r="M7180" s="38"/>
      <c r="N7180" s="36"/>
      <c r="O7180" s="38"/>
    </row>
    <row r="7181" spans="8:15">
      <c r="H7181" s="37"/>
      <c r="I7181" s="36"/>
      <c r="J7181" s="38"/>
      <c r="K7181" s="36"/>
      <c r="L7181" s="36"/>
      <c r="M7181" s="38"/>
      <c r="N7181" s="36"/>
      <c r="O7181" s="38"/>
    </row>
    <row r="7182" spans="8:15">
      <c r="H7182" s="37"/>
      <c r="I7182" s="36"/>
      <c r="J7182" s="38"/>
      <c r="K7182" s="36"/>
      <c r="L7182" s="36"/>
      <c r="M7182" s="38"/>
      <c r="N7182" s="36"/>
      <c r="O7182" s="38"/>
    </row>
    <row r="7183" spans="8:15">
      <c r="H7183" s="37"/>
      <c r="I7183" s="36"/>
      <c r="J7183" s="38"/>
      <c r="K7183" s="36"/>
      <c r="L7183" s="36"/>
      <c r="M7183" s="38"/>
      <c r="N7183" s="36"/>
      <c r="O7183" s="38"/>
    </row>
    <row r="7184" spans="8:15">
      <c r="H7184" s="37"/>
      <c r="I7184" s="36"/>
      <c r="J7184" s="38"/>
      <c r="K7184" s="36"/>
      <c r="L7184" s="36"/>
      <c r="M7184" s="38"/>
      <c r="N7184" s="36"/>
      <c r="O7184" s="38"/>
    </row>
    <row r="7185" spans="8:15">
      <c r="H7185" s="37"/>
      <c r="I7185" s="36"/>
      <c r="J7185" s="38"/>
      <c r="K7185" s="36"/>
      <c r="L7185" s="36"/>
      <c r="M7185" s="38"/>
      <c r="N7185" s="36"/>
      <c r="O7185" s="38"/>
    </row>
    <row r="7186" spans="8:15">
      <c r="H7186" s="37"/>
      <c r="I7186" s="36"/>
      <c r="J7186" s="38"/>
      <c r="K7186" s="36"/>
      <c r="L7186" s="36"/>
      <c r="M7186" s="38"/>
      <c r="N7186" s="36"/>
      <c r="O7186" s="38"/>
    </row>
    <row r="7187" spans="8:15">
      <c r="H7187" s="37"/>
      <c r="I7187" s="36"/>
      <c r="J7187" s="38"/>
      <c r="K7187" s="36"/>
      <c r="L7187" s="36"/>
      <c r="M7187" s="38"/>
      <c r="N7187" s="36"/>
      <c r="O7187" s="38"/>
    </row>
    <row r="7188" spans="8:15">
      <c r="H7188" s="37"/>
      <c r="I7188" s="36"/>
      <c r="J7188" s="38"/>
      <c r="K7188" s="36"/>
      <c r="L7188" s="36"/>
      <c r="M7188" s="38"/>
      <c r="N7188" s="36"/>
      <c r="O7188" s="38"/>
    </row>
    <row r="7189" spans="8:15">
      <c r="H7189" s="37"/>
      <c r="I7189" s="36"/>
      <c r="J7189" s="38"/>
      <c r="K7189" s="36"/>
      <c r="L7189" s="36"/>
      <c r="M7189" s="38"/>
      <c r="N7189" s="36"/>
      <c r="O7189" s="38"/>
    </row>
    <row r="7190" spans="8:15">
      <c r="H7190" s="37"/>
      <c r="I7190" s="36"/>
      <c r="J7190" s="38"/>
      <c r="K7190" s="36"/>
      <c r="L7190" s="36"/>
      <c r="M7190" s="38"/>
      <c r="N7190" s="36"/>
      <c r="O7190" s="38"/>
    </row>
    <row r="7191" spans="8:15">
      <c r="H7191" s="37"/>
      <c r="I7191" s="36"/>
      <c r="J7191" s="38"/>
      <c r="K7191" s="36"/>
      <c r="L7191" s="36"/>
      <c r="M7191" s="38"/>
      <c r="N7191" s="36"/>
      <c r="O7191" s="38"/>
    </row>
    <row r="7192" spans="8:15">
      <c r="H7192" s="37"/>
      <c r="I7192" s="36"/>
      <c r="J7192" s="38"/>
      <c r="K7192" s="36"/>
      <c r="L7192" s="36"/>
      <c r="M7192" s="38"/>
      <c r="N7192" s="36"/>
      <c r="O7192" s="38"/>
    </row>
    <row r="7193" spans="8:15">
      <c r="H7193" s="37"/>
      <c r="I7193" s="36"/>
      <c r="J7193" s="38"/>
      <c r="K7193" s="36"/>
      <c r="L7193" s="36"/>
      <c r="M7193" s="38"/>
      <c r="N7193" s="36"/>
      <c r="O7193" s="38"/>
    </row>
    <row r="7194" spans="8:15">
      <c r="H7194" s="37"/>
      <c r="I7194" s="36"/>
      <c r="J7194" s="38"/>
      <c r="K7194" s="36"/>
      <c r="L7194" s="36"/>
      <c r="M7194" s="38"/>
      <c r="N7194" s="36"/>
      <c r="O7194" s="38"/>
    </row>
    <row r="7195" spans="8:15">
      <c r="H7195" s="37"/>
      <c r="I7195" s="36"/>
      <c r="J7195" s="38"/>
      <c r="K7195" s="36"/>
      <c r="L7195" s="36"/>
      <c r="M7195" s="38"/>
      <c r="N7195" s="36"/>
      <c r="O7195" s="38"/>
    </row>
    <row r="7196" spans="8:15">
      <c r="H7196" s="37"/>
      <c r="I7196" s="36"/>
      <c r="J7196" s="38"/>
      <c r="K7196" s="36"/>
      <c r="L7196" s="36"/>
      <c r="M7196" s="38"/>
      <c r="N7196" s="36"/>
      <c r="O7196" s="38"/>
    </row>
    <row r="7197" spans="8:15">
      <c r="H7197" s="37"/>
      <c r="I7197" s="36"/>
      <c r="J7197" s="38"/>
      <c r="K7197" s="36"/>
      <c r="L7197" s="36"/>
      <c r="M7197" s="38"/>
      <c r="N7197" s="36"/>
      <c r="O7197" s="38"/>
    </row>
    <row r="7198" spans="8:15">
      <c r="H7198" s="37"/>
      <c r="I7198" s="36"/>
      <c r="J7198" s="38"/>
      <c r="K7198" s="36"/>
      <c r="L7198" s="36"/>
      <c r="M7198" s="38"/>
      <c r="N7198" s="36"/>
      <c r="O7198" s="38"/>
    </row>
    <row r="7199" spans="8:15">
      <c r="H7199" s="37"/>
      <c r="I7199" s="36"/>
      <c r="J7199" s="38"/>
      <c r="K7199" s="36"/>
      <c r="L7199" s="36"/>
      <c r="M7199" s="38"/>
      <c r="N7199" s="36"/>
      <c r="O7199" s="38"/>
    </row>
    <row r="7200" spans="8:15">
      <c r="H7200" s="37"/>
      <c r="I7200" s="36"/>
      <c r="J7200" s="38"/>
      <c r="K7200" s="36"/>
      <c r="L7200" s="36"/>
      <c r="M7200" s="38"/>
      <c r="N7200" s="36"/>
      <c r="O7200" s="38"/>
    </row>
    <row r="7201" spans="8:15">
      <c r="H7201" s="37"/>
      <c r="I7201" s="36"/>
      <c r="J7201" s="38"/>
      <c r="K7201" s="36"/>
      <c r="L7201" s="36"/>
      <c r="M7201" s="38"/>
      <c r="N7201" s="36"/>
      <c r="O7201" s="38"/>
    </row>
    <row r="7202" spans="8:15">
      <c r="H7202" s="37"/>
      <c r="I7202" s="36"/>
      <c r="J7202" s="38"/>
      <c r="K7202" s="36"/>
      <c r="L7202" s="36"/>
      <c r="M7202" s="38"/>
      <c r="N7202" s="36"/>
      <c r="O7202" s="38"/>
    </row>
    <row r="7203" spans="8:15">
      <c r="H7203" s="37"/>
      <c r="I7203" s="36"/>
      <c r="J7203" s="38"/>
      <c r="K7203" s="36"/>
      <c r="L7203" s="36"/>
      <c r="M7203" s="38"/>
      <c r="N7203" s="36"/>
      <c r="O7203" s="38"/>
    </row>
    <row r="7204" spans="8:15">
      <c r="H7204" s="37"/>
      <c r="I7204" s="36"/>
      <c r="J7204" s="38"/>
      <c r="K7204" s="36"/>
      <c r="L7204" s="36"/>
      <c r="M7204" s="38"/>
      <c r="N7204" s="36"/>
      <c r="O7204" s="38"/>
    </row>
    <row r="7205" spans="8:15">
      <c r="H7205" s="37"/>
      <c r="I7205" s="36"/>
      <c r="J7205" s="38"/>
      <c r="K7205" s="36"/>
      <c r="L7205" s="36"/>
      <c r="M7205" s="38"/>
      <c r="N7205" s="36"/>
      <c r="O7205" s="38"/>
    </row>
    <row r="7206" spans="8:15">
      <c r="H7206" s="37"/>
      <c r="I7206" s="36"/>
      <c r="J7206" s="38"/>
      <c r="K7206" s="36"/>
      <c r="L7206" s="36"/>
      <c r="M7206" s="38"/>
      <c r="N7206" s="36"/>
      <c r="O7206" s="38"/>
    </row>
    <row r="7207" spans="8:15">
      <c r="H7207" s="37"/>
      <c r="I7207" s="36"/>
      <c r="J7207" s="38"/>
      <c r="K7207" s="36"/>
      <c r="L7207" s="36"/>
      <c r="M7207" s="38"/>
      <c r="N7207" s="36"/>
      <c r="O7207" s="38"/>
    </row>
    <row r="7208" spans="8:15">
      <c r="H7208" s="37"/>
      <c r="I7208" s="36"/>
      <c r="J7208" s="38"/>
      <c r="K7208" s="36"/>
      <c r="L7208" s="36"/>
      <c r="M7208" s="38"/>
      <c r="N7208" s="36"/>
      <c r="O7208" s="38"/>
    </row>
    <row r="7209" spans="8:15">
      <c r="H7209" s="37"/>
      <c r="I7209" s="36"/>
      <c r="J7209" s="38"/>
      <c r="K7209" s="36"/>
      <c r="L7209" s="36"/>
      <c r="M7209" s="38"/>
      <c r="N7209" s="36"/>
      <c r="O7209" s="38"/>
    </row>
    <row r="7210" spans="8:15">
      <c r="H7210" s="37"/>
      <c r="I7210" s="36"/>
      <c r="J7210" s="38"/>
      <c r="K7210" s="36"/>
      <c r="L7210" s="36"/>
      <c r="M7210" s="38"/>
      <c r="N7210" s="36"/>
      <c r="O7210" s="38"/>
    </row>
    <row r="7211" spans="8:15">
      <c r="H7211" s="37"/>
      <c r="I7211" s="36"/>
      <c r="J7211" s="38"/>
      <c r="K7211" s="36"/>
      <c r="L7211" s="36"/>
      <c r="M7211" s="38"/>
      <c r="N7211" s="36"/>
      <c r="O7211" s="38"/>
    </row>
    <row r="7212" spans="8:15">
      <c r="H7212" s="37"/>
      <c r="I7212" s="36"/>
      <c r="J7212" s="38"/>
      <c r="K7212" s="36"/>
      <c r="L7212" s="36"/>
      <c r="M7212" s="38"/>
      <c r="N7212" s="36"/>
      <c r="O7212" s="38"/>
    </row>
    <row r="7213" spans="8:15">
      <c r="H7213" s="37"/>
      <c r="I7213" s="36"/>
      <c r="J7213" s="38"/>
      <c r="K7213" s="36"/>
      <c r="L7213" s="36"/>
      <c r="M7213" s="38"/>
      <c r="N7213" s="36"/>
      <c r="O7213" s="38"/>
    </row>
    <row r="7214" spans="8:15">
      <c r="H7214" s="37"/>
      <c r="I7214" s="36"/>
      <c r="J7214" s="38"/>
      <c r="K7214" s="36"/>
      <c r="L7214" s="36"/>
      <c r="M7214" s="38"/>
      <c r="N7214" s="36"/>
      <c r="O7214" s="38"/>
    </row>
    <row r="7215" spans="8:15">
      <c r="H7215" s="37"/>
      <c r="I7215" s="36"/>
      <c r="J7215" s="38"/>
      <c r="K7215" s="36"/>
      <c r="L7215" s="36"/>
      <c r="M7215" s="38"/>
      <c r="N7215" s="36"/>
      <c r="O7215" s="38"/>
    </row>
    <row r="7216" spans="8:15">
      <c r="H7216" s="37"/>
      <c r="I7216" s="36"/>
      <c r="J7216" s="38"/>
      <c r="K7216" s="36"/>
      <c r="L7216" s="36"/>
      <c r="M7216" s="38"/>
      <c r="N7216" s="36"/>
      <c r="O7216" s="38"/>
    </row>
    <row r="7217" spans="8:15">
      <c r="H7217" s="37"/>
      <c r="I7217" s="36"/>
      <c r="J7217" s="38"/>
      <c r="K7217" s="36"/>
      <c r="L7217" s="36"/>
      <c r="M7217" s="38"/>
      <c r="N7217" s="36"/>
      <c r="O7217" s="38"/>
    </row>
    <row r="7218" spans="8:15">
      <c r="H7218" s="37"/>
      <c r="I7218" s="36"/>
      <c r="J7218" s="38"/>
      <c r="K7218" s="36"/>
      <c r="L7218" s="36"/>
      <c r="M7218" s="38"/>
      <c r="N7218" s="36"/>
      <c r="O7218" s="38"/>
    </row>
    <row r="7219" spans="8:15">
      <c r="H7219" s="37"/>
      <c r="I7219" s="36"/>
      <c r="J7219" s="38"/>
      <c r="K7219" s="36"/>
      <c r="L7219" s="36"/>
      <c r="M7219" s="38"/>
      <c r="N7219" s="36"/>
      <c r="O7219" s="38"/>
    </row>
    <row r="7220" spans="8:15">
      <c r="H7220" s="37"/>
      <c r="I7220" s="36"/>
      <c r="J7220" s="38"/>
      <c r="K7220" s="36"/>
      <c r="L7220" s="36"/>
      <c r="M7220" s="38"/>
      <c r="N7220" s="36"/>
      <c r="O7220" s="38"/>
    </row>
    <row r="7221" spans="8:15">
      <c r="H7221" s="37"/>
      <c r="I7221" s="36"/>
      <c r="J7221" s="38"/>
      <c r="K7221" s="36"/>
      <c r="L7221" s="36"/>
      <c r="M7221" s="38"/>
      <c r="N7221" s="36"/>
      <c r="O7221" s="38"/>
    </row>
    <row r="7222" spans="8:15">
      <c r="H7222" s="37"/>
      <c r="I7222" s="36"/>
      <c r="J7222" s="38"/>
      <c r="K7222" s="36"/>
      <c r="L7222" s="36"/>
      <c r="M7222" s="38"/>
      <c r="N7222" s="36"/>
      <c r="O7222" s="38"/>
    </row>
    <row r="7223" spans="8:15">
      <c r="H7223" s="37"/>
      <c r="I7223" s="36"/>
      <c r="J7223" s="38"/>
      <c r="K7223" s="36"/>
      <c r="L7223" s="36"/>
      <c r="M7223" s="38"/>
      <c r="N7223" s="36"/>
      <c r="O7223" s="38"/>
    </row>
    <row r="7224" spans="8:15">
      <c r="H7224" s="37"/>
      <c r="I7224" s="36"/>
      <c r="J7224" s="38"/>
      <c r="K7224" s="36"/>
      <c r="L7224" s="36"/>
      <c r="M7224" s="38"/>
      <c r="N7224" s="36"/>
      <c r="O7224" s="38"/>
    </row>
    <row r="7225" spans="8:15">
      <c r="H7225" s="37"/>
      <c r="I7225" s="36"/>
      <c r="J7225" s="38"/>
      <c r="K7225" s="36"/>
      <c r="L7225" s="36"/>
      <c r="M7225" s="38"/>
      <c r="N7225" s="36"/>
      <c r="O7225" s="38"/>
    </row>
    <row r="7226" spans="8:15">
      <c r="H7226" s="37"/>
      <c r="I7226" s="36"/>
      <c r="J7226" s="38"/>
      <c r="K7226" s="36"/>
      <c r="L7226" s="36"/>
      <c r="M7226" s="38"/>
      <c r="N7226" s="36"/>
      <c r="O7226" s="38"/>
    </row>
    <row r="7227" spans="8:15">
      <c r="H7227" s="37"/>
      <c r="I7227" s="36"/>
      <c r="J7227" s="38"/>
      <c r="K7227" s="36"/>
      <c r="L7227" s="36"/>
      <c r="M7227" s="38"/>
      <c r="N7227" s="36"/>
      <c r="O7227" s="38"/>
    </row>
    <row r="7228" spans="8:15">
      <c r="H7228" s="37"/>
      <c r="I7228" s="36"/>
      <c r="J7228" s="38"/>
      <c r="K7228" s="36"/>
      <c r="L7228" s="36"/>
      <c r="M7228" s="38"/>
      <c r="N7228" s="36"/>
      <c r="O7228" s="38"/>
    </row>
    <row r="7229" spans="8:15">
      <c r="H7229" s="37"/>
      <c r="I7229" s="36"/>
      <c r="J7229" s="38"/>
      <c r="K7229" s="36"/>
      <c r="L7229" s="36"/>
      <c r="M7229" s="38"/>
      <c r="N7229" s="36"/>
      <c r="O7229" s="38"/>
    </row>
    <row r="7230" spans="8:15">
      <c r="H7230" s="37"/>
      <c r="I7230" s="36"/>
      <c r="J7230" s="38"/>
      <c r="K7230" s="36"/>
      <c r="L7230" s="36"/>
      <c r="M7230" s="38"/>
      <c r="N7230" s="36"/>
      <c r="O7230" s="38"/>
    </row>
    <row r="7231" spans="8:15">
      <c r="H7231" s="37"/>
      <c r="I7231" s="36"/>
      <c r="J7231" s="38"/>
      <c r="K7231" s="36"/>
      <c r="L7231" s="36"/>
      <c r="M7231" s="38"/>
      <c r="N7231" s="36"/>
      <c r="O7231" s="38"/>
    </row>
    <row r="7232" spans="8:15">
      <c r="H7232" s="37"/>
      <c r="I7232" s="36"/>
      <c r="J7232" s="38"/>
      <c r="K7232" s="36"/>
      <c r="L7232" s="36"/>
      <c r="M7232" s="38"/>
      <c r="N7232" s="36"/>
      <c r="O7232" s="38"/>
    </row>
    <row r="7233" spans="8:15">
      <c r="H7233" s="37"/>
      <c r="I7233" s="36"/>
      <c r="J7233" s="38"/>
      <c r="K7233" s="36"/>
      <c r="L7233" s="36"/>
      <c r="M7233" s="38"/>
      <c r="N7233" s="36"/>
      <c r="O7233" s="38"/>
    </row>
    <row r="7234" spans="8:15">
      <c r="H7234" s="37"/>
      <c r="I7234" s="36"/>
      <c r="J7234" s="38"/>
      <c r="K7234" s="36"/>
      <c r="L7234" s="36"/>
      <c r="M7234" s="38"/>
      <c r="N7234" s="36"/>
      <c r="O7234" s="38"/>
    </row>
    <row r="7235" spans="8:15">
      <c r="H7235" s="37"/>
      <c r="I7235" s="36"/>
      <c r="J7235" s="38"/>
      <c r="K7235" s="36"/>
      <c r="L7235" s="36"/>
      <c r="M7235" s="38"/>
      <c r="N7235" s="36"/>
      <c r="O7235" s="38"/>
    </row>
    <row r="7236" spans="8:15">
      <c r="H7236" s="37"/>
      <c r="I7236" s="36"/>
      <c r="J7236" s="38"/>
      <c r="K7236" s="36"/>
      <c r="L7236" s="36"/>
      <c r="M7236" s="38"/>
      <c r="N7236" s="36"/>
      <c r="O7236" s="38"/>
    </row>
    <row r="7237" spans="8:15">
      <c r="H7237" s="37"/>
      <c r="I7237" s="36"/>
      <c r="J7237" s="38"/>
      <c r="K7237" s="36"/>
      <c r="L7237" s="36"/>
      <c r="M7237" s="38"/>
      <c r="N7237" s="36"/>
      <c r="O7237" s="38"/>
    </row>
    <row r="7238" spans="8:15">
      <c r="H7238" s="37"/>
      <c r="I7238" s="36"/>
      <c r="J7238" s="38"/>
      <c r="K7238" s="36"/>
      <c r="L7238" s="36"/>
      <c r="M7238" s="38"/>
      <c r="N7238" s="36"/>
      <c r="O7238" s="38"/>
    </row>
    <row r="7239" spans="8:15">
      <c r="H7239" s="37"/>
      <c r="I7239" s="36"/>
      <c r="J7239" s="38"/>
      <c r="K7239" s="36"/>
      <c r="L7239" s="36"/>
      <c r="M7239" s="38"/>
      <c r="N7239" s="36"/>
      <c r="O7239" s="38"/>
    </row>
    <row r="7240" spans="8:15">
      <c r="H7240" s="37"/>
      <c r="I7240" s="36"/>
      <c r="J7240" s="38"/>
      <c r="K7240" s="36"/>
      <c r="L7240" s="36"/>
      <c r="M7240" s="38"/>
      <c r="N7240" s="36"/>
      <c r="O7240" s="38"/>
    </row>
    <row r="7241" spans="8:15">
      <c r="H7241" s="37"/>
      <c r="I7241" s="36"/>
      <c r="J7241" s="38"/>
      <c r="K7241" s="36"/>
      <c r="L7241" s="36"/>
      <c r="M7241" s="38"/>
      <c r="N7241" s="36"/>
      <c r="O7241" s="38"/>
    </row>
    <row r="7242" spans="8:15">
      <c r="H7242" s="37"/>
      <c r="I7242" s="36"/>
      <c r="J7242" s="38"/>
      <c r="K7242" s="36"/>
      <c r="L7242" s="36"/>
      <c r="M7242" s="38"/>
      <c r="N7242" s="36"/>
      <c r="O7242" s="38"/>
    </row>
    <row r="7243" spans="8:15">
      <c r="H7243" s="37"/>
      <c r="I7243" s="36"/>
      <c r="J7243" s="38"/>
      <c r="K7243" s="36"/>
      <c r="L7243" s="36"/>
      <c r="M7243" s="38"/>
      <c r="N7243" s="36"/>
      <c r="O7243" s="38"/>
    </row>
    <row r="7244" spans="8:15">
      <c r="H7244" s="37"/>
      <c r="I7244" s="36"/>
      <c r="J7244" s="38"/>
      <c r="K7244" s="36"/>
      <c r="L7244" s="36"/>
      <c r="M7244" s="38"/>
      <c r="N7244" s="36"/>
      <c r="O7244" s="38"/>
    </row>
    <row r="7245" spans="8:15">
      <c r="H7245" s="37"/>
      <c r="I7245" s="36"/>
      <c r="J7245" s="38"/>
      <c r="K7245" s="36"/>
      <c r="L7245" s="36"/>
      <c r="M7245" s="38"/>
      <c r="N7245" s="36"/>
      <c r="O7245" s="38"/>
    </row>
    <row r="7246" spans="8:15">
      <c r="H7246" s="37"/>
      <c r="I7246" s="36"/>
      <c r="J7246" s="38"/>
      <c r="K7246" s="36"/>
      <c r="L7246" s="36"/>
      <c r="M7246" s="38"/>
      <c r="N7246" s="36"/>
      <c r="O7246" s="38"/>
    </row>
    <row r="7247" spans="8:15">
      <c r="H7247" s="37"/>
      <c r="I7247" s="36"/>
      <c r="J7247" s="38"/>
      <c r="K7247" s="36"/>
      <c r="L7247" s="36"/>
      <c r="M7247" s="38"/>
      <c r="N7247" s="36"/>
      <c r="O7247" s="38"/>
    </row>
    <row r="7248" spans="8:15">
      <c r="H7248" s="37"/>
      <c r="I7248" s="36"/>
      <c r="J7248" s="38"/>
      <c r="K7248" s="36"/>
      <c r="L7248" s="36"/>
      <c r="M7248" s="38"/>
      <c r="N7248" s="36"/>
      <c r="O7248" s="38"/>
    </row>
    <row r="7249" spans="8:15">
      <c r="H7249" s="37"/>
      <c r="I7249" s="36"/>
      <c r="J7249" s="38"/>
      <c r="K7249" s="36"/>
      <c r="L7249" s="36"/>
      <c r="M7249" s="38"/>
      <c r="N7249" s="36"/>
      <c r="O7249" s="38"/>
    </row>
    <row r="7250" spans="8:15">
      <c r="H7250" s="37"/>
      <c r="I7250" s="36"/>
      <c r="J7250" s="38"/>
      <c r="K7250" s="36"/>
      <c r="L7250" s="36"/>
      <c r="M7250" s="38"/>
      <c r="N7250" s="36"/>
      <c r="O7250" s="38"/>
    </row>
    <row r="7251" spans="8:15">
      <c r="H7251" s="37"/>
      <c r="I7251" s="36"/>
      <c r="J7251" s="38"/>
      <c r="K7251" s="36"/>
      <c r="L7251" s="36"/>
      <c r="M7251" s="38"/>
      <c r="N7251" s="36"/>
      <c r="O7251" s="38"/>
    </row>
    <row r="7252" spans="8:15">
      <c r="H7252" s="37"/>
      <c r="I7252" s="36"/>
      <c r="J7252" s="38"/>
      <c r="K7252" s="36"/>
      <c r="L7252" s="36"/>
      <c r="M7252" s="38"/>
      <c r="N7252" s="36"/>
      <c r="O7252" s="38"/>
    </row>
    <row r="7253" spans="8:15">
      <c r="H7253" s="37"/>
      <c r="I7253" s="36"/>
      <c r="J7253" s="38"/>
      <c r="K7253" s="36"/>
      <c r="L7253" s="36"/>
      <c r="M7253" s="38"/>
      <c r="N7253" s="36"/>
      <c r="O7253" s="38"/>
    </row>
    <row r="7254" spans="8:15">
      <c r="H7254" s="37"/>
      <c r="I7254" s="36"/>
      <c r="J7254" s="38"/>
      <c r="K7254" s="36"/>
      <c r="L7254" s="36"/>
      <c r="M7254" s="38"/>
      <c r="N7254" s="36"/>
      <c r="O7254" s="38"/>
    </row>
    <row r="7255" spans="8:15">
      <c r="H7255" s="37"/>
      <c r="I7255" s="36"/>
      <c r="J7255" s="38"/>
      <c r="K7255" s="36"/>
      <c r="L7255" s="36"/>
      <c r="M7255" s="38"/>
      <c r="N7255" s="36"/>
      <c r="O7255" s="38"/>
    </row>
    <row r="7256" spans="8:15">
      <c r="H7256" s="37"/>
      <c r="I7256" s="36"/>
      <c r="J7256" s="38"/>
      <c r="K7256" s="36"/>
      <c r="L7256" s="36"/>
      <c r="M7256" s="38"/>
      <c r="N7256" s="36"/>
      <c r="O7256" s="38"/>
    </row>
    <row r="7257" spans="8:15">
      <c r="H7257" s="37"/>
      <c r="I7257" s="36"/>
      <c r="J7257" s="38"/>
      <c r="K7257" s="36"/>
      <c r="L7257" s="36"/>
      <c r="M7257" s="38"/>
      <c r="N7257" s="36"/>
      <c r="O7257" s="38"/>
    </row>
    <row r="7258" spans="8:15">
      <c r="H7258" s="37"/>
      <c r="I7258" s="36"/>
      <c r="J7258" s="38"/>
      <c r="K7258" s="36"/>
      <c r="L7258" s="36"/>
      <c r="M7258" s="38"/>
      <c r="N7258" s="36"/>
      <c r="O7258" s="38"/>
    </row>
    <row r="7259" spans="8:15">
      <c r="H7259" s="37"/>
      <c r="I7259" s="36"/>
      <c r="J7259" s="38"/>
      <c r="K7259" s="36"/>
      <c r="L7259" s="36"/>
      <c r="M7259" s="38"/>
      <c r="N7259" s="36"/>
      <c r="O7259" s="38"/>
    </row>
    <row r="7260" spans="8:15">
      <c r="H7260" s="37"/>
      <c r="I7260" s="36"/>
      <c r="J7260" s="38"/>
      <c r="K7260" s="36"/>
      <c r="L7260" s="36"/>
      <c r="M7260" s="38"/>
      <c r="N7260" s="36"/>
      <c r="O7260" s="38"/>
    </row>
    <row r="7261" spans="8:15">
      <c r="H7261" s="37"/>
      <c r="I7261" s="36"/>
      <c r="J7261" s="38"/>
      <c r="K7261" s="36"/>
      <c r="L7261" s="36"/>
      <c r="M7261" s="38"/>
      <c r="N7261" s="36"/>
      <c r="O7261" s="38"/>
    </row>
    <row r="7262" spans="8:15">
      <c r="H7262" s="37"/>
      <c r="I7262" s="36"/>
      <c r="J7262" s="38"/>
      <c r="K7262" s="36"/>
      <c r="L7262" s="36"/>
      <c r="M7262" s="38"/>
      <c r="N7262" s="36"/>
      <c r="O7262" s="38"/>
    </row>
    <row r="7263" spans="8:15">
      <c r="H7263" s="37"/>
      <c r="I7263" s="36"/>
      <c r="J7263" s="38"/>
      <c r="K7263" s="36"/>
      <c r="L7263" s="36"/>
      <c r="M7263" s="38"/>
      <c r="N7263" s="36"/>
      <c r="O7263" s="38"/>
    </row>
    <row r="7264" spans="8:15">
      <c r="H7264" s="37"/>
      <c r="I7264" s="36"/>
      <c r="J7264" s="38"/>
      <c r="K7264" s="36"/>
      <c r="L7264" s="36"/>
      <c r="M7264" s="38"/>
      <c r="N7264" s="36"/>
      <c r="O7264" s="38"/>
    </row>
    <row r="7265" spans="8:15">
      <c r="H7265" s="37"/>
      <c r="I7265" s="36"/>
      <c r="J7265" s="38"/>
      <c r="K7265" s="36"/>
      <c r="L7265" s="36"/>
      <c r="M7265" s="38"/>
      <c r="N7265" s="36"/>
      <c r="O7265" s="38"/>
    </row>
    <row r="7266" spans="8:15">
      <c r="H7266" s="37"/>
      <c r="I7266" s="36"/>
      <c r="J7266" s="38"/>
      <c r="K7266" s="36"/>
      <c r="L7266" s="36"/>
      <c r="M7266" s="38"/>
      <c r="N7266" s="36"/>
      <c r="O7266" s="38"/>
    </row>
    <row r="7267" spans="8:15">
      <c r="H7267" s="37"/>
      <c r="I7267" s="36"/>
      <c r="J7267" s="38"/>
      <c r="K7267" s="36"/>
      <c r="L7267" s="36"/>
      <c r="M7267" s="38"/>
      <c r="N7267" s="36"/>
      <c r="O7267" s="38"/>
    </row>
    <row r="7268" spans="8:15">
      <c r="H7268" s="37"/>
      <c r="I7268" s="36"/>
      <c r="J7268" s="38"/>
      <c r="K7268" s="36"/>
      <c r="L7268" s="36"/>
      <c r="M7268" s="38"/>
      <c r="N7268" s="36"/>
      <c r="O7268" s="38"/>
    </row>
    <row r="7269" spans="8:15">
      <c r="H7269" s="37"/>
      <c r="I7269" s="36"/>
      <c r="J7269" s="38"/>
      <c r="K7269" s="36"/>
      <c r="L7269" s="36"/>
      <c r="M7269" s="38"/>
      <c r="N7269" s="36"/>
      <c r="O7269" s="38"/>
    </row>
    <row r="7270" spans="8:15">
      <c r="H7270" s="37"/>
      <c r="I7270" s="36"/>
      <c r="J7270" s="38"/>
      <c r="K7270" s="36"/>
      <c r="L7270" s="36"/>
      <c r="M7270" s="38"/>
      <c r="N7270" s="36"/>
      <c r="O7270" s="38"/>
    </row>
    <row r="7271" spans="8:15">
      <c r="H7271" s="37"/>
      <c r="I7271" s="36"/>
      <c r="J7271" s="38"/>
      <c r="K7271" s="36"/>
      <c r="L7271" s="36"/>
      <c r="M7271" s="38"/>
      <c r="N7271" s="36"/>
      <c r="O7271" s="38"/>
    </row>
    <row r="7272" spans="8:15">
      <c r="H7272" s="37"/>
      <c r="I7272" s="36"/>
      <c r="J7272" s="38"/>
      <c r="K7272" s="36"/>
      <c r="L7272" s="36"/>
      <c r="M7272" s="38"/>
      <c r="N7272" s="36"/>
      <c r="O7272" s="38"/>
    </row>
    <row r="7273" spans="8:15">
      <c r="H7273" s="37"/>
      <c r="I7273" s="36"/>
      <c r="J7273" s="38"/>
      <c r="K7273" s="36"/>
      <c r="L7273" s="36"/>
      <c r="M7273" s="38"/>
      <c r="N7273" s="36"/>
      <c r="O7273" s="38"/>
    </row>
    <row r="7274" spans="8:15">
      <c r="H7274" s="37"/>
      <c r="I7274" s="36"/>
      <c r="J7274" s="38"/>
      <c r="K7274" s="36"/>
      <c r="L7274" s="36"/>
      <c r="M7274" s="38"/>
      <c r="N7274" s="36"/>
      <c r="O7274" s="38"/>
    </row>
    <row r="7275" spans="8:15">
      <c r="H7275" s="37"/>
      <c r="I7275" s="36"/>
      <c r="J7275" s="38"/>
      <c r="K7275" s="36"/>
      <c r="L7275" s="36"/>
      <c r="M7275" s="38"/>
      <c r="N7275" s="36"/>
      <c r="O7275" s="38"/>
    </row>
    <row r="7276" spans="8:15">
      <c r="H7276" s="37"/>
      <c r="I7276" s="36"/>
      <c r="J7276" s="38"/>
      <c r="K7276" s="36"/>
      <c r="L7276" s="36"/>
      <c r="M7276" s="38"/>
      <c r="N7276" s="36"/>
      <c r="O7276" s="38"/>
    </row>
    <row r="7277" spans="8:15">
      <c r="H7277" s="37"/>
      <c r="I7277" s="36"/>
      <c r="J7277" s="38"/>
      <c r="K7277" s="36"/>
      <c r="L7277" s="36"/>
      <c r="M7277" s="38"/>
      <c r="N7277" s="36"/>
      <c r="O7277" s="38"/>
    </row>
    <row r="7278" spans="8:15">
      <c r="H7278" s="37"/>
      <c r="I7278" s="36"/>
      <c r="J7278" s="38"/>
      <c r="K7278" s="36"/>
      <c r="L7278" s="36"/>
      <c r="M7278" s="38"/>
      <c r="N7278" s="36"/>
      <c r="O7278" s="38"/>
    </row>
    <row r="7279" spans="8:15">
      <c r="H7279" s="37"/>
      <c r="I7279" s="36"/>
      <c r="J7279" s="38"/>
      <c r="K7279" s="36"/>
      <c r="L7279" s="36"/>
      <c r="M7279" s="38"/>
      <c r="N7279" s="36"/>
      <c r="O7279" s="38"/>
    </row>
    <row r="7280" spans="8:15">
      <c r="H7280" s="37"/>
      <c r="I7280" s="36"/>
      <c r="J7280" s="38"/>
      <c r="K7280" s="36"/>
      <c r="L7280" s="36"/>
      <c r="M7280" s="38"/>
      <c r="N7280" s="36"/>
      <c r="O7280" s="38"/>
    </row>
    <row r="7281" spans="8:15">
      <c r="H7281" s="37"/>
      <c r="I7281" s="36"/>
      <c r="J7281" s="38"/>
      <c r="K7281" s="36"/>
      <c r="L7281" s="36"/>
      <c r="M7281" s="38"/>
      <c r="N7281" s="36"/>
      <c r="O7281" s="38"/>
    </row>
    <row r="7282" spans="8:15">
      <c r="H7282" s="37"/>
      <c r="I7282" s="36"/>
      <c r="J7282" s="38"/>
      <c r="K7282" s="36"/>
      <c r="L7282" s="36"/>
      <c r="M7282" s="38"/>
      <c r="N7282" s="36"/>
      <c r="O7282" s="38"/>
    </row>
    <row r="7283" spans="8:15">
      <c r="H7283" s="37"/>
      <c r="I7283" s="36"/>
      <c r="J7283" s="38"/>
      <c r="K7283" s="36"/>
      <c r="L7283" s="36"/>
      <c r="M7283" s="38"/>
      <c r="N7283" s="36"/>
      <c r="O7283" s="38"/>
    </row>
    <row r="7284" spans="8:15">
      <c r="H7284" s="37"/>
      <c r="I7284" s="36"/>
      <c r="J7284" s="38"/>
      <c r="K7284" s="36"/>
      <c r="L7284" s="36"/>
      <c r="M7284" s="38"/>
      <c r="N7284" s="36"/>
      <c r="O7284" s="38"/>
    </row>
    <row r="7285" spans="8:15">
      <c r="H7285" s="37"/>
      <c r="I7285" s="36"/>
      <c r="J7285" s="38"/>
      <c r="K7285" s="36"/>
      <c r="L7285" s="36"/>
      <c r="M7285" s="38"/>
      <c r="N7285" s="36"/>
      <c r="O7285" s="38"/>
    </row>
    <row r="7286" spans="8:15">
      <c r="H7286" s="37"/>
      <c r="I7286" s="36"/>
      <c r="J7286" s="38"/>
      <c r="K7286" s="36"/>
      <c r="L7286" s="36"/>
      <c r="M7286" s="38"/>
      <c r="N7286" s="36"/>
      <c r="O7286" s="38"/>
    </row>
    <row r="7287" spans="8:15">
      <c r="H7287" s="37"/>
      <c r="I7287" s="36"/>
      <c r="J7287" s="38"/>
      <c r="K7287" s="36"/>
      <c r="L7287" s="36"/>
      <c r="M7287" s="38"/>
      <c r="N7287" s="36"/>
      <c r="O7287" s="38"/>
    </row>
    <row r="7288" spans="8:15">
      <c r="H7288" s="37"/>
      <c r="I7288" s="36"/>
      <c r="J7288" s="38"/>
      <c r="K7288" s="36"/>
      <c r="L7288" s="36"/>
      <c r="M7288" s="38"/>
      <c r="N7288" s="36"/>
      <c r="O7288" s="38"/>
    </row>
    <row r="7289" spans="8:15">
      <c r="H7289" s="37"/>
      <c r="I7289" s="36"/>
      <c r="J7289" s="38"/>
      <c r="K7289" s="36"/>
      <c r="L7289" s="36"/>
      <c r="M7289" s="38"/>
      <c r="N7289" s="36"/>
      <c r="O7289" s="38"/>
    </row>
    <row r="7290" spans="8:15">
      <c r="H7290" s="37"/>
      <c r="I7290" s="36"/>
      <c r="J7290" s="38"/>
      <c r="K7290" s="36"/>
      <c r="L7290" s="36"/>
      <c r="M7290" s="38"/>
      <c r="N7290" s="36"/>
      <c r="O7290" s="38"/>
    </row>
    <row r="7291" spans="8:15">
      <c r="H7291" s="37"/>
      <c r="I7291" s="36"/>
      <c r="J7291" s="38"/>
      <c r="K7291" s="36"/>
      <c r="L7291" s="36"/>
      <c r="M7291" s="38"/>
      <c r="N7291" s="36"/>
      <c r="O7291" s="38"/>
    </row>
    <row r="7292" spans="8:15">
      <c r="H7292" s="37"/>
      <c r="I7292" s="36"/>
      <c r="J7292" s="38"/>
      <c r="K7292" s="36"/>
      <c r="L7292" s="36"/>
      <c r="M7292" s="38"/>
      <c r="N7292" s="36"/>
      <c r="O7292" s="38"/>
    </row>
    <row r="7293" spans="8:15">
      <c r="H7293" s="37"/>
      <c r="I7293" s="36"/>
      <c r="J7293" s="38"/>
      <c r="K7293" s="36"/>
      <c r="L7293" s="36"/>
      <c r="M7293" s="38"/>
      <c r="N7293" s="36"/>
      <c r="O7293" s="38"/>
    </row>
    <row r="7294" spans="8:15">
      <c r="H7294" s="37"/>
      <c r="I7294" s="36"/>
      <c r="J7294" s="38"/>
      <c r="K7294" s="36"/>
      <c r="L7294" s="36"/>
      <c r="M7294" s="38"/>
      <c r="N7294" s="36"/>
      <c r="O7294" s="38"/>
    </row>
    <row r="7295" spans="8:15">
      <c r="H7295" s="37"/>
      <c r="I7295" s="36"/>
      <c r="J7295" s="38"/>
      <c r="K7295" s="36"/>
      <c r="L7295" s="36"/>
      <c r="M7295" s="38"/>
      <c r="N7295" s="36"/>
      <c r="O7295" s="38"/>
    </row>
    <row r="7296" spans="8:15">
      <c r="H7296" s="37"/>
      <c r="I7296" s="36"/>
      <c r="J7296" s="38"/>
      <c r="K7296" s="36"/>
      <c r="L7296" s="36"/>
      <c r="M7296" s="38"/>
      <c r="N7296" s="36"/>
      <c r="O7296" s="38"/>
    </row>
    <row r="7297" spans="8:15">
      <c r="H7297" s="37"/>
      <c r="I7297" s="36"/>
      <c r="J7297" s="38"/>
      <c r="K7297" s="36"/>
      <c r="L7297" s="36"/>
      <c r="M7297" s="38"/>
      <c r="N7297" s="36"/>
      <c r="O7297" s="38"/>
    </row>
    <row r="7298" spans="8:15">
      <c r="H7298" s="37"/>
      <c r="I7298" s="36"/>
      <c r="J7298" s="38"/>
      <c r="K7298" s="36"/>
      <c r="L7298" s="36"/>
      <c r="M7298" s="38"/>
      <c r="N7298" s="36"/>
      <c r="O7298" s="38"/>
    </row>
    <row r="7299" spans="8:15">
      <c r="H7299" s="37"/>
      <c r="I7299" s="36"/>
      <c r="J7299" s="38"/>
      <c r="K7299" s="36"/>
      <c r="L7299" s="36"/>
      <c r="M7299" s="38"/>
      <c r="N7299" s="36"/>
      <c r="O7299" s="38"/>
    </row>
    <row r="7300" spans="8:15">
      <c r="H7300" s="37"/>
      <c r="I7300" s="36"/>
      <c r="J7300" s="38"/>
      <c r="K7300" s="36"/>
      <c r="L7300" s="36"/>
      <c r="M7300" s="38"/>
      <c r="N7300" s="36"/>
      <c r="O7300" s="38"/>
    </row>
    <row r="7301" spans="8:15">
      <c r="H7301" s="37"/>
      <c r="I7301" s="36"/>
      <c r="J7301" s="38"/>
      <c r="K7301" s="36"/>
      <c r="L7301" s="36"/>
      <c r="M7301" s="38"/>
      <c r="N7301" s="36"/>
      <c r="O7301" s="38"/>
    </row>
    <row r="7302" spans="8:15">
      <c r="H7302" s="37"/>
      <c r="I7302" s="36"/>
      <c r="J7302" s="38"/>
      <c r="K7302" s="36"/>
      <c r="L7302" s="36"/>
      <c r="M7302" s="38"/>
      <c r="N7302" s="36"/>
      <c r="O7302" s="38"/>
    </row>
    <row r="7303" spans="8:15">
      <c r="H7303" s="37"/>
      <c r="I7303" s="36"/>
      <c r="J7303" s="38"/>
      <c r="K7303" s="36"/>
      <c r="L7303" s="36"/>
      <c r="M7303" s="38"/>
      <c r="N7303" s="36"/>
      <c r="O7303" s="38"/>
    </row>
    <row r="7304" spans="8:15">
      <c r="H7304" s="37"/>
      <c r="I7304" s="36"/>
      <c r="J7304" s="38"/>
      <c r="K7304" s="36"/>
      <c r="L7304" s="36"/>
      <c r="M7304" s="38"/>
      <c r="N7304" s="36"/>
      <c r="O7304" s="38"/>
    </row>
    <row r="7305" spans="8:15">
      <c r="H7305" s="37"/>
      <c r="I7305" s="36"/>
      <c r="J7305" s="38"/>
      <c r="K7305" s="36"/>
      <c r="L7305" s="36"/>
      <c r="M7305" s="38"/>
      <c r="N7305" s="36"/>
      <c r="O7305" s="38"/>
    </row>
    <row r="7306" spans="8:15">
      <c r="H7306" s="37"/>
      <c r="I7306" s="36"/>
      <c r="J7306" s="38"/>
      <c r="K7306" s="36"/>
      <c r="L7306" s="36"/>
      <c r="M7306" s="38"/>
      <c r="N7306" s="36"/>
      <c r="O7306" s="38"/>
    </row>
    <row r="7307" spans="8:15">
      <c r="H7307" s="37"/>
      <c r="I7307" s="36"/>
      <c r="J7307" s="38"/>
      <c r="K7307" s="36"/>
      <c r="L7307" s="36"/>
      <c r="M7307" s="38"/>
      <c r="N7307" s="36"/>
      <c r="O7307" s="38"/>
    </row>
    <row r="7308" spans="8:15">
      <c r="H7308" s="37"/>
      <c r="I7308" s="36"/>
      <c r="J7308" s="38"/>
      <c r="K7308" s="36"/>
      <c r="L7308" s="36"/>
      <c r="M7308" s="38"/>
      <c r="N7308" s="36"/>
      <c r="O7308" s="38"/>
    </row>
    <row r="7309" spans="8:15">
      <c r="H7309" s="37"/>
      <c r="I7309" s="36"/>
      <c r="J7309" s="38"/>
      <c r="K7309" s="36"/>
      <c r="L7309" s="36"/>
      <c r="M7309" s="38"/>
      <c r="N7309" s="36"/>
      <c r="O7309" s="38"/>
    </row>
    <row r="7310" spans="8:15">
      <c r="H7310" s="37"/>
      <c r="I7310" s="36"/>
      <c r="J7310" s="38"/>
      <c r="K7310" s="36"/>
      <c r="L7310" s="36"/>
      <c r="M7310" s="38"/>
      <c r="N7310" s="36"/>
      <c r="O7310" s="38"/>
    </row>
    <row r="7311" spans="8:15">
      <c r="H7311" s="37"/>
      <c r="I7311" s="36"/>
      <c r="J7311" s="38"/>
      <c r="K7311" s="36"/>
      <c r="L7311" s="36"/>
      <c r="M7311" s="38"/>
      <c r="N7311" s="36"/>
      <c r="O7311" s="38"/>
    </row>
    <row r="7312" spans="8:15">
      <c r="H7312" s="37"/>
      <c r="I7312" s="36"/>
      <c r="J7312" s="38"/>
      <c r="K7312" s="36"/>
      <c r="L7312" s="36"/>
      <c r="M7312" s="38"/>
      <c r="N7312" s="36"/>
      <c r="O7312" s="38"/>
    </row>
    <row r="7313" spans="8:15">
      <c r="H7313" s="37"/>
      <c r="I7313" s="36"/>
      <c r="J7313" s="38"/>
      <c r="K7313" s="36"/>
      <c r="L7313" s="36"/>
      <c r="M7313" s="38"/>
      <c r="N7313" s="36"/>
      <c r="O7313" s="38"/>
    </row>
    <row r="7314" spans="8:15">
      <c r="H7314" s="37"/>
      <c r="I7314" s="36"/>
      <c r="J7314" s="38"/>
      <c r="K7314" s="36"/>
      <c r="L7314" s="36"/>
      <c r="M7314" s="38"/>
      <c r="N7314" s="36"/>
      <c r="O7314" s="38"/>
    </row>
    <row r="7315" spans="8:15">
      <c r="H7315" s="37"/>
      <c r="I7315" s="36"/>
      <c r="J7315" s="38"/>
      <c r="K7315" s="36"/>
      <c r="L7315" s="36"/>
      <c r="M7315" s="38"/>
      <c r="N7315" s="36"/>
      <c r="O7315" s="38"/>
    </row>
    <row r="7316" spans="8:15">
      <c r="H7316" s="37"/>
      <c r="I7316" s="36"/>
      <c r="J7316" s="38"/>
      <c r="K7316" s="36"/>
      <c r="L7316" s="36"/>
      <c r="M7316" s="38"/>
      <c r="N7316" s="36"/>
      <c r="O7316" s="38"/>
    </row>
    <row r="7317" spans="8:15">
      <c r="H7317" s="37"/>
      <c r="I7317" s="36"/>
      <c r="J7317" s="38"/>
      <c r="K7317" s="36"/>
      <c r="L7317" s="36"/>
      <c r="M7317" s="38"/>
      <c r="N7317" s="36"/>
      <c r="O7317" s="38"/>
    </row>
    <row r="7318" spans="8:15">
      <c r="H7318" s="37"/>
      <c r="I7318" s="36"/>
      <c r="J7318" s="38"/>
      <c r="K7318" s="36"/>
      <c r="L7318" s="36"/>
      <c r="M7318" s="38"/>
      <c r="N7318" s="36"/>
      <c r="O7318" s="38"/>
    </row>
    <row r="7319" spans="8:15">
      <c r="H7319" s="37"/>
      <c r="I7319" s="36"/>
      <c r="J7319" s="38"/>
      <c r="K7319" s="36"/>
      <c r="L7319" s="36"/>
      <c r="M7319" s="38"/>
      <c r="N7319" s="36"/>
      <c r="O7319" s="38"/>
    </row>
    <row r="7320" spans="8:15">
      <c r="H7320" s="37"/>
      <c r="I7320" s="36"/>
      <c r="J7320" s="38"/>
      <c r="K7320" s="36"/>
      <c r="L7320" s="36"/>
      <c r="M7320" s="38"/>
      <c r="N7320" s="36"/>
      <c r="O7320" s="38"/>
    </row>
    <row r="7321" spans="8:15">
      <c r="H7321" s="37"/>
      <c r="I7321" s="36"/>
      <c r="J7321" s="38"/>
      <c r="K7321" s="36"/>
      <c r="L7321" s="36"/>
      <c r="M7321" s="38"/>
      <c r="N7321" s="36"/>
      <c r="O7321" s="38"/>
    </row>
    <row r="7322" spans="8:15">
      <c r="H7322" s="37"/>
      <c r="I7322" s="36"/>
      <c r="J7322" s="38"/>
      <c r="K7322" s="36"/>
      <c r="L7322" s="36"/>
      <c r="M7322" s="38"/>
      <c r="N7322" s="36"/>
      <c r="O7322" s="38"/>
    </row>
    <row r="7323" spans="8:15">
      <c r="H7323" s="37"/>
      <c r="I7323" s="36"/>
      <c r="J7323" s="38"/>
      <c r="K7323" s="36"/>
      <c r="L7323" s="36"/>
      <c r="M7323" s="38"/>
      <c r="N7323" s="36"/>
      <c r="O7323" s="38"/>
    </row>
    <row r="7324" spans="8:15">
      <c r="H7324" s="37"/>
      <c r="I7324" s="36"/>
      <c r="J7324" s="38"/>
      <c r="K7324" s="36"/>
      <c r="L7324" s="36"/>
      <c r="M7324" s="38"/>
      <c r="N7324" s="36"/>
      <c r="O7324" s="38"/>
    </row>
    <row r="7325" spans="8:15">
      <c r="H7325" s="37"/>
      <c r="I7325" s="36"/>
      <c r="J7325" s="38"/>
      <c r="K7325" s="36"/>
      <c r="L7325" s="36"/>
      <c r="M7325" s="38"/>
      <c r="N7325" s="36"/>
      <c r="O7325" s="38"/>
    </row>
    <row r="7326" spans="8:15">
      <c r="H7326" s="37"/>
      <c r="I7326" s="36"/>
      <c r="J7326" s="38"/>
      <c r="K7326" s="36"/>
      <c r="L7326" s="36"/>
      <c r="M7326" s="38"/>
      <c r="N7326" s="36"/>
      <c r="O7326" s="38"/>
    </row>
    <row r="7327" spans="8:15">
      <c r="H7327" s="37"/>
      <c r="I7327" s="36"/>
      <c r="J7327" s="38"/>
      <c r="K7327" s="36"/>
      <c r="L7327" s="36"/>
      <c r="M7327" s="38"/>
      <c r="N7327" s="36"/>
      <c r="O7327" s="38"/>
    </row>
    <row r="7328" spans="8:15">
      <c r="H7328" s="37"/>
      <c r="I7328" s="36"/>
      <c r="J7328" s="38"/>
      <c r="K7328" s="36"/>
      <c r="L7328" s="36"/>
      <c r="M7328" s="38"/>
      <c r="N7328" s="36"/>
      <c r="O7328" s="38"/>
    </row>
    <row r="7329" spans="8:15">
      <c r="H7329" s="37"/>
      <c r="I7329" s="36"/>
      <c r="J7329" s="38"/>
      <c r="K7329" s="36"/>
      <c r="L7329" s="36"/>
      <c r="M7329" s="38"/>
      <c r="N7329" s="36"/>
      <c r="O7329" s="38"/>
    </row>
    <row r="7330" spans="8:15">
      <c r="H7330" s="37"/>
      <c r="I7330" s="36"/>
      <c r="J7330" s="38"/>
      <c r="K7330" s="36"/>
      <c r="L7330" s="36"/>
      <c r="M7330" s="38"/>
      <c r="N7330" s="36"/>
      <c r="O7330" s="38"/>
    </row>
    <row r="7331" spans="8:15">
      <c r="H7331" s="37"/>
      <c r="I7331" s="36"/>
      <c r="J7331" s="38"/>
      <c r="K7331" s="36"/>
      <c r="L7331" s="36"/>
      <c r="M7331" s="38"/>
      <c r="N7331" s="36"/>
      <c r="O7331" s="38"/>
    </row>
    <row r="7332" spans="8:15">
      <c r="H7332" s="37"/>
      <c r="I7332" s="36"/>
      <c r="J7332" s="38"/>
      <c r="K7332" s="36"/>
      <c r="L7332" s="36"/>
      <c r="M7332" s="38"/>
      <c r="N7332" s="36"/>
      <c r="O7332" s="38"/>
    </row>
    <row r="7333" spans="8:15">
      <c r="H7333" s="37"/>
      <c r="I7333" s="36"/>
      <c r="J7333" s="38"/>
      <c r="K7333" s="36"/>
      <c r="L7333" s="36"/>
      <c r="M7333" s="38"/>
      <c r="N7333" s="36"/>
      <c r="O7333" s="38"/>
    </row>
    <row r="7334" spans="8:15">
      <c r="H7334" s="37"/>
      <c r="I7334" s="36"/>
      <c r="J7334" s="38"/>
      <c r="K7334" s="36"/>
      <c r="L7334" s="36"/>
      <c r="M7334" s="38"/>
      <c r="N7334" s="36"/>
      <c r="O7334" s="38"/>
    </row>
    <row r="7335" spans="8:15">
      <c r="H7335" s="37"/>
      <c r="I7335" s="36"/>
      <c r="J7335" s="38"/>
      <c r="K7335" s="36"/>
      <c r="L7335" s="36"/>
      <c r="M7335" s="38"/>
      <c r="N7335" s="36"/>
      <c r="O7335" s="38"/>
    </row>
    <row r="7336" spans="8:15">
      <c r="H7336" s="37"/>
      <c r="I7336" s="36"/>
      <c r="J7336" s="38"/>
      <c r="K7336" s="36"/>
      <c r="L7336" s="36"/>
      <c r="M7336" s="38"/>
      <c r="N7336" s="36"/>
      <c r="O7336" s="38"/>
    </row>
    <row r="7337" spans="8:15">
      <c r="H7337" s="37"/>
      <c r="I7337" s="36"/>
      <c r="J7337" s="38"/>
      <c r="K7337" s="36"/>
      <c r="L7337" s="36"/>
      <c r="M7337" s="38"/>
      <c r="N7337" s="36"/>
      <c r="O7337" s="38"/>
    </row>
    <row r="7338" spans="8:15">
      <c r="H7338" s="37"/>
      <c r="I7338" s="36"/>
      <c r="J7338" s="38"/>
      <c r="K7338" s="36"/>
      <c r="L7338" s="36"/>
      <c r="M7338" s="38"/>
      <c r="N7338" s="36"/>
      <c r="O7338" s="38"/>
    </row>
    <row r="7339" spans="8:15">
      <c r="H7339" s="37"/>
      <c r="I7339" s="36"/>
      <c r="J7339" s="38"/>
      <c r="K7339" s="36"/>
      <c r="L7339" s="36"/>
      <c r="M7339" s="38"/>
      <c r="N7339" s="36"/>
      <c r="O7339" s="38"/>
    </row>
    <row r="7340" spans="8:15">
      <c r="H7340" s="37"/>
      <c r="I7340" s="36"/>
      <c r="J7340" s="38"/>
      <c r="K7340" s="36"/>
      <c r="L7340" s="36"/>
      <c r="M7340" s="38"/>
      <c r="N7340" s="36"/>
      <c r="O7340" s="38"/>
    </row>
    <row r="7341" spans="8:15">
      <c r="H7341" s="37"/>
      <c r="I7341" s="36"/>
      <c r="J7341" s="38"/>
      <c r="K7341" s="36"/>
      <c r="L7341" s="36"/>
      <c r="M7341" s="38"/>
      <c r="N7341" s="36"/>
      <c r="O7341" s="38"/>
    </row>
    <row r="7342" spans="8:15">
      <c r="H7342" s="37"/>
      <c r="I7342" s="36"/>
      <c r="J7342" s="38"/>
      <c r="K7342" s="36"/>
      <c r="L7342" s="36"/>
      <c r="M7342" s="38"/>
      <c r="N7342" s="36"/>
      <c r="O7342" s="38"/>
    </row>
    <row r="7343" spans="8:15">
      <c r="H7343" s="37"/>
      <c r="I7343" s="36"/>
      <c r="J7343" s="38"/>
      <c r="K7343" s="36"/>
      <c r="L7343" s="36"/>
      <c r="M7343" s="38"/>
      <c r="N7343" s="36"/>
      <c r="O7343" s="38"/>
    </row>
    <row r="7344" spans="8:15">
      <c r="H7344" s="37"/>
      <c r="I7344" s="36"/>
      <c r="J7344" s="38"/>
      <c r="K7344" s="36"/>
      <c r="L7344" s="36"/>
      <c r="M7344" s="38"/>
      <c r="N7344" s="36"/>
      <c r="O7344" s="38"/>
    </row>
    <row r="7345" spans="8:15">
      <c r="H7345" s="37"/>
      <c r="I7345" s="36"/>
      <c r="J7345" s="38"/>
      <c r="K7345" s="36"/>
      <c r="L7345" s="36"/>
      <c r="M7345" s="38"/>
      <c r="N7345" s="36"/>
      <c r="O7345" s="38"/>
    </row>
    <row r="7346" spans="8:15">
      <c r="H7346" s="37"/>
      <c r="I7346" s="36"/>
      <c r="J7346" s="38"/>
      <c r="K7346" s="36"/>
      <c r="L7346" s="36"/>
      <c r="M7346" s="38"/>
      <c r="N7346" s="36"/>
      <c r="O7346" s="38"/>
    </row>
    <row r="7347" spans="8:15">
      <c r="H7347" s="37"/>
      <c r="I7347" s="36"/>
      <c r="J7347" s="38"/>
      <c r="K7347" s="36"/>
      <c r="L7347" s="36"/>
      <c r="M7347" s="38"/>
      <c r="N7347" s="36"/>
      <c r="O7347" s="38"/>
    </row>
    <row r="7348" spans="8:15">
      <c r="H7348" s="37"/>
      <c r="I7348" s="36"/>
      <c r="J7348" s="38"/>
      <c r="K7348" s="36"/>
      <c r="L7348" s="36"/>
      <c r="M7348" s="38"/>
      <c r="N7348" s="36"/>
      <c r="O7348" s="38"/>
    </row>
    <row r="7349" spans="8:15">
      <c r="H7349" s="37"/>
      <c r="I7349" s="36"/>
      <c r="J7349" s="38"/>
      <c r="K7349" s="36"/>
      <c r="L7349" s="36"/>
      <c r="M7349" s="38"/>
      <c r="N7349" s="36"/>
      <c r="O7349" s="38"/>
    </row>
    <row r="7350" spans="8:15">
      <c r="H7350" s="37"/>
      <c r="I7350" s="36"/>
      <c r="J7350" s="38"/>
      <c r="K7350" s="36"/>
      <c r="L7350" s="36"/>
      <c r="M7350" s="38"/>
      <c r="N7350" s="36"/>
      <c r="O7350" s="38"/>
    </row>
    <row r="7351" spans="8:15">
      <c r="H7351" s="37"/>
      <c r="I7351" s="36"/>
      <c r="J7351" s="38"/>
      <c r="K7351" s="36"/>
      <c r="L7351" s="36"/>
      <c r="M7351" s="38"/>
      <c r="N7351" s="36"/>
      <c r="O7351" s="38"/>
    </row>
    <row r="7352" spans="8:15">
      <c r="H7352" s="37"/>
      <c r="I7352" s="36"/>
      <c r="J7352" s="38"/>
      <c r="K7352" s="36"/>
      <c r="L7352" s="36"/>
      <c r="M7352" s="38"/>
      <c r="N7352" s="36"/>
      <c r="O7352" s="38"/>
    </row>
    <row r="7353" spans="8:15">
      <c r="H7353" s="37"/>
      <c r="I7353" s="36"/>
      <c r="J7353" s="38"/>
      <c r="K7353" s="36"/>
      <c r="L7353" s="36"/>
      <c r="M7353" s="38"/>
      <c r="N7353" s="36"/>
      <c r="O7353" s="38"/>
    </row>
    <row r="7354" spans="8:15">
      <c r="H7354" s="37"/>
      <c r="I7354" s="36"/>
      <c r="J7354" s="38"/>
      <c r="K7354" s="36"/>
      <c r="L7354" s="36"/>
      <c r="M7354" s="38"/>
      <c r="N7354" s="36"/>
      <c r="O7354" s="38"/>
    </row>
    <row r="7355" spans="8:15">
      <c r="H7355" s="37"/>
      <c r="I7355" s="36"/>
      <c r="J7355" s="38"/>
      <c r="K7355" s="36"/>
      <c r="L7355" s="36"/>
      <c r="M7355" s="38"/>
      <c r="N7355" s="36"/>
      <c r="O7355" s="38"/>
    </row>
    <row r="7356" spans="8:15">
      <c r="H7356" s="37"/>
      <c r="I7356" s="36"/>
      <c r="J7356" s="38"/>
      <c r="K7356" s="36"/>
      <c r="L7356" s="36"/>
      <c r="M7356" s="38"/>
      <c r="N7356" s="36"/>
      <c r="O7356" s="38"/>
    </row>
    <row r="7357" spans="8:15">
      <c r="H7357" s="37"/>
      <c r="I7357" s="36"/>
      <c r="J7357" s="38"/>
      <c r="K7357" s="36"/>
      <c r="L7357" s="36"/>
      <c r="M7357" s="38"/>
      <c r="N7357" s="36"/>
      <c r="O7357" s="38"/>
    </row>
    <row r="7358" spans="8:15">
      <c r="H7358" s="37"/>
      <c r="I7358" s="36"/>
      <c r="J7358" s="38"/>
      <c r="K7358" s="36"/>
      <c r="L7358" s="36"/>
      <c r="M7358" s="38"/>
      <c r="N7358" s="36"/>
      <c r="O7358" s="38"/>
    </row>
    <row r="7359" spans="8:15">
      <c r="H7359" s="37"/>
      <c r="I7359" s="36"/>
      <c r="J7359" s="38"/>
      <c r="K7359" s="36"/>
      <c r="L7359" s="36"/>
      <c r="M7359" s="38"/>
      <c r="N7359" s="36"/>
      <c r="O7359" s="38"/>
    </row>
    <row r="7360" spans="8:15">
      <c r="H7360" s="37"/>
      <c r="I7360" s="36"/>
      <c r="J7360" s="38"/>
      <c r="K7360" s="36"/>
      <c r="L7360" s="36"/>
      <c r="M7360" s="38"/>
      <c r="N7360" s="36"/>
      <c r="O7360" s="38"/>
    </row>
    <row r="7361" spans="8:15">
      <c r="H7361" s="37"/>
      <c r="I7361" s="36"/>
      <c r="J7361" s="38"/>
      <c r="K7361" s="36"/>
      <c r="L7361" s="36"/>
      <c r="M7361" s="38"/>
      <c r="N7361" s="36"/>
      <c r="O7361" s="38"/>
    </row>
    <row r="7362" spans="8:15">
      <c r="H7362" s="37"/>
      <c r="I7362" s="36"/>
      <c r="J7362" s="38"/>
      <c r="K7362" s="36"/>
      <c r="L7362" s="36"/>
      <c r="M7362" s="38"/>
      <c r="N7362" s="36"/>
      <c r="O7362" s="38"/>
    </row>
    <row r="7363" spans="8:15">
      <c r="H7363" s="37"/>
      <c r="I7363" s="36"/>
      <c r="J7363" s="38"/>
      <c r="K7363" s="36"/>
      <c r="L7363" s="36"/>
      <c r="M7363" s="38"/>
      <c r="N7363" s="36"/>
      <c r="O7363" s="38"/>
    </row>
    <row r="7364" spans="8:15">
      <c r="H7364" s="37"/>
      <c r="I7364" s="36"/>
      <c r="J7364" s="38"/>
      <c r="K7364" s="36"/>
      <c r="L7364" s="36"/>
      <c r="M7364" s="38"/>
      <c r="N7364" s="36"/>
      <c r="O7364" s="38"/>
    </row>
    <row r="7365" spans="8:15">
      <c r="H7365" s="37"/>
      <c r="I7365" s="36"/>
      <c r="J7365" s="38"/>
      <c r="K7365" s="36"/>
      <c r="L7365" s="36"/>
      <c r="M7365" s="38"/>
      <c r="N7365" s="36"/>
      <c r="O7365" s="38"/>
    </row>
    <row r="7366" spans="8:15">
      <c r="H7366" s="37"/>
      <c r="I7366" s="36"/>
      <c r="J7366" s="38"/>
      <c r="K7366" s="36"/>
      <c r="L7366" s="36"/>
      <c r="M7366" s="38"/>
      <c r="N7366" s="36"/>
      <c r="O7366" s="38"/>
    </row>
    <row r="7367" spans="8:15">
      <c r="H7367" s="37"/>
      <c r="I7367" s="36"/>
      <c r="J7367" s="38"/>
      <c r="K7367" s="36"/>
      <c r="L7367" s="36"/>
      <c r="M7367" s="38"/>
      <c r="N7367" s="36"/>
      <c r="O7367" s="38"/>
    </row>
    <row r="7368" spans="8:15">
      <c r="H7368" s="37"/>
      <c r="I7368" s="36"/>
      <c r="J7368" s="38"/>
      <c r="K7368" s="36"/>
      <c r="L7368" s="36"/>
      <c r="M7368" s="38"/>
      <c r="N7368" s="36"/>
      <c r="O7368" s="38"/>
    </row>
    <row r="7369" spans="8:15">
      <c r="H7369" s="37"/>
      <c r="I7369" s="36"/>
      <c r="J7369" s="38"/>
      <c r="K7369" s="36"/>
      <c r="L7369" s="36"/>
      <c r="M7369" s="38"/>
      <c r="N7369" s="36"/>
      <c r="O7369" s="38"/>
    </row>
    <row r="7370" spans="8:15">
      <c r="H7370" s="37"/>
      <c r="I7370" s="36"/>
      <c r="J7370" s="38"/>
      <c r="K7370" s="36"/>
      <c r="L7370" s="36"/>
      <c r="M7370" s="38"/>
      <c r="N7370" s="36"/>
      <c r="O7370" s="38"/>
    </row>
    <row r="7371" spans="8:15">
      <c r="H7371" s="37"/>
      <c r="I7371" s="36"/>
      <c r="J7371" s="38"/>
      <c r="K7371" s="36"/>
      <c r="L7371" s="36"/>
      <c r="M7371" s="38"/>
      <c r="N7371" s="36"/>
      <c r="O7371" s="38"/>
    </row>
    <row r="7372" spans="8:15">
      <c r="H7372" s="37"/>
      <c r="I7372" s="36"/>
      <c r="J7372" s="38"/>
      <c r="K7372" s="36"/>
      <c r="L7372" s="36"/>
      <c r="M7372" s="38"/>
      <c r="N7372" s="36"/>
      <c r="O7372" s="38"/>
    </row>
    <row r="7373" spans="8:15">
      <c r="H7373" s="37"/>
      <c r="I7373" s="36"/>
      <c r="J7373" s="38"/>
      <c r="K7373" s="36"/>
      <c r="L7373" s="36"/>
      <c r="M7373" s="38"/>
      <c r="N7373" s="36"/>
      <c r="O7373" s="38"/>
    </row>
    <row r="7374" spans="8:15">
      <c r="H7374" s="37"/>
      <c r="I7374" s="36"/>
      <c r="J7374" s="38"/>
      <c r="K7374" s="36"/>
      <c r="L7374" s="36"/>
      <c r="M7374" s="38"/>
      <c r="N7374" s="36"/>
      <c r="O7374" s="38"/>
    </row>
    <row r="7375" spans="8:15">
      <c r="H7375" s="37"/>
      <c r="I7375" s="36"/>
      <c r="J7375" s="38"/>
      <c r="K7375" s="36"/>
      <c r="L7375" s="36"/>
      <c r="M7375" s="38"/>
      <c r="N7375" s="36"/>
      <c r="O7375" s="38"/>
    </row>
    <row r="7376" spans="8:15">
      <c r="H7376" s="37"/>
      <c r="I7376" s="36"/>
      <c r="J7376" s="38"/>
      <c r="K7376" s="36"/>
      <c r="L7376" s="36"/>
      <c r="M7376" s="38"/>
      <c r="N7376" s="36"/>
      <c r="O7376" s="38"/>
    </row>
    <row r="7377" spans="8:15">
      <c r="H7377" s="37"/>
      <c r="I7377" s="36"/>
      <c r="J7377" s="38"/>
      <c r="K7377" s="36"/>
      <c r="L7377" s="36"/>
      <c r="M7377" s="38"/>
      <c r="N7377" s="36"/>
      <c r="O7377" s="38"/>
    </row>
    <row r="7378" spans="8:15">
      <c r="H7378" s="37"/>
      <c r="I7378" s="36"/>
      <c r="J7378" s="38"/>
      <c r="K7378" s="36"/>
      <c r="L7378" s="36"/>
      <c r="M7378" s="38"/>
      <c r="N7378" s="36"/>
      <c r="O7378" s="38"/>
    </row>
    <row r="7379" spans="8:15">
      <c r="H7379" s="37"/>
      <c r="I7379" s="36"/>
      <c r="J7379" s="38"/>
      <c r="K7379" s="36"/>
      <c r="L7379" s="36"/>
      <c r="M7379" s="38"/>
      <c r="N7379" s="36"/>
      <c r="O7379" s="38"/>
    </row>
    <row r="7380" spans="8:15">
      <c r="H7380" s="37"/>
      <c r="I7380" s="36"/>
      <c r="J7380" s="38"/>
      <c r="K7380" s="36"/>
      <c r="L7380" s="36"/>
      <c r="M7380" s="38"/>
      <c r="N7380" s="36"/>
      <c r="O7380" s="38"/>
    </row>
    <row r="7381" spans="8:15">
      <c r="H7381" s="37"/>
      <c r="I7381" s="36"/>
      <c r="J7381" s="38"/>
      <c r="K7381" s="36"/>
      <c r="L7381" s="36"/>
      <c r="M7381" s="38"/>
      <c r="N7381" s="36"/>
      <c r="O7381" s="38"/>
    </row>
    <row r="7382" spans="8:15">
      <c r="H7382" s="37"/>
      <c r="I7382" s="36"/>
      <c r="J7382" s="38"/>
      <c r="K7382" s="36"/>
      <c r="L7382" s="36"/>
      <c r="M7382" s="38"/>
      <c r="N7382" s="36"/>
      <c r="O7382" s="38"/>
    </row>
    <row r="7383" spans="8:15">
      <c r="H7383" s="37"/>
      <c r="I7383" s="36"/>
      <c r="J7383" s="38"/>
      <c r="K7383" s="36"/>
      <c r="L7383" s="36"/>
      <c r="M7383" s="38"/>
      <c r="N7383" s="36"/>
      <c r="O7383" s="38"/>
    </row>
    <row r="7384" spans="8:15">
      <c r="H7384" s="37"/>
      <c r="I7384" s="36"/>
      <c r="J7384" s="38"/>
      <c r="K7384" s="36"/>
      <c r="L7384" s="36"/>
      <c r="M7384" s="38"/>
      <c r="N7384" s="36"/>
      <c r="O7384" s="38"/>
    </row>
    <row r="7385" spans="8:15">
      <c r="H7385" s="37"/>
      <c r="I7385" s="36"/>
      <c r="J7385" s="38"/>
      <c r="K7385" s="36"/>
      <c r="L7385" s="36"/>
      <c r="M7385" s="38"/>
      <c r="N7385" s="36"/>
      <c r="O7385" s="38"/>
    </row>
    <row r="7386" spans="8:15">
      <c r="H7386" s="37"/>
      <c r="I7386" s="36"/>
      <c r="J7386" s="38"/>
      <c r="K7386" s="36"/>
      <c r="L7386" s="36"/>
      <c r="M7386" s="38"/>
      <c r="N7386" s="36"/>
      <c r="O7386" s="38"/>
    </row>
    <row r="7387" spans="8:15">
      <c r="H7387" s="37"/>
      <c r="I7387" s="36"/>
      <c r="J7387" s="38"/>
      <c r="K7387" s="36"/>
      <c r="L7387" s="36"/>
      <c r="M7387" s="38"/>
      <c r="N7387" s="36"/>
      <c r="O7387" s="38"/>
    </row>
    <row r="7388" spans="8:15">
      <c r="H7388" s="37"/>
      <c r="I7388" s="36"/>
      <c r="J7388" s="38"/>
      <c r="K7388" s="36"/>
      <c r="L7388" s="36"/>
      <c r="M7388" s="38"/>
      <c r="N7388" s="36"/>
      <c r="O7388" s="38"/>
    </row>
    <row r="7389" spans="8:15">
      <c r="H7389" s="37"/>
      <c r="I7389" s="36"/>
      <c r="J7389" s="38"/>
      <c r="K7389" s="36"/>
      <c r="L7389" s="36"/>
      <c r="M7389" s="38"/>
      <c r="N7389" s="36"/>
      <c r="O7389" s="38"/>
    </row>
    <row r="7390" spans="8:15">
      <c r="H7390" s="37"/>
      <c r="I7390" s="36"/>
      <c r="J7390" s="38"/>
      <c r="K7390" s="36"/>
      <c r="L7390" s="36"/>
      <c r="M7390" s="38"/>
      <c r="N7390" s="36"/>
      <c r="O7390" s="38"/>
    </row>
    <row r="7391" spans="8:15">
      <c r="H7391" s="37"/>
      <c r="I7391" s="36"/>
      <c r="J7391" s="38"/>
      <c r="K7391" s="36"/>
      <c r="L7391" s="36"/>
      <c r="M7391" s="38"/>
      <c r="N7391" s="36"/>
      <c r="O7391" s="38"/>
    </row>
    <row r="7392" spans="8:15">
      <c r="H7392" s="37"/>
      <c r="I7392" s="36"/>
      <c r="J7392" s="38"/>
      <c r="K7392" s="36"/>
      <c r="L7392" s="36"/>
      <c r="M7392" s="38"/>
      <c r="N7392" s="36"/>
      <c r="O7392" s="38"/>
    </row>
    <row r="7393" spans="8:15">
      <c r="H7393" s="37"/>
      <c r="I7393" s="36"/>
      <c r="J7393" s="38"/>
      <c r="K7393" s="36"/>
      <c r="L7393" s="36"/>
      <c r="M7393" s="38"/>
      <c r="N7393" s="36"/>
      <c r="O7393" s="38"/>
    </row>
    <row r="7394" spans="8:15">
      <c r="H7394" s="37"/>
      <c r="I7394" s="36"/>
      <c r="J7394" s="38"/>
      <c r="K7394" s="36"/>
      <c r="L7394" s="36"/>
      <c r="M7394" s="38"/>
      <c r="N7394" s="36"/>
      <c r="O7394" s="38"/>
    </row>
    <row r="7395" spans="8:15">
      <c r="H7395" s="37"/>
      <c r="I7395" s="36"/>
      <c r="J7395" s="38"/>
      <c r="K7395" s="36"/>
      <c r="L7395" s="36"/>
      <c r="M7395" s="38"/>
      <c r="N7395" s="36"/>
      <c r="O7395" s="38"/>
    </row>
    <row r="7396" spans="8:15">
      <c r="H7396" s="37"/>
      <c r="I7396" s="36"/>
      <c r="J7396" s="38"/>
      <c r="K7396" s="36"/>
      <c r="L7396" s="36"/>
      <c r="M7396" s="38"/>
      <c r="N7396" s="36"/>
      <c r="O7396" s="38"/>
    </row>
    <row r="7397" spans="8:15">
      <c r="H7397" s="37"/>
      <c r="I7397" s="36"/>
      <c r="J7397" s="38"/>
      <c r="K7397" s="36"/>
      <c r="L7397" s="36"/>
      <c r="M7397" s="38"/>
      <c r="N7397" s="36"/>
      <c r="O7397" s="38"/>
    </row>
    <row r="7398" spans="8:15">
      <c r="H7398" s="37"/>
      <c r="I7398" s="36"/>
      <c r="J7398" s="38"/>
      <c r="K7398" s="36"/>
      <c r="L7398" s="36"/>
      <c r="M7398" s="38"/>
      <c r="N7398" s="36"/>
      <c r="O7398" s="38"/>
    </row>
    <row r="7399" spans="8:15">
      <c r="H7399" s="37"/>
      <c r="I7399" s="36"/>
      <c r="J7399" s="38"/>
      <c r="K7399" s="36"/>
      <c r="L7399" s="36"/>
      <c r="M7399" s="38"/>
      <c r="N7399" s="36"/>
      <c r="O7399" s="38"/>
    </row>
    <row r="7400" spans="8:15">
      <c r="H7400" s="37"/>
      <c r="I7400" s="36"/>
      <c r="J7400" s="38"/>
      <c r="K7400" s="36"/>
      <c r="L7400" s="36"/>
      <c r="M7400" s="38"/>
      <c r="N7400" s="36"/>
      <c r="O7400" s="38"/>
    </row>
    <row r="7401" spans="8:15">
      <c r="H7401" s="37"/>
      <c r="I7401" s="36"/>
      <c r="J7401" s="38"/>
      <c r="K7401" s="36"/>
      <c r="L7401" s="36"/>
      <c r="M7401" s="38"/>
      <c r="N7401" s="36"/>
      <c r="O7401" s="38"/>
    </row>
    <row r="7402" spans="8:15">
      <c r="H7402" s="37"/>
      <c r="I7402" s="36"/>
      <c r="J7402" s="38"/>
      <c r="K7402" s="36"/>
      <c r="L7402" s="36"/>
      <c r="M7402" s="38"/>
      <c r="N7402" s="36"/>
      <c r="O7402" s="38"/>
    </row>
    <row r="7403" spans="8:15">
      <c r="H7403" s="37"/>
      <c r="I7403" s="36"/>
      <c r="J7403" s="38"/>
      <c r="K7403" s="36"/>
      <c r="L7403" s="36"/>
      <c r="M7403" s="38"/>
      <c r="N7403" s="36"/>
      <c r="O7403" s="38"/>
    </row>
    <row r="7404" spans="8:15">
      <c r="H7404" s="37"/>
      <c r="I7404" s="36"/>
      <c r="J7404" s="38"/>
      <c r="K7404" s="36"/>
      <c r="L7404" s="36"/>
      <c r="M7404" s="38"/>
      <c r="N7404" s="36"/>
      <c r="O7404" s="38"/>
    </row>
    <row r="7405" spans="8:15">
      <c r="H7405" s="37"/>
      <c r="I7405" s="36"/>
      <c r="J7405" s="38"/>
      <c r="K7405" s="36"/>
      <c r="L7405" s="36"/>
      <c r="M7405" s="38"/>
      <c r="N7405" s="36"/>
      <c r="O7405" s="38"/>
    </row>
    <row r="7406" spans="8:15">
      <c r="H7406" s="37"/>
      <c r="I7406" s="36"/>
      <c r="J7406" s="38"/>
      <c r="K7406" s="36"/>
      <c r="L7406" s="36"/>
      <c r="M7406" s="38"/>
      <c r="N7406" s="36"/>
      <c r="O7406" s="38"/>
    </row>
    <row r="7407" spans="8:15">
      <c r="H7407" s="37"/>
      <c r="I7407" s="36"/>
      <c r="J7407" s="38"/>
      <c r="K7407" s="36"/>
      <c r="L7407" s="36"/>
      <c r="M7407" s="38"/>
      <c r="N7407" s="36"/>
      <c r="O7407" s="38"/>
    </row>
    <row r="7408" spans="8:15">
      <c r="H7408" s="37"/>
      <c r="I7408" s="36"/>
      <c r="J7408" s="38"/>
      <c r="K7408" s="36"/>
      <c r="L7408" s="36"/>
      <c r="M7408" s="38"/>
      <c r="N7408" s="36"/>
      <c r="O7408" s="38"/>
    </row>
    <row r="7409" spans="8:15">
      <c r="H7409" s="37"/>
      <c r="I7409" s="36"/>
      <c r="J7409" s="38"/>
      <c r="K7409" s="36"/>
      <c r="L7409" s="36"/>
      <c r="M7409" s="38"/>
      <c r="N7409" s="36"/>
      <c r="O7409" s="38"/>
    </row>
    <row r="7410" spans="8:15">
      <c r="H7410" s="37"/>
      <c r="I7410" s="36"/>
      <c r="J7410" s="38"/>
      <c r="K7410" s="36"/>
      <c r="L7410" s="36"/>
      <c r="M7410" s="38"/>
      <c r="N7410" s="36"/>
      <c r="O7410" s="38"/>
    </row>
    <row r="7411" spans="8:15">
      <c r="H7411" s="37"/>
      <c r="I7411" s="36"/>
      <c r="J7411" s="38"/>
      <c r="K7411" s="36"/>
      <c r="L7411" s="36"/>
      <c r="M7411" s="38"/>
      <c r="N7411" s="36"/>
      <c r="O7411" s="38"/>
    </row>
    <row r="7412" spans="8:15">
      <c r="H7412" s="37"/>
      <c r="I7412" s="36"/>
      <c r="J7412" s="38"/>
      <c r="K7412" s="36"/>
      <c r="L7412" s="36"/>
      <c r="M7412" s="38"/>
      <c r="N7412" s="36"/>
      <c r="O7412" s="38"/>
    </row>
    <row r="7413" spans="8:15">
      <c r="H7413" s="37"/>
      <c r="I7413" s="36"/>
      <c r="J7413" s="38"/>
      <c r="K7413" s="36"/>
      <c r="L7413" s="36"/>
      <c r="M7413" s="38"/>
      <c r="N7413" s="36"/>
      <c r="O7413" s="38"/>
    </row>
    <row r="7414" spans="8:15">
      <c r="H7414" s="37"/>
      <c r="I7414" s="36"/>
      <c r="J7414" s="38"/>
      <c r="K7414" s="36"/>
      <c r="L7414" s="36"/>
      <c r="M7414" s="38"/>
      <c r="N7414" s="36"/>
      <c r="O7414" s="38"/>
    </row>
    <row r="7415" spans="8:15">
      <c r="H7415" s="37"/>
      <c r="I7415" s="36"/>
      <c r="J7415" s="38"/>
      <c r="K7415" s="36"/>
      <c r="L7415" s="36"/>
      <c r="M7415" s="38"/>
      <c r="N7415" s="36"/>
      <c r="O7415" s="38"/>
    </row>
    <row r="7416" spans="8:15">
      <c r="H7416" s="37"/>
      <c r="I7416" s="36"/>
      <c r="J7416" s="38"/>
      <c r="K7416" s="36"/>
      <c r="L7416" s="36"/>
      <c r="M7416" s="38"/>
      <c r="N7416" s="36"/>
      <c r="O7416" s="38"/>
    </row>
    <row r="7417" spans="8:15">
      <c r="H7417" s="37"/>
      <c r="I7417" s="36"/>
      <c r="J7417" s="38"/>
      <c r="K7417" s="36"/>
      <c r="L7417" s="36"/>
      <c r="M7417" s="38"/>
      <c r="N7417" s="36"/>
      <c r="O7417" s="38"/>
    </row>
    <row r="7418" spans="8:15">
      <c r="H7418" s="37"/>
      <c r="I7418" s="36"/>
      <c r="J7418" s="38"/>
      <c r="K7418" s="36"/>
      <c r="L7418" s="36"/>
      <c r="M7418" s="38"/>
      <c r="N7418" s="36"/>
      <c r="O7418" s="38"/>
    </row>
    <row r="7419" spans="8:15">
      <c r="H7419" s="37"/>
      <c r="I7419" s="36"/>
      <c r="J7419" s="38"/>
      <c r="K7419" s="36"/>
      <c r="L7419" s="36"/>
      <c r="M7419" s="38"/>
      <c r="N7419" s="36"/>
      <c r="O7419" s="38"/>
    </row>
    <row r="7420" spans="8:15">
      <c r="H7420" s="37"/>
      <c r="I7420" s="36"/>
      <c r="J7420" s="38"/>
      <c r="K7420" s="36"/>
      <c r="L7420" s="36"/>
      <c r="M7420" s="38"/>
      <c r="N7420" s="36"/>
      <c r="O7420" s="38"/>
    </row>
    <row r="7421" spans="8:15">
      <c r="H7421" s="37"/>
      <c r="I7421" s="36"/>
      <c r="J7421" s="38"/>
      <c r="K7421" s="36"/>
      <c r="L7421" s="36"/>
      <c r="M7421" s="38"/>
      <c r="N7421" s="36"/>
      <c r="O7421" s="38"/>
    </row>
    <row r="7422" spans="8:15">
      <c r="H7422" s="37"/>
      <c r="I7422" s="36"/>
      <c r="J7422" s="38"/>
      <c r="K7422" s="36"/>
      <c r="L7422" s="36"/>
      <c r="M7422" s="38"/>
      <c r="N7422" s="36"/>
      <c r="O7422" s="38"/>
    </row>
    <row r="7423" spans="8:15">
      <c r="H7423" s="37"/>
      <c r="I7423" s="36"/>
      <c r="J7423" s="38"/>
      <c r="K7423" s="36"/>
      <c r="L7423" s="36"/>
      <c r="M7423" s="38"/>
      <c r="N7423" s="36"/>
      <c r="O7423" s="38"/>
    </row>
    <row r="7424" spans="8:15">
      <c r="H7424" s="37"/>
      <c r="I7424" s="36"/>
      <c r="J7424" s="38"/>
      <c r="K7424" s="36"/>
      <c r="L7424" s="36"/>
      <c r="M7424" s="38"/>
      <c r="N7424" s="36"/>
      <c r="O7424" s="38"/>
    </row>
    <row r="7425" spans="8:15">
      <c r="H7425" s="37"/>
      <c r="I7425" s="36"/>
      <c r="J7425" s="38"/>
      <c r="K7425" s="36"/>
      <c r="L7425" s="36"/>
      <c r="M7425" s="38"/>
      <c r="N7425" s="36"/>
      <c r="O7425" s="38"/>
    </row>
    <row r="7426" spans="8:15">
      <c r="H7426" s="37"/>
      <c r="I7426" s="36"/>
      <c r="J7426" s="38"/>
      <c r="K7426" s="36"/>
      <c r="L7426" s="36"/>
      <c r="M7426" s="38"/>
      <c r="N7426" s="36"/>
      <c r="O7426" s="38"/>
    </row>
    <row r="7427" spans="8:15">
      <c r="H7427" s="37"/>
      <c r="I7427" s="36"/>
      <c r="J7427" s="38"/>
      <c r="K7427" s="36"/>
      <c r="L7427" s="36"/>
      <c r="M7427" s="38"/>
      <c r="N7427" s="36"/>
      <c r="O7427" s="38"/>
    </row>
    <row r="7428" spans="8:15">
      <c r="H7428" s="37"/>
      <c r="I7428" s="36"/>
      <c r="J7428" s="38"/>
      <c r="K7428" s="36"/>
      <c r="L7428" s="36"/>
      <c r="M7428" s="38"/>
      <c r="N7428" s="36"/>
      <c r="O7428" s="38"/>
    </row>
    <row r="7429" spans="8:15">
      <c r="H7429" s="37"/>
      <c r="I7429" s="36"/>
      <c r="J7429" s="38"/>
      <c r="K7429" s="36"/>
      <c r="L7429" s="36"/>
      <c r="M7429" s="38"/>
      <c r="N7429" s="36"/>
      <c r="O7429" s="38"/>
    </row>
    <row r="7430" spans="8:15">
      <c r="H7430" s="37"/>
      <c r="I7430" s="36"/>
      <c r="J7430" s="38"/>
      <c r="K7430" s="36"/>
      <c r="L7430" s="36"/>
      <c r="M7430" s="38"/>
      <c r="N7430" s="36"/>
      <c r="O7430" s="38"/>
    </row>
    <row r="7431" spans="8:15">
      <c r="H7431" s="37"/>
      <c r="I7431" s="36"/>
      <c r="J7431" s="38"/>
      <c r="K7431" s="36"/>
      <c r="L7431" s="36"/>
      <c r="M7431" s="38"/>
      <c r="N7431" s="36"/>
      <c r="O7431" s="38"/>
    </row>
    <row r="7432" spans="8:15">
      <c r="H7432" s="37"/>
      <c r="I7432" s="36"/>
      <c r="J7432" s="38"/>
      <c r="K7432" s="36"/>
      <c r="L7432" s="36"/>
      <c r="M7432" s="38"/>
      <c r="N7432" s="36"/>
      <c r="O7432" s="38"/>
    </row>
    <row r="7433" spans="8:15">
      <c r="H7433" s="37"/>
      <c r="I7433" s="36"/>
      <c r="J7433" s="38"/>
      <c r="K7433" s="36"/>
      <c r="L7433" s="36"/>
      <c r="M7433" s="38"/>
      <c r="N7433" s="36"/>
      <c r="O7433" s="38"/>
    </row>
    <row r="7434" spans="8:15">
      <c r="H7434" s="37"/>
      <c r="I7434" s="36"/>
      <c r="J7434" s="38"/>
      <c r="K7434" s="36"/>
      <c r="L7434" s="36"/>
      <c r="M7434" s="38"/>
      <c r="N7434" s="36"/>
      <c r="O7434" s="38"/>
    </row>
    <row r="7435" spans="8:15">
      <c r="H7435" s="37"/>
      <c r="I7435" s="36"/>
      <c r="J7435" s="38"/>
      <c r="K7435" s="36"/>
      <c r="L7435" s="36"/>
      <c r="M7435" s="38"/>
      <c r="N7435" s="36"/>
      <c r="O7435" s="38"/>
    </row>
    <row r="7436" spans="8:15">
      <c r="H7436" s="37"/>
      <c r="I7436" s="36"/>
      <c r="J7436" s="38"/>
      <c r="K7436" s="36"/>
      <c r="L7436" s="36"/>
      <c r="M7436" s="38"/>
      <c r="N7436" s="36"/>
      <c r="O7436" s="38"/>
    </row>
    <row r="7437" spans="8:15">
      <c r="H7437" s="37"/>
      <c r="I7437" s="36"/>
      <c r="J7437" s="38"/>
      <c r="K7437" s="36"/>
      <c r="L7437" s="36"/>
      <c r="M7437" s="38"/>
      <c r="N7437" s="36"/>
      <c r="O7437" s="38"/>
    </row>
    <row r="7438" spans="8:15">
      <c r="H7438" s="37"/>
      <c r="I7438" s="36"/>
      <c r="J7438" s="38"/>
      <c r="K7438" s="36"/>
      <c r="L7438" s="36"/>
      <c r="M7438" s="38"/>
      <c r="N7438" s="36"/>
      <c r="O7438" s="38"/>
    </row>
    <row r="7439" spans="8:15">
      <c r="H7439" s="37"/>
      <c r="I7439" s="36"/>
      <c r="J7439" s="38"/>
      <c r="K7439" s="36"/>
      <c r="L7439" s="36"/>
      <c r="M7439" s="38"/>
      <c r="N7439" s="36"/>
      <c r="O7439" s="38"/>
    </row>
    <row r="7440" spans="8:15">
      <c r="H7440" s="37"/>
      <c r="I7440" s="36"/>
      <c r="J7440" s="38"/>
      <c r="K7440" s="36"/>
      <c r="L7440" s="36"/>
      <c r="M7440" s="38"/>
      <c r="N7440" s="36"/>
      <c r="O7440" s="38"/>
    </row>
    <row r="7441" spans="8:15">
      <c r="H7441" s="37"/>
      <c r="I7441" s="36"/>
      <c r="J7441" s="38"/>
      <c r="K7441" s="36"/>
      <c r="L7441" s="36"/>
      <c r="M7441" s="38"/>
      <c r="N7441" s="36"/>
      <c r="O7441" s="38"/>
    </row>
    <row r="7442" spans="8:15">
      <c r="H7442" s="37"/>
      <c r="I7442" s="36"/>
      <c r="J7442" s="38"/>
      <c r="K7442" s="36"/>
      <c r="L7442" s="36"/>
      <c r="M7442" s="38"/>
      <c r="N7442" s="36"/>
      <c r="O7442" s="38"/>
    </row>
    <row r="7443" spans="8:15">
      <c r="H7443" s="37"/>
      <c r="I7443" s="36"/>
      <c r="J7443" s="38"/>
      <c r="K7443" s="36"/>
      <c r="L7443" s="36"/>
      <c r="M7443" s="38"/>
      <c r="N7443" s="36"/>
      <c r="O7443" s="38"/>
    </row>
    <row r="7444" spans="8:15">
      <c r="H7444" s="37"/>
      <c r="I7444" s="36"/>
      <c r="J7444" s="38"/>
      <c r="K7444" s="36"/>
      <c r="L7444" s="36"/>
      <c r="M7444" s="38"/>
      <c r="N7444" s="36"/>
      <c r="O7444" s="38"/>
    </row>
    <row r="7445" spans="8:15">
      <c r="H7445" s="37"/>
      <c r="I7445" s="36"/>
      <c r="J7445" s="38"/>
      <c r="K7445" s="36"/>
      <c r="L7445" s="36"/>
      <c r="M7445" s="38"/>
      <c r="N7445" s="36"/>
      <c r="O7445" s="38"/>
    </row>
    <row r="7446" spans="8:15">
      <c r="H7446" s="37"/>
      <c r="I7446" s="36"/>
      <c r="J7446" s="38"/>
      <c r="K7446" s="36"/>
      <c r="L7446" s="36"/>
      <c r="M7446" s="38"/>
      <c r="N7446" s="36"/>
      <c r="O7446" s="38"/>
    </row>
    <row r="7447" spans="8:15">
      <c r="H7447" s="37"/>
      <c r="I7447" s="36"/>
      <c r="J7447" s="38"/>
      <c r="K7447" s="36"/>
      <c r="L7447" s="36"/>
      <c r="M7447" s="38"/>
      <c r="N7447" s="36"/>
      <c r="O7447" s="38"/>
    </row>
    <row r="7448" spans="8:15">
      <c r="H7448" s="37"/>
      <c r="I7448" s="36"/>
      <c r="J7448" s="38"/>
      <c r="K7448" s="36"/>
      <c r="L7448" s="36"/>
      <c r="M7448" s="38"/>
      <c r="N7448" s="36"/>
      <c r="O7448" s="38"/>
    </row>
    <row r="7449" spans="8:15">
      <c r="H7449" s="37"/>
      <c r="I7449" s="36"/>
      <c r="J7449" s="38"/>
      <c r="K7449" s="36"/>
      <c r="L7449" s="36"/>
      <c r="M7449" s="38"/>
      <c r="N7449" s="36"/>
      <c r="O7449" s="38"/>
    </row>
    <row r="7450" spans="8:15">
      <c r="H7450" s="37"/>
      <c r="I7450" s="36"/>
      <c r="J7450" s="38"/>
      <c r="K7450" s="36"/>
      <c r="L7450" s="36"/>
      <c r="M7450" s="38"/>
      <c r="N7450" s="36"/>
      <c r="O7450" s="38"/>
    </row>
    <row r="7451" spans="8:15">
      <c r="H7451" s="37"/>
      <c r="I7451" s="36"/>
      <c r="J7451" s="38"/>
      <c r="K7451" s="36"/>
      <c r="L7451" s="36"/>
      <c r="M7451" s="38"/>
      <c r="N7451" s="36"/>
      <c r="O7451" s="38"/>
    </row>
    <row r="7452" spans="8:15">
      <c r="H7452" s="37"/>
      <c r="I7452" s="36"/>
      <c r="J7452" s="38"/>
      <c r="K7452" s="36"/>
      <c r="L7452" s="36"/>
      <c r="M7452" s="38"/>
      <c r="N7452" s="36"/>
      <c r="O7452" s="38"/>
    </row>
    <row r="7453" spans="8:15">
      <c r="H7453" s="37"/>
      <c r="I7453" s="36"/>
      <c r="J7453" s="38"/>
      <c r="K7453" s="36"/>
      <c r="L7453" s="36"/>
      <c r="M7453" s="38"/>
      <c r="N7453" s="36"/>
      <c r="O7453" s="38"/>
    </row>
    <row r="7454" spans="8:15">
      <c r="H7454" s="37"/>
      <c r="I7454" s="36"/>
      <c r="J7454" s="38"/>
      <c r="K7454" s="36"/>
      <c r="L7454" s="36"/>
      <c r="M7454" s="38"/>
      <c r="N7454" s="36"/>
      <c r="O7454" s="38"/>
    </row>
    <row r="7455" spans="8:15">
      <c r="H7455" s="37"/>
      <c r="I7455" s="36"/>
      <c r="J7455" s="38"/>
      <c r="K7455" s="36"/>
      <c r="L7455" s="36"/>
      <c r="M7455" s="38"/>
      <c r="N7455" s="36"/>
      <c r="O7455" s="38"/>
    </row>
    <row r="7456" spans="8:15">
      <c r="H7456" s="37"/>
      <c r="I7456" s="36"/>
      <c r="J7456" s="38"/>
      <c r="K7456" s="36"/>
      <c r="L7456" s="36"/>
      <c r="M7456" s="38"/>
      <c r="N7456" s="36"/>
      <c r="O7456" s="38"/>
    </row>
    <row r="7457" spans="8:15">
      <c r="H7457" s="37"/>
      <c r="I7457" s="36"/>
      <c r="J7457" s="38"/>
      <c r="K7457" s="36"/>
      <c r="L7457" s="36"/>
      <c r="M7457" s="38"/>
      <c r="N7457" s="36"/>
      <c r="O7457" s="38"/>
    </row>
    <row r="7458" spans="8:15">
      <c r="H7458" s="37"/>
      <c r="I7458" s="36"/>
      <c r="J7458" s="38"/>
      <c r="K7458" s="36"/>
      <c r="L7458" s="36"/>
      <c r="M7458" s="38"/>
      <c r="N7458" s="36"/>
      <c r="O7458" s="38"/>
    </row>
    <row r="7459" spans="8:15">
      <c r="H7459" s="37"/>
      <c r="I7459" s="36"/>
      <c r="J7459" s="38"/>
      <c r="K7459" s="36"/>
      <c r="L7459" s="36"/>
      <c r="M7459" s="38"/>
      <c r="N7459" s="36"/>
      <c r="O7459" s="38"/>
    </row>
    <row r="7460" spans="8:15">
      <c r="H7460" s="37"/>
      <c r="I7460" s="36"/>
      <c r="J7460" s="38"/>
      <c r="K7460" s="36"/>
      <c r="L7460" s="36"/>
      <c r="M7460" s="38"/>
      <c r="N7460" s="36"/>
      <c r="O7460" s="38"/>
    </row>
    <row r="7461" spans="8:15">
      <c r="H7461" s="37"/>
      <c r="I7461" s="36"/>
      <c r="J7461" s="38"/>
      <c r="K7461" s="36"/>
      <c r="L7461" s="36"/>
      <c r="M7461" s="38"/>
      <c r="N7461" s="36"/>
      <c r="O7461" s="38"/>
    </row>
    <row r="7462" spans="8:15">
      <c r="H7462" s="37"/>
      <c r="I7462" s="36"/>
      <c r="J7462" s="38"/>
      <c r="K7462" s="36"/>
      <c r="L7462" s="36"/>
      <c r="M7462" s="38"/>
      <c r="N7462" s="36"/>
      <c r="O7462" s="38"/>
    </row>
    <row r="7463" spans="8:15">
      <c r="H7463" s="37"/>
      <c r="I7463" s="36"/>
      <c r="J7463" s="38"/>
      <c r="K7463" s="36"/>
      <c r="L7463" s="36"/>
      <c r="M7463" s="38"/>
      <c r="N7463" s="36"/>
      <c r="O7463" s="38"/>
    </row>
    <row r="7464" spans="8:15">
      <c r="H7464" s="37"/>
      <c r="I7464" s="36"/>
      <c r="J7464" s="38"/>
      <c r="K7464" s="36"/>
      <c r="L7464" s="36"/>
      <c r="M7464" s="38"/>
      <c r="N7464" s="36"/>
      <c r="O7464" s="38"/>
    </row>
    <row r="7465" spans="8:15">
      <c r="H7465" s="37"/>
      <c r="I7465" s="36"/>
      <c r="J7465" s="38"/>
      <c r="K7465" s="36"/>
      <c r="L7465" s="36"/>
      <c r="M7465" s="38"/>
      <c r="N7465" s="36"/>
      <c r="O7465" s="38"/>
    </row>
    <row r="7466" spans="8:15">
      <c r="H7466" s="37"/>
      <c r="I7466" s="36"/>
      <c r="J7466" s="38"/>
      <c r="K7466" s="36"/>
      <c r="L7466" s="36"/>
      <c r="M7466" s="38"/>
      <c r="N7466" s="36"/>
      <c r="O7466" s="38"/>
    </row>
    <row r="7467" spans="8:15">
      <c r="H7467" s="37"/>
      <c r="I7467" s="36"/>
      <c r="J7467" s="38"/>
      <c r="K7467" s="36"/>
      <c r="L7467" s="36"/>
      <c r="M7467" s="38"/>
      <c r="N7467" s="36"/>
      <c r="O7467" s="38"/>
    </row>
    <row r="7468" spans="8:15">
      <c r="H7468" s="37"/>
      <c r="I7468" s="36"/>
      <c r="J7468" s="38"/>
      <c r="K7468" s="36"/>
      <c r="L7468" s="36"/>
      <c r="M7468" s="38"/>
      <c r="N7468" s="36"/>
      <c r="O7468" s="38"/>
    </row>
    <row r="7469" spans="8:15">
      <c r="H7469" s="37"/>
      <c r="I7469" s="36"/>
      <c r="J7469" s="38"/>
      <c r="K7469" s="36"/>
      <c r="L7469" s="36"/>
      <c r="M7469" s="38"/>
      <c r="N7469" s="36"/>
      <c r="O7469" s="38"/>
    </row>
    <row r="7470" spans="8:15">
      <c r="H7470" s="37"/>
      <c r="I7470" s="36"/>
      <c r="J7470" s="38"/>
      <c r="K7470" s="36"/>
      <c r="L7470" s="36"/>
      <c r="M7470" s="38"/>
      <c r="N7470" s="36"/>
      <c r="O7470" s="38"/>
    </row>
    <row r="7471" spans="8:15">
      <c r="H7471" s="37"/>
      <c r="I7471" s="36"/>
      <c r="J7471" s="38"/>
      <c r="K7471" s="36"/>
      <c r="L7471" s="36"/>
      <c r="M7471" s="38"/>
      <c r="N7471" s="36"/>
      <c r="O7471" s="38"/>
    </row>
    <row r="7472" spans="8:15">
      <c r="H7472" s="37"/>
      <c r="I7472" s="36"/>
      <c r="J7472" s="38"/>
      <c r="K7472" s="36"/>
      <c r="L7472" s="36"/>
      <c r="M7472" s="38"/>
      <c r="N7472" s="36"/>
      <c r="O7472" s="38"/>
    </row>
    <row r="7473" spans="8:15">
      <c r="H7473" s="37"/>
      <c r="I7473" s="36"/>
      <c r="J7473" s="38"/>
      <c r="K7473" s="36"/>
      <c r="L7473" s="36"/>
      <c r="M7473" s="38"/>
      <c r="N7473" s="36"/>
      <c r="O7473" s="38"/>
    </row>
    <row r="7474" spans="8:15">
      <c r="H7474" s="37"/>
      <c r="I7474" s="36"/>
      <c r="J7474" s="38"/>
      <c r="K7474" s="36"/>
      <c r="L7474" s="36"/>
      <c r="M7474" s="38"/>
      <c r="N7474" s="36"/>
      <c r="O7474" s="38"/>
    </row>
    <row r="7475" spans="8:15">
      <c r="H7475" s="37"/>
      <c r="I7475" s="36"/>
      <c r="J7475" s="38"/>
      <c r="K7475" s="36"/>
      <c r="L7475" s="36"/>
      <c r="M7475" s="38"/>
      <c r="N7475" s="36"/>
      <c r="O7475" s="38"/>
    </row>
    <row r="7476" spans="8:15">
      <c r="H7476" s="37"/>
      <c r="I7476" s="36"/>
      <c r="J7476" s="38"/>
      <c r="K7476" s="36"/>
      <c r="L7476" s="36"/>
      <c r="M7476" s="38"/>
      <c r="N7476" s="36"/>
      <c r="O7476" s="38"/>
    </row>
    <row r="7477" spans="8:15">
      <c r="H7477" s="37"/>
      <c r="I7477" s="36"/>
      <c r="J7477" s="38"/>
      <c r="K7477" s="36"/>
      <c r="L7477" s="36"/>
      <c r="M7477" s="38"/>
      <c r="N7477" s="36"/>
      <c r="O7477" s="38"/>
    </row>
    <row r="7478" spans="8:15">
      <c r="H7478" s="37"/>
      <c r="I7478" s="36"/>
      <c r="J7478" s="38"/>
      <c r="K7478" s="36"/>
      <c r="L7478" s="36"/>
      <c r="M7478" s="38"/>
      <c r="N7478" s="36"/>
      <c r="O7478" s="38"/>
    </row>
    <row r="7479" spans="8:15">
      <c r="H7479" s="37"/>
      <c r="I7479" s="36"/>
      <c r="J7479" s="38"/>
      <c r="K7479" s="36"/>
      <c r="L7479" s="36"/>
      <c r="M7479" s="38"/>
      <c r="N7479" s="36"/>
      <c r="O7479" s="38"/>
    </row>
    <row r="7480" spans="8:15">
      <c r="H7480" s="37"/>
      <c r="I7480" s="36"/>
      <c r="J7480" s="38"/>
      <c r="K7480" s="36"/>
      <c r="L7480" s="36"/>
      <c r="M7480" s="38"/>
      <c r="N7480" s="36"/>
      <c r="O7480" s="38"/>
    </row>
    <row r="7481" spans="8:15">
      <c r="H7481" s="37"/>
      <c r="I7481" s="36"/>
      <c r="J7481" s="38"/>
      <c r="K7481" s="36"/>
      <c r="L7481" s="36"/>
      <c r="M7481" s="38"/>
      <c r="N7481" s="36"/>
      <c r="O7481" s="38"/>
    </row>
    <row r="7482" spans="8:15">
      <c r="H7482" s="37"/>
      <c r="I7482" s="36"/>
      <c r="J7482" s="38"/>
      <c r="K7482" s="36"/>
      <c r="L7482" s="36"/>
      <c r="M7482" s="38"/>
      <c r="N7482" s="36"/>
      <c r="O7482" s="38"/>
    </row>
    <row r="7483" spans="8:15">
      <c r="H7483" s="37"/>
      <c r="I7483" s="36"/>
      <c r="J7483" s="38"/>
      <c r="K7483" s="36"/>
      <c r="L7483" s="36"/>
      <c r="M7483" s="38"/>
      <c r="N7483" s="36"/>
      <c r="O7483" s="38"/>
    </row>
    <row r="7484" spans="8:15">
      <c r="H7484" s="37"/>
      <c r="I7484" s="36"/>
      <c r="J7484" s="38"/>
      <c r="K7484" s="36"/>
      <c r="L7484" s="36"/>
      <c r="M7484" s="38"/>
      <c r="N7484" s="36"/>
      <c r="O7484" s="38"/>
    </row>
    <row r="7485" spans="8:15">
      <c r="H7485" s="37"/>
      <c r="I7485" s="36"/>
      <c r="J7485" s="38"/>
      <c r="K7485" s="36"/>
      <c r="L7485" s="36"/>
      <c r="M7485" s="38"/>
      <c r="N7485" s="36"/>
      <c r="O7485" s="38"/>
    </row>
    <row r="7486" spans="8:15">
      <c r="H7486" s="37"/>
      <c r="I7486" s="36"/>
      <c r="J7486" s="38"/>
      <c r="K7486" s="36"/>
      <c r="L7486" s="36"/>
      <c r="M7486" s="38"/>
      <c r="N7486" s="36"/>
      <c r="O7486" s="38"/>
    </row>
    <row r="7487" spans="8:15">
      <c r="H7487" s="37"/>
      <c r="I7487" s="36"/>
      <c r="J7487" s="38"/>
      <c r="K7487" s="36"/>
      <c r="L7487" s="36"/>
      <c r="M7487" s="38"/>
      <c r="N7487" s="36"/>
      <c r="O7487" s="38"/>
    </row>
    <row r="7488" spans="8:15">
      <c r="H7488" s="37"/>
      <c r="I7488" s="36"/>
      <c r="J7488" s="38"/>
      <c r="K7488" s="36"/>
      <c r="L7488" s="36"/>
      <c r="M7488" s="38"/>
      <c r="N7488" s="36"/>
      <c r="O7488" s="38"/>
    </row>
    <row r="7489" spans="8:15">
      <c r="H7489" s="37"/>
      <c r="I7489" s="36"/>
      <c r="J7489" s="38"/>
      <c r="K7489" s="36"/>
      <c r="L7489" s="36"/>
      <c r="M7489" s="38"/>
      <c r="N7489" s="36"/>
      <c r="O7489" s="38"/>
    </row>
    <row r="7490" spans="8:15">
      <c r="H7490" s="37"/>
      <c r="I7490" s="36"/>
      <c r="J7490" s="38"/>
      <c r="K7490" s="36"/>
      <c r="L7490" s="36"/>
      <c r="M7490" s="38"/>
      <c r="N7490" s="36"/>
      <c r="O7490" s="38"/>
    </row>
    <row r="7491" spans="8:15">
      <c r="H7491" s="37"/>
      <c r="I7491" s="36"/>
      <c r="J7491" s="38"/>
      <c r="K7491" s="36"/>
      <c r="L7491" s="36"/>
      <c r="M7491" s="38"/>
      <c r="N7491" s="36"/>
      <c r="O7491" s="38"/>
    </row>
    <row r="7492" spans="8:15">
      <c r="H7492" s="37"/>
      <c r="I7492" s="36"/>
      <c r="J7492" s="38"/>
      <c r="K7492" s="36"/>
      <c r="L7492" s="36"/>
      <c r="M7492" s="38"/>
      <c r="N7492" s="36"/>
      <c r="O7492" s="38"/>
    </row>
    <row r="7493" spans="8:15">
      <c r="H7493" s="37"/>
      <c r="I7493" s="36"/>
      <c r="J7493" s="38"/>
      <c r="K7493" s="36"/>
      <c r="L7493" s="36"/>
      <c r="M7493" s="38"/>
      <c r="N7493" s="36"/>
      <c r="O7493" s="38"/>
    </row>
    <row r="7494" spans="8:15">
      <c r="H7494" s="37"/>
      <c r="I7494" s="36"/>
      <c r="J7494" s="38"/>
      <c r="K7494" s="36"/>
      <c r="L7494" s="36"/>
      <c r="M7494" s="38"/>
      <c r="N7494" s="36"/>
      <c r="O7494" s="38"/>
    </row>
    <row r="7495" spans="8:15">
      <c r="H7495" s="37"/>
      <c r="I7495" s="36"/>
      <c r="J7495" s="38"/>
      <c r="K7495" s="36"/>
      <c r="L7495" s="36"/>
      <c r="M7495" s="38"/>
      <c r="N7495" s="36"/>
      <c r="O7495" s="38"/>
    </row>
    <row r="7496" spans="8:15">
      <c r="H7496" s="37"/>
      <c r="I7496" s="36"/>
      <c r="J7496" s="38"/>
      <c r="K7496" s="36"/>
      <c r="L7496" s="36"/>
      <c r="M7496" s="38"/>
      <c r="N7496" s="36"/>
      <c r="O7496" s="38"/>
    </row>
    <row r="7497" spans="8:15">
      <c r="H7497" s="37"/>
      <c r="I7497" s="36"/>
      <c r="J7497" s="38"/>
      <c r="K7497" s="36"/>
      <c r="L7497" s="36"/>
      <c r="M7497" s="38"/>
      <c r="N7497" s="36"/>
      <c r="O7497" s="38"/>
    </row>
    <row r="7498" spans="8:15">
      <c r="H7498" s="37"/>
      <c r="I7498" s="36"/>
      <c r="J7498" s="38"/>
      <c r="K7498" s="36"/>
      <c r="L7498" s="36"/>
      <c r="M7498" s="38"/>
      <c r="N7498" s="36"/>
      <c r="O7498" s="38"/>
    </row>
    <row r="7499" spans="8:15">
      <c r="H7499" s="37"/>
      <c r="I7499" s="36"/>
      <c r="J7499" s="38"/>
      <c r="K7499" s="36"/>
      <c r="L7499" s="36"/>
      <c r="M7499" s="38"/>
      <c r="N7499" s="36"/>
      <c r="O7499" s="38"/>
    </row>
    <row r="7500" spans="8:15">
      <c r="H7500" s="37"/>
      <c r="I7500" s="36"/>
      <c r="J7500" s="38"/>
      <c r="K7500" s="36"/>
      <c r="L7500" s="36"/>
      <c r="M7500" s="38"/>
      <c r="N7500" s="36"/>
      <c r="O7500" s="38"/>
    </row>
    <row r="7501" spans="8:15">
      <c r="H7501" s="37"/>
      <c r="I7501" s="36"/>
      <c r="J7501" s="38"/>
      <c r="K7501" s="36"/>
      <c r="L7501" s="36"/>
      <c r="M7501" s="38"/>
      <c r="N7501" s="36"/>
      <c r="O7501" s="38"/>
    </row>
    <row r="7502" spans="8:15">
      <c r="H7502" s="37"/>
      <c r="I7502" s="36"/>
      <c r="J7502" s="38"/>
      <c r="K7502" s="36"/>
      <c r="L7502" s="36"/>
      <c r="M7502" s="38"/>
      <c r="N7502" s="36"/>
      <c r="O7502" s="38"/>
    </row>
    <row r="7503" spans="8:15">
      <c r="H7503" s="37"/>
      <c r="I7503" s="36"/>
      <c r="J7503" s="38"/>
      <c r="K7503" s="36"/>
      <c r="L7503" s="36"/>
      <c r="M7503" s="38"/>
      <c r="N7503" s="36"/>
      <c r="O7503" s="38"/>
    </row>
    <row r="7504" spans="8:15">
      <c r="H7504" s="37"/>
      <c r="I7504" s="36"/>
      <c r="J7504" s="38"/>
      <c r="K7504" s="36"/>
      <c r="L7504" s="36"/>
      <c r="M7504" s="38"/>
      <c r="N7504" s="36"/>
      <c r="O7504" s="38"/>
    </row>
    <row r="7505" spans="8:15">
      <c r="H7505" s="37"/>
      <c r="I7505" s="36"/>
      <c r="J7505" s="38"/>
      <c r="K7505" s="36"/>
      <c r="L7505" s="36"/>
      <c r="M7505" s="38"/>
      <c r="N7505" s="36"/>
      <c r="O7505" s="38"/>
    </row>
    <row r="7506" spans="8:15">
      <c r="H7506" s="37"/>
      <c r="I7506" s="36"/>
      <c r="J7506" s="38"/>
      <c r="K7506" s="36"/>
      <c r="L7506" s="36"/>
      <c r="M7506" s="38"/>
      <c r="N7506" s="36"/>
      <c r="O7506" s="38"/>
    </row>
    <row r="7507" spans="8:15">
      <c r="H7507" s="37"/>
      <c r="I7507" s="36"/>
      <c r="J7507" s="38"/>
      <c r="K7507" s="36"/>
      <c r="L7507" s="36"/>
      <c r="M7507" s="38"/>
      <c r="N7507" s="36"/>
      <c r="O7507" s="38"/>
    </row>
    <row r="7508" spans="8:15">
      <c r="H7508" s="37"/>
      <c r="I7508" s="36"/>
      <c r="J7508" s="38"/>
      <c r="K7508" s="36"/>
      <c r="L7508" s="36"/>
      <c r="M7508" s="38"/>
      <c r="N7508" s="36"/>
      <c r="O7508" s="38"/>
    </row>
    <row r="7509" spans="8:15">
      <c r="H7509" s="37"/>
      <c r="I7509" s="36"/>
      <c r="J7509" s="38"/>
      <c r="K7509" s="36"/>
      <c r="L7509" s="36"/>
      <c r="M7509" s="38"/>
      <c r="N7509" s="36"/>
      <c r="O7509" s="38"/>
    </row>
    <row r="7510" spans="8:15">
      <c r="H7510" s="37"/>
      <c r="I7510" s="36"/>
      <c r="J7510" s="38"/>
      <c r="K7510" s="36"/>
      <c r="L7510" s="36"/>
      <c r="M7510" s="38"/>
      <c r="N7510" s="36"/>
      <c r="O7510" s="38"/>
    </row>
    <row r="7511" spans="8:15">
      <c r="H7511" s="37"/>
      <c r="I7511" s="36"/>
      <c r="J7511" s="38"/>
      <c r="K7511" s="36"/>
      <c r="L7511" s="36"/>
      <c r="M7511" s="38"/>
      <c r="N7511" s="36"/>
      <c r="O7511" s="38"/>
    </row>
    <row r="7512" spans="8:15">
      <c r="H7512" s="37"/>
      <c r="I7512" s="36"/>
      <c r="J7512" s="38"/>
      <c r="K7512" s="36"/>
      <c r="L7512" s="36"/>
      <c r="M7512" s="38"/>
      <c r="N7512" s="36"/>
      <c r="O7512" s="38"/>
    </row>
    <row r="7513" spans="8:15">
      <c r="H7513" s="37"/>
      <c r="I7513" s="36"/>
      <c r="J7513" s="38"/>
      <c r="K7513" s="36"/>
      <c r="L7513" s="36"/>
      <c r="M7513" s="38"/>
      <c r="N7513" s="36"/>
      <c r="O7513" s="38"/>
    </row>
    <row r="7514" spans="8:15">
      <c r="H7514" s="37"/>
      <c r="I7514" s="36"/>
      <c r="J7514" s="38"/>
      <c r="K7514" s="36"/>
      <c r="L7514" s="36"/>
      <c r="M7514" s="38"/>
      <c r="N7514" s="36"/>
      <c r="O7514" s="38"/>
    </row>
    <row r="7515" spans="8:15">
      <c r="H7515" s="37"/>
      <c r="I7515" s="36"/>
      <c r="J7515" s="38"/>
      <c r="K7515" s="36"/>
      <c r="L7515" s="36"/>
      <c r="M7515" s="38"/>
      <c r="N7515" s="36"/>
      <c r="O7515" s="38"/>
    </row>
    <row r="7516" spans="8:15">
      <c r="H7516" s="37"/>
      <c r="I7516" s="36"/>
      <c r="J7516" s="38"/>
      <c r="K7516" s="36"/>
      <c r="L7516" s="36"/>
      <c r="M7516" s="38"/>
      <c r="N7516" s="36"/>
      <c r="O7516" s="38"/>
    </row>
    <row r="7517" spans="8:15">
      <c r="H7517" s="37"/>
      <c r="I7517" s="36"/>
      <c r="J7517" s="38"/>
      <c r="K7517" s="36"/>
      <c r="L7517" s="36"/>
      <c r="M7517" s="38"/>
      <c r="N7517" s="36"/>
      <c r="O7517" s="38"/>
    </row>
    <row r="7518" spans="8:15">
      <c r="H7518" s="37"/>
      <c r="I7518" s="36"/>
      <c r="J7518" s="38"/>
      <c r="K7518" s="36"/>
      <c r="L7518" s="36"/>
      <c r="M7518" s="38"/>
      <c r="N7518" s="36"/>
      <c r="O7518" s="38"/>
    </row>
    <row r="7519" spans="8:15">
      <c r="H7519" s="37"/>
      <c r="I7519" s="36"/>
      <c r="J7519" s="38"/>
      <c r="K7519" s="36"/>
      <c r="L7519" s="36"/>
      <c r="M7519" s="38"/>
      <c r="N7519" s="36"/>
      <c r="O7519" s="38"/>
    </row>
    <row r="7520" spans="8:15">
      <c r="H7520" s="37"/>
      <c r="I7520" s="36"/>
      <c r="J7520" s="38"/>
      <c r="K7520" s="36"/>
      <c r="L7520" s="36"/>
      <c r="M7520" s="38"/>
      <c r="N7520" s="36"/>
      <c r="O7520" s="38"/>
    </row>
    <row r="7521" spans="8:15">
      <c r="H7521" s="37"/>
      <c r="I7521" s="36"/>
      <c r="J7521" s="38"/>
      <c r="K7521" s="36"/>
      <c r="L7521" s="36"/>
      <c r="M7521" s="38"/>
      <c r="N7521" s="36"/>
      <c r="O7521" s="38"/>
    </row>
    <row r="7522" spans="8:15">
      <c r="H7522" s="37"/>
      <c r="I7522" s="36"/>
      <c r="J7522" s="38"/>
      <c r="K7522" s="36"/>
      <c r="L7522" s="36"/>
      <c r="M7522" s="38"/>
      <c r="N7522" s="36"/>
      <c r="O7522" s="38"/>
    </row>
    <row r="7523" spans="8:15">
      <c r="H7523" s="37"/>
      <c r="I7523" s="36"/>
      <c r="J7523" s="38"/>
      <c r="K7523" s="36"/>
      <c r="L7523" s="36"/>
      <c r="M7523" s="38"/>
      <c r="N7523" s="36"/>
      <c r="O7523" s="38"/>
    </row>
    <row r="7524" spans="8:15">
      <c r="H7524" s="37"/>
      <c r="I7524" s="36"/>
      <c r="J7524" s="38"/>
      <c r="K7524" s="36"/>
      <c r="L7524" s="36"/>
      <c r="M7524" s="38"/>
      <c r="N7524" s="36"/>
      <c r="O7524" s="38"/>
    </row>
    <row r="7525" spans="8:15">
      <c r="H7525" s="37"/>
      <c r="I7525" s="36"/>
      <c r="J7525" s="38"/>
      <c r="K7525" s="36"/>
      <c r="L7525" s="36"/>
      <c r="M7525" s="38"/>
      <c r="N7525" s="36"/>
      <c r="O7525" s="38"/>
    </row>
    <row r="7526" spans="8:15">
      <c r="H7526" s="37"/>
      <c r="I7526" s="36"/>
      <c r="J7526" s="38"/>
      <c r="K7526" s="36"/>
      <c r="L7526" s="36"/>
      <c r="M7526" s="38"/>
      <c r="N7526" s="36"/>
      <c r="O7526" s="38"/>
    </row>
    <row r="7527" spans="8:15">
      <c r="H7527" s="37"/>
      <c r="I7527" s="36"/>
      <c r="J7527" s="38"/>
      <c r="K7527" s="36"/>
      <c r="L7527" s="36"/>
      <c r="M7527" s="38"/>
      <c r="N7527" s="36"/>
      <c r="O7527" s="38"/>
    </row>
    <row r="7528" spans="8:15">
      <c r="H7528" s="37"/>
      <c r="I7528" s="36"/>
      <c r="J7528" s="38"/>
      <c r="K7528" s="36"/>
      <c r="L7528" s="36"/>
      <c r="M7528" s="38"/>
      <c r="N7528" s="36"/>
      <c r="O7528" s="38"/>
    </row>
    <row r="7529" spans="8:15">
      <c r="H7529" s="37"/>
      <c r="I7529" s="36"/>
      <c r="J7529" s="38"/>
      <c r="K7529" s="36"/>
      <c r="L7529" s="36"/>
      <c r="M7529" s="38"/>
      <c r="N7529" s="36"/>
      <c r="O7529" s="38"/>
    </row>
    <row r="7530" spans="8:15">
      <c r="H7530" s="37"/>
      <c r="I7530" s="36"/>
      <c r="J7530" s="38"/>
      <c r="K7530" s="36"/>
      <c r="L7530" s="36"/>
      <c r="M7530" s="38"/>
      <c r="N7530" s="36"/>
      <c r="O7530" s="38"/>
    </row>
    <row r="7531" spans="8:15">
      <c r="H7531" s="37"/>
      <c r="I7531" s="36"/>
      <c r="J7531" s="38"/>
      <c r="K7531" s="36"/>
      <c r="L7531" s="36"/>
      <c r="M7531" s="38"/>
      <c r="N7531" s="36"/>
      <c r="O7531" s="38"/>
    </row>
    <row r="7532" spans="8:15">
      <c r="H7532" s="37"/>
      <c r="I7532" s="36"/>
      <c r="J7532" s="38"/>
      <c r="K7532" s="36"/>
      <c r="L7532" s="36"/>
      <c r="M7532" s="38"/>
      <c r="N7532" s="36"/>
      <c r="O7532" s="38"/>
    </row>
    <row r="7533" spans="8:15">
      <c r="H7533" s="37"/>
      <c r="I7533" s="36"/>
      <c r="J7533" s="38"/>
      <c r="K7533" s="36"/>
      <c r="L7533" s="36"/>
      <c r="M7533" s="38"/>
      <c r="N7533" s="36"/>
      <c r="O7533" s="38"/>
    </row>
    <row r="7534" spans="8:15">
      <c r="H7534" s="37"/>
      <c r="I7534" s="36"/>
      <c r="J7534" s="38"/>
      <c r="K7534" s="36"/>
      <c r="L7534" s="36"/>
      <c r="M7534" s="38"/>
      <c r="N7534" s="36"/>
      <c r="O7534" s="38"/>
    </row>
    <row r="7535" spans="8:15">
      <c r="H7535" s="37"/>
      <c r="I7535" s="36"/>
      <c r="J7535" s="38"/>
      <c r="K7535" s="36"/>
      <c r="L7535" s="36"/>
      <c r="M7535" s="38"/>
      <c r="N7535" s="36"/>
      <c r="O7535" s="38"/>
    </row>
    <row r="7536" spans="8:15">
      <c r="H7536" s="37"/>
      <c r="I7536" s="36"/>
      <c r="J7536" s="38"/>
      <c r="K7536" s="36"/>
      <c r="L7536" s="36"/>
      <c r="M7536" s="38"/>
      <c r="N7536" s="36"/>
      <c r="O7536" s="38"/>
    </row>
    <row r="7537" spans="8:15">
      <c r="H7537" s="37"/>
      <c r="I7537" s="36"/>
      <c r="J7537" s="38"/>
      <c r="K7537" s="36"/>
      <c r="L7537" s="36"/>
      <c r="M7537" s="38"/>
      <c r="N7537" s="36"/>
      <c r="O7537" s="38"/>
    </row>
    <row r="7538" spans="8:15">
      <c r="H7538" s="37"/>
      <c r="I7538" s="36"/>
      <c r="J7538" s="38"/>
      <c r="K7538" s="36"/>
      <c r="L7538" s="36"/>
      <c r="M7538" s="38"/>
      <c r="N7538" s="36"/>
      <c r="O7538" s="38"/>
    </row>
    <row r="7539" spans="8:15">
      <c r="H7539" s="37"/>
      <c r="I7539" s="36"/>
      <c r="J7539" s="38"/>
      <c r="K7539" s="36"/>
      <c r="L7539" s="36"/>
      <c r="M7539" s="38"/>
      <c r="N7539" s="36"/>
      <c r="O7539" s="38"/>
    </row>
    <row r="7540" spans="8:15">
      <c r="H7540" s="37"/>
      <c r="I7540" s="36"/>
      <c r="J7540" s="38"/>
      <c r="K7540" s="36"/>
      <c r="L7540" s="36"/>
      <c r="M7540" s="38"/>
      <c r="N7540" s="36"/>
      <c r="O7540" s="38"/>
    </row>
    <row r="7541" spans="8:15">
      <c r="H7541" s="37"/>
      <c r="I7541" s="36"/>
      <c r="J7541" s="38"/>
      <c r="K7541" s="36"/>
      <c r="L7541" s="36"/>
      <c r="M7541" s="38"/>
      <c r="N7541" s="36"/>
      <c r="O7541" s="38"/>
    </row>
    <row r="7542" spans="8:15">
      <c r="H7542" s="37"/>
      <c r="I7542" s="36"/>
      <c r="J7542" s="38"/>
      <c r="K7542" s="36"/>
      <c r="L7542" s="36"/>
      <c r="M7542" s="38"/>
      <c r="N7542" s="36"/>
      <c r="O7542" s="38"/>
    </row>
    <row r="7543" spans="8:15">
      <c r="H7543" s="37"/>
      <c r="I7543" s="36"/>
      <c r="J7543" s="38"/>
      <c r="K7543" s="36"/>
      <c r="L7543" s="36"/>
      <c r="M7543" s="38"/>
      <c r="N7543" s="36"/>
      <c r="O7543" s="38"/>
    </row>
    <row r="7544" spans="8:15">
      <c r="H7544" s="37"/>
      <c r="I7544" s="36"/>
      <c r="J7544" s="38"/>
      <c r="K7544" s="36"/>
      <c r="L7544" s="36"/>
      <c r="M7544" s="38"/>
      <c r="N7544" s="36"/>
      <c r="O7544" s="38"/>
    </row>
    <row r="7545" spans="8:15">
      <c r="H7545" s="37"/>
      <c r="I7545" s="36"/>
      <c r="J7545" s="38"/>
      <c r="K7545" s="36"/>
      <c r="L7545" s="36"/>
      <c r="M7545" s="38"/>
      <c r="N7545" s="36"/>
      <c r="O7545" s="38"/>
    </row>
    <row r="7546" spans="8:15">
      <c r="H7546" s="37"/>
      <c r="I7546" s="36"/>
      <c r="J7546" s="38"/>
      <c r="K7546" s="36"/>
      <c r="L7546" s="36"/>
      <c r="M7546" s="38"/>
      <c r="N7546" s="36"/>
      <c r="O7546" s="38"/>
    </row>
    <row r="7547" spans="8:15">
      <c r="H7547" s="37"/>
      <c r="I7547" s="36"/>
      <c r="J7547" s="38"/>
      <c r="K7547" s="36"/>
      <c r="L7547" s="36"/>
      <c r="M7547" s="38"/>
      <c r="N7547" s="36"/>
      <c r="O7547" s="38"/>
    </row>
    <row r="7548" spans="8:15">
      <c r="H7548" s="37"/>
      <c r="I7548" s="36"/>
      <c r="J7548" s="38"/>
      <c r="K7548" s="36"/>
      <c r="L7548" s="36"/>
      <c r="M7548" s="38"/>
      <c r="N7548" s="36"/>
      <c r="O7548" s="38"/>
    </row>
    <row r="7549" spans="8:15">
      <c r="H7549" s="37"/>
      <c r="I7549" s="36"/>
      <c r="J7549" s="38"/>
      <c r="K7549" s="36"/>
      <c r="L7549" s="36"/>
      <c r="M7549" s="38"/>
      <c r="N7549" s="36"/>
      <c r="O7549" s="38"/>
    </row>
    <row r="7550" spans="8:15">
      <c r="H7550" s="37"/>
      <c r="I7550" s="36"/>
      <c r="J7550" s="38"/>
      <c r="K7550" s="36"/>
      <c r="L7550" s="36"/>
      <c r="M7550" s="38"/>
      <c r="N7550" s="36"/>
      <c r="O7550" s="38"/>
    </row>
    <row r="7551" spans="8:15">
      <c r="H7551" s="37"/>
      <c r="I7551" s="36"/>
      <c r="J7551" s="38"/>
      <c r="K7551" s="36"/>
      <c r="L7551" s="36"/>
      <c r="M7551" s="38"/>
      <c r="N7551" s="36"/>
      <c r="O7551" s="38"/>
    </row>
    <row r="7552" spans="8:15">
      <c r="H7552" s="37"/>
      <c r="I7552" s="36"/>
      <c r="J7552" s="38"/>
      <c r="K7552" s="36"/>
      <c r="L7552" s="36"/>
      <c r="M7552" s="38"/>
      <c r="N7552" s="36"/>
      <c r="O7552" s="38"/>
    </row>
    <row r="7553" spans="8:15">
      <c r="H7553" s="37"/>
      <c r="I7553" s="36"/>
      <c r="J7553" s="38"/>
      <c r="K7553" s="36"/>
      <c r="L7553" s="36"/>
      <c r="M7553" s="38"/>
      <c r="N7553" s="36"/>
      <c r="O7553" s="38"/>
    </row>
    <row r="7554" spans="8:15">
      <c r="H7554" s="37"/>
      <c r="I7554" s="36"/>
      <c r="J7554" s="38"/>
      <c r="K7554" s="36"/>
      <c r="L7554" s="36"/>
      <c r="M7554" s="38"/>
      <c r="N7554" s="36"/>
      <c r="O7554" s="38"/>
    </row>
    <row r="7555" spans="8:15">
      <c r="H7555" s="37"/>
      <c r="I7555" s="36"/>
      <c r="J7555" s="38"/>
      <c r="K7555" s="36"/>
      <c r="L7555" s="36"/>
      <c r="M7555" s="38"/>
      <c r="N7555" s="36"/>
      <c r="O7555" s="38"/>
    </row>
    <row r="7556" spans="8:15">
      <c r="H7556" s="37"/>
      <c r="I7556" s="36"/>
      <c r="J7556" s="38"/>
      <c r="K7556" s="36"/>
      <c r="L7556" s="36"/>
      <c r="M7556" s="38"/>
      <c r="N7556" s="36"/>
      <c r="O7556" s="38"/>
    </row>
    <row r="7557" spans="8:15">
      <c r="H7557" s="37"/>
      <c r="I7557" s="36"/>
      <c r="J7557" s="38"/>
      <c r="K7557" s="36"/>
      <c r="L7557" s="36"/>
      <c r="M7557" s="38"/>
      <c r="N7557" s="36"/>
      <c r="O7557" s="38"/>
    </row>
    <row r="7558" spans="8:15">
      <c r="H7558" s="37"/>
      <c r="I7558" s="36"/>
      <c r="J7558" s="38"/>
      <c r="K7558" s="36"/>
      <c r="L7558" s="36"/>
      <c r="M7558" s="38"/>
      <c r="N7558" s="36"/>
      <c r="O7558" s="38"/>
    </row>
    <row r="7559" spans="8:15">
      <c r="H7559" s="37"/>
      <c r="I7559" s="36"/>
      <c r="J7559" s="38"/>
      <c r="K7559" s="36"/>
      <c r="L7559" s="36"/>
      <c r="M7559" s="38"/>
      <c r="N7559" s="36"/>
      <c r="O7559" s="38"/>
    </row>
    <row r="7560" spans="8:15">
      <c r="H7560" s="37"/>
      <c r="I7560" s="36"/>
      <c r="J7560" s="38"/>
      <c r="K7560" s="36"/>
      <c r="L7560" s="36"/>
      <c r="M7560" s="38"/>
      <c r="N7560" s="36"/>
      <c r="O7560" s="38"/>
    </row>
    <row r="7561" spans="8:15">
      <c r="H7561" s="37"/>
      <c r="I7561" s="36"/>
      <c r="J7561" s="38"/>
      <c r="K7561" s="36"/>
      <c r="L7561" s="36"/>
      <c r="M7561" s="38"/>
      <c r="N7561" s="36"/>
      <c r="O7561" s="38"/>
    </row>
    <row r="7562" spans="8:15">
      <c r="H7562" s="37"/>
      <c r="I7562" s="36"/>
      <c r="J7562" s="38"/>
      <c r="K7562" s="36"/>
      <c r="L7562" s="36"/>
      <c r="M7562" s="38"/>
      <c r="N7562" s="36"/>
      <c r="O7562" s="38"/>
    </row>
    <row r="7563" spans="8:15">
      <c r="H7563" s="37"/>
      <c r="I7563" s="36"/>
      <c r="J7563" s="38"/>
      <c r="K7563" s="36"/>
      <c r="L7563" s="36"/>
      <c r="M7563" s="38"/>
      <c r="N7563" s="36"/>
      <c r="O7563" s="38"/>
    </row>
    <row r="7564" spans="8:15">
      <c r="H7564" s="37"/>
      <c r="I7564" s="36"/>
      <c r="J7564" s="38"/>
      <c r="K7564" s="36"/>
      <c r="L7564" s="36"/>
      <c r="M7564" s="38"/>
      <c r="N7564" s="36"/>
      <c r="O7564" s="38"/>
    </row>
    <row r="7565" spans="8:15">
      <c r="H7565" s="37"/>
      <c r="I7565" s="36"/>
      <c r="J7565" s="38"/>
      <c r="K7565" s="36"/>
      <c r="L7565" s="36"/>
      <c r="M7565" s="38"/>
      <c r="N7565" s="36"/>
      <c r="O7565" s="38"/>
    </row>
    <row r="7566" spans="8:15">
      <c r="H7566" s="37"/>
      <c r="I7566" s="36"/>
      <c r="J7566" s="38"/>
      <c r="K7566" s="36"/>
      <c r="L7566" s="36"/>
      <c r="M7566" s="38"/>
      <c r="N7566" s="36"/>
      <c r="O7566" s="38"/>
    </row>
    <row r="7567" spans="8:15">
      <c r="H7567" s="37"/>
      <c r="I7567" s="36"/>
      <c r="J7567" s="38"/>
      <c r="K7567" s="36"/>
      <c r="L7567" s="36"/>
      <c r="M7567" s="38"/>
      <c r="N7567" s="36"/>
      <c r="O7567" s="38"/>
    </row>
    <row r="7568" spans="8:15">
      <c r="H7568" s="37"/>
      <c r="I7568" s="36"/>
      <c r="J7568" s="38"/>
      <c r="K7568" s="36"/>
      <c r="L7568" s="36"/>
      <c r="M7568" s="38"/>
      <c r="N7568" s="36"/>
      <c r="O7568" s="38"/>
    </row>
    <row r="7569" spans="8:15">
      <c r="H7569" s="37"/>
      <c r="I7569" s="36"/>
      <c r="J7569" s="38"/>
      <c r="K7569" s="36"/>
      <c r="L7569" s="36"/>
      <c r="M7569" s="38"/>
      <c r="N7569" s="36"/>
      <c r="O7569" s="38"/>
    </row>
    <row r="7570" spans="8:15">
      <c r="H7570" s="37"/>
      <c r="I7570" s="36"/>
      <c r="J7570" s="38"/>
      <c r="K7570" s="36"/>
      <c r="L7570" s="36"/>
      <c r="M7570" s="38"/>
      <c r="N7570" s="36"/>
      <c r="O7570" s="38"/>
    </row>
    <row r="7571" spans="8:15">
      <c r="H7571" s="37"/>
      <c r="I7571" s="36"/>
      <c r="J7571" s="38"/>
      <c r="K7571" s="36"/>
      <c r="L7571" s="36"/>
      <c r="M7571" s="38"/>
      <c r="N7571" s="36"/>
      <c r="O7571" s="38"/>
    </row>
    <row r="7572" spans="8:15">
      <c r="H7572" s="37"/>
      <c r="I7572" s="36"/>
      <c r="J7572" s="38"/>
      <c r="K7572" s="36"/>
      <c r="L7572" s="36"/>
      <c r="M7572" s="38"/>
      <c r="N7572" s="36"/>
      <c r="O7572" s="38"/>
    </row>
    <row r="7573" spans="8:15">
      <c r="H7573" s="37"/>
      <c r="I7573" s="36"/>
      <c r="J7573" s="38"/>
      <c r="K7573" s="36"/>
      <c r="L7573" s="36"/>
      <c r="M7573" s="38"/>
      <c r="N7573" s="36"/>
      <c r="O7573" s="38"/>
    </row>
    <row r="7574" spans="8:15">
      <c r="H7574" s="37"/>
      <c r="I7574" s="36"/>
      <c r="J7574" s="38"/>
      <c r="K7574" s="36"/>
      <c r="L7574" s="36"/>
      <c r="M7574" s="38"/>
      <c r="N7574" s="36"/>
      <c r="O7574" s="38"/>
    </row>
    <row r="7575" spans="8:15">
      <c r="H7575" s="37"/>
      <c r="I7575" s="36"/>
      <c r="J7575" s="38"/>
      <c r="K7575" s="36"/>
      <c r="L7575" s="36"/>
      <c r="M7575" s="38"/>
      <c r="N7575" s="36"/>
      <c r="O7575" s="38"/>
    </row>
    <row r="7576" spans="8:15">
      <c r="H7576" s="37"/>
      <c r="I7576" s="36"/>
      <c r="J7576" s="38"/>
      <c r="K7576" s="36"/>
      <c r="L7576" s="36"/>
      <c r="M7576" s="38"/>
      <c r="N7576" s="36"/>
      <c r="O7576" s="38"/>
    </row>
    <row r="7577" spans="8:15">
      <c r="H7577" s="37"/>
      <c r="I7577" s="36"/>
      <c r="J7577" s="38"/>
      <c r="K7577" s="36"/>
      <c r="L7577" s="36"/>
      <c r="M7577" s="38"/>
      <c r="N7577" s="36"/>
      <c r="O7577" s="38"/>
    </row>
    <row r="7578" spans="8:15">
      <c r="H7578" s="37"/>
      <c r="I7578" s="36"/>
      <c r="J7578" s="38"/>
      <c r="K7578" s="36"/>
      <c r="L7578" s="36"/>
      <c r="M7578" s="38"/>
      <c r="N7578" s="36"/>
      <c r="O7578" s="38"/>
    </row>
    <row r="7579" spans="8:15">
      <c r="H7579" s="37"/>
      <c r="I7579" s="36"/>
      <c r="J7579" s="38"/>
      <c r="K7579" s="36"/>
      <c r="L7579" s="36"/>
      <c r="M7579" s="38"/>
      <c r="N7579" s="36"/>
      <c r="O7579" s="38"/>
    </row>
    <row r="7580" spans="8:15">
      <c r="H7580" s="37"/>
      <c r="I7580" s="36"/>
      <c r="J7580" s="38"/>
      <c r="K7580" s="36"/>
      <c r="L7580" s="36"/>
      <c r="M7580" s="38"/>
      <c r="N7580" s="36"/>
      <c r="O7580" s="38"/>
    </row>
    <row r="7581" spans="8:15">
      <c r="H7581" s="37"/>
      <c r="I7581" s="36"/>
      <c r="J7581" s="38"/>
      <c r="K7581" s="36"/>
      <c r="L7581" s="36"/>
      <c r="M7581" s="38"/>
      <c r="N7581" s="36"/>
      <c r="O7581" s="38"/>
    </row>
    <row r="7582" spans="8:15">
      <c r="H7582" s="37"/>
      <c r="I7582" s="36"/>
      <c r="J7582" s="38"/>
      <c r="K7582" s="36"/>
      <c r="L7582" s="36"/>
      <c r="M7582" s="38"/>
      <c r="N7582" s="36"/>
      <c r="O7582" s="38"/>
    </row>
    <row r="7583" spans="8:15">
      <c r="H7583" s="37"/>
      <c r="I7583" s="36"/>
      <c r="J7583" s="38"/>
      <c r="K7583" s="36"/>
      <c r="L7583" s="36"/>
      <c r="M7583" s="38"/>
      <c r="N7583" s="36"/>
      <c r="O7583" s="38"/>
    </row>
    <row r="7584" spans="8:15">
      <c r="H7584" s="37"/>
      <c r="I7584" s="36"/>
      <c r="J7584" s="38"/>
      <c r="K7584" s="36"/>
      <c r="L7584" s="36"/>
      <c r="M7584" s="38"/>
      <c r="N7584" s="36"/>
      <c r="O7584" s="38"/>
    </row>
    <row r="7585" spans="8:15">
      <c r="H7585" s="37"/>
      <c r="I7585" s="36"/>
      <c r="J7585" s="38"/>
      <c r="K7585" s="36"/>
      <c r="L7585" s="36"/>
      <c r="M7585" s="38"/>
      <c r="N7585" s="36"/>
      <c r="O7585" s="38"/>
    </row>
    <row r="7586" spans="8:15">
      <c r="H7586" s="37"/>
      <c r="I7586" s="36"/>
      <c r="J7586" s="38"/>
      <c r="K7586" s="36"/>
      <c r="L7586" s="36"/>
      <c r="M7586" s="38"/>
      <c r="N7586" s="36"/>
      <c r="O7586" s="38"/>
    </row>
    <row r="7587" spans="8:15">
      <c r="H7587" s="37"/>
      <c r="I7587" s="36"/>
      <c r="J7587" s="38"/>
      <c r="K7587" s="36"/>
      <c r="L7587" s="36"/>
      <c r="M7587" s="38"/>
      <c r="N7587" s="36"/>
      <c r="O7587" s="38"/>
    </row>
    <row r="7588" spans="8:15">
      <c r="H7588" s="37"/>
      <c r="I7588" s="36"/>
      <c r="J7588" s="38"/>
      <c r="K7588" s="36"/>
      <c r="L7588" s="36"/>
      <c r="M7588" s="38"/>
      <c r="N7588" s="36"/>
      <c r="O7588" s="38"/>
    </row>
    <row r="7589" spans="8:15">
      <c r="H7589" s="37"/>
      <c r="I7589" s="36"/>
      <c r="J7589" s="38"/>
      <c r="K7589" s="36"/>
      <c r="L7589" s="36"/>
      <c r="M7589" s="38"/>
      <c r="N7589" s="36"/>
      <c r="O7589" s="38"/>
    </row>
    <row r="7590" spans="8:15">
      <c r="H7590" s="37"/>
      <c r="I7590" s="36"/>
      <c r="J7590" s="38"/>
      <c r="K7590" s="36"/>
      <c r="L7590" s="36"/>
      <c r="M7590" s="38"/>
      <c r="N7590" s="36"/>
      <c r="O7590" s="38"/>
    </row>
    <row r="7591" spans="8:15">
      <c r="H7591" s="37"/>
      <c r="I7591" s="36"/>
      <c r="J7591" s="38"/>
      <c r="K7591" s="36"/>
      <c r="L7591" s="36"/>
      <c r="M7591" s="38"/>
      <c r="N7591" s="36"/>
      <c r="O7591" s="38"/>
    </row>
    <row r="7592" spans="8:15">
      <c r="H7592" s="37"/>
      <c r="I7592" s="36"/>
      <c r="J7592" s="38"/>
      <c r="K7592" s="36"/>
      <c r="L7592" s="36"/>
      <c r="M7592" s="38"/>
      <c r="N7592" s="36"/>
      <c r="O7592" s="38"/>
    </row>
    <row r="7593" spans="8:15">
      <c r="H7593" s="37"/>
      <c r="I7593" s="36"/>
      <c r="J7593" s="38"/>
      <c r="K7593" s="36"/>
      <c r="L7593" s="36"/>
      <c r="M7593" s="38"/>
      <c r="N7593" s="36"/>
      <c r="O7593" s="38"/>
    </row>
    <row r="7594" spans="8:15">
      <c r="H7594" s="37"/>
      <c r="I7594" s="36"/>
      <c r="J7594" s="38"/>
      <c r="K7594" s="36"/>
      <c r="L7594" s="36"/>
      <c r="M7594" s="38"/>
      <c r="N7594" s="36"/>
      <c r="O7594" s="38"/>
    </row>
    <row r="7595" spans="8:15">
      <c r="H7595" s="37"/>
      <c r="I7595" s="36"/>
      <c r="J7595" s="38"/>
      <c r="K7595" s="36"/>
      <c r="L7595" s="36"/>
      <c r="M7595" s="38"/>
      <c r="N7595" s="36"/>
      <c r="O7595" s="38"/>
    </row>
    <row r="7596" spans="8:15">
      <c r="H7596" s="37"/>
      <c r="I7596" s="36"/>
      <c r="J7596" s="38"/>
      <c r="K7596" s="36"/>
      <c r="L7596" s="36"/>
      <c r="M7596" s="38"/>
      <c r="N7596" s="36"/>
      <c r="O7596" s="38"/>
    </row>
    <row r="7597" spans="8:15">
      <c r="H7597" s="37"/>
      <c r="I7597" s="36"/>
      <c r="J7597" s="38"/>
      <c r="K7597" s="36"/>
      <c r="L7597" s="36"/>
      <c r="M7597" s="38"/>
      <c r="N7597" s="36"/>
      <c r="O7597" s="38"/>
    </row>
    <row r="7598" spans="8:15">
      <c r="H7598" s="37"/>
      <c r="I7598" s="36"/>
      <c r="J7598" s="38"/>
      <c r="K7598" s="36"/>
      <c r="L7598" s="36"/>
      <c r="M7598" s="38"/>
      <c r="N7598" s="36"/>
      <c r="O7598" s="38"/>
    </row>
    <row r="7599" spans="8:15">
      <c r="H7599" s="37"/>
      <c r="I7599" s="36"/>
      <c r="J7599" s="38"/>
      <c r="K7599" s="36"/>
      <c r="L7599" s="36"/>
      <c r="M7599" s="38"/>
      <c r="N7599" s="36"/>
      <c r="O7599" s="38"/>
    </row>
    <row r="7600" spans="8:15">
      <c r="H7600" s="37"/>
      <c r="I7600" s="36"/>
      <c r="J7600" s="38"/>
      <c r="K7600" s="36"/>
      <c r="L7600" s="36"/>
      <c r="M7600" s="38"/>
      <c r="N7600" s="36"/>
      <c r="O7600" s="38"/>
    </row>
    <row r="7601" spans="8:15">
      <c r="H7601" s="37"/>
      <c r="I7601" s="36"/>
      <c r="J7601" s="38"/>
      <c r="K7601" s="36"/>
      <c r="L7601" s="36"/>
      <c r="M7601" s="38"/>
      <c r="N7601" s="36"/>
      <c r="O7601" s="38"/>
    </row>
    <row r="7602" spans="8:15">
      <c r="H7602" s="37"/>
      <c r="I7602" s="36"/>
      <c r="J7602" s="38"/>
      <c r="K7602" s="36"/>
      <c r="L7602" s="36"/>
      <c r="M7602" s="38"/>
      <c r="N7602" s="36"/>
      <c r="O7602" s="38"/>
    </row>
    <row r="7603" spans="8:15">
      <c r="H7603" s="37"/>
      <c r="I7603" s="36"/>
      <c r="J7603" s="38"/>
      <c r="K7603" s="36"/>
      <c r="L7603" s="36"/>
      <c r="M7603" s="38"/>
      <c r="N7603" s="36"/>
      <c r="O7603" s="38"/>
    </row>
    <row r="7604" spans="8:15">
      <c r="H7604" s="37"/>
      <c r="I7604" s="36"/>
      <c r="J7604" s="38"/>
      <c r="K7604" s="36"/>
      <c r="L7604" s="36"/>
      <c r="M7604" s="38"/>
      <c r="N7604" s="36"/>
      <c r="O7604" s="38"/>
    </row>
    <row r="7605" spans="8:15">
      <c r="H7605" s="37"/>
      <c r="I7605" s="36"/>
      <c r="J7605" s="38"/>
      <c r="K7605" s="36"/>
      <c r="L7605" s="36"/>
      <c r="M7605" s="38"/>
      <c r="N7605" s="36"/>
      <c r="O7605" s="38"/>
    </row>
    <row r="7606" spans="8:15">
      <c r="H7606" s="37"/>
      <c r="I7606" s="36"/>
      <c r="J7606" s="38"/>
      <c r="K7606" s="36"/>
      <c r="L7606" s="36"/>
      <c r="M7606" s="38"/>
      <c r="N7606" s="36"/>
      <c r="O7606" s="38"/>
    </row>
    <row r="7607" spans="8:15">
      <c r="H7607" s="37"/>
      <c r="I7607" s="36"/>
      <c r="J7607" s="38"/>
      <c r="K7607" s="36"/>
      <c r="L7607" s="36"/>
      <c r="M7607" s="38"/>
      <c r="N7607" s="36"/>
      <c r="O7607" s="38"/>
    </row>
    <row r="7608" spans="8:15">
      <c r="H7608" s="37"/>
      <c r="I7608" s="36"/>
      <c r="J7608" s="38"/>
      <c r="K7608" s="36"/>
      <c r="L7608" s="36"/>
      <c r="M7608" s="38"/>
      <c r="N7608" s="36"/>
      <c r="O7608" s="38"/>
    </row>
    <row r="7609" spans="8:15">
      <c r="H7609" s="37"/>
      <c r="I7609" s="36"/>
      <c r="J7609" s="38"/>
      <c r="K7609" s="36"/>
      <c r="L7609" s="36"/>
      <c r="M7609" s="38"/>
      <c r="N7609" s="36"/>
      <c r="O7609" s="38"/>
    </row>
    <row r="7610" spans="8:15">
      <c r="H7610" s="37"/>
      <c r="I7610" s="36"/>
      <c r="J7610" s="38"/>
      <c r="K7610" s="36"/>
      <c r="L7610" s="36"/>
      <c r="M7610" s="38"/>
      <c r="N7610" s="36"/>
      <c r="O7610" s="38"/>
    </row>
    <row r="7611" spans="8:15">
      <c r="H7611" s="37"/>
      <c r="I7611" s="36"/>
      <c r="J7611" s="38"/>
      <c r="K7611" s="36"/>
      <c r="L7611" s="36"/>
      <c r="M7611" s="38"/>
      <c r="N7611" s="36"/>
      <c r="O7611" s="38"/>
    </row>
    <row r="7612" spans="8:15">
      <c r="H7612" s="37"/>
      <c r="I7612" s="36"/>
      <c r="J7612" s="38"/>
      <c r="K7612" s="36"/>
      <c r="L7612" s="36"/>
      <c r="M7612" s="38"/>
      <c r="N7612" s="36"/>
      <c r="O7612" s="38"/>
    </row>
    <row r="7613" spans="8:15">
      <c r="H7613" s="37"/>
      <c r="I7613" s="36"/>
      <c r="J7613" s="38"/>
      <c r="K7613" s="36"/>
      <c r="L7613" s="36"/>
      <c r="M7613" s="38"/>
      <c r="N7613" s="36"/>
      <c r="O7613" s="38"/>
    </row>
    <row r="7614" spans="8:15">
      <c r="H7614" s="37"/>
      <c r="I7614" s="36"/>
      <c r="J7614" s="38"/>
      <c r="K7614" s="36"/>
      <c r="L7614" s="36"/>
      <c r="M7614" s="38"/>
      <c r="N7614" s="36"/>
      <c r="O7614" s="38"/>
    </row>
    <row r="7615" spans="8:15">
      <c r="H7615" s="37"/>
      <c r="I7615" s="36"/>
      <c r="J7615" s="38"/>
      <c r="K7615" s="36"/>
      <c r="L7615" s="36"/>
      <c r="M7615" s="38"/>
      <c r="N7615" s="36"/>
      <c r="O7615" s="38"/>
    </row>
    <row r="7616" spans="8:15">
      <c r="H7616" s="37"/>
      <c r="I7616" s="36"/>
      <c r="J7616" s="38"/>
      <c r="K7616" s="36"/>
      <c r="L7616" s="36"/>
      <c r="M7616" s="38"/>
      <c r="N7616" s="36"/>
      <c r="O7616" s="38"/>
    </row>
    <row r="7617" spans="8:15">
      <c r="H7617" s="37"/>
      <c r="I7617" s="36"/>
      <c r="J7617" s="38"/>
      <c r="K7617" s="36"/>
      <c r="L7617" s="36"/>
      <c r="M7617" s="38"/>
      <c r="N7617" s="36"/>
      <c r="O7617" s="38"/>
    </row>
    <row r="7618" spans="8:15">
      <c r="H7618" s="37"/>
      <c r="I7618" s="36"/>
      <c r="J7618" s="38"/>
      <c r="K7618" s="36"/>
      <c r="L7618" s="36"/>
      <c r="M7618" s="38"/>
      <c r="N7618" s="36"/>
      <c r="O7618" s="38"/>
    </row>
    <row r="7619" spans="8:15">
      <c r="H7619" s="37"/>
      <c r="I7619" s="36"/>
      <c r="J7619" s="38"/>
      <c r="K7619" s="36"/>
      <c r="L7619" s="36"/>
      <c r="M7619" s="38"/>
      <c r="N7619" s="36"/>
      <c r="O7619" s="38"/>
    </row>
    <row r="7620" spans="8:15">
      <c r="H7620" s="37"/>
      <c r="I7620" s="36"/>
      <c r="J7620" s="38"/>
      <c r="K7620" s="36"/>
      <c r="L7620" s="36"/>
      <c r="M7620" s="38"/>
      <c r="N7620" s="36"/>
      <c r="O7620" s="38"/>
    </row>
    <row r="7621" spans="8:15">
      <c r="H7621" s="37"/>
      <c r="I7621" s="36"/>
      <c r="J7621" s="38"/>
      <c r="K7621" s="36"/>
      <c r="L7621" s="36"/>
      <c r="M7621" s="38"/>
      <c r="N7621" s="36"/>
      <c r="O7621" s="38"/>
    </row>
    <row r="7622" spans="8:15">
      <c r="H7622" s="37"/>
      <c r="I7622" s="36"/>
      <c r="J7622" s="38"/>
      <c r="K7622" s="36"/>
      <c r="L7622" s="36"/>
      <c r="M7622" s="38"/>
      <c r="N7622" s="36"/>
      <c r="O7622" s="38"/>
    </row>
    <row r="7623" spans="8:15">
      <c r="H7623" s="37"/>
      <c r="I7623" s="36"/>
      <c r="J7623" s="38"/>
      <c r="K7623" s="36"/>
      <c r="L7623" s="36"/>
      <c r="M7623" s="38"/>
      <c r="N7623" s="36"/>
      <c r="O7623" s="38"/>
    </row>
    <row r="7624" spans="8:15">
      <c r="H7624" s="37"/>
      <c r="I7624" s="36"/>
      <c r="J7624" s="38"/>
      <c r="K7624" s="36"/>
      <c r="L7624" s="36"/>
      <c r="M7624" s="38"/>
      <c r="N7624" s="36"/>
      <c r="O7624" s="38"/>
    </row>
    <row r="7625" spans="8:15">
      <c r="H7625" s="37"/>
      <c r="I7625" s="36"/>
      <c r="J7625" s="38"/>
      <c r="K7625" s="36"/>
      <c r="L7625" s="36"/>
      <c r="M7625" s="38"/>
      <c r="N7625" s="36"/>
      <c r="O7625" s="38"/>
    </row>
    <row r="7626" spans="8:15">
      <c r="H7626" s="37"/>
      <c r="I7626" s="36"/>
      <c r="J7626" s="38"/>
      <c r="K7626" s="36"/>
      <c r="L7626" s="36"/>
      <c r="M7626" s="38"/>
      <c r="N7626" s="36"/>
      <c r="O7626" s="38"/>
    </row>
    <row r="7627" spans="8:15">
      <c r="H7627" s="37"/>
      <c r="I7627" s="36"/>
      <c r="J7627" s="38"/>
      <c r="K7627" s="36"/>
      <c r="L7627" s="36"/>
      <c r="M7627" s="38"/>
      <c r="N7627" s="36"/>
      <c r="O7627" s="38"/>
    </row>
    <row r="7628" spans="8:15">
      <c r="H7628" s="37"/>
      <c r="I7628" s="36"/>
      <c r="J7628" s="38"/>
      <c r="K7628" s="36"/>
      <c r="L7628" s="36"/>
      <c r="M7628" s="38"/>
      <c r="N7628" s="36"/>
      <c r="O7628" s="38"/>
    </row>
    <row r="7629" spans="8:15">
      <c r="H7629" s="37"/>
      <c r="I7629" s="36"/>
      <c r="J7629" s="38"/>
      <c r="K7629" s="36"/>
      <c r="L7629" s="36"/>
      <c r="M7629" s="38"/>
      <c r="N7629" s="36"/>
      <c r="O7629" s="38"/>
    </row>
    <row r="7630" spans="8:15">
      <c r="H7630" s="37"/>
      <c r="I7630" s="36"/>
      <c r="J7630" s="38"/>
      <c r="K7630" s="36"/>
      <c r="L7630" s="36"/>
      <c r="M7630" s="38"/>
      <c r="N7630" s="36"/>
      <c r="O7630" s="38"/>
    </row>
    <row r="7631" spans="8:15">
      <c r="H7631" s="37"/>
      <c r="I7631" s="36"/>
      <c r="J7631" s="38"/>
      <c r="K7631" s="36"/>
      <c r="L7631" s="36"/>
      <c r="M7631" s="38"/>
      <c r="N7631" s="36"/>
      <c r="O7631" s="38"/>
    </row>
    <row r="7632" spans="8:15">
      <c r="H7632" s="37"/>
      <c r="I7632" s="36"/>
      <c r="J7632" s="38"/>
      <c r="K7632" s="36"/>
      <c r="L7632" s="36"/>
      <c r="M7632" s="38"/>
      <c r="N7632" s="36"/>
      <c r="O7632" s="38"/>
    </row>
    <row r="7633" spans="8:15">
      <c r="H7633" s="37"/>
      <c r="I7633" s="36"/>
      <c r="J7633" s="38"/>
      <c r="K7633" s="36"/>
      <c r="L7633" s="36"/>
      <c r="M7633" s="38"/>
      <c r="N7633" s="36"/>
      <c r="O7633" s="38"/>
    </row>
    <row r="7634" spans="8:15">
      <c r="H7634" s="37"/>
      <c r="I7634" s="36"/>
      <c r="J7634" s="38"/>
      <c r="K7634" s="36"/>
      <c r="L7634" s="36"/>
      <c r="M7634" s="38"/>
      <c r="N7634" s="36"/>
      <c r="O7634" s="38"/>
    </row>
    <row r="7635" spans="8:15">
      <c r="H7635" s="37"/>
      <c r="I7635" s="36"/>
      <c r="J7635" s="38"/>
      <c r="K7635" s="36"/>
      <c r="L7635" s="36"/>
      <c r="M7635" s="38"/>
      <c r="N7635" s="36"/>
      <c r="O7635" s="38"/>
    </row>
    <row r="7636" spans="8:15">
      <c r="H7636" s="37"/>
      <c r="I7636" s="36"/>
      <c r="J7636" s="38"/>
      <c r="K7636" s="36"/>
      <c r="L7636" s="36"/>
      <c r="M7636" s="38"/>
      <c r="N7636" s="36"/>
      <c r="O7636" s="38"/>
    </row>
    <row r="7637" spans="8:15">
      <c r="H7637" s="37"/>
      <c r="I7637" s="36"/>
      <c r="J7637" s="38"/>
      <c r="K7637" s="36"/>
      <c r="L7637" s="36"/>
      <c r="M7637" s="38"/>
      <c r="N7637" s="36"/>
      <c r="O7637" s="38"/>
    </row>
    <row r="7638" spans="8:15">
      <c r="H7638" s="37"/>
      <c r="I7638" s="36"/>
      <c r="J7638" s="38"/>
      <c r="K7638" s="36"/>
      <c r="L7638" s="36"/>
      <c r="M7638" s="38"/>
      <c r="N7638" s="36"/>
      <c r="O7638" s="38"/>
    </row>
    <row r="7639" spans="8:15">
      <c r="H7639" s="37"/>
      <c r="I7639" s="36"/>
      <c r="J7639" s="38"/>
      <c r="K7639" s="36"/>
      <c r="L7639" s="36"/>
      <c r="M7639" s="38"/>
      <c r="N7639" s="36"/>
      <c r="O7639" s="38"/>
    </row>
    <row r="7640" spans="8:15">
      <c r="H7640" s="37"/>
      <c r="I7640" s="36"/>
      <c r="J7640" s="38"/>
      <c r="K7640" s="36"/>
      <c r="L7640" s="36"/>
      <c r="M7640" s="38"/>
      <c r="N7640" s="36"/>
      <c r="O7640" s="38"/>
    </row>
    <row r="7641" spans="8:15">
      <c r="H7641" s="37"/>
      <c r="I7641" s="36"/>
      <c r="J7641" s="38"/>
      <c r="K7641" s="36"/>
      <c r="L7641" s="36"/>
      <c r="M7641" s="38"/>
      <c r="N7641" s="36"/>
      <c r="O7641" s="38"/>
    </row>
    <row r="7642" spans="8:15">
      <c r="H7642" s="37"/>
      <c r="I7642" s="36"/>
      <c r="J7642" s="38"/>
      <c r="K7642" s="36"/>
      <c r="L7642" s="36"/>
      <c r="M7642" s="38"/>
      <c r="N7642" s="36"/>
      <c r="O7642" s="38"/>
    </row>
    <row r="7643" spans="8:15">
      <c r="H7643" s="37"/>
      <c r="I7643" s="36"/>
      <c r="J7643" s="38"/>
      <c r="K7643" s="36"/>
      <c r="L7643" s="36"/>
      <c r="M7643" s="38"/>
      <c r="N7643" s="36"/>
      <c r="O7643" s="38"/>
    </row>
    <row r="7644" spans="8:15">
      <c r="H7644" s="37"/>
      <c r="I7644" s="36"/>
      <c r="J7644" s="38"/>
      <c r="K7644" s="36"/>
      <c r="L7644" s="36"/>
      <c r="M7644" s="38"/>
      <c r="N7644" s="36"/>
      <c r="O7644" s="38"/>
    </row>
    <row r="7645" spans="8:15">
      <c r="H7645" s="37"/>
      <c r="I7645" s="36"/>
      <c r="J7645" s="38"/>
      <c r="K7645" s="36"/>
      <c r="L7645" s="36"/>
      <c r="M7645" s="38"/>
      <c r="N7645" s="36"/>
      <c r="O7645" s="38"/>
    </row>
    <row r="7646" spans="8:15">
      <c r="H7646" s="37"/>
      <c r="I7646" s="36"/>
      <c r="J7646" s="38"/>
      <c r="K7646" s="36"/>
      <c r="L7646" s="36"/>
      <c r="M7646" s="38"/>
      <c r="N7646" s="36"/>
      <c r="O7646" s="38"/>
    </row>
    <row r="7647" spans="8:15">
      <c r="H7647" s="37"/>
      <c r="I7647" s="36"/>
      <c r="J7647" s="38"/>
      <c r="K7647" s="36"/>
      <c r="L7647" s="36"/>
      <c r="M7647" s="38"/>
      <c r="N7647" s="36"/>
      <c r="O7647" s="38"/>
    </row>
    <row r="7648" spans="8:15">
      <c r="H7648" s="37"/>
      <c r="I7648" s="36"/>
      <c r="J7648" s="38"/>
      <c r="K7648" s="36"/>
      <c r="L7648" s="36"/>
      <c r="M7648" s="38"/>
      <c r="N7648" s="36"/>
      <c r="O7648" s="38"/>
    </row>
    <row r="7649" spans="8:15">
      <c r="H7649" s="37"/>
      <c r="I7649" s="36"/>
      <c r="J7649" s="38"/>
      <c r="K7649" s="36"/>
      <c r="L7649" s="36"/>
      <c r="M7649" s="38"/>
      <c r="N7649" s="36"/>
      <c r="O7649" s="38"/>
    </row>
    <row r="7650" spans="8:15">
      <c r="H7650" s="37"/>
      <c r="I7650" s="36"/>
      <c r="J7650" s="38"/>
      <c r="K7650" s="36"/>
      <c r="L7650" s="36"/>
      <c r="M7650" s="38"/>
      <c r="N7650" s="36"/>
      <c r="O7650" s="38"/>
    </row>
    <row r="7651" spans="8:15">
      <c r="H7651" s="37"/>
      <c r="I7651" s="36"/>
      <c r="J7651" s="38"/>
      <c r="K7651" s="36"/>
      <c r="L7651" s="36"/>
      <c r="M7651" s="38"/>
      <c r="N7651" s="36"/>
      <c r="O7651" s="38"/>
    </row>
    <row r="7652" spans="8:15">
      <c r="H7652" s="37"/>
      <c r="I7652" s="36"/>
      <c r="J7652" s="38"/>
      <c r="K7652" s="36"/>
      <c r="L7652" s="36"/>
      <c r="M7652" s="38"/>
      <c r="N7652" s="36"/>
      <c r="O7652" s="38"/>
    </row>
    <row r="7653" spans="8:15">
      <c r="H7653" s="37"/>
      <c r="I7653" s="36"/>
      <c r="J7653" s="38"/>
      <c r="K7653" s="36"/>
      <c r="L7653" s="36"/>
      <c r="M7653" s="38"/>
      <c r="N7653" s="36"/>
      <c r="O7653" s="38"/>
    </row>
    <row r="7654" spans="8:15">
      <c r="H7654" s="37"/>
      <c r="I7654" s="36"/>
      <c r="J7654" s="38"/>
      <c r="K7654" s="36"/>
      <c r="L7654" s="36"/>
      <c r="M7654" s="38"/>
      <c r="N7654" s="36"/>
      <c r="O7654" s="38"/>
    </row>
    <row r="7655" spans="8:15">
      <c r="H7655" s="37"/>
      <c r="I7655" s="36"/>
      <c r="J7655" s="38"/>
      <c r="K7655" s="36"/>
      <c r="L7655" s="36"/>
      <c r="M7655" s="38"/>
      <c r="N7655" s="36"/>
      <c r="O7655" s="38"/>
    </row>
    <row r="7656" spans="8:15">
      <c r="H7656" s="37"/>
      <c r="I7656" s="36"/>
      <c r="J7656" s="38"/>
      <c r="K7656" s="36"/>
      <c r="L7656" s="36"/>
      <c r="M7656" s="38"/>
      <c r="N7656" s="36"/>
      <c r="O7656" s="38"/>
    </row>
    <row r="7657" spans="8:15">
      <c r="H7657" s="37"/>
      <c r="I7657" s="36"/>
      <c r="J7657" s="38"/>
      <c r="K7657" s="36"/>
      <c r="L7657" s="36"/>
      <c r="M7657" s="38"/>
      <c r="N7657" s="36"/>
      <c r="O7657" s="38"/>
    </row>
    <row r="7658" spans="8:15">
      <c r="H7658" s="37"/>
      <c r="I7658" s="36"/>
      <c r="J7658" s="38"/>
      <c r="K7658" s="36"/>
      <c r="L7658" s="36"/>
      <c r="M7658" s="38"/>
      <c r="N7658" s="36"/>
      <c r="O7658" s="38"/>
    </row>
    <row r="7659" spans="8:15">
      <c r="H7659" s="37"/>
      <c r="I7659" s="36"/>
      <c r="J7659" s="38"/>
      <c r="K7659" s="36"/>
      <c r="L7659" s="36"/>
      <c r="M7659" s="38"/>
      <c r="N7659" s="36"/>
      <c r="O7659" s="38"/>
    </row>
    <row r="7660" spans="8:15">
      <c r="H7660" s="37"/>
      <c r="I7660" s="36"/>
      <c r="J7660" s="38"/>
      <c r="K7660" s="36"/>
      <c r="L7660" s="36"/>
      <c r="M7660" s="38"/>
      <c r="N7660" s="36"/>
      <c r="O7660" s="38"/>
    </row>
    <row r="7661" spans="8:15">
      <c r="H7661" s="37"/>
      <c r="I7661" s="36"/>
      <c r="J7661" s="38"/>
      <c r="K7661" s="36"/>
      <c r="L7661" s="36"/>
      <c r="M7661" s="38"/>
      <c r="N7661" s="36"/>
      <c r="O7661" s="38"/>
    </row>
    <row r="7662" spans="8:15">
      <c r="H7662" s="37"/>
      <c r="I7662" s="36"/>
      <c r="J7662" s="38"/>
      <c r="K7662" s="36"/>
      <c r="L7662" s="36"/>
      <c r="M7662" s="38"/>
      <c r="N7662" s="36"/>
      <c r="O7662" s="38"/>
    </row>
    <row r="7663" spans="8:15">
      <c r="H7663" s="37"/>
      <c r="I7663" s="36"/>
      <c r="J7663" s="38"/>
      <c r="K7663" s="36"/>
      <c r="L7663" s="36"/>
      <c r="M7663" s="38"/>
      <c r="N7663" s="36"/>
      <c r="O7663" s="38"/>
    </row>
    <row r="7664" spans="8:15">
      <c r="H7664" s="37"/>
      <c r="I7664" s="36"/>
      <c r="J7664" s="38"/>
      <c r="K7664" s="36"/>
      <c r="L7664" s="36"/>
      <c r="M7664" s="38"/>
      <c r="N7664" s="36"/>
      <c r="O7664" s="38"/>
    </row>
    <row r="7665" spans="8:15">
      <c r="H7665" s="37"/>
      <c r="I7665" s="36"/>
      <c r="J7665" s="38"/>
      <c r="K7665" s="36"/>
      <c r="L7665" s="36"/>
      <c r="M7665" s="38"/>
      <c r="N7665" s="36"/>
      <c r="O7665" s="38"/>
    </row>
    <row r="7666" spans="8:15">
      <c r="H7666" s="37"/>
      <c r="I7666" s="36"/>
      <c r="J7666" s="38"/>
      <c r="K7666" s="36"/>
      <c r="L7666" s="36"/>
      <c r="M7666" s="38"/>
      <c r="N7666" s="36"/>
      <c r="O7666" s="38"/>
    </row>
    <row r="7667" spans="8:15">
      <c r="H7667" s="37"/>
      <c r="I7667" s="36"/>
      <c r="J7667" s="38"/>
      <c r="K7667" s="36"/>
      <c r="L7667" s="36"/>
      <c r="M7667" s="38"/>
      <c r="N7667" s="36"/>
      <c r="O7667" s="38"/>
    </row>
    <row r="7668" spans="8:15">
      <c r="H7668" s="37"/>
      <c r="I7668" s="36"/>
      <c r="J7668" s="38"/>
      <c r="K7668" s="36"/>
      <c r="L7668" s="36"/>
      <c r="M7668" s="38"/>
      <c r="N7668" s="36"/>
      <c r="O7668" s="38"/>
    </row>
    <row r="7669" spans="8:15">
      <c r="H7669" s="37"/>
      <c r="I7669" s="36"/>
      <c r="J7669" s="38"/>
      <c r="K7669" s="36"/>
      <c r="L7669" s="36"/>
      <c r="M7669" s="38"/>
      <c r="N7669" s="36"/>
      <c r="O7669" s="38"/>
    </row>
    <row r="7670" spans="8:15">
      <c r="H7670" s="37"/>
      <c r="I7670" s="36"/>
      <c r="J7670" s="38"/>
      <c r="K7670" s="36"/>
      <c r="L7670" s="36"/>
      <c r="M7670" s="38"/>
      <c r="N7670" s="36"/>
      <c r="O7670" s="38"/>
    </row>
    <row r="7671" spans="8:15">
      <c r="H7671" s="37"/>
      <c r="I7671" s="36"/>
      <c r="J7671" s="38"/>
      <c r="K7671" s="36"/>
      <c r="L7671" s="36"/>
      <c r="M7671" s="38"/>
      <c r="N7671" s="36"/>
      <c r="O7671" s="38"/>
    </row>
    <row r="7672" spans="8:15">
      <c r="H7672" s="37"/>
      <c r="I7672" s="36"/>
      <c r="J7672" s="38"/>
      <c r="K7672" s="36"/>
      <c r="L7672" s="36"/>
      <c r="M7672" s="38"/>
      <c r="N7672" s="36"/>
      <c r="O7672" s="38"/>
    </row>
    <row r="7673" spans="8:15">
      <c r="H7673" s="37"/>
      <c r="I7673" s="36"/>
      <c r="J7673" s="38"/>
      <c r="K7673" s="36"/>
      <c r="L7673" s="36"/>
      <c r="M7673" s="38"/>
      <c r="N7673" s="36"/>
      <c r="O7673" s="38"/>
    </row>
    <row r="7674" spans="8:15">
      <c r="H7674" s="37"/>
      <c r="I7674" s="36"/>
      <c r="J7674" s="38"/>
      <c r="K7674" s="36"/>
      <c r="L7674" s="36"/>
      <c r="M7674" s="38"/>
      <c r="N7674" s="36"/>
      <c r="O7674" s="38"/>
    </row>
    <row r="7675" spans="8:15">
      <c r="H7675" s="37"/>
      <c r="I7675" s="36"/>
      <c r="J7675" s="38"/>
      <c r="K7675" s="36"/>
      <c r="L7675" s="36"/>
      <c r="M7675" s="38"/>
      <c r="N7675" s="36"/>
      <c r="O7675" s="38"/>
    </row>
    <row r="7676" spans="8:15">
      <c r="H7676" s="37"/>
      <c r="I7676" s="36"/>
      <c r="J7676" s="38"/>
      <c r="K7676" s="36"/>
      <c r="L7676" s="36"/>
      <c r="M7676" s="38"/>
      <c r="N7676" s="36"/>
      <c r="O7676" s="38"/>
    </row>
    <row r="7677" spans="8:15">
      <c r="H7677" s="37"/>
      <c r="I7677" s="36"/>
      <c r="J7677" s="38"/>
      <c r="K7677" s="36"/>
      <c r="L7677" s="36"/>
      <c r="M7677" s="38"/>
      <c r="N7677" s="36"/>
      <c r="O7677" s="38"/>
    </row>
    <row r="7678" spans="8:15">
      <c r="H7678" s="37"/>
      <c r="I7678" s="36"/>
      <c r="J7678" s="38"/>
      <c r="K7678" s="36"/>
      <c r="L7678" s="36"/>
      <c r="M7678" s="38"/>
      <c r="N7678" s="36"/>
      <c r="O7678" s="38"/>
    </row>
    <row r="7679" spans="8:15">
      <c r="H7679" s="37"/>
      <c r="I7679" s="36"/>
      <c r="J7679" s="38"/>
      <c r="K7679" s="36"/>
      <c r="L7679" s="36"/>
      <c r="M7679" s="38"/>
      <c r="N7679" s="36"/>
      <c r="O7679" s="38"/>
    </row>
    <row r="7680" spans="8:15">
      <c r="H7680" s="37"/>
      <c r="I7680" s="36"/>
      <c r="J7680" s="38"/>
      <c r="K7680" s="36"/>
      <c r="L7680" s="36"/>
      <c r="M7680" s="38"/>
      <c r="N7680" s="36"/>
      <c r="O7680" s="38"/>
    </row>
    <row r="7681" spans="8:15">
      <c r="H7681" s="37"/>
      <c r="I7681" s="36"/>
      <c r="J7681" s="38"/>
      <c r="K7681" s="36"/>
      <c r="L7681" s="36"/>
      <c r="M7681" s="38"/>
      <c r="N7681" s="36"/>
      <c r="O7681" s="38"/>
    </row>
    <row r="7682" spans="8:15">
      <c r="H7682" s="37"/>
      <c r="I7682" s="36"/>
      <c r="J7682" s="38"/>
      <c r="K7682" s="36"/>
      <c r="L7682" s="36"/>
      <c r="M7682" s="38"/>
      <c r="N7682" s="36"/>
      <c r="O7682" s="38"/>
    </row>
    <row r="7683" spans="8:15">
      <c r="H7683" s="37"/>
      <c r="I7683" s="36"/>
      <c r="J7683" s="38"/>
      <c r="K7683" s="36"/>
      <c r="L7683" s="36"/>
      <c r="M7683" s="38"/>
      <c r="N7683" s="36"/>
      <c r="O7683" s="38"/>
    </row>
    <row r="7684" spans="8:15">
      <c r="H7684" s="37"/>
      <c r="I7684" s="36"/>
      <c r="J7684" s="38"/>
      <c r="K7684" s="36"/>
      <c r="L7684" s="36"/>
      <c r="M7684" s="38"/>
      <c r="N7684" s="36"/>
      <c r="O7684" s="38"/>
    </row>
    <row r="7685" spans="8:15">
      <c r="H7685" s="37"/>
      <c r="I7685" s="36"/>
      <c r="J7685" s="38"/>
      <c r="K7685" s="36"/>
      <c r="L7685" s="36"/>
      <c r="M7685" s="38"/>
      <c r="N7685" s="36"/>
      <c r="O7685" s="38"/>
    </row>
    <row r="7686" spans="8:15">
      <c r="H7686" s="37"/>
      <c r="I7686" s="36"/>
      <c r="J7686" s="38"/>
      <c r="K7686" s="36"/>
      <c r="L7686" s="36"/>
      <c r="M7686" s="38"/>
      <c r="N7686" s="36"/>
      <c r="O7686" s="38"/>
    </row>
    <row r="7687" spans="8:15">
      <c r="H7687" s="37"/>
      <c r="I7687" s="36"/>
      <c r="J7687" s="38"/>
      <c r="K7687" s="36"/>
      <c r="L7687" s="36"/>
      <c r="M7687" s="38"/>
      <c r="N7687" s="36"/>
      <c r="O7687" s="38"/>
    </row>
    <row r="7688" spans="8:15">
      <c r="H7688" s="37"/>
      <c r="I7688" s="36"/>
      <c r="J7688" s="38"/>
      <c r="K7688" s="36"/>
      <c r="L7688" s="36"/>
      <c r="M7688" s="38"/>
      <c r="N7688" s="36"/>
      <c r="O7688" s="38"/>
    </row>
    <row r="7689" spans="8:15">
      <c r="H7689" s="37"/>
      <c r="I7689" s="36"/>
      <c r="J7689" s="38"/>
      <c r="K7689" s="36"/>
      <c r="L7689" s="36"/>
      <c r="M7689" s="38"/>
      <c r="N7689" s="36"/>
      <c r="O7689" s="38"/>
    </row>
    <row r="7690" spans="8:15">
      <c r="H7690" s="37"/>
      <c r="I7690" s="36"/>
      <c r="J7690" s="38"/>
      <c r="K7690" s="36"/>
      <c r="L7690" s="36"/>
      <c r="M7690" s="38"/>
      <c r="N7690" s="36"/>
      <c r="O7690" s="38"/>
    </row>
    <row r="7691" spans="8:15">
      <c r="H7691" s="37"/>
      <c r="I7691" s="36"/>
      <c r="J7691" s="38"/>
      <c r="K7691" s="36"/>
      <c r="L7691" s="36"/>
      <c r="M7691" s="38"/>
      <c r="N7691" s="36"/>
      <c r="O7691" s="38"/>
    </row>
    <row r="7692" spans="8:15">
      <c r="H7692" s="37"/>
      <c r="I7692" s="36"/>
      <c r="J7692" s="38"/>
      <c r="K7692" s="36"/>
      <c r="L7692" s="36"/>
      <c r="M7692" s="38"/>
      <c r="N7692" s="36"/>
      <c r="O7692" s="38"/>
    </row>
    <row r="7693" spans="8:15">
      <c r="H7693" s="37"/>
      <c r="I7693" s="36"/>
      <c r="J7693" s="38"/>
      <c r="K7693" s="36"/>
      <c r="L7693" s="36"/>
      <c r="M7693" s="38"/>
      <c r="N7693" s="36"/>
      <c r="O7693" s="38"/>
    </row>
    <row r="7694" spans="8:15">
      <c r="H7694" s="37"/>
      <c r="I7694" s="36"/>
      <c r="J7694" s="38"/>
      <c r="K7694" s="36"/>
      <c r="L7694" s="36"/>
      <c r="M7694" s="38"/>
      <c r="N7694" s="36"/>
      <c r="O7694" s="38"/>
    </row>
    <row r="7695" spans="8:15">
      <c r="H7695" s="37"/>
      <c r="I7695" s="36"/>
      <c r="J7695" s="38"/>
      <c r="K7695" s="36"/>
      <c r="L7695" s="36"/>
      <c r="M7695" s="38"/>
      <c r="N7695" s="36"/>
      <c r="O7695" s="38"/>
    </row>
    <row r="7696" spans="8:15">
      <c r="H7696" s="37"/>
      <c r="I7696" s="36"/>
      <c r="J7696" s="38"/>
      <c r="K7696" s="36"/>
      <c r="L7696" s="36"/>
      <c r="M7696" s="38"/>
      <c r="N7696" s="36"/>
      <c r="O7696" s="38"/>
    </row>
    <row r="7697" spans="8:15">
      <c r="H7697" s="37"/>
      <c r="I7697" s="36"/>
      <c r="J7697" s="38"/>
      <c r="K7697" s="36"/>
      <c r="L7697" s="36"/>
      <c r="M7697" s="38"/>
      <c r="N7697" s="36"/>
      <c r="O7697" s="38"/>
    </row>
    <row r="7698" spans="8:15">
      <c r="H7698" s="37"/>
      <c r="I7698" s="36"/>
      <c r="J7698" s="38"/>
      <c r="K7698" s="36"/>
      <c r="L7698" s="36"/>
      <c r="M7698" s="38"/>
      <c r="N7698" s="36"/>
      <c r="O7698" s="38"/>
    </row>
    <row r="7699" spans="8:15">
      <c r="H7699" s="37"/>
      <c r="I7699" s="36"/>
      <c r="J7699" s="38"/>
      <c r="K7699" s="36"/>
      <c r="L7699" s="36"/>
      <c r="M7699" s="38"/>
      <c r="N7699" s="36"/>
      <c r="O7699" s="38"/>
    </row>
    <row r="7700" spans="8:15">
      <c r="H7700" s="37"/>
      <c r="I7700" s="36"/>
      <c r="J7700" s="38"/>
      <c r="K7700" s="36"/>
      <c r="L7700" s="36"/>
      <c r="M7700" s="38"/>
      <c r="N7700" s="36"/>
      <c r="O7700" s="38"/>
    </row>
    <row r="7701" spans="8:15">
      <c r="H7701" s="37"/>
      <c r="I7701" s="36"/>
      <c r="J7701" s="38"/>
      <c r="K7701" s="36"/>
      <c r="L7701" s="36"/>
      <c r="M7701" s="38"/>
      <c r="N7701" s="36"/>
      <c r="O7701" s="38"/>
    </row>
    <row r="7702" spans="8:15">
      <c r="H7702" s="37"/>
      <c r="I7702" s="36"/>
      <c r="J7702" s="38"/>
      <c r="K7702" s="36"/>
      <c r="L7702" s="36"/>
      <c r="M7702" s="38"/>
      <c r="N7702" s="36"/>
      <c r="O7702" s="38"/>
    </row>
    <row r="7703" spans="8:15">
      <c r="H7703" s="37"/>
      <c r="I7703" s="36"/>
      <c r="J7703" s="38"/>
      <c r="K7703" s="36"/>
      <c r="L7703" s="36"/>
      <c r="M7703" s="38"/>
      <c r="N7703" s="36"/>
      <c r="O7703" s="38"/>
    </row>
    <row r="7704" spans="8:15">
      <c r="H7704" s="37"/>
      <c r="I7704" s="36"/>
      <c r="J7704" s="38"/>
      <c r="K7704" s="36"/>
      <c r="L7704" s="36"/>
      <c r="M7704" s="38"/>
      <c r="N7704" s="36"/>
      <c r="O7704" s="38"/>
    </row>
    <row r="7705" spans="8:15">
      <c r="H7705" s="37"/>
      <c r="I7705" s="36"/>
      <c r="J7705" s="38"/>
      <c r="K7705" s="36"/>
      <c r="L7705" s="36"/>
      <c r="M7705" s="38"/>
      <c r="N7705" s="36"/>
      <c r="O7705" s="38"/>
    </row>
    <row r="7706" spans="8:15">
      <c r="H7706" s="37"/>
      <c r="I7706" s="36"/>
      <c r="J7706" s="38"/>
      <c r="K7706" s="36"/>
      <c r="L7706" s="36"/>
      <c r="M7706" s="38"/>
      <c r="N7706" s="36"/>
      <c r="O7706" s="38"/>
    </row>
    <row r="7707" spans="8:15">
      <c r="H7707" s="37"/>
      <c r="I7707" s="36"/>
      <c r="J7707" s="38"/>
      <c r="K7707" s="36"/>
      <c r="L7707" s="36"/>
      <c r="M7707" s="38"/>
      <c r="N7707" s="36"/>
      <c r="O7707" s="38"/>
    </row>
    <row r="7708" spans="8:15">
      <c r="H7708" s="37"/>
      <c r="I7708" s="36"/>
      <c r="J7708" s="38"/>
      <c r="K7708" s="36"/>
      <c r="L7708" s="36"/>
      <c r="M7708" s="38"/>
      <c r="N7708" s="36"/>
      <c r="O7708" s="38"/>
    </row>
    <row r="7709" spans="8:15">
      <c r="H7709" s="37"/>
      <c r="I7709" s="36"/>
      <c r="J7709" s="38"/>
      <c r="K7709" s="36"/>
      <c r="L7709" s="36"/>
      <c r="M7709" s="38"/>
      <c r="N7709" s="36"/>
      <c r="O7709" s="38"/>
    </row>
    <row r="7710" spans="8:15">
      <c r="H7710" s="37"/>
      <c r="I7710" s="36"/>
      <c r="J7710" s="38"/>
      <c r="K7710" s="36"/>
      <c r="L7710" s="36"/>
      <c r="M7710" s="38"/>
      <c r="N7710" s="36"/>
      <c r="O7710" s="38"/>
    </row>
    <row r="7711" spans="8:15">
      <c r="H7711" s="37"/>
      <c r="I7711" s="36"/>
      <c r="J7711" s="38"/>
      <c r="K7711" s="36"/>
      <c r="L7711" s="36"/>
      <c r="M7711" s="38"/>
      <c r="N7711" s="36"/>
      <c r="O7711" s="38"/>
    </row>
    <row r="7712" spans="8:15">
      <c r="H7712" s="37"/>
      <c r="I7712" s="36"/>
      <c r="J7712" s="38"/>
      <c r="K7712" s="36"/>
      <c r="L7712" s="36"/>
      <c r="M7712" s="38"/>
      <c r="N7712" s="36"/>
      <c r="O7712" s="38"/>
    </row>
    <row r="7713" spans="8:15">
      <c r="H7713" s="37"/>
      <c r="I7713" s="36"/>
      <c r="J7713" s="38"/>
      <c r="K7713" s="36"/>
      <c r="L7713" s="36"/>
      <c r="M7713" s="38"/>
      <c r="N7713" s="36"/>
      <c r="O7713" s="38"/>
    </row>
    <row r="7714" spans="8:15">
      <c r="H7714" s="37"/>
      <c r="I7714" s="36"/>
      <c r="J7714" s="38"/>
      <c r="K7714" s="36"/>
      <c r="L7714" s="36"/>
      <c r="M7714" s="38"/>
      <c r="N7714" s="36"/>
      <c r="O7714" s="38"/>
    </row>
    <row r="7715" spans="8:15">
      <c r="H7715" s="37"/>
      <c r="I7715" s="36"/>
      <c r="J7715" s="38"/>
      <c r="K7715" s="36"/>
      <c r="L7715" s="36"/>
      <c r="M7715" s="38"/>
      <c r="N7715" s="36"/>
      <c r="O7715" s="38"/>
    </row>
    <row r="7716" spans="8:15">
      <c r="H7716" s="37"/>
      <c r="I7716" s="36"/>
      <c r="J7716" s="38"/>
      <c r="K7716" s="36"/>
      <c r="L7716" s="36"/>
      <c r="M7716" s="38"/>
      <c r="N7716" s="36"/>
      <c r="O7716" s="38"/>
    </row>
    <row r="7717" spans="8:15">
      <c r="H7717" s="37"/>
      <c r="I7717" s="36"/>
      <c r="J7717" s="38"/>
      <c r="K7717" s="36"/>
      <c r="L7717" s="36"/>
      <c r="M7717" s="38"/>
      <c r="N7717" s="36"/>
      <c r="O7717" s="38"/>
    </row>
    <row r="7718" spans="8:15">
      <c r="H7718" s="37"/>
      <c r="I7718" s="36"/>
      <c r="J7718" s="38"/>
      <c r="K7718" s="36"/>
      <c r="L7718" s="36"/>
      <c r="M7718" s="38"/>
      <c r="N7718" s="36"/>
      <c r="O7718" s="38"/>
    </row>
    <row r="7719" spans="8:15">
      <c r="H7719" s="37"/>
      <c r="I7719" s="36"/>
      <c r="J7719" s="38"/>
      <c r="K7719" s="36"/>
      <c r="L7719" s="36"/>
      <c r="M7719" s="38"/>
      <c r="N7719" s="36"/>
      <c r="O7719" s="38"/>
    </row>
    <row r="7720" spans="8:15">
      <c r="H7720" s="37"/>
      <c r="I7720" s="36"/>
      <c r="J7720" s="38"/>
      <c r="K7720" s="36"/>
      <c r="L7720" s="36"/>
      <c r="M7720" s="38"/>
      <c r="N7720" s="36"/>
      <c r="O7720" s="38"/>
    </row>
    <row r="7721" spans="8:15">
      <c r="H7721" s="37"/>
      <c r="I7721" s="36"/>
      <c r="J7721" s="38"/>
      <c r="K7721" s="36"/>
      <c r="L7721" s="36"/>
      <c r="M7721" s="38"/>
      <c r="N7721" s="36"/>
      <c r="O7721" s="38"/>
    </row>
    <row r="7722" spans="8:15">
      <c r="H7722" s="37"/>
      <c r="I7722" s="36"/>
      <c r="J7722" s="38"/>
      <c r="K7722" s="36"/>
      <c r="L7722" s="36"/>
      <c r="M7722" s="38"/>
      <c r="N7722" s="36"/>
      <c r="O7722" s="38"/>
    </row>
    <row r="7723" spans="8:15">
      <c r="H7723" s="37"/>
      <c r="I7723" s="36"/>
      <c r="J7723" s="38"/>
      <c r="K7723" s="36"/>
      <c r="L7723" s="36"/>
      <c r="M7723" s="38"/>
      <c r="N7723" s="36"/>
      <c r="O7723" s="38"/>
    </row>
    <row r="7724" spans="8:15">
      <c r="H7724" s="37"/>
      <c r="I7724" s="36"/>
      <c r="J7724" s="38"/>
      <c r="K7724" s="36"/>
      <c r="L7724" s="36"/>
      <c r="M7724" s="38"/>
      <c r="N7724" s="36"/>
      <c r="O7724" s="38"/>
    </row>
    <row r="7725" spans="8:15">
      <c r="H7725" s="37"/>
      <c r="I7725" s="36"/>
      <c r="J7725" s="38"/>
      <c r="K7725" s="36"/>
      <c r="L7725" s="36"/>
      <c r="M7725" s="38"/>
      <c r="N7725" s="36"/>
      <c r="O7725" s="38"/>
    </row>
    <row r="7726" spans="8:15">
      <c r="H7726" s="37"/>
      <c r="I7726" s="36"/>
      <c r="J7726" s="38"/>
      <c r="K7726" s="36"/>
      <c r="L7726" s="36"/>
      <c r="M7726" s="38"/>
      <c r="N7726" s="36"/>
      <c r="O7726" s="38"/>
    </row>
    <row r="7727" spans="8:15">
      <c r="H7727" s="37"/>
      <c r="I7727" s="36"/>
      <c r="J7727" s="38"/>
      <c r="K7727" s="36"/>
      <c r="L7727" s="36"/>
      <c r="M7727" s="38"/>
      <c r="N7727" s="36"/>
      <c r="O7727" s="38"/>
    </row>
    <row r="7728" spans="8:15">
      <c r="H7728" s="37"/>
      <c r="I7728" s="36"/>
      <c r="J7728" s="38"/>
      <c r="K7728" s="36"/>
      <c r="L7728" s="36"/>
      <c r="M7728" s="38"/>
      <c r="N7728" s="36"/>
      <c r="O7728" s="38"/>
    </row>
    <row r="7729" spans="8:15">
      <c r="H7729" s="37"/>
      <c r="I7729" s="36"/>
      <c r="J7729" s="38"/>
      <c r="K7729" s="36"/>
      <c r="L7729" s="36"/>
      <c r="M7729" s="38"/>
      <c r="N7729" s="36"/>
      <c r="O7729" s="38"/>
    </row>
    <row r="7730" spans="8:15">
      <c r="H7730" s="37"/>
      <c r="I7730" s="36"/>
      <c r="J7730" s="38"/>
      <c r="K7730" s="36"/>
      <c r="L7730" s="36"/>
      <c r="M7730" s="38"/>
      <c r="N7730" s="36"/>
      <c r="O7730" s="38"/>
    </row>
    <row r="7731" spans="8:15">
      <c r="H7731" s="37"/>
      <c r="I7731" s="36"/>
      <c r="J7731" s="38"/>
      <c r="K7731" s="36"/>
      <c r="L7731" s="36"/>
      <c r="M7731" s="38"/>
      <c r="N7731" s="36"/>
      <c r="O7731" s="38"/>
    </row>
    <row r="7732" spans="8:15">
      <c r="H7732" s="37"/>
      <c r="I7732" s="36"/>
      <c r="J7732" s="38"/>
      <c r="K7732" s="36"/>
      <c r="L7732" s="36"/>
      <c r="M7732" s="38"/>
      <c r="N7732" s="36"/>
      <c r="O7732" s="38"/>
    </row>
    <row r="7733" spans="8:15">
      <c r="H7733" s="37"/>
      <c r="I7733" s="36"/>
      <c r="J7733" s="38"/>
      <c r="K7733" s="36"/>
      <c r="L7733" s="36"/>
      <c r="M7733" s="38"/>
      <c r="N7733" s="36"/>
      <c r="O7733" s="38"/>
    </row>
    <row r="7734" spans="8:15">
      <c r="H7734" s="37"/>
      <c r="I7734" s="36"/>
      <c r="J7734" s="38"/>
      <c r="K7734" s="36"/>
      <c r="L7734" s="36"/>
      <c r="M7734" s="38"/>
      <c r="N7734" s="36"/>
      <c r="O7734" s="38"/>
    </row>
    <row r="7735" spans="8:15">
      <c r="H7735" s="37"/>
      <c r="I7735" s="36"/>
      <c r="J7735" s="38"/>
      <c r="K7735" s="36"/>
      <c r="L7735" s="36"/>
      <c r="M7735" s="38"/>
      <c r="N7735" s="36"/>
      <c r="O7735" s="38"/>
    </row>
    <row r="7736" spans="8:15">
      <c r="H7736" s="37"/>
      <c r="I7736" s="36"/>
      <c r="J7736" s="38"/>
      <c r="K7736" s="36"/>
      <c r="L7736" s="36"/>
      <c r="M7736" s="38"/>
      <c r="N7736" s="36"/>
      <c r="O7736" s="38"/>
    </row>
    <row r="7737" spans="8:15">
      <c r="H7737" s="37"/>
      <c r="I7737" s="36"/>
      <c r="J7737" s="38"/>
      <c r="K7737" s="36"/>
      <c r="L7737" s="36"/>
      <c r="M7737" s="38"/>
      <c r="N7737" s="36"/>
      <c r="O7737" s="38"/>
    </row>
    <row r="7738" spans="8:15">
      <c r="H7738" s="37"/>
      <c r="I7738" s="36"/>
      <c r="J7738" s="38"/>
      <c r="K7738" s="36"/>
      <c r="L7738" s="36"/>
      <c r="M7738" s="38"/>
      <c r="N7738" s="36"/>
      <c r="O7738" s="38"/>
    </row>
    <row r="7739" spans="8:15">
      <c r="H7739" s="37"/>
      <c r="I7739" s="36"/>
      <c r="J7739" s="38"/>
      <c r="K7739" s="36"/>
      <c r="L7739" s="36"/>
      <c r="M7739" s="38"/>
      <c r="N7739" s="36"/>
      <c r="O7739" s="38"/>
    </row>
    <row r="7740" spans="8:15">
      <c r="H7740" s="37"/>
      <c r="I7740" s="36"/>
      <c r="J7740" s="38"/>
      <c r="K7740" s="36"/>
      <c r="L7740" s="36"/>
      <c r="M7740" s="38"/>
      <c r="N7740" s="36"/>
      <c r="O7740" s="38"/>
    </row>
    <row r="7741" spans="8:15">
      <c r="H7741" s="37"/>
      <c r="I7741" s="36"/>
      <c r="J7741" s="38"/>
      <c r="K7741" s="36"/>
      <c r="L7741" s="36"/>
      <c r="M7741" s="38"/>
      <c r="N7741" s="36"/>
      <c r="O7741" s="38"/>
    </row>
    <row r="7742" spans="8:15">
      <c r="H7742" s="37"/>
      <c r="I7742" s="36"/>
      <c r="J7742" s="38"/>
      <c r="K7742" s="36"/>
      <c r="L7742" s="36"/>
      <c r="M7742" s="38"/>
      <c r="N7742" s="36"/>
      <c r="O7742" s="38"/>
    </row>
    <row r="7743" spans="8:15">
      <c r="H7743" s="37"/>
      <c r="I7743" s="36"/>
      <c r="J7743" s="38"/>
      <c r="K7743" s="36"/>
      <c r="L7743" s="36"/>
      <c r="M7743" s="38"/>
      <c r="N7743" s="36"/>
      <c r="O7743" s="38"/>
    </row>
    <row r="7744" spans="8:15">
      <c r="H7744" s="37"/>
      <c r="I7744" s="36"/>
      <c r="J7744" s="38"/>
      <c r="K7744" s="36"/>
      <c r="L7744" s="36"/>
      <c r="M7744" s="38"/>
      <c r="N7744" s="36"/>
      <c r="O7744" s="38"/>
    </row>
    <row r="7745" spans="8:15">
      <c r="H7745" s="37"/>
      <c r="I7745" s="36"/>
      <c r="J7745" s="38"/>
      <c r="K7745" s="36"/>
      <c r="L7745" s="36"/>
      <c r="M7745" s="38"/>
      <c r="N7745" s="36"/>
      <c r="O7745" s="38"/>
    </row>
    <row r="7746" spans="8:15">
      <c r="H7746" s="37"/>
      <c r="I7746" s="36"/>
      <c r="J7746" s="38"/>
      <c r="K7746" s="36"/>
      <c r="L7746" s="36"/>
      <c r="M7746" s="38"/>
      <c r="N7746" s="36"/>
      <c r="O7746" s="38"/>
    </row>
    <row r="7747" spans="8:15">
      <c r="H7747" s="37"/>
      <c r="I7747" s="36"/>
      <c r="J7747" s="38"/>
      <c r="K7747" s="36"/>
      <c r="L7747" s="36"/>
      <c r="M7747" s="38"/>
      <c r="N7747" s="36"/>
      <c r="O7747" s="38"/>
    </row>
    <row r="7748" spans="8:15">
      <c r="H7748" s="37"/>
      <c r="I7748" s="36"/>
      <c r="J7748" s="38"/>
      <c r="K7748" s="36"/>
      <c r="L7748" s="36"/>
      <c r="M7748" s="38"/>
      <c r="N7748" s="36"/>
      <c r="O7748" s="38"/>
    </row>
    <row r="7749" spans="8:15">
      <c r="H7749" s="37"/>
      <c r="I7749" s="36"/>
      <c r="J7749" s="38"/>
      <c r="K7749" s="36"/>
      <c r="L7749" s="36"/>
      <c r="M7749" s="38"/>
      <c r="N7749" s="36"/>
      <c r="O7749" s="38"/>
    </row>
    <row r="7750" spans="8:15">
      <c r="H7750" s="37"/>
      <c r="I7750" s="36"/>
      <c r="J7750" s="38"/>
      <c r="K7750" s="36"/>
      <c r="L7750" s="36"/>
      <c r="M7750" s="38"/>
      <c r="N7750" s="36"/>
      <c r="O7750" s="38"/>
    </row>
    <row r="7751" spans="8:15">
      <c r="H7751" s="37"/>
      <c r="I7751" s="36"/>
      <c r="J7751" s="38"/>
      <c r="K7751" s="36"/>
      <c r="L7751" s="36"/>
      <c r="M7751" s="38"/>
      <c r="N7751" s="36"/>
      <c r="O7751" s="38"/>
    </row>
    <row r="7752" spans="8:15">
      <c r="H7752" s="37"/>
      <c r="I7752" s="36"/>
      <c r="J7752" s="38"/>
      <c r="K7752" s="36"/>
      <c r="L7752" s="36"/>
      <c r="M7752" s="38"/>
      <c r="N7752" s="36"/>
      <c r="O7752" s="38"/>
    </row>
    <row r="7753" spans="8:15">
      <c r="H7753" s="37"/>
      <c r="I7753" s="36"/>
      <c r="J7753" s="38"/>
      <c r="K7753" s="36"/>
      <c r="L7753" s="36"/>
      <c r="M7753" s="38"/>
      <c r="N7753" s="36"/>
      <c r="O7753" s="38"/>
    </row>
    <row r="7754" spans="8:15">
      <c r="H7754" s="37"/>
      <c r="I7754" s="36"/>
      <c r="J7754" s="38"/>
      <c r="K7754" s="36"/>
      <c r="L7754" s="36"/>
      <c r="M7754" s="38"/>
      <c r="N7754" s="36"/>
      <c r="O7754" s="38"/>
    </row>
    <row r="7755" spans="8:15">
      <c r="H7755" s="37"/>
      <c r="I7755" s="36"/>
      <c r="J7755" s="38"/>
      <c r="K7755" s="36"/>
      <c r="L7755" s="36"/>
      <c r="M7755" s="38"/>
      <c r="N7755" s="36"/>
      <c r="O7755" s="38"/>
    </row>
    <row r="7756" spans="8:15">
      <c r="H7756" s="37"/>
      <c r="I7756" s="36"/>
      <c r="J7756" s="38"/>
      <c r="K7756" s="36"/>
      <c r="L7756" s="36"/>
      <c r="M7756" s="38"/>
      <c r="N7756" s="36"/>
      <c r="O7756" s="38"/>
    </row>
    <row r="7757" spans="8:15">
      <c r="H7757" s="37"/>
      <c r="I7757" s="36"/>
      <c r="J7757" s="38"/>
      <c r="K7757" s="36"/>
      <c r="L7757" s="36"/>
      <c r="M7757" s="38"/>
      <c r="N7757" s="36"/>
      <c r="O7757" s="38"/>
    </row>
    <row r="7758" spans="8:15">
      <c r="H7758" s="37"/>
      <c r="I7758" s="36"/>
      <c r="J7758" s="38"/>
      <c r="K7758" s="36"/>
      <c r="L7758" s="36"/>
      <c r="M7758" s="38"/>
      <c r="N7758" s="36"/>
      <c r="O7758" s="38"/>
    </row>
    <row r="7759" spans="8:15">
      <c r="H7759" s="37"/>
      <c r="I7759" s="36"/>
      <c r="J7759" s="38"/>
      <c r="K7759" s="36"/>
      <c r="L7759" s="36"/>
      <c r="M7759" s="38"/>
      <c r="N7759" s="36"/>
      <c r="O7759" s="38"/>
    </row>
    <row r="7760" spans="8:15">
      <c r="H7760" s="37"/>
      <c r="I7760" s="36"/>
      <c r="J7760" s="38"/>
      <c r="K7760" s="36"/>
      <c r="L7760" s="36"/>
      <c r="M7760" s="38"/>
      <c r="N7760" s="36"/>
      <c r="O7760" s="38"/>
    </row>
    <row r="7761" spans="8:15">
      <c r="H7761" s="37"/>
      <c r="I7761" s="36"/>
      <c r="J7761" s="38"/>
      <c r="K7761" s="36"/>
      <c r="L7761" s="36"/>
      <c r="M7761" s="38"/>
      <c r="N7761" s="36"/>
      <c r="O7761" s="38"/>
    </row>
    <row r="7762" spans="8:15">
      <c r="H7762" s="37"/>
      <c r="I7762" s="36"/>
      <c r="J7762" s="38"/>
      <c r="K7762" s="36"/>
      <c r="L7762" s="36"/>
      <c r="M7762" s="38"/>
      <c r="N7762" s="36"/>
      <c r="O7762" s="38"/>
    </row>
    <row r="7763" spans="8:15">
      <c r="H7763" s="37"/>
      <c r="I7763" s="36"/>
      <c r="J7763" s="38"/>
      <c r="K7763" s="36"/>
      <c r="L7763" s="36"/>
      <c r="M7763" s="38"/>
      <c r="N7763" s="36"/>
      <c r="O7763" s="38"/>
    </row>
    <row r="7764" spans="8:15">
      <c r="H7764" s="37"/>
      <c r="I7764" s="36"/>
      <c r="J7764" s="38"/>
      <c r="K7764" s="36"/>
      <c r="L7764" s="36"/>
      <c r="M7764" s="38"/>
      <c r="N7764" s="36"/>
      <c r="O7764" s="38"/>
    </row>
    <row r="7765" spans="8:15">
      <c r="H7765" s="37"/>
      <c r="I7765" s="36"/>
      <c r="J7765" s="38"/>
      <c r="K7765" s="36"/>
      <c r="L7765" s="36"/>
      <c r="M7765" s="38"/>
      <c r="N7765" s="36"/>
      <c r="O7765" s="38"/>
    </row>
    <row r="7766" spans="8:15">
      <c r="H7766" s="37"/>
      <c r="I7766" s="36"/>
      <c r="J7766" s="38"/>
      <c r="K7766" s="36"/>
      <c r="L7766" s="36"/>
      <c r="M7766" s="38"/>
      <c r="N7766" s="36"/>
      <c r="O7766" s="38"/>
    </row>
    <row r="7767" spans="8:15">
      <c r="H7767" s="37"/>
      <c r="I7767" s="36"/>
      <c r="J7767" s="38"/>
      <c r="K7767" s="36"/>
      <c r="L7767" s="36"/>
      <c r="M7767" s="38"/>
      <c r="N7767" s="36"/>
      <c r="O7767" s="38"/>
    </row>
    <row r="7768" spans="8:15">
      <c r="H7768" s="37"/>
      <c r="I7768" s="36"/>
      <c r="J7768" s="38"/>
      <c r="K7768" s="36"/>
      <c r="L7768" s="36"/>
      <c r="M7768" s="38"/>
      <c r="N7768" s="36"/>
      <c r="O7768" s="38"/>
    </row>
    <row r="7769" spans="8:15">
      <c r="H7769" s="37"/>
      <c r="I7769" s="36"/>
      <c r="J7769" s="38"/>
      <c r="K7769" s="36"/>
      <c r="L7769" s="36"/>
      <c r="M7769" s="38"/>
      <c r="N7769" s="36"/>
      <c r="O7769" s="38"/>
    </row>
    <row r="7770" spans="8:15">
      <c r="H7770" s="37"/>
      <c r="I7770" s="36"/>
      <c r="J7770" s="38"/>
      <c r="K7770" s="36"/>
      <c r="L7770" s="36"/>
      <c r="M7770" s="38"/>
      <c r="N7770" s="36"/>
      <c r="O7770" s="38"/>
    </row>
    <row r="7771" spans="8:15">
      <c r="H7771" s="37"/>
      <c r="I7771" s="36"/>
      <c r="J7771" s="38"/>
      <c r="K7771" s="36"/>
      <c r="L7771" s="36"/>
      <c r="M7771" s="38"/>
      <c r="N7771" s="36"/>
      <c r="O7771" s="38"/>
    </row>
    <row r="7772" spans="8:15">
      <c r="H7772" s="37"/>
      <c r="I7772" s="36"/>
      <c r="J7772" s="38"/>
      <c r="K7772" s="36"/>
      <c r="L7772" s="36"/>
      <c r="M7772" s="38"/>
      <c r="N7772" s="36"/>
      <c r="O7772" s="38"/>
    </row>
    <row r="7773" spans="8:15">
      <c r="H7773" s="37"/>
      <c r="I7773" s="36"/>
      <c r="J7773" s="38"/>
      <c r="K7773" s="36"/>
      <c r="L7773" s="36"/>
      <c r="M7773" s="38"/>
      <c r="N7773" s="36"/>
      <c r="O7773" s="38"/>
    </row>
    <row r="7774" spans="8:15">
      <c r="H7774" s="37"/>
      <c r="I7774" s="36"/>
      <c r="J7774" s="38"/>
      <c r="K7774" s="36"/>
      <c r="L7774" s="36"/>
      <c r="M7774" s="38"/>
      <c r="N7774" s="36"/>
      <c r="O7774" s="38"/>
    </row>
    <row r="7775" spans="8:15">
      <c r="H7775" s="37"/>
      <c r="I7775" s="36"/>
      <c r="J7775" s="38"/>
      <c r="K7775" s="36"/>
      <c r="L7775" s="36"/>
      <c r="M7775" s="38"/>
      <c r="N7775" s="36"/>
      <c r="O7775" s="38"/>
    </row>
    <row r="7776" spans="8:15">
      <c r="H7776" s="37"/>
      <c r="I7776" s="36"/>
      <c r="J7776" s="38"/>
      <c r="K7776" s="36"/>
      <c r="L7776" s="36"/>
      <c r="M7776" s="38"/>
      <c r="N7776" s="36"/>
      <c r="O7776" s="38"/>
    </row>
    <row r="7777" spans="8:15">
      <c r="H7777" s="37"/>
      <c r="I7777" s="36"/>
      <c r="J7777" s="38"/>
      <c r="K7777" s="36"/>
      <c r="L7777" s="36"/>
      <c r="M7777" s="38"/>
      <c r="N7777" s="36"/>
      <c r="O7777" s="38"/>
    </row>
    <row r="7778" spans="8:15">
      <c r="H7778" s="37"/>
      <c r="I7778" s="36"/>
      <c r="J7778" s="38"/>
      <c r="K7778" s="36"/>
      <c r="L7778" s="36"/>
      <c r="M7778" s="38"/>
      <c r="N7778" s="36"/>
      <c r="O7778" s="38"/>
    </row>
    <row r="7779" spans="8:15">
      <c r="H7779" s="37"/>
      <c r="I7779" s="36"/>
      <c r="J7779" s="38"/>
      <c r="K7779" s="36"/>
      <c r="L7779" s="36"/>
      <c r="M7779" s="38"/>
      <c r="N7779" s="36"/>
      <c r="O7779" s="38"/>
    </row>
    <row r="7780" spans="8:15">
      <c r="H7780" s="37"/>
      <c r="I7780" s="36"/>
      <c r="J7780" s="38"/>
      <c r="K7780" s="36"/>
      <c r="L7780" s="36"/>
      <c r="M7780" s="38"/>
      <c r="N7780" s="36"/>
      <c r="O7780" s="38"/>
    </row>
    <row r="7781" spans="8:15">
      <c r="H7781" s="37"/>
      <c r="I7781" s="36"/>
      <c r="J7781" s="38"/>
      <c r="K7781" s="36"/>
      <c r="L7781" s="36"/>
      <c r="M7781" s="38"/>
      <c r="N7781" s="36"/>
      <c r="O7781" s="38"/>
    </row>
    <row r="7782" spans="8:15">
      <c r="H7782" s="37"/>
      <c r="I7782" s="36"/>
      <c r="J7782" s="38"/>
      <c r="K7782" s="36"/>
      <c r="L7782" s="36"/>
      <c r="M7782" s="38"/>
      <c r="N7782" s="36"/>
      <c r="O7782" s="38"/>
    </row>
    <row r="7783" spans="8:15">
      <c r="H7783" s="37"/>
      <c r="I7783" s="36"/>
      <c r="J7783" s="38"/>
      <c r="K7783" s="36"/>
      <c r="L7783" s="36"/>
      <c r="M7783" s="38"/>
      <c r="N7783" s="36"/>
      <c r="O7783" s="38"/>
    </row>
    <row r="7784" spans="8:15">
      <c r="H7784" s="37"/>
      <c r="I7784" s="36"/>
      <c r="J7784" s="38"/>
      <c r="K7784" s="36"/>
      <c r="L7784" s="36"/>
      <c r="M7784" s="38"/>
      <c r="N7784" s="36"/>
      <c r="O7784" s="38"/>
    </row>
    <row r="7785" spans="8:15">
      <c r="H7785" s="37"/>
      <c r="I7785" s="36"/>
      <c r="J7785" s="38"/>
      <c r="K7785" s="36"/>
      <c r="L7785" s="36"/>
      <c r="M7785" s="38"/>
      <c r="N7785" s="36"/>
      <c r="O7785" s="38"/>
    </row>
    <row r="7786" spans="8:15">
      <c r="H7786" s="37"/>
      <c r="I7786" s="36"/>
      <c r="J7786" s="38"/>
      <c r="K7786" s="36"/>
      <c r="L7786" s="36"/>
      <c r="M7786" s="38"/>
      <c r="N7786" s="36"/>
      <c r="O7786" s="38"/>
    </row>
    <row r="7787" spans="8:15">
      <c r="H7787" s="37"/>
      <c r="I7787" s="36"/>
      <c r="J7787" s="38"/>
      <c r="K7787" s="36"/>
      <c r="L7787" s="36"/>
      <c r="M7787" s="38"/>
      <c r="N7787" s="36"/>
      <c r="O7787" s="38"/>
    </row>
    <row r="7788" spans="8:15">
      <c r="H7788" s="37"/>
      <c r="I7788" s="36"/>
      <c r="J7788" s="38"/>
      <c r="K7788" s="36"/>
      <c r="L7788" s="36"/>
      <c r="M7788" s="38"/>
      <c r="N7788" s="36"/>
      <c r="O7788" s="38"/>
    </row>
    <row r="7789" spans="8:15">
      <c r="H7789" s="37"/>
      <c r="I7789" s="36"/>
      <c r="J7789" s="38"/>
      <c r="K7789" s="36"/>
      <c r="L7789" s="36"/>
      <c r="M7789" s="38"/>
      <c r="N7789" s="36"/>
      <c r="O7789" s="38"/>
    </row>
    <row r="7790" spans="8:15">
      <c r="H7790" s="37"/>
      <c r="I7790" s="36"/>
      <c r="J7790" s="38"/>
      <c r="K7790" s="36"/>
      <c r="L7790" s="36"/>
      <c r="M7790" s="38"/>
      <c r="N7790" s="36"/>
      <c r="O7790" s="38"/>
    </row>
    <row r="7791" spans="8:15">
      <c r="H7791" s="37"/>
      <c r="I7791" s="36"/>
      <c r="J7791" s="38"/>
      <c r="K7791" s="36"/>
      <c r="L7791" s="36"/>
      <c r="M7791" s="38"/>
      <c r="N7791" s="36"/>
      <c r="O7791" s="38"/>
    </row>
    <row r="7792" spans="8:15">
      <c r="H7792" s="37"/>
      <c r="I7792" s="36"/>
      <c r="J7792" s="38"/>
      <c r="K7792" s="36"/>
      <c r="L7792" s="36"/>
      <c r="M7792" s="38"/>
      <c r="N7792" s="36"/>
      <c r="O7792" s="38"/>
    </row>
    <row r="7793" spans="8:15">
      <c r="H7793" s="37"/>
      <c r="I7793" s="36"/>
      <c r="J7793" s="38"/>
      <c r="K7793" s="36"/>
      <c r="L7793" s="36"/>
      <c r="M7793" s="38"/>
      <c r="N7793" s="36"/>
      <c r="O7793" s="38"/>
    </row>
    <row r="7794" spans="8:15">
      <c r="H7794" s="37"/>
      <c r="I7794" s="36"/>
      <c r="J7794" s="38"/>
      <c r="K7794" s="36"/>
      <c r="L7794" s="36"/>
      <c r="M7794" s="38"/>
      <c r="N7794" s="36"/>
      <c r="O7794" s="38"/>
    </row>
    <row r="7795" spans="8:15">
      <c r="H7795" s="37"/>
      <c r="I7795" s="36"/>
      <c r="J7795" s="38"/>
      <c r="K7795" s="36"/>
      <c r="L7795" s="36"/>
      <c r="M7795" s="38"/>
      <c r="N7795" s="36"/>
      <c r="O7795" s="38"/>
    </row>
    <row r="7796" spans="8:15">
      <c r="H7796" s="37"/>
      <c r="I7796" s="36"/>
      <c r="J7796" s="38"/>
      <c r="K7796" s="36"/>
      <c r="L7796" s="36"/>
      <c r="M7796" s="38"/>
      <c r="N7796" s="36"/>
      <c r="O7796" s="38"/>
    </row>
    <row r="7797" spans="8:15">
      <c r="H7797" s="37"/>
      <c r="I7797" s="36"/>
      <c r="J7797" s="38"/>
      <c r="K7797" s="36"/>
      <c r="L7797" s="36"/>
      <c r="M7797" s="38"/>
      <c r="N7797" s="36"/>
      <c r="O7797" s="38"/>
    </row>
    <row r="7798" spans="8:15">
      <c r="H7798" s="37"/>
      <c r="I7798" s="36"/>
      <c r="J7798" s="38"/>
      <c r="K7798" s="36"/>
      <c r="L7798" s="36"/>
      <c r="M7798" s="38"/>
      <c r="N7798" s="36"/>
      <c r="O7798" s="38"/>
    </row>
    <row r="7799" spans="8:15">
      <c r="H7799" s="37"/>
      <c r="I7799" s="36"/>
      <c r="J7799" s="38"/>
      <c r="K7799" s="36"/>
      <c r="L7799" s="36"/>
      <c r="M7799" s="38"/>
      <c r="N7799" s="36"/>
      <c r="O7799" s="38"/>
    </row>
    <row r="7800" spans="8:15">
      <c r="H7800" s="37"/>
      <c r="I7800" s="36"/>
      <c r="J7800" s="38"/>
      <c r="K7800" s="36"/>
      <c r="L7800" s="36"/>
      <c r="M7800" s="38"/>
      <c r="N7800" s="36"/>
      <c r="O7800" s="38"/>
    </row>
    <row r="7801" spans="8:15">
      <c r="H7801" s="37"/>
      <c r="I7801" s="36"/>
      <c r="J7801" s="38"/>
      <c r="K7801" s="36"/>
      <c r="L7801" s="36"/>
      <c r="M7801" s="38"/>
      <c r="N7801" s="36"/>
      <c r="O7801" s="38"/>
    </row>
    <row r="7802" spans="8:15">
      <c r="H7802" s="37"/>
      <c r="I7802" s="36"/>
      <c r="J7802" s="38"/>
      <c r="K7802" s="36"/>
      <c r="L7802" s="36"/>
      <c r="M7802" s="38"/>
      <c r="N7802" s="36"/>
      <c r="O7802" s="38"/>
    </row>
    <row r="7803" spans="8:15">
      <c r="H7803" s="37"/>
      <c r="I7803" s="36"/>
      <c r="J7803" s="38"/>
      <c r="K7803" s="36"/>
      <c r="L7803" s="36"/>
      <c r="M7803" s="38"/>
      <c r="N7803" s="36"/>
      <c r="O7803" s="38"/>
    </row>
    <row r="7804" spans="8:15">
      <c r="H7804" s="37"/>
      <c r="I7804" s="36"/>
      <c r="J7804" s="38"/>
      <c r="K7804" s="36"/>
      <c r="L7804" s="36"/>
      <c r="M7804" s="38"/>
      <c r="N7804" s="36"/>
      <c r="O7804" s="38"/>
    </row>
    <row r="7805" spans="8:15">
      <c r="H7805" s="37"/>
      <c r="I7805" s="36"/>
      <c r="J7805" s="38"/>
      <c r="K7805" s="36"/>
      <c r="L7805" s="36"/>
      <c r="M7805" s="38"/>
      <c r="N7805" s="36"/>
      <c r="O7805" s="38"/>
    </row>
    <row r="7806" spans="8:15">
      <c r="H7806" s="37"/>
      <c r="I7806" s="36"/>
      <c r="J7806" s="38"/>
      <c r="K7806" s="36"/>
      <c r="L7806" s="36"/>
      <c r="M7806" s="38"/>
      <c r="N7806" s="36"/>
      <c r="O7806" s="38"/>
    </row>
    <row r="7807" spans="8:15">
      <c r="H7807" s="37"/>
      <c r="I7807" s="36"/>
      <c r="J7807" s="38"/>
      <c r="K7807" s="36"/>
      <c r="L7807" s="36"/>
      <c r="M7807" s="38"/>
      <c r="N7807" s="36"/>
      <c r="O7807" s="38"/>
    </row>
    <row r="7808" spans="8:15">
      <c r="H7808" s="37"/>
      <c r="I7808" s="36"/>
      <c r="J7808" s="38"/>
      <c r="K7808" s="36"/>
      <c r="L7808" s="36"/>
      <c r="M7808" s="38"/>
      <c r="N7808" s="36"/>
      <c r="O7808" s="38"/>
    </row>
    <row r="7809" spans="8:15">
      <c r="H7809" s="37"/>
      <c r="I7809" s="36"/>
      <c r="J7809" s="38"/>
      <c r="K7809" s="36"/>
      <c r="L7809" s="36"/>
      <c r="M7809" s="38"/>
      <c r="N7809" s="36"/>
      <c r="O7809" s="38"/>
    </row>
    <row r="7810" spans="8:15">
      <c r="H7810" s="37"/>
      <c r="I7810" s="36"/>
      <c r="J7810" s="38"/>
      <c r="K7810" s="36"/>
      <c r="L7810" s="36"/>
      <c r="M7810" s="38"/>
      <c r="N7810" s="36"/>
      <c r="O7810" s="38"/>
    </row>
    <row r="7811" spans="8:15">
      <c r="H7811" s="37"/>
      <c r="I7811" s="36"/>
      <c r="J7811" s="38"/>
      <c r="K7811" s="36"/>
      <c r="L7811" s="36"/>
      <c r="M7811" s="38"/>
      <c r="N7811" s="36"/>
      <c r="O7811" s="38"/>
    </row>
    <row r="7812" spans="8:15">
      <c r="H7812" s="37"/>
      <c r="I7812" s="36"/>
      <c r="J7812" s="38"/>
      <c r="K7812" s="36"/>
      <c r="L7812" s="36"/>
      <c r="M7812" s="38"/>
      <c r="N7812" s="36"/>
      <c r="O7812" s="38"/>
    </row>
    <row r="7813" spans="8:15">
      <c r="H7813" s="37"/>
      <c r="I7813" s="36"/>
      <c r="J7813" s="38"/>
      <c r="K7813" s="36"/>
      <c r="L7813" s="36"/>
      <c r="M7813" s="38"/>
      <c r="N7813" s="36"/>
      <c r="O7813" s="38"/>
    </row>
    <row r="7814" spans="8:15">
      <c r="H7814" s="37"/>
      <c r="I7814" s="36"/>
      <c r="J7814" s="38"/>
      <c r="K7814" s="36"/>
      <c r="L7814" s="36"/>
      <c r="M7814" s="38"/>
      <c r="N7814" s="36"/>
      <c r="O7814" s="38"/>
    </row>
    <row r="7815" spans="8:15">
      <c r="H7815" s="37"/>
      <c r="I7815" s="36"/>
      <c r="J7815" s="38"/>
      <c r="K7815" s="36"/>
      <c r="L7815" s="36"/>
      <c r="M7815" s="38"/>
      <c r="N7815" s="36"/>
      <c r="O7815" s="38"/>
    </row>
    <row r="7816" spans="8:15">
      <c r="H7816" s="37"/>
      <c r="I7816" s="36"/>
      <c r="J7816" s="38"/>
      <c r="K7816" s="36"/>
      <c r="L7816" s="36"/>
      <c r="M7816" s="38"/>
      <c r="N7816" s="36"/>
      <c r="O7816" s="38"/>
    </row>
    <row r="7817" spans="8:15">
      <c r="H7817" s="37"/>
      <c r="I7817" s="36"/>
      <c r="J7817" s="38"/>
      <c r="K7817" s="36"/>
      <c r="L7817" s="36"/>
      <c r="M7817" s="38"/>
      <c r="N7817" s="36"/>
      <c r="O7817" s="38"/>
    </row>
    <row r="7818" spans="8:15">
      <c r="H7818" s="37"/>
      <c r="I7818" s="36"/>
      <c r="J7818" s="38"/>
      <c r="K7818" s="36"/>
      <c r="L7818" s="36"/>
      <c r="M7818" s="38"/>
      <c r="N7818" s="36"/>
      <c r="O7818" s="38"/>
    </row>
    <row r="7819" spans="8:15">
      <c r="H7819" s="37"/>
      <c r="I7819" s="36"/>
      <c r="J7819" s="38"/>
      <c r="K7819" s="36"/>
      <c r="L7819" s="36"/>
      <c r="M7819" s="38"/>
      <c r="N7819" s="36"/>
      <c r="O7819" s="38"/>
    </row>
    <row r="7820" spans="8:15">
      <c r="H7820" s="37"/>
      <c r="I7820" s="36"/>
      <c r="J7820" s="38"/>
      <c r="K7820" s="36"/>
      <c r="L7820" s="36"/>
      <c r="M7820" s="38"/>
      <c r="N7820" s="36"/>
      <c r="O7820" s="38"/>
    </row>
    <row r="7821" spans="8:15">
      <c r="H7821" s="37"/>
      <c r="I7821" s="36"/>
      <c r="J7821" s="38"/>
      <c r="K7821" s="36"/>
      <c r="L7821" s="36"/>
      <c r="M7821" s="38"/>
      <c r="N7821" s="36"/>
      <c r="O7821" s="38"/>
    </row>
    <row r="7822" spans="8:15">
      <c r="H7822" s="37"/>
      <c r="I7822" s="36"/>
      <c r="J7822" s="38"/>
      <c r="K7822" s="36"/>
      <c r="L7822" s="36"/>
      <c r="M7822" s="38"/>
      <c r="N7822" s="36"/>
      <c r="O7822" s="38"/>
    </row>
    <row r="7823" spans="8:15">
      <c r="H7823" s="37"/>
      <c r="I7823" s="36"/>
      <c r="J7823" s="38"/>
      <c r="K7823" s="36"/>
      <c r="L7823" s="36"/>
      <c r="M7823" s="38"/>
      <c r="N7823" s="36"/>
      <c r="O7823" s="38"/>
    </row>
    <row r="7824" spans="8:15">
      <c r="H7824" s="37"/>
      <c r="I7824" s="36"/>
      <c r="J7824" s="38"/>
      <c r="K7824" s="36"/>
      <c r="L7824" s="36"/>
      <c r="M7824" s="38"/>
      <c r="N7824" s="36"/>
      <c r="O7824" s="38"/>
    </row>
    <row r="7825" spans="8:15">
      <c r="H7825" s="37"/>
      <c r="I7825" s="36"/>
      <c r="J7825" s="38"/>
      <c r="K7825" s="36"/>
      <c r="L7825" s="36"/>
      <c r="M7825" s="38"/>
      <c r="N7825" s="36"/>
      <c r="O7825" s="38"/>
    </row>
    <row r="7826" spans="8:15">
      <c r="H7826" s="37"/>
      <c r="I7826" s="36"/>
      <c r="J7826" s="38"/>
      <c r="K7826" s="36"/>
      <c r="L7826" s="36"/>
      <c r="M7826" s="38"/>
      <c r="N7826" s="36"/>
      <c r="O7826" s="38"/>
    </row>
    <row r="7827" spans="8:15">
      <c r="H7827" s="37"/>
      <c r="I7827" s="36"/>
      <c r="J7827" s="38"/>
      <c r="K7827" s="36"/>
      <c r="L7827" s="36"/>
      <c r="M7827" s="38"/>
      <c r="N7827" s="36"/>
      <c r="O7827" s="38"/>
    </row>
    <row r="7828" spans="8:15">
      <c r="H7828" s="37"/>
      <c r="I7828" s="36"/>
      <c r="J7828" s="38"/>
      <c r="K7828" s="36"/>
      <c r="L7828" s="36"/>
      <c r="M7828" s="38"/>
      <c r="N7828" s="36"/>
      <c r="O7828" s="38"/>
    </row>
    <row r="7829" spans="8:15">
      <c r="H7829" s="37"/>
      <c r="I7829" s="36"/>
      <c r="J7829" s="38"/>
      <c r="K7829" s="36"/>
      <c r="L7829" s="36"/>
      <c r="M7829" s="38"/>
      <c r="N7829" s="36"/>
      <c r="O7829" s="38"/>
    </row>
    <row r="7830" spans="8:15">
      <c r="H7830" s="37"/>
      <c r="I7830" s="36"/>
      <c r="J7830" s="38"/>
      <c r="K7830" s="36"/>
      <c r="L7830" s="36"/>
      <c r="M7830" s="38"/>
      <c r="N7830" s="36"/>
      <c r="O7830" s="38"/>
    </row>
    <row r="7831" spans="8:15">
      <c r="H7831" s="37"/>
      <c r="I7831" s="36"/>
      <c r="J7831" s="38"/>
      <c r="K7831" s="36"/>
      <c r="L7831" s="36"/>
      <c r="M7831" s="38"/>
      <c r="N7831" s="36"/>
      <c r="O7831" s="38"/>
    </row>
    <row r="7832" spans="8:15">
      <c r="H7832" s="37"/>
      <c r="I7832" s="36"/>
      <c r="J7832" s="38"/>
      <c r="K7832" s="36"/>
      <c r="L7832" s="36"/>
      <c r="M7832" s="38"/>
      <c r="N7832" s="36"/>
      <c r="O7832" s="38"/>
    </row>
    <row r="7833" spans="8:15">
      <c r="H7833" s="37"/>
      <c r="I7833" s="36"/>
      <c r="J7833" s="38"/>
      <c r="K7833" s="36"/>
      <c r="L7833" s="36"/>
      <c r="M7833" s="38"/>
      <c r="N7833" s="36"/>
      <c r="O7833" s="38"/>
    </row>
    <row r="7834" spans="8:15">
      <c r="H7834" s="37"/>
      <c r="I7834" s="36"/>
      <c r="J7834" s="38"/>
      <c r="K7834" s="36"/>
      <c r="L7834" s="36"/>
      <c r="M7834" s="38"/>
      <c r="N7834" s="36"/>
      <c r="O7834" s="38"/>
    </row>
    <row r="7835" spans="8:15">
      <c r="H7835" s="37"/>
      <c r="I7835" s="36"/>
      <c r="J7835" s="38"/>
      <c r="K7835" s="36"/>
      <c r="L7835" s="36"/>
      <c r="M7835" s="38"/>
      <c r="N7835" s="36"/>
      <c r="O7835" s="38"/>
    </row>
    <row r="7836" spans="8:15">
      <c r="H7836" s="37"/>
      <c r="I7836" s="36"/>
      <c r="J7836" s="38"/>
      <c r="K7836" s="36"/>
      <c r="L7836" s="36"/>
      <c r="M7836" s="38"/>
      <c r="N7836" s="36"/>
      <c r="O7836" s="38"/>
    </row>
    <row r="7837" spans="8:15">
      <c r="H7837" s="37"/>
      <c r="I7837" s="36"/>
      <c r="J7837" s="38"/>
      <c r="K7837" s="36"/>
      <c r="L7837" s="36"/>
      <c r="M7837" s="38"/>
      <c r="N7837" s="36"/>
      <c r="O7837" s="38"/>
    </row>
    <row r="7838" spans="8:15">
      <c r="H7838" s="37"/>
      <c r="I7838" s="36"/>
      <c r="J7838" s="38"/>
      <c r="K7838" s="36"/>
      <c r="L7838" s="36"/>
      <c r="M7838" s="38"/>
      <c r="N7838" s="36"/>
      <c r="O7838" s="38"/>
    </row>
    <row r="7839" spans="8:15">
      <c r="H7839" s="37"/>
      <c r="I7839" s="36"/>
      <c r="J7839" s="38"/>
      <c r="K7839" s="36"/>
      <c r="L7839" s="36"/>
      <c r="M7839" s="38"/>
      <c r="N7839" s="36"/>
      <c r="O7839" s="38"/>
    </row>
    <row r="7840" spans="8:15">
      <c r="H7840" s="37"/>
      <c r="I7840" s="36"/>
      <c r="J7840" s="38"/>
      <c r="K7840" s="36"/>
      <c r="L7840" s="36"/>
      <c r="M7840" s="38"/>
      <c r="N7840" s="36"/>
      <c r="O7840" s="38"/>
    </row>
    <row r="7841" spans="8:15">
      <c r="H7841" s="37"/>
      <c r="I7841" s="36"/>
      <c r="J7841" s="38"/>
      <c r="K7841" s="36"/>
      <c r="L7841" s="36"/>
      <c r="M7841" s="38"/>
      <c r="N7841" s="36"/>
      <c r="O7841" s="38"/>
    </row>
    <row r="7842" spans="8:15">
      <c r="H7842" s="37"/>
      <c r="I7842" s="36"/>
      <c r="J7842" s="38"/>
      <c r="K7842" s="36"/>
      <c r="L7842" s="36"/>
      <c r="M7842" s="38"/>
      <c r="N7842" s="36"/>
      <c r="O7842" s="38"/>
    </row>
    <row r="7843" spans="8:15">
      <c r="H7843" s="37"/>
      <c r="I7843" s="36"/>
      <c r="J7843" s="38"/>
      <c r="K7843" s="36"/>
      <c r="L7843" s="36"/>
      <c r="M7843" s="38"/>
      <c r="N7843" s="36"/>
      <c r="O7843" s="38"/>
    </row>
    <row r="7844" spans="8:15">
      <c r="H7844" s="37"/>
      <c r="I7844" s="36"/>
      <c r="J7844" s="38"/>
      <c r="K7844" s="36"/>
      <c r="L7844" s="36"/>
      <c r="M7844" s="38"/>
      <c r="N7844" s="36"/>
      <c r="O7844" s="38"/>
    </row>
    <row r="7845" spans="8:15">
      <c r="H7845" s="37"/>
      <c r="I7845" s="36"/>
      <c r="J7845" s="38"/>
      <c r="K7845" s="36"/>
      <c r="L7845" s="36"/>
      <c r="M7845" s="38"/>
      <c r="N7845" s="36"/>
      <c r="O7845" s="38"/>
    </row>
    <row r="7846" spans="8:15">
      <c r="H7846" s="37"/>
      <c r="I7846" s="36"/>
      <c r="J7846" s="38"/>
      <c r="K7846" s="36"/>
      <c r="L7846" s="36"/>
      <c r="M7846" s="38"/>
      <c r="N7846" s="36"/>
      <c r="O7846" s="38"/>
    </row>
    <row r="7847" spans="8:15">
      <c r="H7847" s="37"/>
      <c r="I7847" s="36"/>
      <c r="J7847" s="38"/>
      <c r="K7847" s="36"/>
      <c r="L7847" s="36"/>
      <c r="M7847" s="38"/>
      <c r="N7847" s="36"/>
      <c r="O7847" s="38"/>
    </row>
    <row r="7848" spans="8:15">
      <c r="H7848" s="37"/>
      <c r="I7848" s="36"/>
      <c r="J7848" s="38"/>
      <c r="K7848" s="36"/>
      <c r="L7848" s="36"/>
      <c r="M7848" s="38"/>
      <c r="N7848" s="36"/>
      <c r="O7848" s="38"/>
    </row>
    <row r="7849" spans="8:15">
      <c r="H7849" s="37"/>
      <c r="I7849" s="36"/>
      <c r="J7849" s="38"/>
      <c r="K7849" s="36"/>
      <c r="L7849" s="36"/>
      <c r="M7849" s="38"/>
      <c r="N7849" s="36"/>
      <c r="O7849" s="38"/>
    </row>
    <row r="7850" spans="8:15">
      <c r="H7850" s="37"/>
      <c r="I7850" s="36"/>
      <c r="J7850" s="38"/>
      <c r="K7850" s="36"/>
      <c r="L7850" s="36"/>
      <c r="M7850" s="38"/>
      <c r="N7850" s="36"/>
      <c r="O7850" s="38"/>
    </row>
    <row r="7851" spans="8:15">
      <c r="H7851" s="37"/>
      <c r="I7851" s="36"/>
      <c r="J7851" s="38"/>
      <c r="K7851" s="36"/>
      <c r="L7851" s="36"/>
      <c r="M7851" s="38"/>
      <c r="N7851" s="36"/>
      <c r="O7851" s="38"/>
    </row>
    <row r="7852" spans="8:15">
      <c r="H7852" s="37"/>
      <c r="I7852" s="36"/>
      <c r="J7852" s="38"/>
      <c r="K7852" s="36"/>
      <c r="L7852" s="36"/>
      <c r="M7852" s="38"/>
      <c r="N7852" s="36"/>
      <c r="O7852" s="38"/>
    </row>
    <row r="7853" spans="8:15">
      <c r="H7853" s="37"/>
      <c r="I7853" s="36"/>
      <c r="J7853" s="38"/>
      <c r="K7853" s="36"/>
      <c r="L7853" s="36"/>
      <c r="M7853" s="38"/>
      <c r="N7853" s="36"/>
      <c r="O7853" s="38"/>
    </row>
    <row r="7854" spans="8:15">
      <c r="H7854" s="37"/>
      <c r="I7854" s="36"/>
      <c r="J7854" s="38"/>
      <c r="K7854" s="36"/>
      <c r="L7854" s="36"/>
      <c r="M7854" s="38"/>
      <c r="N7854" s="36"/>
      <c r="O7854" s="38"/>
    </row>
    <row r="7855" spans="8:15">
      <c r="H7855" s="37"/>
      <c r="I7855" s="36"/>
      <c r="J7855" s="38"/>
      <c r="K7855" s="36"/>
      <c r="L7855" s="36"/>
      <c r="M7855" s="38"/>
      <c r="N7855" s="36"/>
      <c r="O7855" s="38"/>
    </row>
    <row r="7856" spans="8:15">
      <c r="H7856" s="37"/>
      <c r="I7856" s="36"/>
      <c r="J7856" s="38"/>
      <c r="K7856" s="36"/>
      <c r="L7856" s="36"/>
      <c r="M7856" s="38"/>
      <c r="N7856" s="36"/>
      <c r="O7856" s="38"/>
    </row>
    <row r="7857" spans="8:15">
      <c r="H7857" s="37"/>
      <c r="I7857" s="36"/>
      <c r="J7857" s="38"/>
      <c r="K7857" s="36"/>
      <c r="L7857" s="36"/>
      <c r="M7857" s="38"/>
      <c r="N7857" s="36"/>
      <c r="O7857" s="38"/>
    </row>
    <row r="7858" spans="8:15">
      <c r="H7858" s="37"/>
      <c r="I7858" s="36"/>
      <c r="J7858" s="38"/>
      <c r="K7858" s="36"/>
      <c r="L7858" s="36"/>
      <c r="M7858" s="38"/>
      <c r="N7858" s="36"/>
      <c r="O7858" s="38"/>
    </row>
    <row r="7859" spans="8:15">
      <c r="H7859" s="37"/>
      <c r="I7859" s="36"/>
      <c r="J7859" s="38"/>
      <c r="K7859" s="36"/>
      <c r="L7859" s="36"/>
      <c r="M7859" s="38"/>
      <c r="N7859" s="36"/>
      <c r="O7859" s="38"/>
    </row>
    <row r="7860" spans="8:15">
      <c r="H7860" s="37"/>
      <c r="I7860" s="36"/>
      <c r="J7860" s="38"/>
      <c r="K7860" s="36"/>
      <c r="L7860" s="36"/>
      <c r="M7860" s="38"/>
      <c r="N7860" s="36"/>
      <c r="O7860" s="38"/>
    </row>
    <row r="7861" spans="8:15">
      <c r="H7861" s="37"/>
      <c r="I7861" s="36"/>
      <c r="J7861" s="38"/>
      <c r="K7861" s="36"/>
      <c r="L7861" s="36"/>
      <c r="M7861" s="38"/>
      <c r="N7861" s="36"/>
      <c r="O7861" s="38"/>
    </row>
    <row r="7862" spans="8:15">
      <c r="H7862" s="37"/>
      <c r="I7862" s="36"/>
      <c r="J7862" s="38"/>
      <c r="K7862" s="36"/>
      <c r="L7862" s="36"/>
      <c r="M7862" s="38"/>
      <c r="N7862" s="36"/>
      <c r="O7862" s="38"/>
    </row>
    <row r="7863" spans="8:15">
      <c r="H7863" s="37"/>
      <c r="I7863" s="36"/>
      <c r="J7863" s="38"/>
      <c r="K7863" s="36"/>
      <c r="L7863" s="36"/>
      <c r="M7863" s="38"/>
      <c r="N7863" s="36"/>
      <c r="O7863" s="38"/>
    </row>
    <row r="7864" spans="8:15">
      <c r="H7864" s="37"/>
      <c r="I7864" s="36"/>
      <c r="J7864" s="38"/>
      <c r="K7864" s="36"/>
      <c r="L7864" s="36"/>
      <c r="M7864" s="38"/>
      <c r="N7864" s="36"/>
      <c r="O7864" s="38"/>
    </row>
    <row r="7865" spans="8:15">
      <c r="H7865" s="37"/>
      <c r="I7865" s="36"/>
      <c r="J7865" s="38"/>
      <c r="K7865" s="36"/>
      <c r="L7865" s="36"/>
      <c r="M7865" s="38"/>
      <c r="N7865" s="36"/>
      <c r="O7865" s="38"/>
    </row>
    <row r="7866" spans="8:15">
      <c r="H7866" s="37"/>
      <c r="I7866" s="36"/>
      <c r="J7866" s="38"/>
      <c r="K7866" s="36"/>
      <c r="L7866" s="36"/>
      <c r="M7866" s="38"/>
      <c r="N7866" s="36"/>
      <c r="O7866" s="38"/>
    </row>
    <row r="7867" spans="8:15">
      <c r="H7867" s="37"/>
      <c r="I7867" s="36"/>
      <c r="J7867" s="38"/>
      <c r="K7867" s="36"/>
      <c r="L7867" s="36"/>
      <c r="M7867" s="38"/>
      <c r="N7867" s="36"/>
      <c r="O7867" s="38"/>
    </row>
    <row r="7868" spans="8:15">
      <c r="H7868" s="37"/>
      <c r="I7868" s="36"/>
      <c r="J7868" s="38"/>
      <c r="K7868" s="36"/>
      <c r="L7868" s="36"/>
      <c r="M7868" s="38"/>
      <c r="N7868" s="36"/>
      <c r="O7868" s="38"/>
    </row>
    <row r="7869" spans="8:15">
      <c r="H7869" s="37"/>
      <c r="I7869" s="36"/>
      <c r="J7869" s="38"/>
      <c r="K7869" s="36"/>
      <c r="L7869" s="36"/>
      <c r="M7869" s="38"/>
      <c r="N7869" s="36"/>
      <c r="O7869" s="38"/>
    </row>
    <row r="7870" spans="8:15">
      <c r="H7870" s="37"/>
      <c r="I7870" s="36"/>
      <c r="J7870" s="38"/>
      <c r="K7870" s="36"/>
      <c r="L7870" s="36"/>
      <c r="M7870" s="38"/>
      <c r="N7870" s="36"/>
      <c r="O7870" s="38"/>
    </row>
    <row r="7871" spans="8:15">
      <c r="H7871" s="37"/>
      <c r="I7871" s="36"/>
      <c r="J7871" s="38"/>
      <c r="K7871" s="36"/>
      <c r="L7871" s="36"/>
      <c r="M7871" s="38"/>
      <c r="N7871" s="36"/>
      <c r="O7871" s="38"/>
    </row>
    <row r="7872" spans="8:15">
      <c r="H7872" s="37"/>
      <c r="I7872" s="36"/>
      <c r="J7872" s="38"/>
      <c r="K7872" s="36"/>
      <c r="L7872" s="36"/>
      <c r="M7872" s="38"/>
      <c r="N7872" s="36"/>
      <c r="O7872" s="38"/>
    </row>
    <row r="7873" spans="8:15">
      <c r="H7873" s="37"/>
      <c r="I7873" s="36"/>
      <c r="J7873" s="38"/>
      <c r="K7873" s="36"/>
      <c r="L7873" s="36"/>
      <c r="M7873" s="38"/>
      <c r="N7873" s="36"/>
      <c r="O7873" s="38"/>
    </row>
    <row r="7874" spans="8:15">
      <c r="H7874" s="37"/>
      <c r="I7874" s="36"/>
      <c r="J7874" s="38"/>
      <c r="K7874" s="36"/>
      <c r="L7874" s="36"/>
      <c r="M7874" s="38"/>
      <c r="N7874" s="36"/>
      <c r="O7874" s="38"/>
    </row>
    <row r="7875" spans="8:15">
      <c r="H7875" s="37"/>
      <c r="I7875" s="36"/>
      <c r="J7875" s="38"/>
      <c r="K7875" s="36"/>
      <c r="L7875" s="36"/>
      <c r="M7875" s="38"/>
      <c r="N7875" s="36"/>
      <c r="O7875" s="38"/>
    </row>
    <row r="7876" spans="8:15">
      <c r="H7876" s="37"/>
      <c r="I7876" s="36"/>
      <c r="J7876" s="38"/>
      <c r="K7876" s="36"/>
      <c r="L7876" s="36"/>
      <c r="M7876" s="38"/>
      <c r="N7876" s="36"/>
      <c r="O7876" s="38"/>
    </row>
    <row r="7877" spans="8:15">
      <c r="H7877" s="37"/>
      <c r="I7877" s="36"/>
      <c r="J7877" s="38"/>
      <c r="K7877" s="36"/>
      <c r="L7877" s="36"/>
      <c r="M7877" s="38"/>
      <c r="N7877" s="36"/>
      <c r="O7877" s="38"/>
    </row>
    <row r="7878" spans="8:15">
      <c r="H7878" s="37"/>
      <c r="I7878" s="36"/>
      <c r="J7878" s="38"/>
      <c r="K7878" s="36"/>
      <c r="L7878" s="36"/>
      <c r="M7878" s="38"/>
      <c r="N7878" s="36"/>
      <c r="O7878" s="38"/>
    </row>
    <row r="7879" spans="8:15">
      <c r="H7879" s="37"/>
      <c r="I7879" s="36"/>
      <c r="J7879" s="38"/>
      <c r="K7879" s="36"/>
      <c r="L7879" s="36"/>
      <c r="M7879" s="38"/>
      <c r="N7879" s="36"/>
      <c r="O7879" s="38"/>
    </row>
    <row r="7880" spans="8:15">
      <c r="H7880" s="37"/>
      <c r="I7880" s="36"/>
      <c r="J7880" s="38"/>
      <c r="K7880" s="36"/>
      <c r="L7880" s="36"/>
      <c r="M7880" s="38"/>
      <c r="N7880" s="36"/>
      <c r="O7880" s="38"/>
    </row>
    <row r="7881" spans="8:15">
      <c r="H7881" s="37"/>
      <c r="I7881" s="36"/>
      <c r="J7881" s="38"/>
      <c r="K7881" s="36"/>
      <c r="L7881" s="36"/>
      <c r="M7881" s="38"/>
      <c r="N7881" s="36"/>
      <c r="O7881" s="38"/>
    </row>
    <row r="7882" spans="8:15">
      <c r="H7882" s="37"/>
      <c r="I7882" s="36"/>
      <c r="J7882" s="38"/>
      <c r="K7882" s="36"/>
      <c r="L7882" s="36"/>
      <c r="M7882" s="38"/>
      <c r="N7882" s="36"/>
      <c r="O7882" s="38"/>
    </row>
    <row r="7883" spans="8:15">
      <c r="H7883" s="37"/>
      <c r="I7883" s="36"/>
      <c r="J7883" s="38"/>
      <c r="K7883" s="36"/>
      <c r="L7883" s="36"/>
      <c r="M7883" s="38"/>
      <c r="N7883" s="36"/>
      <c r="O7883" s="38"/>
    </row>
    <row r="7884" spans="8:15">
      <c r="H7884" s="37"/>
      <c r="I7884" s="36"/>
      <c r="J7884" s="38"/>
      <c r="K7884" s="36"/>
      <c r="L7884" s="36"/>
      <c r="M7884" s="38"/>
      <c r="N7884" s="36"/>
      <c r="O7884" s="38"/>
    </row>
    <row r="7885" spans="8:15">
      <c r="H7885" s="37"/>
      <c r="I7885" s="36"/>
      <c r="J7885" s="38"/>
      <c r="K7885" s="36"/>
      <c r="L7885" s="36"/>
      <c r="M7885" s="38"/>
      <c r="N7885" s="36"/>
      <c r="O7885" s="38"/>
    </row>
    <row r="7886" spans="8:15">
      <c r="H7886" s="37"/>
      <c r="I7886" s="36"/>
      <c r="J7886" s="38"/>
      <c r="K7886" s="36"/>
      <c r="L7886" s="36"/>
      <c r="M7886" s="38"/>
      <c r="N7886" s="36"/>
      <c r="O7886" s="38"/>
    </row>
    <row r="7887" spans="8:15">
      <c r="H7887" s="37"/>
      <c r="I7887" s="36"/>
      <c r="J7887" s="38"/>
      <c r="K7887" s="36"/>
      <c r="L7887" s="36"/>
      <c r="M7887" s="38"/>
      <c r="N7887" s="36"/>
      <c r="O7887" s="38"/>
    </row>
    <row r="7888" spans="8:15">
      <c r="H7888" s="37"/>
      <c r="I7888" s="36"/>
      <c r="J7888" s="38"/>
      <c r="K7888" s="36"/>
      <c r="L7888" s="36"/>
      <c r="M7888" s="38"/>
      <c r="N7888" s="36"/>
      <c r="O7888" s="38"/>
    </row>
    <row r="7889" spans="8:15">
      <c r="H7889" s="37"/>
      <c r="I7889" s="36"/>
      <c r="J7889" s="38"/>
      <c r="K7889" s="36"/>
      <c r="L7889" s="36"/>
      <c r="M7889" s="38"/>
      <c r="N7889" s="36"/>
      <c r="O7889" s="38"/>
    </row>
    <row r="7890" spans="8:15">
      <c r="H7890" s="37"/>
      <c r="I7890" s="36"/>
      <c r="J7890" s="38"/>
      <c r="K7890" s="36"/>
      <c r="L7890" s="36"/>
      <c r="M7890" s="38"/>
      <c r="N7890" s="36"/>
      <c r="O7890" s="38"/>
    </row>
    <row r="7891" spans="8:15">
      <c r="H7891" s="37"/>
      <c r="I7891" s="36"/>
      <c r="J7891" s="38"/>
      <c r="K7891" s="36"/>
      <c r="L7891" s="36"/>
      <c r="M7891" s="38"/>
      <c r="N7891" s="36"/>
      <c r="O7891" s="38"/>
    </row>
    <row r="7892" spans="8:15">
      <c r="H7892" s="37"/>
      <c r="I7892" s="36"/>
      <c r="J7892" s="38"/>
      <c r="K7892" s="36"/>
      <c r="L7892" s="36"/>
      <c r="M7892" s="38"/>
      <c r="N7892" s="36"/>
      <c r="O7892" s="38"/>
    </row>
    <row r="7893" spans="8:15">
      <c r="H7893" s="37"/>
      <c r="I7893" s="36"/>
      <c r="J7893" s="38"/>
      <c r="K7893" s="36"/>
      <c r="L7893" s="36"/>
      <c r="M7893" s="38"/>
      <c r="N7893" s="36"/>
      <c r="O7893" s="38"/>
    </row>
    <row r="7894" spans="8:15">
      <c r="H7894" s="37"/>
      <c r="I7894" s="36"/>
      <c r="J7894" s="38"/>
      <c r="K7894" s="36"/>
      <c r="L7894" s="36"/>
      <c r="M7894" s="38"/>
      <c r="N7894" s="36"/>
      <c r="O7894" s="38"/>
    </row>
    <row r="7895" spans="8:15">
      <c r="H7895" s="37"/>
      <c r="I7895" s="36"/>
      <c r="J7895" s="38"/>
      <c r="K7895" s="36"/>
      <c r="L7895" s="36"/>
      <c r="M7895" s="38"/>
      <c r="N7895" s="36"/>
      <c r="O7895" s="38"/>
    </row>
    <row r="7896" spans="8:15">
      <c r="H7896" s="37"/>
      <c r="I7896" s="36"/>
      <c r="J7896" s="38"/>
      <c r="K7896" s="36"/>
      <c r="L7896" s="36"/>
      <c r="M7896" s="38"/>
      <c r="N7896" s="36"/>
      <c r="O7896" s="38"/>
    </row>
    <row r="7897" spans="8:15">
      <c r="H7897" s="37"/>
      <c r="I7897" s="36"/>
      <c r="J7897" s="38"/>
      <c r="K7897" s="36"/>
      <c r="L7897" s="36"/>
      <c r="M7897" s="38"/>
      <c r="N7897" s="36"/>
      <c r="O7897" s="38"/>
    </row>
    <row r="7898" spans="8:15">
      <c r="H7898" s="37"/>
      <c r="I7898" s="36"/>
      <c r="J7898" s="38"/>
      <c r="K7898" s="36"/>
      <c r="L7898" s="36"/>
      <c r="M7898" s="38"/>
      <c r="N7898" s="36"/>
      <c r="O7898" s="38"/>
    </row>
    <row r="7899" spans="8:15">
      <c r="H7899" s="37"/>
      <c r="I7899" s="36"/>
      <c r="J7899" s="38"/>
      <c r="K7899" s="36"/>
      <c r="L7899" s="36"/>
      <c r="M7899" s="38"/>
      <c r="N7899" s="36"/>
      <c r="O7899" s="38"/>
    </row>
    <row r="7900" spans="8:15">
      <c r="H7900" s="37"/>
      <c r="I7900" s="36"/>
      <c r="J7900" s="38"/>
      <c r="K7900" s="36"/>
      <c r="L7900" s="36"/>
      <c r="M7900" s="38"/>
      <c r="N7900" s="36"/>
      <c r="O7900" s="38"/>
    </row>
    <row r="7901" spans="8:15">
      <c r="H7901" s="37"/>
      <c r="I7901" s="36"/>
      <c r="J7901" s="38"/>
      <c r="K7901" s="36"/>
      <c r="L7901" s="36"/>
      <c r="M7901" s="38"/>
      <c r="N7901" s="36"/>
      <c r="O7901" s="38"/>
    </row>
    <row r="7902" spans="8:15">
      <c r="H7902" s="37"/>
      <c r="I7902" s="36"/>
      <c r="J7902" s="38"/>
      <c r="K7902" s="36"/>
      <c r="L7902" s="36"/>
      <c r="M7902" s="38"/>
      <c r="N7902" s="36"/>
      <c r="O7902" s="38"/>
    </row>
    <row r="7903" spans="8:15">
      <c r="H7903" s="37"/>
      <c r="I7903" s="36"/>
      <c r="J7903" s="38"/>
      <c r="K7903" s="36"/>
      <c r="L7903" s="36"/>
      <c r="M7903" s="38"/>
      <c r="N7903" s="36"/>
      <c r="O7903" s="38"/>
    </row>
    <row r="7904" spans="8:15">
      <c r="H7904" s="37"/>
      <c r="I7904" s="36"/>
      <c r="J7904" s="38"/>
      <c r="K7904" s="36"/>
      <c r="L7904" s="36"/>
      <c r="M7904" s="38"/>
      <c r="N7904" s="36"/>
      <c r="O7904" s="38"/>
    </row>
    <row r="7905" spans="8:15">
      <c r="H7905" s="37"/>
      <c r="I7905" s="36"/>
      <c r="J7905" s="38"/>
      <c r="K7905" s="36"/>
      <c r="L7905" s="36"/>
      <c r="M7905" s="38"/>
      <c r="N7905" s="36"/>
      <c r="O7905" s="38"/>
    </row>
    <row r="7906" spans="8:15">
      <c r="H7906" s="37"/>
      <c r="I7906" s="36"/>
      <c r="J7906" s="38"/>
      <c r="K7906" s="36"/>
      <c r="L7906" s="36"/>
      <c r="M7906" s="38"/>
      <c r="N7906" s="36"/>
      <c r="O7906" s="38"/>
    </row>
    <row r="7907" spans="8:15">
      <c r="H7907" s="37"/>
      <c r="I7907" s="36"/>
      <c r="J7907" s="38"/>
      <c r="K7907" s="36"/>
      <c r="L7907" s="36"/>
      <c r="M7907" s="38"/>
      <c r="N7907" s="36"/>
      <c r="O7907" s="38"/>
    </row>
    <row r="7908" spans="8:15">
      <c r="H7908" s="37"/>
      <c r="I7908" s="36"/>
      <c r="J7908" s="38"/>
      <c r="K7908" s="36"/>
      <c r="L7908" s="36"/>
      <c r="M7908" s="38"/>
      <c r="N7908" s="36"/>
      <c r="O7908" s="38"/>
    </row>
    <row r="7909" spans="8:15">
      <c r="H7909" s="37"/>
      <c r="I7909" s="36"/>
      <c r="J7909" s="38"/>
      <c r="K7909" s="36"/>
      <c r="L7909" s="36"/>
      <c r="M7909" s="38"/>
      <c r="N7909" s="36"/>
      <c r="O7909" s="38"/>
    </row>
    <row r="7910" spans="8:15">
      <c r="H7910" s="37"/>
      <c r="I7910" s="36"/>
      <c r="J7910" s="38"/>
      <c r="K7910" s="36"/>
      <c r="L7910" s="36"/>
      <c r="M7910" s="38"/>
      <c r="N7910" s="36"/>
      <c r="O7910" s="38"/>
    </row>
    <row r="7911" spans="8:15">
      <c r="H7911" s="37"/>
      <c r="I7911" s="36"/>
      <c r="J7911" s="38"/>
      <c r="K7911" s="36"/>
      <c r="L7911" s="36"/>
      <c r="M7911" s="38"/>
      <c r="N7911" s="36"/>
      <c r="O7911" s="38"/>
    </row>
    <row r="7912" spans="8:15">
      <c r="H7912" s="37"/>
      <c r="I7912" s="36"/>
      <c r="J7912" s="38"/>
      <c r="K7912" s="36"/>
      <c r="L7912" s="36"/>
      <c r="M7912" s="38"/>
      <c r="N7912" s="36"/>
      <c r="O7912" s="38"/>
    </row>
    <row r="7913" spans="8:15">
      <c r="H7913" s="37"/>
      <c r="I7913" s="36"/>
      <c r="J7913" s="38"/>
      <c r="K7913" s="36"/>
      <c r="L7913" s="36"/>
      <c r="M7913" s="38"/>
      <c r="N7913" s="36"/>
      <c r="O7913" s="38"/>
    </row>
    <row r="7914" spans="8:15">
      <c r="H7914" s="37"/>
      <c r="I7914" s="36"/>
      <c r="J7914" s="38"/>
      <c r="K7914" s="36"/>
      <c r="L7914" s="36"/>
      <c r="M7914" s="38"/>
      <c r="N7914" s="36"/>
      <c r="O7914" s="38"/>
    </row>
    <row r="7915" spans="8:15">
      <c r="H7915" s="37"/>
      <c r="I7915" s="36"/>
      <c r="J7915" s="38"/>
      <c r="K7915" s="36"/>
      <c r="L7915" s="36"/>
      <c r="M7915" s="38"/>
      <c r="N7915" s="36"/>
      <c r="O7915" s="38"/>
    </row>
    <row r="7916" spans="8:15">
      <c r="H7916" s="37"/>
      <c r="I7916" s="36"/>
      <c r="J7916" s="38"/>
      <c r="K7916" s="36"/>
      <c r="L7916" s="36"/>
      <c r="M7916" s="38"/>
      <c r="N7916" s="36"/>
      <c r="O7916" s="38"/>
    </row>
    <row r="7917" spans="8:15">
      <c r="H7917" s="37"/>
      <c r="I7917" s="36"/>
      <c r="J7917" s="38"/>
      <c r="K7917" s="36"/>
      <c r="L7917" s="36"/>
      <c r="M7917" s="38"/>
      <c r="N7917" s="36"/>
      <c r="O7917" s="38"/>
    </row>
    <row r="7918" spans="8:15">
      <c r="H7918" s="37"/>
      <c r="I7918" s="36"/>
      <c r="J7918" s="38"/>
      <c r="K7918" s="36"/>
      <c r="L7918" s="36"/>
      <c r="M7918" s="38"/>
      <c r="N7918" s="36"/>
      <c r="O7918" s="38"/>
    </row>
    <row r="7919" spans="8:15">
      <c r="H7919" s="37"/>
      <c r="I7919" s="36"/>
      <c r="J7919" s="38"/>
      <c r="K7919" s="36"/>
      <c r="L7919" s="36"/>
      <c r="M7919" s="38"/>
      <c r="N7919" s="36"/>
      <c r="O7919" s="38"/>
    </row>
    <row r="7920" spans="8:15">
      <c r="H7920" s="37"/>
      <c r="I7920" s="36"/>
      <c r="J7920" s="38"/>
      <c r="K7920" s="36"/>
      <c r="L7920" s="36"/>
      <c r="M7920" s="38"/>
      <c r="N7920" s="36"/>
      <c r="O7920" s="38"/>
    </row>
    <row r="7921" spans="8:15">
      <c r="H7921" s="37"/>
      <c r="I7921" s="36"/>
      <c r="J7921" s="38"/>
      <c r="K7921" s="36"/>
      <c r="L7921" s="36"/>
      <c r="M7921" s="38"/>
      <c r="N7921" s="36"/>
      <c r="O7921" s="38"/>
    </row>
    <row r="7922" spans="8:15">
      <c r="H7922" s="37"/>
      <c r="I7922" s="36"/>
      <c r="J7922" s="38"/>
      <c r="K7922" s="36"/>
      <c r="L7922" s="36"/>
      <c r="M7922" s="38"/>
      <c r="N7922" s="36"/>
      <c r="O7922" s="38"/>
    </row>
    <row r="7923" spans="8:15">
      <c r="H7923" s="37"/>
      <c r="I7923" s="36"/>
      <c r="J7923" s="38"/>
      <c r="K7923" s="36"/>
      <c r="L7923" s="36"/>
      <c r="M7923" s="38"/>
      <c r="N7923" s="36"/>
      <c r="O7923" s="38"/>
    </row>
    <row r="7924" spans="8:15">
      <c r="H7924" s="37"/>
      <c r="I7924" s="36"/>
      <c r="J7924" s="38"/>
      <c r="K7924" s="36"/>
      <c r="L7924" s="36"/>
      <c r="M7924" s="38"/>
      <c r="N7924" s="36"/>
      <c r="O7924" s="38"/>
    </row>
    <row r="7925" spans="8:15">
      <c r="H7925" s="37"/>
      <c r="I7925" s="36"/>
      <c r="J7925" s="38"/>
      <c r="K7925" s="36"/>
      <c r="L7925" s="36"/>
      <c r="M7925" s="38"/>
      <c r="N7925" s="36"/>
      <c r="O7925" s="38"/>
    </row>
    <row r="7926" spans="8:15">
      <c r="H7926" s="37"/>
      <c r="I7926" s="36"/>
      <c r="J7926" s="38"/>
      <c r="K7926" s="36"/>
      <c r="L7926" s="36"/>
      <c r="M7926" s="38"/>
      <c r="N7926" s="36"/>
      <c r="O7926" s="38"/>
    </row>
    <row r="7927" spans="8:15">
      <c r="H7927" s="37"/>
      <c r="I7927" s="36"/>
      <c r="J7927" s="38"/>
      <c r="K7927" s="36"/>
      <c r="L7927" s="36"/>
      <c r="M7927" s="38"/>
      <c r="N7927" s="36"/>
      <c r="O7927" s="38"/>
    </row>
    <row r="7928" spans="8:15">
      <c r="H7928" s="37"/>
      <c r="I7928" s="36"/>
      <c r="J7928" s="38"/>
      <c r="K7928" s="36"/>
      <c r="L7928" s="36"/>
      <c r="M7928" s="38"/>
      <c r="N7928" s="36"/>
      <c r="O7928" s="38"/>
    </row>
    <row r="7929" spans="8:15">
      <c r="H7929" s="37"/>
      <c r="I7929" s="36"/>
      <c r="J7929" s="38"/>
      <c r="K7929" s="36"/>
      <c r="L7929" s="36"/>
      <c r="M7929" s="38"/>
      <c r="N7929" s="36"/>
      <c r="O7929" s="38"/>
    </row>
    <row r="7930" spans="8:15">
      <c r="H7930" s="37"/>
      <c r="I7930" s="36"/>
      <c r="J7930" s="38"/>
      <c r="K7930" s="36"/>
      <c r="L7930" s="36"/>
      <c r="M7930" s="38"/>
      <c r="N7930" s="36"/>
      <c r="O7930" s="38"/>
    </row>
    <row r="7931" spans="8:15">
      <c r="H7931" s="37"/>
      <c r="I7931" s="36"/>
      <c r="J7931" s="38"/>
      <c r="K7931" s="36"/>
      <c r="L7931" s="36"/>
      <c r="M7931" s="38"/>
      <c r="N7931" s="36"/>
      <c r="O7931" s="38"/>
    </row>
    <row r="7932" spans="8:15">
      <c r="H7932" s="37"/>
      <c r="I7932" s="36"/>
      <c r="J7932" s="38"/>
      <c r="K7932" s="36"/>
      <c r="L7932" s="36"/>
      <c r="M7932" s="38"/>
      <c r="N7932" s="36"/>
      <c r="O7932" s="38"/>
    </row>
    <row r="7933" spans="8:15">
      <c r="H7933" s="37"/>
      <c r="I7933" s="36"/>
      <c r="J7933" s="38"/>
      <c r="K7933" s="36"/>
      <c r="L7933" s="36"/>
      <c r="M7933" s="38"/>
      <c r="N7933" s="36"/>
      <c r="O7933" s="38"/>
    </row>
    <row r="7934" spans="8:15">
      <c r="H7934" s="37"/>
      <c r="I7934" s="36"/>
      <c r="J7934" s="38"/>
      <c r="K7934" s="36"/>
      <c r="L7934" s="36"/>
      <c r="M7934" s="38"/>
      <c r="N7934" s="36"/>
      <c r="O7934" s="38"/>
    </row>
    <row r="7935" spans="8:15">
      <c r="H7935" s="37"/>
      <c r="I7935" s="36"/>
      <c r="J7935" s="38"/>
      <c r="K7935" s="36"/>
      <c r="L7935" s="36"/>
      <c r="M7935" s="38"/>
      <c r="N7935" s="36"/>
      <c r="O7935" s="38"/>
    </row>
    <row r="7936" spans="8:15">
      <c r="H7936" s="37"/>
      <c r="I7936" s="36"/>
      <c r="J7936" s="38"/>
      <c r="K7936" s="36"/>
      <c r="L7936" s="36"/>
      <c r="M7936" s="38"/>
      <c r="N7936" s="36"/>
      <c r="O7936" s="38"/>
    </row>
    <row r="7937" spans="8:15">
      <c r="H7937" s="37"/>
      <c r="I7937" s="36"/>
      <c r="J7937" s="38"/>
      <c r="K7937" s="36"/>
      <c r="L7937" s="36"/>
      <c r="M7937" s="38"/>
      <c r="N7937" s="36"/>
      <c r="O7937" s="38"/>
    </row>
    <row r="7938" spans="8:15">
      <c r="H7938" s="37"/>
      <c r="I7938" s="36"/>
      <c r="J7938" s="38"/>
      <c r="K7938" s="36"/>
      <c r="L7938" s="36"/>
      <c r="M7938" s="38"/>
      <c r="N7938" s="36"/>
      <c r="O7938" s="38"/>
    </row>
    <row r="7939" spans="8:15">
      <c r="H7939" s="37"/>
      <c r="I7939" s="36"/>
      <c r="J7939" s="38"/>
      <c r="K7939" s="36"/>
      <c r="L7939" s="36"/>
      <c r="M7939" s="38"/>
      <c r="N7939" s="36"/>
      <c r="O7939" s="38"/>
    </row>
    <row r="7940" spans="8:15">
      <c r="H7940" s="37"/>
      <c r="I7940" s="36"/>
      <c r="J7940" s="38"/>
      <c r="K7940" s="36"/>
      <c r="L7940" s="36"/>
      <c r="M7940" s="38"/>
      <c r="N7940" s="36"/>
      <c r="O7940" s="38"/>
    </row>
    <row r="7941" spans="8:15">
      <c r="H7941" s="37"/>
      <c r="I7941" s="36"/>
      <c r="J7941" s="38"/>
      <c r="K7941" s="36"/>
      <c r="L7941" s="36"/>
      <c r="M7941" s="38"/>
      <c r="N7941" s="36"/>
      <c r="O7941" s="38"/>
    </row>
    <row r="7942" spans="8:15">
      <c r="H7942" s="37"/>
      <c r="I7942" s="36"/>
      <c r="J7942" s="38"/>
      <c r="K7942" s="36"/>
      <c r="L7942" s="36"/>
      <c r="M7942" s="38"/>
      <c r="N7942" s="36"/>
      <c r="O7942" s="38"/>
    </row>
    <row r="7943" spans="8:15">
      <c r="H7943" s="37"/>
      <c r="I7943" s="36"/>
      <c r="J7943" s="38"/>
      <c r="K7943" s="36"/>
      <c r="L7943" s="36"/>
      <c r="M7943" s="38"/>
      <c r="N7943" s="36"/>
      <c r="O7943" s="38"/>
    </row>
    <row r="7944" spans="8:15">
      <c r="H7944" s="37"/>
      <c r="I7944" s="36"/>
      <c r="J7944" s="38"/>
      <c r="K7944" s="36"/>
      <c r="L7944" s="36"/>
      <c r="M7944" s="38"/>
      <c r="N7944" s="36"/>
      <c r="O7944" s="38"/>
    </row>
    <row r="7945" spans="8:15">
      <c r="H7945" s="37"/>
      <c r="I7945" s="36"/>
      <c r="J7945" s="38"/>
      <c r="K7945" s="36"/>
      <c r="L7945" s="36"/>
      <c r="M7945" s="38"/>
      <c r="N7945" s="36"/>
      <c r="O7945" s="38"/>
    </row>
    <row r="7946" spans="8:15">
      <c r="H7946" s="37"/>
      <c r="I7946" s="36"/>
      <c r="J7946" s="38"/>
      <c r="K7946" s="36"/>
      <c r="L7946" s="36"/>
      <c r="M7946" s="38"/>
      <c r="N7946" s="36"/>
      <c r="O7946" s="38"/>
    </row>
    <row r="7947" spans="8:15">
      <c r="H7947" s="37"/>
      <c r="I7947" s="36"/>
      <c r="J7947" s="38"/>
      <c r="K7947" s="36"/>
      <c r="L7947" s="36"/>
      <c r="M7947" s="38"/>
      <c r="N7947" s="36"/>
      <c r="O7947" s="38"/>
    </row>
    <row r="7948" spans="8:15">
      <c r="H7948" s="37"/>
      <c r="I7948" s="36"/>
      <c r="J7948" s="38"/>
      <c r="K7948" s="36"/>
      <c r="L7948" s="36"/>
      <c r="M7948" s="38"/>
      <c r="N7948" s="36"/>
      <c r="O7948" s="38"/>
    </row>
    <row r="7949" spans="8:15">
      <c r="H7949" s="37"/>
      <c r="I7949" s="36"/>
      <c r="J7949" s="38"/>
      <c r="K7949" s="36"/>
      <c r="L7949" s="36"/>
      <c r="M7949" s="38"/>
      <c r="N7949" s="36"/>
      <c r="O7949" s="38"/>
    </row>
    <row r="7950" spans="8:15">
      <c r="H7950" s="37"/>
      <c r="I7950" s="36"/>
      <c r="J7950" s="38"/>
      <c r="K7950" s="36"/>
      <c r="L7950" s="36"/>
      <c r="M7950" s="38"/>
      <c r="N7950" s="36"/>
      <c r="O7950" s="38"/>
    </row>
    <row r="7951" spans="8:15">
      <c r="H7951" s="37"/>
      <c r="I7951" s="36"/>
      <c r="J7951" s="38"/>
      <c r="K7951" s="36"/>
      <c r="L7951" s="36"/>
      <c r="M7951" s="38"/>
      <c r="N7951" s="36"/>
      <c r="O7951" s="38"/>
    </row>
    <row r="7952" spans="8:15">
      <c r="H7952" s="37"/>
      <c r="I7952" s="36"/>
      <c r="J7952" s="38"/>
      <c r="K7952" s="36"/>
      <c r="L7952" s="36"/>
      <c r="M7952" s="38"/>
      <c r="N7952" s="36"/>
      <c r="O7952" s="38"/>
    </row>
    <row r="7953" spans="8:15">
      <c r="H7953" s="37"/>
      <c r="I7953" s="36"/>
      <c r="J7953" s="38"/>
      <c r="K7953" s="36"/>
      <c r="L7953" s="36"/>
      <c r="M7953" s="38"/>
      <c r="N7953" s="36"/>
      <c r="O7953" s="38"/>
    </row>
    <row r="7954" spans="8:15">
      <c r="H7954" s="37"/>
      <c r="I7954" s="36"/>
      <c r="J7954" s="38"/>
      <c r="K7954" s="36"/>
      <c r="L7954" s="36"/>
      <c r="M7954" s="38"/>
      <c r="N7954" s="36"/>
      <c r="O7954" s="38"/>
    </row>
    <row r="7955" spans="8:15">
      <c r="H7955" s="37"/>
      <c r="I7955" s="36"/>
      <c r="J7955" s="38"/>
      <c r="K7955" s="36"/>
      <c r="L7955" s="36"/>
      <c r="M7955" s="38"/>
      <c r="N7955" s="36"/>
      <c r="O7955" s="38"/>
    </row>
    <row r="7956" spans="8:15">
      <c r="H7956" s="37"/>
      <c r="I7956" s="36"/>
      <c r="J7956" s="38"/>
      <c r="K7956" s="36"/>
      <c r="L7956" s="36"/>
      <c r="M7956" s="38"/>
      <c r="N7956" s="36"/>
      <c r="O7956" s="38"/>
    </row>
    <row r="7957" spans="8:15">
      <c r="H7957" s="37"/>
      <c r="I7957" s="36"/>
      <c r="J7957" s="38"/>
      <c r="K7957" s="36"/>
      <c r="L7957" s="36"/>
      <c r="M7957" s="38"/>
      <c r="N7957" s="36"/>
      <c r="O7957" s="38"/>
    </row>
    <row r="7958" spans="8:15">
      <c r="H7958" s="37"/>
      <c r="I7958" s="36"/>
      <c r="J7958" s="38"/>
      <c r="K7958" s="36"/>
      <c r="L7958" s="36"/>
      <c r="M7958" s="38"/>
      <c r="N7958" s="36"/>
      <c r="O7958" s="38"/>
    </row>
    <row r="7959" spans="8:15">
      <c r="H7959" s="37"/>
      <c r="I7959" s="36"/>
      <c r="J7959" s="38"/>
      <c r="K7959" s="36"/>
      <c r="L7959" s="36"/>
      <c r="M7959" s="38"/>
      <c r="N7959" s="36"/>
      <c r="O7959" s="38"/>
    </row>
    <row r="7960" spans="8:15">
      <c r="H7960" s="37"/>
      <c r="I7960" s="36"/>
      <c r="J7960" s="38"/>
      <c r="K7960" s="36"/>
      <c r="L7960" s="36"/>
      <c r="M7960" s="38"/>
      <c r="N7960" s="36"/>
      <c r="O7960" s="38"/>
    </row>
    <row r="7961" spans="8:15">
      <c r="H7961" s="37"/>
      <c r="I7961" s="36"/>
      <c r="J7961" s="38"/>
      <c r="K7961" s="36"/>
      <c r="L7961" s="36"/>
      <c r="M7961" s="38"/>
      <c r="N7961" s="36"/>
      <c r="O7961" s="38"/>
    </row>
    <row r="7962" spans="8:15">
      <c r="H7962" s="37"/>
      <c r="I7962" s="36"/>
      <c r="J7962" s="38"/>
      <c r="K7962" s="36"/>
      <c r="L7962" s="36"/>
      <c r="M7962" s="38"/>
      <c r="N7962" s="36"/>
      <c r="O7962" s="38"/>
    </row>
    <row r="7963" spans="8:15">
      <c r="H7963" s="37"/>
      <c r="I7963" s="36"/>
      <c r="J7963" s="38"/>
      <c r="K7963" s="36"/>
      <c r="L7963" s="36"/>
      <c r="M7963" s="38"/>
      <c r="N7963" s="36"/>
      <c r="O7963" s="38"/>
    </row>
    <row r="7964" spans="8:15">
      <c r="H7964" s="37"/>
      <c r="I7964" s="36"/>
      <c r="J7964" s="38"/>
      <c r="K7964" s="36"/>
      <c r="L7964" s="36"/>
      <c r="M7964" s="38"/>
      <c r="N7964" s="36"/>
      <c r="O7964" s="38"/>
    </row>
    <row r="7965" spans="8:15">
      <c r="H7965" s="37"/>
      <c r="I7965" s="36"/>
      <c r="J7965" s="38"/>
      <c r="K7965" s="36"/>
      <c r="L7965" s="36"/>
      <c r="M7965" s="38"/>
      <c r="N7965" s="36"/>
      <c r="O7965" s="38"/>
    </row>
    <row r="7966" spans="8:15">
      <c r="H7966" s="37"/>
      <c r="I7966" s="36"/>
      <c r="J7966" s="38"/>
      <c r="K7966" s="36"/>
      <c r="L7966" s="36"/>
      <c r="M7966" s="38"/>
      <c r="N7966" s="36"/>
      <c r="O7966" s="38"/>
    </row>
    <row r="7967" spans="8:15">
      <c r="H7967" s="37"/>
      <c r="I7967" s="36"/>
      <c r="J7967" s="38"/>
      <c r="K7967" s="36"/>
      <c r="L7967" s="36"/>
      <c r="M7967" s="38"/>
      <c r="N7967" s="36"/>
      <c r="O7967" s="38"/>
    </row>
    <row r="7968" spans="8:15">
      <c r="H7968" s="37"/>
      <c r="I7968" s="36"/>
      <c r="J7968" s="38"/>
      <c r="K7968" s="36"/>
      <c r="L7968" s="36"/>
      <c r="M7968" s="38"/>
      <c r="N7968" s="36"/>
      <c r="O7968" s="38"/>
    </row>
    <row r="7969" spans="8:15">
      <c r="H7969" s="37"/>
      <c r="I7969" s="36"/>
      <c r="J7969" s="38"/>
      <c r="K7969" s="36"/>
      <c r="L7969" s="36"/>
      <c r="M7969" s="38"/>
      <c r="N7969" s="36"/>
      <c r="O7969" s="38"/>
    </row>
    <row r="7970" spans="8:15">
      <c r="H7970" s="37"/>
      <c r="I7970" s="36"/>
      <c r="J7970" s="38"/>
      <c r="K7970" s="36"/>
      <c r="L7970" s="36"/>
      <c r="M7970" s="38"/>
      <c r="N7970" s="36"/>
      <c r="O7970" s="38"/>
    </row>
    <row r="7971" spans="8:15">
      <c r="H7971" s="37"/>
      <c r="I7971" s="36"/>
      <c r="J7971" s="38"/>
      <c r="K7971" s="36"/>
      <c r="L7971" s="36"/>
      <c r="M7971" s="38"/>
      <c r="N7971" s="36"/>
      <c r="O7971" s="38"/>
    </row>
    <row r="7972" spans="8:15">
      <c r="H7972" s="37"/>
      <c r="I7972" s="36"/>
      <c r="J7972" s="38"/>
      <c r="K7972" s="36"/>
      <c r="L7972" s="36"/>
      <c r="M7972" s="38"/>
      <c r="N7972" s="36"/>
      <c r="O7972" s="38"/>
    </row>
    <row r="7973" spans="8:15">
      <c r="H7973" s="37"/>
      <c r="I7973" s="36"/>
      <c r="J7973" s="38"/>
      <c r="K7973" s="36"/>
      <c r="L7973" s="36"/>
      <c r="M7973" s="38"/>
      <c r="N7973" s="36"/>
      <c r="O7973" s="38"/>
    </row>
    <row r="7974" spans="8:15">
      <c r="H7974" s="37"/>
      <c r="I7974" s="36"/>
      <c r="J7974" s="38"/>
      <c r="K7974" s="36"/>
      <c r="L7974" s="36"/>
      <c r="M7974" s="38"/>
      <c r="N7974" s="36"/>
      <c r="O7974" s="38"/>
    </row>
    <row r="7975" spans="8:15">
      <c r="H7975" s="37"/>
      <c r="I7975" s="36"/>
      <c r="J7975" s="38"/>
      <c r="K7975" s="36"/>
      <c r="L7975" s="36"/>
      <c r="M7975" s="38"/>
      <c r="N7975" s="36"/>
      <c r="O7975" s="38"/>
    </row>
    <row r="7976" spans="8:15">
      <c r="H7976" s="37"/>
      <c r="I7976" s="36"/>
      <c r="J7976" s="38"/>
      <c r="K7976" s="36"/>
      <c r="L7976" s="36"/>
      <c r="M7976" s="38"/>
      <c r="N7976" s="36"/>
      <c r="O7976" s="38"/>
    </row>
    <row r="7977" spans="8:15">
      <c r="H7977" s="37"/>
      <c r="I7977" s="36"/>
      <c r="J7977" s="38"/>
      <c r="K7977" s="36"/>
      <c r="L7977" s="36"/>
      <c r="M7977" s="38"/>
      <c r="N7977" s="36"/>
      <c r="O7977" s="38"/>
    </row>
    <row r="7978" spans="8:15">
      <c r="H7978" s="37"/>
      <c r="I7978" s="36"/>
      <c r="J7978" s="38"/>
      <c r="K7978" s="36"/>
      <c r="L7978" s="36"/>
      <c r="M7978" s="38"/>
      <c r="N7978" s="36"/>
      <c r="O7978" s="38"/>
    </row>
    <row r="7979" spans="8:15">
      <c r="H7979" s="37"/>
      <c r="I7979" s="36"/>
      <c r="J7979" s="38"/>
      <c r="K7979" s="36"/>
      <c r="L7979" s="36"/>
      <c r="M7979" s="38"/>
      <c r="N7979" s="36"/>
      <c r="O7979" s="38"/>
    </row>
    <row r="7980" spans="8:15">
      <c r="H7980" s="37"/>
      <c r="I7980" s="36"/>
      <c r="J7980" s="38"/>
      <c r="K7980" s="36"/>
      <c r="L7980" s="36"/>
      <c r="M7980" s="38"/>
      <c r="N7980" s="36"/>
      <c r="O7980" s="38"/>
    </row>
    <row r="7981" spans="8:15">
      <c r="H7981" s="37"/>
      <c r="I7981" s="36"/>
      <c r="J7981" s="38"/>
      <c r="K7981" s="36"/>
      <c r="L7981" s="36"/>
      <c r="M7981" s="38"/>
      <c r="N7981" s="36"/>
      <c r="O7981" s="38"/>
    </row>
    <row r="7982" spans="8:15">
      <c r="H7982" s="37"/>
      <c r="I7982" s="36"/>
      <c r="J7982" s="38"/>
      <c r="K7982" s="36"/>
      <c r="L7982" s="36"/>
      <c r="M7982" s="38"/>
      <c r="N7982" s="36"/>
      <c r="O7982" s="38"/>
    </row>
    <row r="7983" spans="8:15">
      <c r="H7983" s="37"/>
      <c r="I7983" s="36"/>
      <c r="J7983" s="38"/>
      <c r="K7983" s="36"/>
      <c r="L7983" s="36"/>
      <c r="M7983" s="38"/>
      <c r="N7983" s="36"/>
      <c r="O7983" s="38"/>
    </row>
    <row r="7984" spans="8:15">
      <c r="H7984" s="37"/>
      <c r="I7984" s="36"/>
      <c r="J7984" s="38"/>
      <c r="K7984" s="36"/>
      <c r="L7984" s="36"/>
      <c r="M7984" s="38"/>
      <c r="N7984" s="36"/>
      <c r="O7984" s="38"/>
    </row>
    <row r="7985" spans="8:15">
      <c r="H7985" s="37"/>
      <c r="I7985" s="36"/>
      <c r="J7985" s="38"/>
      <c r="K7985" s="36"/>
      <c r="L7985" s="36"/>
      <c r="M7985" s="38"/>
      <c r="N7985" s="36"/>
      <c r="O7985" s="38"/>
    </row>
    <row r="7986" spans="8:15">
      <c r="H7986" s="37"/>
      <c r="I7986" s="36"/>
      <c r="J7986" s="38"/>
      <c r="K7986" s="36"/>
      <c r="L7986" s="36"/>
      <c r="M7986" s="38"/>
      <c r="N7986" s="36"/>
      <c r="O7986" s="38"/>
    </row>
    <row r="7987" spans="8:15">
      <c r="H7987" s="37"/>
      <c r="I7987" s="36"/>
      <c r="J7987" s="38"/>
      <c r="K7987" s="36"/>
      <c r="L7987" s="36"/>
      <c r="M7987" s="38"/>
      <c r="N7987" s="36"/>
      <c r="O7987" s="38"/>
    </row>
    <row r="7988" spans="8:15">
      <c r="H7988" s="37"/>
      <c r="I7988" s="36"/>
      <c r="J7988" s="38"/>
      <c r="K7988" s="36"/>
      <c r="L7988" s="36"/>
      <c r="M7988" s="38"/>
      <c r="N7988" s="36"/>
      <c r="O7988" s="38"/>
    </row>
    <row r="7989" spans="8:15">
      <c r="H7989" s="37"/>
      <c r="I7989" s="36"/>
      <c r="J7989" s="38"/>
      <c r="K7989" s="36"/>
      <c r="L7989" s="36"/>
      <c r="M7989" s="38"/>
      <c r="N7989" s="36"/>
      <c r="O7989" s="38"/>
    </row>
    <row r="7990" spans="8:15">
      <c r="H7990" s="37"/>
      <c r="I7990" s="36"/>
      <c r="J7990" s="38"/>
      <c r="K7990" s="36"/>
      <c r="L7990" s="36"/>
      <c r="M7990" s="38"/>
      <c r="N7990" s="36"/>
      <c r="O7990" s="38"/>
    </row>
    <row r="7991" spans="8:15">
      <c r="H7991" s="37"/>
      <c r="I7991" s="36"/>
      <c r="J7991" s="38"/>
      <c r="K7991" s="36"/>
      <c r="L7991" s="36"/>
      <c r="M7991" s="38"/>
      <c r="N7991" s="36"/>
      <c r="O7991" s="38"/>
    </row>
    <row r="7992" spans="8:15">
      <c r="H7992" s="37"/>
      <c r="I7992" s="36"/>
      <c r="J7992" s="38"/>
      <c r="K7992" s="36"/>
      <c r="L7992" s="36"/>
      <c r="M7992" s="38"/>
      <c r="N7992" s="36"/>
      <c r="O7992" s="38"/>
    </row>
    <row r="7993" spans="8:15">
      <c r="H7993" s="37"/>
      <c r="I7993" s="36"/>
      <c r="J7993" s="38"/>
      <c r="K7993" s="36"/>
      <c r="L7993" s="36"/>
      <c r="M7993" s="38"/>
      <c r="N7993" s="36"/>
      <c r="O7993" s="38"/>
    </row>
    <row r="7994" spans="8:15">
      <c r="H7994" s="37"/>
      <c r="I7994" s="36"/>
      <c r="J7994" s="38"/>
      <c r="K7994" s="36"/>
      <c r="L7994" s="36"/>
      <c r="M7994" s="38"/>
      <c r="N7994" s="36"/>
      <c r="O7994" s="38"/>
    </row>
    <row r="7995" spans="8:15">
      <c r="H7995" s="37"/>
      <c r="I7995" s="36"/>
      <c r="J7995" s="38"/>
      <c r="K7995" s="36"/>
      <c r="L7995" s="36"/>
      <c r="M7995" s="38"/>
      <c r="N7995" s="36"/>
      <c r="O7995" s="38"/>
    </row>
    <row r="7996" spans="8:15">
      <c r="H7996" s="37"/>
      <c r="I7996" s="36"/>
      <c r="J7996" s="38"/>
      <c r="K7996" s="36"/>
      <c r="L7996" s="36"/>
      <c r="M7996" s="38"/>
      <c r="N7996" s="36"/>
      <c r="O7996" s="38"/>
    </row>
    <row r="7997" spans="8:15">
      <c r="H7997" s="37"/>
      <c r="I7997" s="36"/>
      <c r="J7997" s="38"/>
      <c r="K7997" s="36"/>
      <c r="L7997" s="36"/>
      <c r="M7997" s="38"/>
      <c r="N7997" s="36"/>
      <c r="O7997" s="38"/>
    </row>
    <row r="7998" spans="8:15">
      <c r="H7998" s="37"/>
      <c r="I7998" s="36"/>
      <c r="J7998" s="38"/>
      <c r="K7998" s="36"/>
      <c r="L7998" s="36"/>
      <c r="M7998" s="38"/>
      <c r="N7998" s="36"/>
      <c r="O7998" s="38"/>
    </row>
    <row r="7999" spans="8:15">
      <c r="H7999" s="37"/>
      <c r="I7999" s="36"/>
      <c r="J7999" s="38"/>
      <c r="K7999" s="36"/>
      <c r="L7999" s="36"/>
      <c r="M7999" s="38"/>
      <c r="N7999" s="36"/>
      <c r="O7999" s="38"/>
    </row>
    <row r="8000" spans="8:15">
      <c r="H8000" s="37"/>
      <c r="I8000" s="36"/>
      <c r="J8000" s="38"/>
      <c r="K8000" s="36"/>
      <c r="L8000" s="36"/>
      <c r="M8000" s="38"/>
      <c r="N8000" s="36"/>
      <c r="O8000" s="38"/>
    </row>
    <row r="8001" spans="8:15">
      <c r="H8001" s="37"/>
      <c r="I8001" s="36"/>
      <c r="J8001" s="38"/>
      <c r="K8001" s="36"/>
      <c r="L8001" s="36"/>
      <c r="M8001" s="38"/>
      <c r="N8001" s="36"/>
      <c r="O8001" s="38"/>
    </row>
    <row r="8002" spans="8:15">
      <c r="H8002" s="37"/>
      <c r="I8002" s="36"/>
      <c r="J8002" s="38"/>
      <c r="K8002" s="36"/>
      <c r="L8002" s="36"/>
      <c r="M8002" s="38"/>
      <c r="N8002" s="36"/>
      <c r="O8002" s="38"/>
    </row>
    <row r="8003" spans="8:15">
      <c r="H8003" s="37"/>
      <c r="I8003" s="36"/>
      <c r="J8003" s="38"/>
      <c r="K8003" s="36"/>
      <c r="L8003" s="36"/>
      <c r="M8003" s="38"/>
      <c r="N8003" s="36"/>
      <c r="O8003" s="38"/>
    </row>
    <row r="8004" spans="8:15">
      <c r="H8004" s="37"/>
      <c r="I8004" s="36"/>
      <c r="J8004" s="38"/>
      <c r="K8004" s="36"/>
      <c r="L8004" s="36"/>
      <c r="M8004" s="38"/>
      <c r="N8004" s="36"/>
      <c r="O8004" s="38"/>
    </row>
    <row r="8005" spans="8:15">
      <c r="H8005" s="37"/>
      <c r="I8005" s="36"/>
      <c r="J8005" s="38"/>
      <c r="K8005" s="36"/>
      <c r="L8005" s="36"/>
      <c r="M8005" s="38"/>
      <c r="N8005" s="36"/>
      <c r="O8005" s="38"/>
    </row>
    <row r="8006" spans="8:15">
      <c r="H8006" s="37"/>
      <c r="I8006" s="36"/>
      <c r="J8006" s="38"/>
      <c r="K8006" s="36"/>
      <c r="L8006" s="36"/>
      <c r="M8006" s="38"/>
      <c r="N8006" s="36"/>
      <c r="O8006" s="38"/>
    </row>
    <row r="8007" spans="8:15">
      <c r="H8007" s="37"/>
      <c r="I8007" s="36"/>
      <c r="J8007" s="38"/>
      <c r="K8007" s="36"/>
      <c r="L8007" s="36"/>
      <c r="M8007" s="38"/>
      <c r="N8007" s="36"/>
      <c r="O8007" s="38"/>
    </row>
    <row r="8008" spans="8:15">
      <c r="H8008" s="37"/>
      <c r="I8008" s="36"/>
      <c r="J8008" s="38"/>
      <c r="K8008" s="36"/>
      <c r="L8008" s="36"/>
      <c r="M8008" s="38"/>
      <c r="N8008" s="36"/>
      <c r="O8008" s="38"/>
    </row>
    <row r="8009" spans="8:15">
      <c r="H8009" s="37"/>
      <c r="I8009" s="36"/>
      <c r="J8009" s="38"/>
      <c r="K8009" s="36"/>
      <c r="L8009" s="36"/>
      <c r="M8009" s="38"/>
      <c r="N8009" s="36"/>
      <c r="O8009" s="38"/>
    </row>
    <row r="8010" spans="8:15">
      <c r="H8010" s="37"/>
      <c r="I8010" s="36"/>
      <c r="J8010" s="38"/>
      <c r="K8010" s="36"/>
      <c r="L8010" s="36"/>
      <c r="M8010" s="38"/>
      <c r="N8010" s="36"/>
      <c r="O8010" s="38"/>
    </row>
    <row r="8011" spans="8:15">
      <c r="H8011" s="37"/>
      <c r="I8011" s="36"/>
      <c r="J8011" s="38"/>
      <c r="K8011" s="36"/>
      <c r="L8011" s="36"/>
      <c r="M8011" s="38"/>
      <c r="N8011" s="36"/>
      <c r="O8011" s="38"/>
    </row>
    <row r="8012" spans="8:15">
      <c r="H8012" s="37"/>
      <c r="I8012" s="36"/>
      <c r="J8012" s="38"/>
      <c r="K8012" s="36"/>
      <c r="L8012" s="36"/>
      <c r="M8012" s="38"/>
      <c r="N8012" s="36"/>
      <c r="O8012" s="38"/>
    </row>
    <row r="8013" spans="8:15">
      <c r="H8013" s="37"/>
      <c r="I8013" s="36"/>
      <c r="J8013" s="38"/>
      <c r="K8013" s="36"/>
      <c r="L8013" s="36"/>
      <c r="M8013" s="38"/>
      <c r="N8013" s="36"/>
      <c r="O8013" s="38"/>
    </row>
    <row r="8014" spans="8:15">
      <c r="H8014" s="37"/>
      <c r="I8014" s="36"/>
      <c r="J8014" s="38"/>
      <c r="K8014" s="36"/>
      <c r="L8014" s="36"/>
      <c r="M8014" s="38"/>
      <c r="N8014" s="36"/>
      <c r="O8014" s="38"/>
    </row>
    <row r="8015" spans="8:15">
      <c r="H8015" s="37"/>
      <c r="I8015" s="36"/>
      <c r="J8015" s="38"/>
      <c r="K8015" s="36"/>
      <c r="L8015" s="36"/>
      <c r="M8015" s="38"/>
      <c r="N8015" s="36"/>
      <c r="O8015" s="38"/>
    </row>
    <row r="8016" spans="8:15">
      <c r="H8016" s="37"/>
      <c r="I8016" s="36"/>
      <c r="J8016" s="38"/>
      <c r="K8016" s="36"/>
      <c r="L8016" s="36"/>
      <c r="M8016" s="38"/>
      <c r="N8016" s="36"/>
      <c r="O8016" s="38"/>
    </row>
    <row r="8017" spans="8:15">
      <c r="H8017" s="37"/>
      <c r="I8017" s="36"/>
      <c r="J8017" s="38"/>
      <c r="K8017" s="36"/>
      <c r="L8017" s="36"/>
      <c r="M8017" s="38"/>
      <c r="N8017" s="36"/>
      <c r="O8017" s="38"/>
    </row>
    <row r="8018" spans="8:15">
      <c r="H8018" s="37"/>
      <c r="I8018" s="36"/>
      <c r="J8018" s="38"/>
      <c r="K8018" s="36"/>
      <c r="L8018" s="36"/>
      <c r="M8018" s="38"/>
      <c r="N8018" s="36"/>
      <c r="O8018" s="38"/>
    </row>
    <row r="8019" spans="8:15">
      <c r="H8019" s="37"/>
      <c r="I8019" s="36"/>
      <c r="J8019" s="38"/>
      <c r="K8019" s="36"/>
      <c r="L8019" s="36"/>
      <c r="M8019" s="38"/>
      <c r="N8019" s="36"/>
      <c r="O8019" s="38"/>
    </row>
    <row r="8020" spans="8:15">
      <c r="H8020" s="37"/>
      <c r="I8020" s="36"/>
      <c r="J8020" s="38"/>
      <c r="K8020" s="36"/>
      <c r="L8020" s="36"/>
      <c r="M8020" s="38"/>
      <c r="N8020" s="36"/>
      <c r="O8020" s="38"/>
    </row>
    <row r="8021" spans="8:15">
      <c r="H8021" s="37"/>
      <c r="I8021" s="36"/>
      <c r="J8021" s="38"/>
      <c r="K8021" s="36"/>
      <c r="L8021" s="36"/>
      <c r="M8021" s="38"/>
      <c r="N8021" s="36"/>
      <c r="O8021" s="38"/>
    </row>
    <row r="8022" spans="8:15">
      <c r="H8022" s="37"/>
      <c r="I8022" s="36"/>
      <c r="J8022" s="38"/>
      <c r="K8022" s="36"/>
      <c r="L8022" s="36"/>
      <c r="M8022" s="38"/>
      <c r="N8022" s="36"/>
      <c r="O8022" s="38"/>
    </row>
    <row r="8023" spans="8:15">
      <c r="H8023" s="37"/>
      <c r="I8023" s="36"/>
      <c r="J8023" s="38"/>
      <c r="K8023" s="36"/>
      <c r="L8023" s="36"/>
      <c r="M8023" s="38"/>
      <c r="N8023" s="36"/>
      <c r="O8023" s="38"/>
    </row>
    <row r="8024" spans="8:15">
      <c r="H8024" s="37"/>
      <c r="I8024" s="36"/>
      <c r="J8024" s="38"/>
      <c r="K8024" s="36"/>
      <c r="L8024" s="36"/>
      <c r="M8024" s="38"/>
      <c r="N8024" s="36"/>
      <c r="O8024" s="38"/>
    </row>
    <row r="8025" spans="8:15">
      <c r="H8025" s="37"/>
      <c r="I8025" s="36"/>
      <c r="J8025" s="38"/>
      <c r="K8025" s="36"/>
      <c r="L8025" s="36"/>
      <c r="M8025" s="38"/>
      <c r="N8025" s="36"/>
      <c r="O8025" s="38"/>
    </row>
    <row r="8026" spans="8:15">
      <c r="H8026" s="37"/>
      <c r="I8026" s="36"/>
      <c r="J8026" s="38"/>
      <c r="K8026" s="36"/>
      <c r="L8026" s="36"/>
      <c r="M8026" s="38"/>
      <c r="N8026" s="36"/>
      <c r="O8026" s="38"/>
    </row>
    <row r="8027" spans="8:15">
      <c r="H8027" s="37"/>
      <c r="I8027" s="36"/>
      <c r="J8027" s="38"/>
      <c r="K8027" s="36"/>
      <c r="L8027" s="36"/>
      <c r="M8027" s="38"/>
      <c r="N8027" s="36"/>
      <c r="O8027" s="38"/>
    </row>
    <row r="8028" spans="8:15">
      <c r="H8028" s="37"/>
      <c r="I8028" s="36"/>
      <c r="J8028" s="38"/>
      <c r="K8028" s="36"/>
      <c r="L8028" s="36"/>
      <c r="M8028" s="38"/>
      <c r="N8028" s="36"/>
      <c r="O8028" s="38"/>
    </row>
    <row r="8029" spans="8:15">
      <c r="H8029" s="37"/>
      <c r="I8029" s="36"/>
      <c r="J8029" s="38"/>
      <c r="K8029" s="36"/>
      <c r="L8029" s="36"/>
      <c r="M8029" s="38"/>
      <c r="N8029" s="36"/>
      <c r="O8029" s="38"/>
    </row>
    <row r="8030" spans="8:15">
      <c r="H8030" s="37"/>
      <c r="I8030" s="36"/>
      <c r="J8030" s="38"/>
      <c r="K8030" s="36"/>
      <c r="L8030" s="36"/>
      <c r="M8030" s="38"/>
      <c r="N8030" s="36"/>
      <c r="O8030" s="38"/>
    </row>
    <row r="8031" spans="8:15">
      <c r="H8031" s="37"/>
      <c r="I8031" s="36"/>
      <c r="J8031" s="38"/>
      <c r="K8031" s="36"/>
      <c r="L8031" s="36"/>
      <c r="M8031" s="38"/>
      <c r="N8031" s="36"/>
      <c r="O8031" s="38"/>
    </row>
    <row r="8032" spans="8:15">
      <c r="H8032" s="37"/>
      <c r="I8032" s="36"/>
      <c r="J8032" s="38"/>
      <c r="K8032" s="36"/>
      <c r="L8032" s="36"/>
      <c r="M8032" s="38"/>
      <c r="N8032" s="36"/>
      <c r="O8032" s="38"/>
    </row>
    <row r="8033" spans="8:15">
      <c r="H8033" s="37"/>
      <c r="I8033" s="36"/>
      <c r="J8033" s="38"/>
      <c r="K8033" s="36"/>
      <c r="L8033" s="36"/>
      <c r="M8033" s="38"/>
      <c r="N8033" s="36"/>
      <c r="O8033" s="38"/>
    </row>
    <row r="8034" spans="8:15">
      <c r="H8034" s="37"/>
      <c r="I8034" s="36"/>
      <c r="J8034" s="38"/>
      <c r="K8034" s="36"/>
      <c r="L8034" s="36"/>
      <c r="M8034" s="38"/>
      <c r="N8034" s="36"/>
      <c r="O8034" s="38"/>
    </row>
    <row r="8035" spans="8:15">
      <c r="H8035" s="37"/>
      <c r="I8035" s="36"/>
      <c r="J8035" s="38"/>
      <c r="K8035" s="36"/>
      <c r="L8035" s="36"/>
      <c r="M8035" s="38"/>
      <c r="N8035" s="36"/>
      <c r="O8035" s="38"/>
    </row>
    <row r="8036" spans="8:15">
      <c r="H8036" s="37"/>
      <c r="I8036" s="36"/>
      <c r="J8036" s="38"/>
      <c r="K8036" s="36"/>
      <c r="L8036" s="36"/>
      <c r="M8036" s="38"/>
      <c r="N8036" s="36"/>
      <c r="O8036" s="38"/>
    </row>
    <row r="8037" spans="8:15">
      <c r="H8037" s="37"/>
      <c r="I8037" s="36"/>
      <c r="J8037" s="38"/>
      <c r="K8037" s="36"/>
      <c r="L8037" s="36"/>
      <c r="M8037" s="38"/>
      <c r="N8037" s="36"/>
      <c r="O8037" s="38"/>
    </row>
    <row r="8038" spans="8:15">
      <c r="H8038" s="37"/>
      <c r="I8038" s="36"/>
      <c r="J8038" s="38"/>
      <c r="K8038" s="36"/>
      <c r="L8038" s="36"/>
      <c r="M8038" s="38"/>
      <c r="N8038" s="36"/>
      <c r="O8038" s="38"/>
    </row>
    <row r="8039" spans="8:15">
      <c r="H8039" s="37"/>
      <c r="I8039" s="36"/>
      <c r="J8039" s="38"/>
      <c r="K8039" s="36"/>
      <c r="L8039" s="36"/>
      <c r="M8039" s="38"/>
      <c r="N8039" s="36"/>
      <c r="O8039" s="38"/>
    </row>
    <row r="8040" spans="8:15">
      <c r="H8040" s="37"/>
      <c r="I8040" s="36"/>
      <c r="J8040" s="38"/>
      <c r="K8040" s="36"/>
      <c r="L8040" s="36"/>
      <c r="M8040" s="38"/>
      <c r="N8040" s="36"/>
      <c r="O8040" s="38"/>
    </row>
    <row r="8041" spans="8:15">
      <c r="H8041" s="37"/>
      <c r="I8041" s="36"/>
      <c r="J8041" s="38"/>
      <c r="K8041" s="36"/>
      <c r="L8041" s="36"/>
      <c r="M8041" s="38"/>
      <c r="N8041" s="36"/>
      <c r="O8041" s="38"/>
    </row>
    <row r="8042" spans="8:15">
      <c r="H8042" s="37"/>
      <c r="I8042" s="36"/>
      <c r="J8042" s="38"/>
      <c r="K8042" s="36"/>
      <c r="L8042" s="36"/>
      <c r="M8042" s="38"/>
      <c r="N8042" s="36"/>
      <c r="O8042" s="38"/>
    </row>
    <row r="8043" spans="8:15">
      <c r="H8043" s="37"/>
      <c r="I8043" s="36"/>
      <c r="J8043" s="38"/>
      <c r="K8043" s="36"/>
      <c r="L8043" s="36"/>
      <c r="M8043" s="38"/>
      <c r="N8043" s="36"/>
      <c r="O8043" s="38"/>
    </row>
    <row r="8044" spans="8:15">
      <c r="H8044" s="37"/>
      <c r="I8044" s="36"/>
      <c r="J8044" s="38"/>
      <c r="K8044" s="36"/>
      <c r="L8044" s="36"/>
      <c r="M8044" s="38"/>
      <c r="N8044" s="36"/>
      <c r="O8044" s="38"/>
    </row>
    <row r="8045" spans="8:15">
      <c r="H8045" s="37"/>
      <c r="I8045" s="36"/>
      <c r="J8045" s="38"/>
      <c r="K8045" s="36"/>
      <c r="L8045" s="36"/>
      <c r="M8045" s="38"/>
      <c r="N8045" s="36"/>
      <c r="O8045" s="38"/>
    </row>
    <row r="8046" spans="8:15">
      <c r="H8046" s="37"/>
      <c r="I8046" s="36"/>
      <c r="J8046" s="38"/>
      <c r="K8046" s="36"/>
      <c r="L8046" s="36"/>
      <c r="M8046" s="38"/>
      <c r="N8046" s="36"/>
      <c r="O8046" s="38"/>
    </row>
    <row r="8047" spans="8:15">
      <c r="H8047" s="37"/>
      <c r="I8047" s="36"/>
      <c r="J8047" s="38"/>
      <c r="K8047" s="36"/>
      <c r="L8047" s="36"/>
      <c r="M8047" s="38"/>
      <c r="N8047" s="36"/>
      <c r="O8047" s="38"/>
    </row>
    <row r="8048" spans="8:15">
      <c r="H8048" s="37"/>
      <c r="I8048" s="36"/>
      <c r="J8048" s="38"/>
      <c r="K8048" s="36"/>
      <c r="L8048" s="36"/>
      <c r="M8048" s="38"/>
      <c r="N8048" s="36"/>
      <c r="O8048" s="38"/>
    </row>
    <row r="8049" spans="8:15">
      <c r="H8049" s="37"/>
      <c r="I8049" s="36"/>
      <c r="J8049" s="38"/>
      <c r="K8049" s="36"/>
      <c r="L8049" s="36"/>
      <c r="M8049" s="38"/>
      <c r="N8049" s="36"/>
      <c r="O8049" s="38"/>
    </row>
    <row r="8050" spans="8:15">
      <c r="H8050" s="37"/>
      <c r="I8050" s="36"/>
      <c r="J8050" s="38"/>
      <c r="K8050" s="36"/>
      <c r="L8050" s="36"/>
      <c r="M8050" s="38"/>
      <c r="N8050" s="36"/>
      <c r="O8050" s="38"/>
    </row>
    <row r="8051" spans="8:15">
      <c r="H8051" s="37"/>
      <c r="I8051" s="36"/>
      <c r="J8051" s="38"/>
      <c r="K8051" s="36"/>
      <c r="L8051" s="36"/>
      <c r="M8051" s="38"/>
      <c r="N8051" s="36"/>
      <c r="O8051" s="38"/>
    </row>
    <row r="8052" spans="8:15">
      <c r="H8052" s="37"/>
      <c r="I8052" s="36"/>
      <c r="J8052" s="38"/>
      <c r="K8052" s="36"/>
      <c r="L8052" s="36"/>
      <c r="M8052" s="38"/>
      <c r="N8052" s="36"/>
      <c r="O8052" s="38"/>
    </row>
    <row r="8053" spans="8:15">
      <c r="H8053" s="37"/>
      <c r="I8053" s="36"/>
      <c r="J8053" s="38"/>
      <c r="K8053" s="36"/>
      <c r="L8053" s="36"/>
      <c r="M8053" s="38"/>
      <c r="N8053" s="36"/>
      <c r="O8053" s="38"/>
    </row>
    <row r="8054" spans="8:15">
      <c r="H8054" s="37"/>
      <c r="I8054" s="36"/>
      <c r="J8054" s="38"/>
      <c r="K8054" s="36"/>
      <c r="L8054" s="36"/>
      <c r="M8054" s="38"/>
      <c r="N8054" s="36"/>
      <c r="O8054" s="38"/>
    </row>
    <row r="8055" spans="8:15">
      <c r="H8055" s="37"/>
      <c r="I8055" s="36"/>
      <c r="J8055" s="38"/>
      <c r="K8055" s="36"/>
      <c r="L8055" s="36"/>
      <c r="M8055" s="38"/>
      <c r="N8055" s="36"/>
      <c r="O8055" s="38"/>
    </row>
    <row r="8056" spans="8:15">
      <c r="H8056" s="37"/>
      <c r="I8056" s="36"/>
      <c r="J8056" s="38"/>
      <c r="K8056" s="36"/>
      <c r="L8056" s="36"/>
      <c r="M8056" s="38"/>
      <c r="N8056" s="36"/>
      <c r="O8056" s="38"/>
    </row>
    <row r="8057" spans="8:15">
      <c r="H8057" s="37"/>
      <c r="I8057" s="36"/>
      <c r="J8057" s="38"/>
      <c r="K8057" s="36"/>
      <c r="L8057" s="36"/>
      <c r="M8057" s="38"/>
      <c r="N8057" s="36"/>
      <c r="O8057" s="38"/>
    </row>
    <row r="8058" spans="8:15">
      <c r="H8058" s="37"/>
      <c r="I8058" s="36"/>
      <c r="J8058" s="38"/>
      <c r="K8058" s="36"/>
      <c r="L8058" s="36"/>
      <c r="M8058" s="38"/>
      <c r="N8058" s="36"/>
      <c r="O8058" s="38"/>
    </row>
    <row r="8059" spans="8:15">
      <c r="H8059" s="37"/>
      <c r="I8059" s="36"/>
      <c r="J8059" s="38"/>
      <c r="K8059" s="36"/>
      <c r="L8059" s="36"/>
      <c r="M8059" s="38"/>
      <c r="N8059" s="36"/>
      <c r="O8059" s="38"/>
    </row>
    <row r="8060" spans="8:15">
      <c r="H8060" s="37"/>
      <c r="I8060" s="36"/>
      <c r="J8060" s="38"/>
      <c r="K8060" s="36"/>
      <c r="L8060" s="36"/>
      <c r="M8060" s="38"/>
      <c r="N8060" s="36"/>
      <c r="O8060" s="38"/>
    </row>
    <row r="8061" spans="8:15">
      <c r="H8061" s="37"/>
      <c r="I8061" s="36"/>
      <c r="J8061" s="38"/>
      <c r="K8061" s="36"/>
      <c r="L8061" s="36"/>
      <c r="M8061" s="38"/>
      <c r="N8061" s="36"/>
      <c r="O8061" s="38"/>
    </row>
    <row r="8062" spans="8:15">
      <c r="H8062" s="37"/>
      <c r="I8062" s="36"/>
      <c r="J8062" s="38"/>
      <c r="K8062" s="36"/>
      <c r="L8062" s="36"/>
      <c r="M8062" s="38"/>
      <c r="N8062" s="36"/>
      <c r="O8062" s="38"/>
    </row>
    <row r="8063" spans="8:15">
      <c r="H8063" s="37"/>
      <c r="I8063" s="36"/>
      <c r="J8063" s="38"/>
      <c r="K8063" s="36"/>
      <c r="L8063" s="36"/>
      <c r="M8063" s="38"/>
      <c r="N8063" s="36"/>
      <c r="O8063" s="38"/>
    </row>
    <row r="8064" spans="8:15">
      <c r="H8064" s="37"/>
      <c r="I8064" s="36"/>
      <c r="J8064" s="38"/>
      <c r="K8064" s="36"/>
      <c r="L8064" s="36"/>
      <c r="M8064" s="38"/>
      <c r="N8064" s="36"/>
      <c r="O8064" s="38"/>
    </row>
    <row r="8065" spans="8:15">
      <c r="H8065" s="37"/>
      <c r="I8065" s="36"/>
      <c r="J8065" s="38"/>
      <c r="K8065" s="36"/>
      <c r="L8065" s="36"/>
      <c r="M8065" s="38"/>
      <c r="N8065" s="36"/>
      <c r="O8065" s="38"/>
    </row>
    <row r="8066" spans="8:15">
      <c r="H8066" s="37"/>
      <c r="I8066" s="36"/>
      <c r="J8066" s="38"/>
      <c r="K8066" s="36"/>
      <c r="L8066" s="36"/>
      <c r="M8066" s="38"/>
      <c r="N8066" s="36"/>
      <c r="O8066" s="38"/>
    </row>
    <row r="8067" spans="8:15">
      <c r="H8067" s="37"/>
      <c r="I8067" s="36"/>
      <c r="J8067" s="38"/>
      <c r="K8067" s="36"/>
      <c r="L8067" s="36"/>
      <c r="M8067" s="38"/>
      <c r="N8067" s="36"/>
      <c r="O8067" s="38"/>
    </row>
    <row r="8068" spans="8:15">
      <c r="H8068" s="37"/>
      <c r="I8068" s="36"/>
      <c r="J8068" s="38"/>
      <c r="K8068" s="36"/>
      <c r="L8068" s="36"/>
      <c r="M8068" s="38"/>
      <c r="N8068" s="36"/>
      <c r="O8068" s="38"/>
    </row>
    <row r="8069" spans="8:15">
      <c r="H8069" s="37"/>
      <c r="I8069" s="36"/>
      <c r="J8069" s="38"/>
      <c r="K8069" s="36"/>
      <c r="L8069" s="36"/>
      <c r="M8069" s="38"/>
      <c r="N8069" s="36"/>
      <c r="O8069" s="38"/>
    </row>
    <row r="8070" spans="8:15">
      <c r="H8070" s="37"/>
      <c r="I8070" s="36"/>
      <c r="J8070" s="38"/>
      <c r="K8070" s="36"/>
      <c r="L8070" s="36"/>
      <c r="M8070" s="38"/>
      <c r="N8070" s="36"/>
      <c r="O8070" s="38"/>
    </row>
    <row r="8071" spans="8:15">
      <c r="H8071" s="37"/>
      <c r="I8071" s="36"/>
      <c r="J8071" s="38"/>
      <c r="K8071" s="36"/>
      <c r="L8071" s="36"/>
      <c r="M8071" s="38"/>
      <c r="N8071" s="36"/>
      <c r="O8071" s="38"/>
    </row>
    <row r="8072" spans="8:15">
      <c r="H8072" s="37"/>
      <c r="I8072" s="36"/>
      <c r="J8072" s="38"/>
      <c r="K8072" s="36"/>
      <c r="L8072" s="36"/>
      <c r="M8072" s="38"/>
      <c r="N8072" s="36"/>
      <c r="O8072" s="38"/>
    </row>
    <row r="8073" spans="8:15">
      <c r="H8073" s="37"/>
      <c r="I8073" s="36"/>
      <c r="J8073" s="38"/>
      <c r="K8073" s="36"/>
      <c r="L8073" s="36"/>
      <c r="M8073" s="38"/>
      <c r="N8073" s="36"/>
      <c r="O8073" s="38"/>
    </row>
    <row r="8074" spans="8:15">
      <c r="H8074" s="37"/>
      <c r="I8074" s="36"/>
      <c r="J8074" s="38"/>
      <c r="K8074" s="36"/>
      <c r="L8074" s="36"/>
      <c r="M8074" s="38"/>
      <c r="N8074" s="36"/>
      <c r="O8074" s="38"/>
    </row>
    <row r="8075" spans="8:15">
      <c r="H8075" s="37"/>
      <c r="I8075" s="36"/>
      <c r="J8075" s="38"/>
      <c r="K8075" s="36"/>
      <c r="L8075" s="36"/>
      <c r="M8075" s="38"/>
      <c r="N8075" s="36"/>
      <c r="O8075" s="38"/>
    </row>
    <row r="8076" spans="8:15">
      <c r="H8076" s="37"/>
      <c r="I8076" s="36"/>
      <c r="J8076" s="38"/>
      <c r="K8076" s="36"/>
      <c r="L8076" s="36"/>
      <c r="M8076" s="38"/>
      <c r="N8076" s="36"/>
      <c r="O8076" s="38"/>
    </row>
    <row r="8077" spans="8:15">
      <c r="H8077" s="37"/>
      <c r="I8077" s="36"/>
      <c r="J8077" s="38"/>
      <c r="K8077" s="36"/>
      <c r="L8077" s="36"/>
      <c r="M8077" s="38"/>
      <c r="N8077" s="36"/>
      <c r="O8077" s="38"/>
    </row>
    <row r="8078" spans="8:15">
      <c r="H8078" s="37"/>
      <c r="I8078" s="36"/>
      <c r="J8078" s="38"/>
      <c r="K8078" s="36"/>
      <c r="L8078" s="36"/>
      <c r="M8078" s="38"/>
      <c r="N8078" s="36"/>
      <c r="O8078" s="38"/>
    </row>
    <row r="8079" spans="8:15">
      <c r="H8079" s="37"/>
      <c r="I8079" s="36"/>
      <c r="J8079" s="38"/>
      <c r="K8079" s="36"/>
      <c r="L8079" s="36"/>
      <c r="M8079" s="38"/>
      <c r="N8079" s="36"/>
      <c r="O8079" s="38"/>
    </row>
    <row r="8080" spans="8:15">
      <c r="H8080" s="37"/>
      <c r="I8080" s="36"/>
      <c r="J8080" s="38"/>
      <c r="K8080" s="36"/>
      <c r="L8080" s="36"/>
      <c r="M8080" s="38"/>
      <c r="N8080" s="36"/>
      <c r="O8080" s="38"/>
    </row>
    <row r="8081" spans="8:15">
      <c r="H8081" s="37"/>
      <c r="I8081" s="36"/>
      <c r="J8081" s="38"/>
      <c r="K8081" s="36"/>
      <c r="L8081" s="36"/>
      <c r="M8081" s="38"/>
      <c r="N8081" s="36"/>
      <c r="O8081" s="38"/>
    </row>
    <row r="8082" spans="8:15">
      <c r="H8082" s="37"/>
      <c r="I8082" s="36"/>
      <c r="J8082" s="38"/>
      <c r="K8082" s="36"/>
      <c r="L8082" s="36"/>
      <c r="M8082" s="38"/>
      <c r="N8082" s="36"/>
      <c r="O8082" s="38"/>
    </row>
    <row r="8083" spans="8:15">
      <c r="H8083" s="37"/>
      <c r="I8083" s="36"/>
      <c r="J8083" s="38"/>
      <c r="K8083" s="36"/>
      <c r="L8083" s="36"/>
      <c r="M8083" s="38"/>
      <c r="N8083" s="36"/>
      <c r="O8083" s="38"/>
    </row>
    <row r="8084" spans="8:15">
      <c r="H8084" s="37"/>
      <c r="I8084" s="36"/>
      <c r="J8084" s="38"/>
      <c r="K8084" s="36"/>
      <c r="L8084" s="36"/>
      <c r="M8084" s="38"/>
      <c r="N8084" s="36"/>
      <c r="O8084" s="38"/>
    </row>
    <row r="8085" spans="8:15">
      <c r="H8085" s="37"/>
      <c r="I8085" s="36"/>
      <c r="J8085" s="38"/>
      <c r="K8085" s="36"/>
      <c r="L8085" s="36"/>
      <c r="M8085" s="38"/>
      <c r="N8085" s="36"/>
      <c r="O8085" s="38"/>
    </row>
    <row r="8086" spans="8:15">
      <c r="H8086" s="37"/>
      <c r="I8086" s="36"/>
      <c r="J8086" s="38"/>
      <c r="K8086" s="36"/>
      <c r="L8086" s="36"/>
      <c r="M8086" s="38"/>
      <c r="N8086" s="36"/>
      <c r="O8086" s="38"/>
    </row>
    <row r="8087" spans="8:15">
      <c r="H8087" s="37"/>
      <c r="I8087" s="36"/>
      <c r="J8087" s="38"/>
      <c r="K8087" s="36"/>
      <c r="L8087" s="36"/>
      <c r="M8087" s="38"/>
      <c r="N8087" s="36"/>
      <c r="O8087" s="38"/>
    </row>
    <row r="8088" spans="8:15">
      <c r="H8088" s="37"/>
      <c r="I8088" s="36"/>
      <c r="J8088" s="38"/>
      <c r="K8088" s="36"/>
      <c r="L8088" s="36"/>
      <c r="M8088" s="38"/>
      <c r="N8088" s="36"/>
      <c r="O8088" s="38"/>
    </row>
    <row r="8089" spans="8:15">
      <c r="H8089" s="37"/>
      <c r="I8089" s="36"/>
      <c r="J8089" s="38"/>
      <c r="K8089" s="36"/>
      <c r="L8089" s="36"/>
      <c r="M8089" s="38"/>
      <c r="N8089" s="36"/>
      <c r="O8089" s="38"/>
    </row>
    <row r="8090" spans="8:15">
      <c r="H8090" s="37"/>
      <c r="I8090" s="36"/>
      <c r="J8090" s="38"/>
      <c r="K8090" s="36"/>
      <c r="L8090" s="36"/>
      <c r="M8090" s="38"/>
      <c r="N8090" s="36"/>
      <c r="O8090" s="38"/>
    </row>
    <row r="8091" spans="8:15">
      <c r="H8091" s="37"/>
      <c r="I8091" s="36"/>
      <c r="J8091" s="38"/>
      <c r="K8091" s="36"/>
      <c r="L8091" s="36"/>
      <c r="M8091" s="38"/>
      <c r="N8091" s="36"/>
      <c r="O8091" s="38"/>
    </row>
    <row r="8092" spans="8:15">
      <c r="H8092" s="37"/>
      <c r="I8092" s="36"/>
      <c r="J8092" s="38"/>
      <c r="K8092" s="36"/>
      <c r="L8092" s="36"/>
      <c r="M8092" s="38"/>
      <c r="N8092" s="36"/>
      <c r="O8092" s="38"/>
    </row>
    <row r="8093" spans="8:15">
      <c r="H8093" s="37"/>
      <c r="I8093" s="36"/>
      <c r="J8093" s="38"/>
      <c r="K8093" s="36"/>
      <c r="L8093" s="36"/>
      <c r="M8093" s="38"/>
      <c r="N8093" s="36"/>
      <c r="O8093" s="38"/>
    </row>
    <row r="8094" spans="8:15">
      <c r="H8094" s="37"/>
      <c r="I8094" s="36"/>
      <c r="J8094" s="38"/>
      <c r="K8094" s="36"/>
      <c r="L8094" s="36"/>
      <c r="M8094" s="38"/>
      <c r="N8094" s="36"/>
      <c r="O8094" s="38"/>
    </row>
    <row r="8095" spans="8:15">
      <c r="H8095" s="37"/>
      <c r="I8095" s="36"/>
      <c r="J8095" s="38"/>
      <c r="K8095" s="36"/>
      <c r="L8095" s="36"/>
      <c r="M8095" s="38"/>
      <c r="N8095" s="36"/>
      <c r="O8095" s="38"/>
    </row>
    <row r="8096" spans="8:15">
      <c r="H8096" s="37"/>
      <c r="I8096" s="36"/>
      <c r="J8096" s="38"/>
      <c r="K8096" s="36"/>
      <c r="L8096" s="36"/>
      <c r="M8096" s="38"/>
      <c r="N8096" s="36"/>
      <c r="O8096" s="38"/>
    </row>
    <row r="8097" spans="8:15">
      <c r="H8097" s="37"/>
      <c r="I8097" s="36"/>
      <c r="J8097" s="38"/>
      <c r="K8097" s="36"/>
      <c r="L8097" s="36"/>
      <c r="M8097" s="38"/>
      <c r="N8097" s="36"/>
      <c r="O8097" s="38"/>
    </row>
    <row r="8098" spans="8:15">
      <c r="H8098" s="37"/>
      <c r="I8098" s="36"/>
      <c r="J8098" s="38"/>
      <c r="K8098" s="36"/>
      <c r="L8098" s="36"/>
      <c r="M8098" s="38"/>
      <c r="N8098" s="36"/>
      <c r="O8098" s="38"/>
    </row>
    <row r="8099" spans="8:15">
      <c r="H8099" s="37"/>
      <c r="I8099" s="36"/>
      <c r="J8099" s="38"/>
      <c r="K8099" s="36"/>
      <c r="L8099" s="36"/>
      <c r="M8099" s="38"/>
      <c r="N8099" s="36"/>
      <c r="O8099" s="38"/>
    </row>
    <row r="8100" spans="8:15">
      <c r="H8100" s="37"/>
      <c r="I8100" s="36"/>
      <c r="J8100" s="38"/>
      <c r="K8100" s="36"/>
      <c r="L8100" s="36"/>
      <c r="M8100" s="38"/>
      <c r="N8100" s="36"/>
      <c r="O8100" s="38"/>
    </row>
    <row r="8101" spans="8:15">
      <c r="H8101" s="37"/>
      <c r="I8101" s="36"/>
      <c r="J8101" s="38"/>
      <c r="K8101" s="36"/>
      <c r="L8101" s="36"/>
      <c r="M8101" s="38"/>
      <c r="N8101" s="36"/>
      <c r="O8101" s="38"/>
    </row>
    <row r="8102" spans="8:15">
      <c r="H8102" s="37"/>
      <c r="I8102" s="36"/>
      <c r="J8102" s="38"/>
      <c r="K8102" s="36"/>
      <c r="L8102" s="36"/>
      <c r="M8102" s="38"/>
      <c r="N8102" s="36"/>
      <c r="O8102" s="38"/>
    </row>
    <row r="8103" spans="8:15">
      <c r="H8103" s="37"/>
      <c r="I8103" s="36"/>
      <c r="J8103" s="38"/>
      <c r="K8103" s="36"/>
      <c r="L8103" s="36"/>
      <c r="M8103" s="38"/>
      <c r="N8103" s="36"/>
      <c r="O8103" s="38"/>
    </row>
    <row r="8104" spans="8:15">
      <c r="H8104" s="37"/>
      <c r="I8104" s="36"/>
      <c r="J8104" s="38"/>
      <c r="K8104" s="36"/>
      <c r="L8104" s="36"/>
      <c r="M8104" s="38"/>
      <c r="N8104" s="36"/>
      <c r="O8104" s="38"/>
    </row>
    <row r="8105" spans="8:15">
      <c r="H8105" s="37"/>
      <c r="I8105" s="36"/>
      <c r="J8105" s="38"/>
      <c r="K8105" s="36"/>
      <c r="L8105" s="36"/>
      <c r="M8105" s="38"/>
      <c r="N8105" s="36"/>
      <c r="O8105" s="38"/>
    </row>
    <row r="8106" spans="8:15">
      <c r="H8106" s="37"/>
      <c r="I8106" s="36"/>
      <c r="J8106" s="38"/>
      <c r="K8106" s="36"/>
      <c r="L8106" s="36"/>
      <c r="M8106" s="38"/>
      <c r="N8106" s="36"/>
      <c r="O8106" s="38"/>
    </row>
    <row r="8107" spans="8:15">
      <c r="H8107" s="37"/>
      <c r="I8107" s="36"/>
      <c r="J8107" s="38"/>
      <c r="K8107" s="36"/>
      <c r="L8107" s="36"/>
      <c r="M8107" s="38"/>
      <c r="N8107" s="36"/>
      <c r="O8107" s="38"/>
    </row>
    <row r="8108" spans="8:15">
      <c r="H8108" s="37"/>
      <c r="I8108" s="36"/>
      <c r="J8108" s="38"/>
      <c r="K8108" s="36"/>
      <c r="L8108" s="36"/>
      <c r="M8108" s="38"/>
      <c r="N8108" s="36"/>
      <c r="O8108" s="38"/>
    </row>
    <row r="8109" spans="8:15">
      <c r="H8109" s="37"/>
      <c r="I8109" s="36"/>
      <c r="J8109" s="38"/>
      <c r="K8109" s="36"/>
      <c r="L8109" s="36"/>
      <c r="M8109" s="38"/>
      <c r="N8109" s="36"/>
      <c r="O8109" s="38"/>
    </row>
    <row r="8110" spans="8:15">
      <c r="H8110" s="37"/>
      <c r="I8110" s="36"/>
      <c r="J8110" s="38"/>
      <c r="K8110" s="36"/>
      <c r="L8110" s="36"/>
      <c r="M8110" s="38"/>
      <c r="N8110" s="36"/>
      <c r="O8110" s="38"/>
    </row>
    <row r="8111" spans="8:15">
      <c r="H8111" s="37"/>
      <c r="I8111" s="36"/>
      <c r="J8111" s="38"/>
      <c r="K8111" s="36"/>
      <c r="L8111" s="36"/>
      <c r="M8111" s="38"/>
      <c r="N8111" s="36"/>
      <c r="O8111" s="38"/>
    </row>
    <row r="8112" spans="8:15">
      <c r="H8112" s="37"/>
      <c r="I8112" s="36"/>
      <c r="J8112" s="38"/>
      <c r="K8112" s="36"/>
      <c r="L8112" s="36"/>
      <c r="M8112" s="38"/>
      <c r="N8112" s="36"/>
      <c r="O8112" s="38"/>
    </row>
    <row r="8113" spans="8:15">
      <c r="H8113" s="37"/>
      <c r="I8113" s="36"/>
      <c r="J8113" s="38"/>
      <c r="K8113" s="36"/>
      <c r="L8113" s="36"/>
      <c r="M8113" s="38"/>
      <c r="N8113" s="36"/>
      <c r="O8113" s="38"/>
    </row>
    <row r="8114" spans="8:15">
      <c r="H8114" s="37"/>
      <c r="I8114" s="36"/>
      <c r="J8114" s="38"/>
      <c r="K8114" s="36"/>
      <c r="L8114" s="36"/>
      <c r="M8114" s="38"/>
      <c r="N8114" s="36"/>
      <c r="O8114" s="38"/>
    </row>
    <row r="8115" spans="8:15">
      <c r="H8115" s="37"/>
      <c r="I8115" s="36"/>
      <c r="J8115" s="38"/>
      <c r="K8115" s="36"/>
      <c r="L8115" s="36"/>
      <c r="M8115" s="38"/>
      <c r="N8115" s="36"/>
      <c r="O8115" s="38"/>
    </row>
    <row r="8116" spans="8:15">
      <c r="H8116" s="37"/>
      <c r="I8116" s="36"/>
      <c r="J8116" s="38"/>
      <c r="K8116" s="36"/>
      <c r="L8116" s="36"/>
      <c r="M8116" s="38"/>
      <c r="N8116" s="36"/>
      <c r="O8116" s="38"/>
    </row>
    <row r="8117" spans="8:15">
      <c r="H8117" s="37"/>
      <c r="I8117" s="36"/>
      <c r="J8117" s="38"/>
      <c r="K8117" s="36"/>
      <c r="L8117" s="36"/>
      <c r="M8117" s="38"/>
      <c r="N8117" s="36"/>
      <c r="O8117" s="38"/>
    </row>
    <row r="8118" spans="8:15">
      <c r="H8118" s="37"/>
      <c r="I8118" s="36"/>
      <c r="J8118" s="38"/>
      <c r="K8118" s="36"/>
      <c r="L8118" s="36"/>
      <c r="M8118" s="38"/>
      <c r="N8118" s="36"/>
      <c r="O8118" s="38"/>
    </row>
    <row r="8119" spans="8:15">
      <c r="H8119" s="37"/>
      <c r="I8119" s="36"/>
      <c r="J8119" s="38"/>
      <c r="K8119" s="36"/>
      <c r="L8119" s="36"/>
      <c r="M8119" s="38"/>
      <c r="N8119" s="36"/>
      <c r="O8119" s="38"/>
    </row>
    <row r="8120" spans="8:15">
      <c r="H8120" s="37"/>
      <c r="I8120" s="36"/>
      <c r="J8120" s="38"/>
      <c r="K8120" s="36"/>
      <c r="L8120" s="36"/>
      <c r="M8120" s="38"/>
      <c r="N8120" s="36"/>
      <c r="O8120" s="38"/>
    </row>
    <row r="8121" spans="8:15">
      <c r="H8121" s="37"/>
      <c r="I8121" s="36"/>
      <c r="J8121" s="38"/>
      <c r="K8121" s="36"/>
      <c r="L8121" s="36"/>
      <c r="M8121" s="38"/>
      <c r="N8121" s="36"/>
      <c r="O8121" s="38"/>
    </row>
    <row r="8122" spans="8:15">
      <c r="H8122" s="37"/>
      <c r="I8122" s="36"/>
      <c r="J8122" s="38"/>
      <c r="K8122" s="36"/>
      <c r="L8122" s="36"/>
      <c r="M8122" s="38"/>
      <c r="N8122" s="36"/>
      <c r="O8122" s="38"/>
    </row>
    <row r="8123" spans="8:15">
      <c r="H8123" s="37"/>
      <c r="I8123" s="36"/>
      <c r="J8123" s="38"/>
      <c r="K8123" s="36"/>
      <c r="L8123" s="36"/>
      <c r="M8123" s="38"/>
      <c r="N8123" s="36"/>
      <c r="O8123" s="38"/>
    </row>
    <row r="8124" spans="8:15">
      <c r="H8124" s="37"/>
      <c r="I8124" s="36"/>
      <c r="J8124" s="38"/>
      <c r="K8124" s="36"/>
      <c r="L8124" s="36"/>
      <c r="M8124" s="38"/>
      <c r="N8124" s="36"/>
      <c r="O8124" s="38"/>
    </row>
    <row r="8125" spans="8:15">
      <c r="H8125" s="37"/>
      <c r="I8125" s="36"/>
      <c r="J8125" s="38"/>
      <c r="K8125" s="36"/>
      <c r="L8125" s="36"/>
      <c r="M8125" s="38"/>
      <c r="N8125" s="36"/>
      <c r="O8125" s="38"/>
    </row>
    <row r="8126" spans="8:15">
      <c r="H8126" s="37"/>
      <c r="I8126" s="36"/>
      <c r="J8126" s="38"/>
      <c r="K8126" s="36"/>
      <c r="L8126" s="36"/>
      <c r="M8126" s="38"/>
      <c r="N8126" s="36"/>
      <c r="O8126" s="38"/>
    </row>
    <row r="8127" spans="8:15">
      <c r="H8127" s="37"/>
      <c r="I8127" s="36"/>
      <c r="J8127" s="38"/>
      <c r="K8127" s="36"/>
      <c r="L8127" s="36"/>
      <c r="M8127" s="38"/>
      <c r="N8127" s="36"/>
      <c r="O8127" s="38"/>
    </row>
    <row r="8128" spans="8:15">
      <c r="H8128" s="37"/>
      <c r="I8128" s="36"/>
      <c r="J8128" s="38"/>
      <c r="K8128" s="36"/>
      <c r="L8128" s="36"/>
      <c r="M8128" s="38"/>
      <c r="N8128" s="36"/>
      <c r="O8128" s="38"/>
    </row>
    <row r="8129" spans="8:15">
      <c r="H8129" s="37"/>
      <c r="I8129" s="36"/>
      <c r="J8129" s="38"/>
      <c r="K8129" s="36"/>
      <c r="L8129" s="36"/>
      <c r="M8129" s="38"/>
      <c r="N8129" s="36"/>
      <c r="O8129" s="38"/>
    </row>
    <row r="8130" spans="8:15">
      <c r="H8130" s="37"/>
      <c r="I8130" s="36"/>
      <c r="J8130" s="38"/>
      <c r="K8130" s="36"/>
      <c r="L8130" s="36"/>
      <c r="M8130" s="38"/>
      <c r="N8130" s="36"/>
      <c r="O8130" s="38"/>
    </row>
    <row r="8131" spans="8:15">
      <c r="H8131" s="37"/>
      <c r="I8131" s="36"/>
      <c r="J8131" s="38"/>
      <c r="K8131" s="36"/>
      <c r="L8131" s="36"/>
      <c r="M8131" s="38"/>
      <c r="N8131" s="36"/>
      <c r="O8131" s="38"/>
    </row>
    <row r="8132" spans="8:15">
      <c r="H8132" s="37"/>
      <c r="I8132" s="36"/>
      <c r="J8132" s="38"/>
      <c r="K8132" s="36"/>
      <c r="L8132" s="36"/>
      <c r="M8132" s="38"/>
      <c r="N8132" s="36"/>
      <c r="O8132" s="38"/>
    </row>
    <row r="8133" spans="8:15">
      <c r="H8133" s="37"/>
      <c r="I8133" s="36"/>
      <c r="J8133" s="38"/>
      <c r="K8133" s="36"/>
      <c r="L8133" s="36"/>
      <c r="M8133" s="38"/>
      <c r="N8133" s="36"/>
      <c r="O8133" s="38"/>
    </row>
    <row r="8134" spans="8:15">
      <c r="H8134" s="37"/>
      <c r="I8134" s="36"/>
      <c r="J8134" s="38"/>
      <c r="K8134" s="36"/>
      <c r="L8134" s="36"/>
      <c r="M8134" s="38"/>
      <c r="N8134" s="36"/>
      <c r="O8134" s="38"/>
    </row>
    <row r="8135" spans="8:15">
      <c r="H8135" s="37"/>
      <c r="I8135" s="36"/>
      <c r="J8135" s="38"/>
      <c r="K8135" s="36"/>
      <c r="L8135" s="36"/>
      <c r="M8135" s="38"/>
      <c r="N8135" s="36"/>
      <c r="O8135" s="38"/>
    </row>
    <row r="8136" spans="8:15">
      <c r="H8136" s="37"/>
      <c r="I8136" s="36"/>
      <c r="J8136" s="38"/>
      <c r="K8136" s="36"/>
      <c r="L8136" s="36"/>
      <c r="M8136" s="38"/>
      <c r="N8136" s="36"/>
      <c r="O8136" s="38"/>
    </row>
    <row r="8137" spans="8:15">
      <c r="H8137" s="37"/>
      <c r="I8137" s="36"/>
      <c r="J8137" s="38"/>
      <c r="K8137" s="36"/>
      <c r="L8137" s="36"/>
      <c r="M8137" s="38"/>
      <c r="N8137" s="36"/>
      <c r="O8137" s="38"/>
    </row>
    <row r="8138" spans="8:15">
      <c r="H8138" s="37"/>
      <c r="I8138" s="36"/>
      <c r="J8138" s="38"/>
      <c r="K8138" s="36"/>
      <c r="L8138" s="36"/>
      <c r="M8138" s="38"/>
      <c r="N8138" s="36"/>
      <c r="O8138" s="38"/>
    </row>
    <row r="8139" spans="8:15">
      <c r="H8139" s="37"/>
      <c r="I8139" s="36"/>
      <c r="J8139" s="38"/>
      <c r="K8139" s="36"/>
      <c r="L8139" s="36"/>
      <c r="M8139" s="38"/>
      <c r="N8139" s="36"/>
      <c r="O8139" s="38"/>
    </row>
    <row r="8140" spans="8:15">
      <c r="H8140" s="37"/>
      <c r="I8140" s="36"/>
      <c r="J8140" s="38"/>
      <c r="K8140" s="36"/>
      <c r="L8140" s="36"/>
      <c r="M8140" s="38"/>
      <c r="N8140" s="36"/>
      <c r="O8140" s="38"/>
    </row>
    <row r="8141" spans="8:15">
      <c r="H8141" s="37"/>
      <c r="I8141" s="36"/>
      <c r="J8141" s="38"/>
      <c r="K8141" s="36"/>
      <c r="L8141" s="36"/>
      <c r="M8141" s="38"/>
      <c r="N8141" s="36"/>
      <c r="O8141" s="38"/>
    </row>
    <row r="8142" spans="8:15">
      <c r="H8142" s="37"/>
      <c r="I8142" s="36"/>
      <c r="J8142" s="38"/>
      <c r="K8142" s="36"/>
      <c r="L8142" s="36"/>
      <c r="M8142" s="38"/>
      <c r="N8142" s="36"/>
      <c r="O8142" s="38"/>
    </row>
    <row r="8143" spans="8:15">
      <c r="H8143" s="37"/>
      <c r="I8143" s="36"/>
      <c r="J8143" s="38"/>
      <c r="K8143" s="36"/>
      <c r="L8143" s="36"/>
      <c r="M8143" s="38"/>
      <c r="N8143" s="36"/>
      <c r="O8143" s="38"/>
    </row>
    <row r="8144" spans="8:15">
      <c r="H8144" s="37"/>
      <c r="I8144" s="36"/>
      <c r="J8144" s="38"/>
      <c r="K8144" s="36"/>
      <c r="L8144" s="36"/>
      <c r="M8144" s="38"/>
      <c r="N8144" s="36"/>
      <c r="O8144" s="38"/>
    </row>
    <row r="8145" spans="8:15">
      <c r="H8145" s="37"/>
      <c r="I8145" s="36"/>
      <c r="J8145" s="38"/>
      <c r="K8145" s="36"/>
      <c r="L8145" s="36"/>
      <c r="M8145" s="38"/>
      <c r="N8145" s="36"/>
      <c r="O8145" s="38"/>
    </row>
    <row r="8146" spans="8:15">
      <c r="H8146" s="37"/>
      <c r="I8146" s="36"/>
      <c r="J8146" s="38"/>
      <c r="K8146" s="36"/>
      <c r="L8146" s="36"/>
      <c r="M8146" s="38"/>
      <c r="N8146" s="36"/>
      <c r="O8146" s="38"/>
    </row>
    <row r="8147" spans="8:15">
      <c r="H8147" s="37"/>
      <c r="I8147" s="36"/>
      <c r="J8147" s="38"/>
      <c r="K8147" s="36"/>
      <c r="L8147" s="36"/>
      <c r="M8147" s="38"/>
      <c r="N8147" s="36"/>
      <c r="O8147" s="38"/>
    </row>
    <row r="8148" spans="8:15">
      <c r="H8148" s="37"/>
      <c r="I8148" s="36"/>
      <c r="J8148" s="38"/>
      <c r="K8148" s="36"/>
      <c r="L8148" s="36"/>
      <c r="M8148" s="38"/>
      <c r="N8148" s="36"/>
      <c r="O8148" s="38"/>
    </row>
    <row r="8149" spans="8:15">
      <c r="H8149" s="37"/>
      <c r="I8149" s="36"/>
      <c r="J8149" s="38"/>
      <c r="K8149" s="36"/>
      <c r="L8149" s="36"/>
      <c r="M8149" s="38"/>
      <c r="N8149" s="36"/>
      <c r="O8149" s="38"/>
    </row>
    <row r="8150" spans="8:15">
      <c r="H8150" s="37"/>
      <c r="I8150" s="36"/>
      <c r="J8150" s="38"/>
      <c r="K8150" s="36"/>
      <c r="L8150" s="36"/>
      <c r="M8150" s="38"/>
      <c r="N8150" s="36"/>
      <c r="O8150" s="38"/>
    </row>
    <row r="8151" spans="8:15">
      <c r="H8151" s="37"/>
      <c r="I8151" s="36"/>
      <c r="J8151" s="38"/>
      <c r="K8151" s="36"/>
      <c r="L8151" s="36"/>
      <c r="M8151" s="38"/>
      <c r="N8151" s="36"/>
      <c r="O8151" s="38"/>
    </row>
    <row r="8152" spans="8:15">
      <c r="H8152" s="37"/>
      <c r="I8152" s="36"/>
      <c r="J8152" s="38"/>
      <c r="K8152" s="36"/>
      <c r="L8152" s="36"/>
      <c r="M8152" s="38"/>
      <c r="N8152" s="36"/>
      <c r="O8152" s="38"/>
    </row>
    <row r="8153" spans="8:15">
      <c r="H8153" s="37"/>
      <c r="I8153" s="36"/>
      <c r="J8153" s="38"/>
      <c r="K8153" s="36"/>
      <c r="L8153" s="36"/>
      <c r="M8153" s="38"/>
      <c r="N8153" s="36"/>
      <c r="O8153" s="38"/>
    </row>
    <row r="8154" spans="8:15">
      <c r="H8154" s="37"/>
      <c r="I8154" s="36"/>
      <c r="J8154" s="38"/>
      <c r="K8154" s="36"/>
      <c r="L8154" s="36"/>
      <c r="M8154" s="38"/>
      <c r="N8154" s="36"/>
      <c r="O8154" s="38"/>
    </row>
    <row r="8155" spans="8:15">
      <c r="H8155" s="37"/>
      <c r="I8155" s="36"/>
      <c r="J8155" s="38"/>
      <c r="K8155" s="36"/>
      <c r="L8155" s="36"/>
      <c r="M8155" s="38"/>
      <c r="N8155" s="36"/>
      <c r="O8155" s="38"/>
    </row>
    <row r="8156" spans="8:15">
      <c r="H8156" s="37"/>
      <c r="I8156" s="36"/>
      <c r="J8156" s="38"/>
      <c r="K8156" s="36"/>
      <c r="L8156" s="36"/>
      <c r="M8156" s="38"/>
      <c r="N8156" s="36"/>
      <c r="O8156" s="38"/>
    </row>
    <row r="8157" spans="8:15">
      <c r="H8157" s="37"/>
      <c r="I8157" s="36"/>
      <c r="J8157" s="38"/>
      <c r="K8157" s="36"/>
      <c r="L8157" s="36"/>
      <c r="M8157" s="38"/>
      <c r="N8157" s="36"/>
      <c r="O8157" s="38"/>
    </row>
    <row r="8158" spans="8:15">
      <c r="H8158" s="37"/>
      <c r="I8158" s="36"/>
      <c r="J8158" s="38"/>
      <c r="K8158" s="36"/>
      <c r="L8158" s="36"/>
      <c r="M8158" s="38"/>
      <c r="N8158" s="36"/>
      <c r="O8158" s="38"/>
    </row>
    <row r="8159" spans="8:15">
      <c r="H8159" s="37"/>
      <c r="I8159" s="36"/>
      <c r="J8159" s="38"/>
      <c r="K8159" s="36"/>
      <c r="L8159" s="36"/>
      <c r="M8159" s="38"/>
      <c r="N8159" s="36"/>
      <c r="O8159" s="38"/>
    </row>
    <row r="8160" spans="8:15">
      <c r="H8160" s="37"/>
      <c r="I8160" s="36"/>
      <c r="J8160" s="38"/>
      <c r="K8160" s="36"/>
      <c r="L8160" s="36"/>
      <c r="M8160" s="38"/>
      <c r="N8160" s="36"/>
      <c r="O8160" s="38"/>
    </row>
    <row r="8161" spans="8:15">
      <c r="H8161" s="37"/>
      <c r="I8161" s="36"/>
      <c r="J8161" s="38"/>
      <c r="K8161" s="36"/>
      <c r="L8161" s="36"/>
      <c r="M8161" s="38"/>
      <c r="N8161" s="36"/>
      <c r="O8161" s="38"/>
    </row>
    <row r="8162" spans="8:15">
      <c r="H8162" s="37"/>
      <c r="I8162" s="36"/>
      <c r="J8162" s="38"/>
      <c r="K8162" s="36"/>
      <c r="L8162" s="36"/>
      <c r="M8162" s="38"/>
      <c r="N8162" s="36"/>
      <c r="O8162" s="38"/>
    </row>
    <row r="8163" spans="8:15">
      <c r="H8163" s="37"/>
      <c r="I8163" s="36"/>
      <c r="J8163" s="38"/>
      <c r="K8163" s="36"/>
      <c r="L8163" s="36"/>
      <c r="M8163" s="38"/>
      <c r="N8163" s="36"/>
      <c r="O8163" s="38"/>
    </row>
    <row r="8164" spans="8:15">
      <c r="H8164" s="37"/>
      <c r="I8164" s="36"/>
      <c r="J8164" s="38"/>
      <c r="K8164" s="36"/>
      <c r="L8164" s="36"/>
      <c r="M8164" s="38"/>
      <c r="N8164" s="36"/>
      <c r="O8164" s="38"/>
    </row>
    <row r="8165" spans="8:15">
      <c r="H8165" s="37"/>
      <c r="I8165" s="36"/>
      <c r="J8165" s="38"/>
      <c r="K8165" s="36"/>
      <c r="L8165" s="36"/>
      <c r="M8165" s="38"/>
      <c r="N8165" s="36"/>
      <c r="O8165" s="38"/>
    </row>
    <row r="8166" spans="8:15">
      <c r="H8166" s="37"/>
      <c r="I8166" s="36"/>
      <c r="J8166" s="38"/>
      <c r="K8166" s="36"/>
      <c r="L8166" s="36"/>
      <c r="M8166" s="38"/>
      <c r="N8166" s="36"/>
      <c r="O8166" s="38"/>
    </row>
    <row r="8167" spans="8:15">
      <c r="H8167" s="37"/>
      <c r="I8167" s="36"/>
      <c r="J8167" s="38"/>
      <c r="K8167" s="36"/>
      <c r="L8167" s="36"/>
      <c r="M8167" s="38"/>
      <c r="N8167" s="36"/>
      <c r="O8167" s="38"/>
    </row>
    <row r="8168" spans="8:15">
      <c r="H8168" s="37"/>
      <c r="I8168" s="36"/>
      <c r="J8168" s="38"/>
      <c r="K8168" s="36"/>
      <c r="L8168" s="36"/>
      <c r="M8168" s="38"/>
      <c r="N8168" s="36"/>
      <c r="O8168" s="38"/>
    </row>
    <row r="8169" spans="8:15">
      <c r="H8169" s="37"/>
      <c r="I8169" s="36"/>
      <c r="J8169" s="38"/>
      <c r="K8169" s="36"/>
      <c r="L8169" s="36"/>
      <c r="M8169" s="38"/>
      <c r="N8169" s="36"/>
      <c r="O8169" s="38"/>
    </row>
    <row r="8170" spans="8:15">
      <c r="H8170" s="37"/>
      <c r="I8170" s="36"/>
      <c r="J8170" s="38"/>
      <c r="K8170" s="36"/>
      <c r="L8170" s="36"/>
      <c r="M8170" s="38"/>
      <c r="N8170" s="36"/>
      <c r="O8170" s="38"/>
    </row>
    <row r="8171" spans="8:15">
      <c r="H8171" s="37"/>
      <c r="I8171" s="36"/>
      <c r="J8171" s="38"/>
      <c r="K8171" s="36"/>
      <c r="L8171" s="36"/>
      <c r="M8171" s="38"/>
      <c r="N8171" s="36"/>
      <c r="O8171" s="38"/>
    </row>
    <row r="8172" spans="8:15">
      <c r="H8172" s="37"/>
      <c r="I8172" s="36"/>
      <c r="J8172" s="38"/>
      <c r="K8172" s="36"/>
      <c r="L8172" s="36"/>
      <c r="M8172" s="38"/>
      <c r="N8172" s="36"/>
      <c r="O8172" s="38"/>
    </row>
    <row r="8173" spans="8:15">
      <c r="H8173" s="37"/>
      <c r="I8173" s="36"/>
      <c r="J8173" s="38"/>
      <c r="K8173" s="36"/>
      <c r="L8173" s="36"/>
      <c r="M8173" s="38"/>
      <c r="N8173" s="36"/>
      <c r="O8173" s="38"/>
    </row>
    <row r="8174" spans="8:15">
      <c r="H8174" s="37"/>
      <c r="I8174" s="36"/>
      <c r="J8174" s="38"/>
      <c r="K8174" s="36"/>
      <c r="L8174" s="36"/>
      <c r="M8174" s="38"/>
      <c r="N8174" s="36"/>
      <c r="O8174" s="38"/>
    </row>
    <row r="8175" spans="8:15">
      <c r="H8175" s="37"/>
      <c r="I8175" s="36"/>
      <c r="J8175" s="38"/>
      <c r="K8175" s="36"/>
      <c r="L8175" s="36"/>
      <c r="M8175" s="38"/>
      <c r="N8175" s="36"/>
      <c r="O8175" s="38"/>
    </row>
    <row r="8176" spans="8:15">
      <c r="H8176" s="37"/>
      <c r="I8176" s="36"/>
      <c r="J8176" s="38"/>
      <c r="K8176" s="36"/>
      <c r="L8176" s="36"/>
      <c r="M8176" s="38"/>
      <c r="N8176" s="36"/>
      <c r="O8176" s="38"/>
    </row>
    <row r="8177" spans="8:15">
      <c r="H8177" s="37"/>
      <c r="I8177" s="36"/>
      <c r="J8177" s="38"/>
      <c r="K8177" s="36"/>
      <c r="L8177" s="36"/>
      <c r="M8177" s="38"/>
      <c r="N8177" s="36"/>
      <c r="O8177" s="38"/>
    </row>
    <row r="8178" spans="8:15">
      <c r="H8178" s="37"/>
      <c r="I8178" s="36"/>
      <c r="J8178" s="38"/>
      <c r="K8178" s="36"/>
      <c r="L8178" s="36"/>
      <c r="M8178" s="38"/>
      <c r="N8178" s="36"/>
      <c r="O8178" s="38"/>
    </row>
    <row r="8179" spans="8:15">
      <c r="H8179" s="37"/>
      <c r="I8179" s="36"/>
      <c r="J8179" s="38"/>
      <c r="K8179" s="36"/>
      <c r="L8179" s="36"/>
      <c r="M8179" s="38"/>
      <c r="N8179" s="36"/>
      <c r="O8179" s="38"/>
    </row>
    <row r="8180" spans="8:15">
      <c r="H8180" s="37"/>
      <c r="I8180" s="36"/>
      <c r="J8180" s="38"/>
      <c r="K8180" s="36"/>
      <c r="L8180" s="36"/>
      <c r="M8180" s="38"/>
      <c r="N8180" s="36"/>
      <c r="O8180" s="38"/>
    </row>
    <row r="8181" spans="8:15">
      <c r="H8181" s="37"/>
      <c r="I8181" s="36"/>
      <c r="J8181" s="38"/>
      <c r="K8181" s="36"/>
      <c r="L8181" s="36"/>
      <c r="M8181" s="38"/>
      <c r="N8181" s="36"/>
      <c r="O8181" s="38"/>
    </row>
    <row r="8182" spans="8:15">
      <c r="H8182" s="37"/>
      <c r="I8182" s="36"/>
      <c r="J8182" s="38"/>
      <c r="K8182" s="36"/>
      <c r="L8182" s="36"/>
      <c r="M8182" s="38"/>
      <c r="N8182" s="36"/>
      <c r="O8182" s="38"/>
    </row>
    <row r="8183" spans="8:15">
      <c r="H8183" s="37"/>
      <c r="I8183" s="36"/>
      <c r="J8183" s="38"/>
      <c r="K8183" s="36"/>
      <c r="L8183" s="36"/>
      <c r="M8183" s="38"/>
      <c r="N8183" s="36"/>
      <c r="O8183" s="38"/>
    </row>
    <row r="8184" spans="8:15">
      <c r="H8184" s="37"/>
      <c r="I8184" s="36"/>
      <c r="J8184" s="38"/>
      <c r="K8184" s="36"/>
      <c r="L8184" s="36"/>
      <c r="M8184" s="38"/>
      <c r="N8184" s="36"/>
      <c r="O8184" s="38"/>
    </row>
    <row r="8185" spans="8:15">
      <c r="H8185" s="37"/>
      <c r="I8185" s="36"/>
      <c r="J8185" s="38"/>
      <c r="K8185" s="36"/>
      <c r="L8185" s="36"/>
      <c r="M8185" s="38"/>
      <c r="N8185" s="36"/>
      <c r="O8185" s="38"/>
    </row>
    <row r="8186" spans="8:15">
      <c r="H8186" s="37"/>
      <c r="I8186" s="36"/>
      <c r="J8186" s="38"/>
      <c r="K8186" s="36"/>
      <c r="L8186" s="36"/>
      <c r="M8186" s="38"/>
      <c r="N8186" s="36"/>
      <c r="O8186" s="38"/>
    </row>
    <row r="8187" spans="8:15">
      <c r="H8187" s="37"/>
      <c r="I8187" s="36"/>
      <c r="J8187" s="38"/>
      <c r="K8187" s="36"/>
      <c r="L8187" s="36"/>
      <c r="M8187" s="38"/>
      <c r="N8187" s="36"/>
      <c r="O8187" s="38"/>
    </row>
    <row r="8188" spans="8:15">
      <c r="H8188" s="37"/>
      <c r="I8188" s="36"/>
      <c r="J8188" s="38"/>
      <c r="K8188" s="36"/>
      <c r="L8188" s="36"/>
      <c r="M8188" s="38"/>
      <c r="N8188" s="36"/>
      <c r="O8188" s="38"/>
    </row>
    <row r="8189" spans="8:15">
      <c r="H8189" s="37"/>
      <c r="I8189" s="36"/>
      <c r="J8189" s="38"/>
      <c r="K8189" s="36"/>
      <c r="L8189" s="36"/>
      <c r="M8189" s="38"/>
      <c r="N8189" s="36"/>
      <c r="O8189" s="38"/>
    </row>
    <row r="8190" spans="8:15">
      <c r="H8190" s="37"/>
      <c r="I8190" s="36"/>
      <c r="J8190" s="38"/>
      <c r="K8190" s="36"/>
      <c r="L8190" s="36"/>
      <c r="M8190" s="38"/>
      <c r="N8190" s="36"/>
      <c r="O8190" s="38"/>
    </row>
    <row r="8191" spans="8:15">
      <c r="H8191" s="37"/>
      <c r="I8191" s="36"/>
      <c r="J8191" s="38"/>
      <c r="K8191" s="36"/>
      <c r="L8191" s="36"/>
      <c r="M8191" s="38"/>
      <c r="N8191" s="36"/>
      <c r="O8191" s="38"/>
    </row>
    <row r="8192" spans="8:15">
      <c r="H8192" s="37"/>
      <c r="I8192" s="36"/>
      <c r="J8192" s="38"/>
      <c r="K8192" s="36"/>
      <c r="L8192" s="36"/>
      <c r="M8192" s="38"/>
      <c r="N8192" s="36"/>
      <c r="O8192" s="38"/>
    </row>
    <row r="8193" spans="8:15">
      <c r="H8193" s="37"/>
      <c r="I8193" s="36"/>
      <c r="J8193" s="38"/>
      <c r="K8193" s="36"/>
      <c r="L8193" s="36"/>
      <c r="M8193" s="38"/>
      <c r="N8193" s="36"/>
      <c r="O8193" s="38"/>
    </row>
    <row r="8194" spans="8:15">
      <c r="H8194" s="37"/>
      <c r="I8194" s="36"/>
      <c r="J8194" s="38"/>
      <c r="K8194" s="36"/>
      <c r="L8194" s="36"/>
      <c r="M8194" s="38"/>
      <c r="N8194" s="36"/>
      <c r="O8194" s="38"/>
    </row>
    <row r="8195" spans="8:15">
      <c r="H8195" s="37"/>
      <c r="I8195" s="36"/>
      <c r="J8195" s="38"/>
      <c r="K8195" s="36"/>
      <c r="L8195" s="36"/>
      <c r="M8195" s="38"/>
      <c r="N8195" s="36"/>
      <c r="O8195" s="38"/>
    </row>
    <row r="8196" spans="8:15">
      <c r="H8196" s="37"/>
      <c r="I8196" s="36"/>
      <c r="J8196" s="38"/>
      <c r="K8196" s="36"/>
      <c r="L8196" s="36"/>
      <c r="M8196" s="38"/>
      <c r="N8196" s="36"/>
      <c r="O8196" s="38"/>
    </row>
    <row r="8197" spans="8:15">
      <c r="H8197" s="37"/>
      <c r="I8197" s="36"/>
      <c r="J8197" s="38"/>
      <c r="K8197" s="36"/>
      <c r="L8197" s="36"/>
      <c r="M8197" s="38"/>
      <c r="N8197" s="36"/>
      <c r="O8197" s="38"/>
    </row>
    <row r="8198" spans="8:15">
      <c r="H8198" s="37"/>
      <c r="I8198" s="36"/>
      <c r="J8198" s="38"/>
      <c r="K8198" s="36"/>
      <c r="L8198" s="36"/>
      <c r="M8198" s="38"/>
      <c r="N8198" s="36"/>
      <c r="O8198" s="38"/>
    </row>
    <row r="8199" spans="8:15">
      <c r="H8199" s="37"/>
      <c r="I8199" s="36"/>
      <c r="J8199" s="38"/>
      <c r="K8199" s="36"/>
      <c r="L8199" s="36"/>
      <c r="M8199" s="38"/>
      <c r="N8199" s="36"/>
      <c r="O8199" s="38"/>
    </row>
    <row r="8200" spans="8:15">
      <c r="H8200" s="37"/>
      <c r="I8200" s="36"/>
      <c r="J8200" s="38"/>
      <c r="K8200" s="36"/>
      <c r="L8200" s="36"/>
      <c r="M8200" s="38"/>
      <c r="N8200" s="36"/>
      <c r="O8200" s="38"/>
    </row>
    <row r="8201" spans="8:15">
      <c r="H8201" s="37"/>
      <c r="I8201" s="36"/>
      <c r="J8201" s="38"/>
      <c r="K8201" s="36"/>
      <c r="L8201" s="36"/>
      <c r="M8201" s="38"/>
      <c r="N8201" s="36"/>
      <c r="O8201" s="38"/>
    </row>
    <row r="8202" spans="8:15">
      <c r="H8202" s="37"/>
      <c r="I8202" s="36"/>
      <c r="J8202" s="38"/>
      <c r="K8202" s="36"/>
      <c r="L8202" s="36"/>
      <c r="M8202" s="38"/>
      <c r="N8202" s="36"/>
      <c r="O8202" s="38"/>
    </row>
    <row r="8203" spans="8:15">
      <c r="H8203" s="37"/>
      <c r="I8203" s="36"/>
      <c r="J8203" s="38"/>
      <c r="K8203" s="36"/>
      <c r="L8203" s="36"/>
      <c r="M8203" s="38"/>
      <c r="N8203" s="36"/>
      <c r="O8203" s="38"/>
    </row>
    <row r="8204" spans="8:15">
      <c r="H8204" s="37"/>
      <c r="I8204" s="36"/>
      <c r="J8204" s="38"/>
      <c r="K8204" s="36"/>
      <c r="L8204" s="36"/>
      <c r="M8204" s="38"/>
      <c r="N8204" s="36"/>
      <c r="O8204" s="38"/>
    </row>
    <row r="8205" spans="8:15">
      <c r="H8205" s="37"/>
      <c r="I8205" s="36"/>
      <c r="J8205" s="38"/>
      <c r="K8205" s="36"/>
      <c r="L8205" s="36"/>
      <c r="M8205" s="38"/>
      <c r="N8205" s="36"/>
      <c r="O8205" s="38"/>
    </row>
    <row r="8206" spans="8:15">
      <c r="H8206" s="37"/>
      <c r="I8206" s="36"/>
      <c r="J8206" s="38"/>
      <c r="K8206" s="36"/>
      <c r="L8206" s="36"/>
      <c r="M8206" s="38"/>
      <c r="N8206" s="36"/>
      <c r="O8206" s="38"/>
    </row>
    <row r="8207" spans="8:15">
      <c r="H8207" s="37"/>
      <c r="I8207" s="36"/>
      <c r="J8207" s="38"/>
      <c r="K8207" s="36"/>
      <c r="L8207" s="36"/>
      <c r="M8207" s="38"/>
      <c r="N8207" s="36"/>
      <c r="O8207" s="38"/>
    </row>
    <row r="8208" spans="8:15">
      <c r="H8208" s="37"/>
      <c r="I8208" s="36"/>
      <c r="J8208" s="38"/>
      <c r="K8208" s="36"/>
      <c r="L8208" s="36"/>
      <c r="M8208" s="38"/>
      <c r="N8208" s="36"/>
      <c r="O8208" s="38"/>
    </row>
    <row r="8209" spans="8:15">
      <c r="H8209" s="37"/>
      <c r="I8209" s="36"/>
      <c r="J8209" s="38"/>
      <c r="K8209" s="36"/>
      <c r="L8209" s="36"/>
      <c r="M8209" s="38"/>
      <c r="N8209" s="36"/>
      <c r="O8209" s="38"/>
    </row>
    <row r="8210" spans="8:15">
      <c r="H8210" s="37"/>
      <c r="I8210" s="36"/>
      <c r="J8210" s="38"/>
      <c r="K8210" s="36"/>
      <c r="L8210" s="36"/>
      <c r="M8210" s="38"/>
      <c r="N8210" s="36"/>
      <c r="O8210" s="38"/>
    </row>
    <row r="8211" spans="8:15">
      <c r="H8211" s="37"/>
      <c r="I8211" s="36"/>
      <c r="J8211" s="38"/>
      <c r="K8211" s="36"/>
      <c r="L8211" s="36"/>
      <c r="M8211" s="38"/>
      <c r="N8211" s="36"/>
      <c r="O8211" s="38"/>
    </row>
    <row r="8212" spans="8:15">
      <c r="H8212" s="37"/>
      <c r="I8212" s="36"/>
      <c r="J8212" s="38"/>
      <c r="K8212" s="36"/>
      <c r="L8212" s="36"/>
      <c r="M8212" s="38"/>
      <c r="N8212" s="36"/>
      <c r="O8212" s="38"/>
    </row>
    <row r="8213" spans="8:15">
      <c r="H8213" s="37"/>
      <c r="I8213" s="36"/>
      <c r="J8213" s="38"/>
      <c r="K8213" s="36"/>
      <c r="L8213" s="36"/>
      <c r="M8213" s="38"/>
      <c r="N8213" s="36"/>
      <c r="O8213" s="38"/>
    </row>
    <row r="8214" spans="8:15">
      <c r="H8214" s="37"/>
      <c r="I8214" s="36"/>
      <c r="J8214" s="38"/>
      <c r="K8214" s="36"/>
      <c r="L8214" s="36"/>
      <c r="M8214" s="38"/>
      <c r="N8214" s="36"/>
      <c r="O8214" s="38"/>
    </row>
    <row r="8215" spans="8:15">
      <c r="H8215" s="37"/>
      <c r="I8215" s="36"/>
      <c r="J8215" s="38"/>
      <c r="K8215" s="36"/>
      <c r="L8215" s="36"/>
      <c r="M8215" s="38"/>
      <c r="N8215" s="36"/>
      <c r="O8215" s="38"/>
    </row>
    <row r="8216" spans="8:15">
      <c r="H8216" s="37"/>
      <c r="I8216" s="36"/>
      <c r="J8216" s="38"/>
      <c r="K8216" s="36"/>
      <c r="L8216" s="36"/>
      <c r="M8216" s="38"/>
      <c r="N8216" s="36"/>
      <c r="O8216" s="38"/>
    </row>
    <row r="8217" spans="8:15">
      <c r="H8217" s="37"/>
      <c r="I8217" s="36"/>
      <c r="J8217" s="38"/>
      <c r="K8217" s="36"/>
      <c r="L8217" s="36"/>
      <c r="M8217" s="38"/>
      <c r="N8217" s="36"/>
      <c r="O8217" s="38"/>
    </row>
    <row r="8218" spans="8:15">
      <c r="H8218" s="37"/>
      <c r="I8218" s="36"/>
      <c r="J8218" s="38"/>
      <c r="K8218" s="36"/>
      <c r="L8218" s="36"/>
      <c r="M8218" s="38"/>
      <c r="N8218" s="36"/>
      <c r="O8218" s="38"/>
    </row>
    <row r="8219" spans="8:15">
      <c r="H8219" s="37"/>
      <c r="I8219" s="36"/>
      <c r="J8219" s="38"/>
      <c r="K8219" s="36"/>
      <c r="L8219" s="36"/>
      <c r="M8219" s="38"/>
      <c r="N8219" s="36"/>
      <c r="O8219" s="38"/>
    </row>
    <row r="8220" spans="8:15">
      <c r="H8220" s="37"/>
      <c r="I8220" s="36"/>
      <c r="J8220" s="38"/>
      <c r="K8220" s="36"/>
      <c r="L8220" s="36"/>
      <c r="M8220" s="38"/>
      <c r="N8220" s="36"/>
      <c r="O8220" s="38"/>
    </row>
    <row r="8221" spans="8:15">
      <c r="H8221" s="37"/>
      <c r="I8221" s="36"/>
      <c r="J8221" s="38"/>
      <c r="K8221" s="36"/>
      <c r="L8221" s="36"/>
      <c r="M8221" s="38"/>
      <c r="N8221" s="36"/>
      <c r="O8221" s="38"/>
    </row>
    <row r="8222" spans="8:15">
      <c r="H8222" s="37"/>
      <c r="I8222" s="36"/>
      <c r="J8222" s="38"/>
      <c r="K8222" s="36"/>
      <c r="L8222" s="36"/>
      <c r="M8222" s="38"/>
      <c r="N8222" s="36"/>
      <c r="O8222" s="38"/>
    </row>
    <row r="8223" spans="8:15">
      <c r="H8223" s="37"/>
      <c r="I8223" s="36"/>
      <c r="J8223" s="38"/>
      <c r="K8223" s="36"/>
      <c r="L8223" s="36"/>
      <c r="M8223" s="38"/>
      <c r="N8223" s="36"/>
      <c r="O8223" s="38"/>
    </row>
    <row r="8224" spans="8:15">
      <c r="H8224" s="37"/>
      <c r="I8224" s="36"/>
      <c r="J8224" s="38"/>
      <c r="K8224" s="36"/>
      <c r="L8224" s="36"/>
      <c r="M8224" s="38"/>
      <c r="N8224" s="36"/>
      <c r="O8224" s="38"/>
    </row>
    <row r="8225" spans="8:15">
      <c r="H8225" s="37"/>
      <c r="I8225" s="36"/>
      <c r="J8225" s="38"/>
      <c r="K8225" s="36"/>
      <c r="L8225" s="36"/>
      <c r="M8225" s="38"/>
      <c r="N8225" s="36"/>
      <c r="O8225" s="38"/>
    </row>
    <row r="8226" spans="8:15">
      <c r="H8226" s="37"/>
      <c r="I8226" s="36"/>
      <c r="J8226" s="38"/>
      <c r="K8226" s="36"/>
      <c r="L8226" s="36"/>
      <c r="M8226" s="38"/>
      <c r="N8226" s="36"/>
      <c r="O8226" s="38"/>
    </row>
    <row r="8227" spans="8:15">
      <c r="H8227" s="37"/>
      <c r="I8227" s="36"/>
      <c r="J8227" s="38"/>
      <c r="K8227" s="36"/>
      <c r="L8227" s="36"/>
      <c r="M8227" s="38"/>
      <c r="N8227" s="36"/>
      <c r="O8227" s="38"/>
    </row>
    <row r="8228" spans="8:15">
      <c r="H8228" s="37"/>
      <c r="I8228" s="36"/>
      <c r="J8228" s="38"/>
      <c r="K8228" s="36"/>
      <c r="L8228" s="36"/>
      <c r="M8228" s="38"/>
      <c r="N8228" s="36"/>
      <c r="O8228" s="38"/>
    </row>
    <row r="8229" spans="8:15">
      <c r="H8229" s="37"/>
      <c r="I8229" s="36"/>
      <c r="J8229" s="38"/>
      <c r="K8229" s="36"/>
      <c r="L8229" s="36"/>
      <c r="M8229" s="38"/>
      <c r="N8229" s="36"/>
      <c r="O8229" s="38"/>
    </row>
    <row r="8230" spans="8:15">
      <c r="H8230" s="37"/>
      <c r="I8230" s="36"/>
      <c r="J8230" s="38"/>
      <c r="K8230" s="36"/>
      <c r="L8230" s="36"/>
      <c r="M8230" s="38"/>
      <c r="N8230" s="36"/>
      <c r="O8230" s="38"/>
    </row>
    <row r="8231" spans="8:15">
      <c r="H8231" s="37"/>
      <c r="I8231" s="36"/>
      <c r="J8231" s="38"/>
      <c r="K8231" s="36"/>
      <c r="L8231" s="36"/>
      <c r="M8231" s="38"/>
      <c r="N8231" s="36"/>
      <c r="O8231" s="38"/>
    </row>
    <row r="8232" spans="8:15">
      <c r="H8232" s="37"/>
      <c r="I8232" s="36"/>
      <c r="J8232" s="38"/>
      <c r="K8232" s="36"/>
      <c r="L8232" s="36"/>
      <c r="M8232" s="38"/>
      <c r="N8232" s="36"/>
      <c r="O8232" s="38"/>
    </row>
    <row r="8233" spans="8:15">
      <c r="H8233" s="37"/>
      <c r="I8233" s="36"/>
      <c r="J8233" s="38"/>
      <c r="K8233" s="36"/>
      <c r="L8233" s="36"/>
      <c r="M8233" s="38"/>
      <c r="N8233" s="36"/>
      <c r="O8233" s="38"/>
    </row>
    <row r="8234" spans="8:15">
      <c r="H8234" s="37"/>
      <c r="I8234" s="36"/>
      <c r="J8234" s="38"/>
      <c r="K8234" s="36"/>
      <c r="L8234" s="36"/>
      <c r="M8234" s="38"/>
      <c r="N8234" s="36"/>
      <c r="O8234" s="38"/>
    </row>
    <row r="8235" spans="8:15">
      <c r="H8235" s="37"/>
      <c r="I8235" s="36"/>
      <c r="J8235" s="38"/>
      <c r="K8235" s="36"/>
      <c r="L8235" s="36"/>
      <c r="M8235" s="38"/>
      <c r="N8235" s="36"/>
      <c r="O8235" s="38"/>
    </row>
    <row r="8236" spans="8:15">
      <c r="H8236" s="37"/>
      <c r="I8236" s="36"/>
      <c r="J8236" s="38"/>
      <c r="K8236" s="36"/>
      <c r="L8236" s="36"/>
      <c r="M8236" s="38"/>
      <c r="N8236" s="36"/>
      <c r="O8236" s="38"/>
    </row>
    <row r="8237" spans="8:15">
      <c r="H8237" s="37"/>
      <c r="I8237" s="36"/>
      <c r="J8237" s="38"/>
      <c r="K8237" s="36"/>
      <c r="L8237" s="36"/>
      <c r="M8237" s="38"/>
      <c r="N8237" s="36"/>
      <c r="O8237" s="38"/>
    </row>
    <row r="8238" spans="8:15">
      <c r="H8238" s="37"/>
      <c r="I8238" s="36"/>
      <c r="J8238" s="38"/>
      <c r="K8238" s="36"/>
      <c r="L8238" s="36"/>
      <c r="M8238" s="38"/>
      <c r="N8238" s="36"/>
      <c r="O8238" s="38"/>
    </row>
    <row r="8239" spans="8:15">
      <c r="H8239" s="37"/>
      <c r="I8239" s="36"/>
      <c r="J8239" s="38"/>
      <c r="K8239" s="36"/>
      <c r="L8239" s="36"/>
      <c r="M8239" s="38"/>
      <c r="N8239" s="36"/>
      <c r="O8239" s="38"/>
    </row>
    <row r="8240" spans="8:15">
      <c r="H8240" s="37"/>
      <c r="I8240" s="36"/>
      <c r="J8240" s="38"/>
      <c r="K8240" s="36"/>
      <c r="L8240" s="36"/>
      <c r="M8240" s="38"/>
      <c r="N8240" s="36"/>
      <c r="O8240" s="38"/>
    </row>
    <row r="8241" spans="8:15">
      <c r="H8241" s="37"/>
      <c r="I8241" s="36"/>
      <c r="J8241" s="38"/>
      <c r="K8241" s="36"/>
      <c r="L8241" s="36"/>
      <c r="M8241" s="38"/>
      <c r="N8241" s="36"/>
      <c r="O8241" s="38"/>
    </row>
    <row r="8242" spans="8:15">
      <c r="H8242" s="37"/>
      <c r="I8242" s="36"/>
      <c r="J8242" s="38"/>
      <c r="K8242" s="36"/>
      <c r="L8242" s="36"/>
      <c r="M8242" s="38"/>
      <c r="N8242" s="36"/>
      <c r="O8242" s="38"/>
    </row>
    <row r="8243" spans="8:15">
      <c r="H8243" s="37"/>
      <c r="I8243" s="36"/>
      <c r="J8243" s="38"/>
      <c r="K8243" s="36"/>
      <c r="L8243" s="36"/>
      <c r="M8243" s="38"/>
      <c r="N8243" s="36"/>
      <c r="O8243" s="38"/>
    </row>
    <row r="8244" spans="8:15">
      <c r="H8244" s="37"/>
      <c r="I8244" s="36"/>
      <c r="J8244" s="38"/>
      <c r="K8244" s="36"/>
      <c r="L8244" s="36"/>
      <c r="M8244" s="38"/>
      <c r="N8244" s="36"/>
      <c r="O8244" s="38"/>
    </row>
    <row r="8245" spans="8:15">
      <c r="H8245" s="37"/>
      <c r="I8245" s="36"/>
      <c r="J8245" s="38"/>
      <c r="K8245" s="36"/>
      <c r="L8245" s="36"/>
      <c r="M8245" s="38"/>
      <c r="N8245" s="36"/>
      <c r="O8245" s="38"/>
    </row>
    <row r="8246" spans="8:15">
      <c r="H8246" s="37"/>
      <c r="I8246" s="36"/>
      <c r="J8246" s="38"/>
      <c r="K8246" s="36"/>
      <c r="L8246" s="36"/>
      <c r="M8246" s="38"/>
      <c r="N8246" s="36"/>
      <c r="O8246" s="38"/>
    </row>
    <row r="8247" spans="8:15">
      <c r="H8247" s="37"/>
      <c r="I8247" s="36"/>
      <c r="J8247" s="38"/>
      <c r="K8247" s="36"/>
      <c r="L8247" s="36"/>
      <c r="M8247" s="38"/>
      <c r="N8247" s="36"/>
      <c r="O8247" s="38"/>
    </row>
    <row r="8248" spans="8:15">
      <c r="H8248" s="37"/>
      <c r="I8248" s="36"/>
      <c r="J8248" s="38"/>
      <c r="K8248" s="36"/>
      <c r="L8248" s="36"/>
      <c r="M8248" s="38"/>
      <c r="N8248" s="36"/>
      <c r="O8248" s="38"/>
    </row>
    <row r="8249" spans="8:15">
      <c r="H8249" s="37"/>
      <c r="I8249" s="36"/>
      <c r="J8249" s="38"/>
      <c r="K8249" s="36"/>
      <c r="L8249" s="36"/>
      <c r="M8249" s="38"/>
      <c r="N8249" s="36"/>
      <c r="O8249" s="38"/>
    </row>
    <row r="8250" spans="8:15">
      <c r="H8250" s="37"/>
      <c r="I8250" s="36"/>
      <c r="J8250" s="38"/>
      <c r="K8250" s="36"/>
      <c r="L8250" s="36"/>
      <c r="M8250" s="38"/>
      <c r="N8250" s="36"/>
      <c r="O8250" s="38"/>
    </row>
    <row r="8251" spans="8:15">
      <c r="H8251" s="37"/>
      <c r="I8251" s="36"/>
      <c r="J8251" s="38"/>
      <c r="K8251" s="36"/>
      <c r="L8251" s="36"/>
      <c r="M8251" s="38"/>
      <c r="N8251" s="36"/>
      <c r="O8251" s="38"/>
    </row>
    <row r="8252" spans="8:15">
      <c r="H8252" s="37"/>
      <c r="I8252" s="36"/>
      <c r="J8252" s="38"/>
      <c r="K8252" s="36"/>
      <c r="L8252" s="36"/>
      <c r="M8252" s="38"/>
      <c r="N8252" s="36"/>
      <c r="O8252" s="38"/>
    </row>
    <row r="8253" spans="8:15">
      <c r="H8253" s="37"/>
      <c r="I8253" s="36"/>
      <c r="J8253" s="38"/>
      <c r="K8253" s="36"/>
      <c r="L8253" s="36"/>
      <c r="M8253" s="38"/>
      <c r="N8253" s="36"/>
      <c r="O8253" s="38"/>
    </row>
    <row r="8254" spans="8:15">
      <c r="H8254" s="37"/>
      <c r="I8254" s="36"/>
      <c r="J8254" s="38"/>
      <c r="K8254" s="36"/>
      <c r="L8254" s="36"/>
      <c r="M8254" s="38"/>
      <c r="N8254" s="36"/>
      <c r="O8254" s="38"/>
    </row>
    <row r="8255" spans="8:15">
      <c r="H8255" s="37"/>
      <c r="I8255" s="36"/>
      <c r="J8255" s="38"/>
      <c r="K8255" s="36"/>
      <c r="L8255" s="36"/>
      <c r="M8255" s="38"/>
      <c r="N8255" s="36"/>
      <c r="O8255" s="38"/>
    </row>
    <row r="8256" spans="8:15">
      <c r="H8256" s="37"/>
      <c r="I8256" s="36"/>
      <c r="J8256" s="38"/>
      <c r="K8256" s="36"/>
      <c r="L8256" s="36"/>
      <c r="M8256" s="38"/>
      <c r="N8256" s="36"/>
      <c r="O8256" s="38"/>
    </row>
    <row r="8257" spans="8:15">
      <c r="H8257" s="37"/>
      <c r="I8257" s="36"/>
      <c r="J8257" s="38"/>
      <c r="K8257" s="36"/>
      <c r="L8257" s="36"/>
      <c r="M8257" s="38"/>
      <c r="N8257" s="36"/>
      <c r="O8257" s="38"/>
    </row>
    <row r="8258" spans="8:15">
      <c r="H8258" s="37"/>
      <c r="I8258" s="36"/>
      <c r="J8258" s="38"/>
      <c r="K8258" s="36"/>
      <c r="L8258" s="36"/>
      <c r="M8258" s="38"/>
      <c r="N8258" s="36"/>
      <c r="O8258" s="38"/>
    </row>
    <row r="8259" spans="8:15">
      <c r="H8259" s="37"/>
      <c r="I8259" s="36"/>
      <c r="J8259" s="38"/>
      <c r="K8259" s="36"/>
      <c r="L8259" s="36"/>
      <c r="M8259" s="38"/>
      <c r="N8259" s="36"/>
      <c r="O8259" s="38"/>
    </row>
    <row r="8260" spans="8:15">
      <c r="H8260" s="37"/>
      <c r="I8260" s="36"/>
      <c r="J8260" s="38"/>
      <c r="K8260" s="36"/>
      <c r="L8260" s="36"/>
      <c r="M8260" s="38"/>
      <c r="N8260" s="36"/>
      <c r="O8260" s="38"/>
    </row>
    <row r="8261" spans="8:15">
      <c r="H8261" s="37"/>
      <c r="I8261" s="36"/>
      <c r="J8261" s="38"/>
      <c r="K8261" s="36"/>
      <c r="L8261" s="36"/>
      <c r="M8261" s="38"/>
      <c r="N8261" s="36"/>
      <c r="O8261" s="38"/>
    </row>
    <row r="8262" spans="8:15">
      <c r="H8262" s="37"/>
      <c r="I8262" s="36"/>
      <c r="J8262" s="38"/>
      <c r="K8262" s="36"/>
      <c r="L8262" s="36"/>
      <c r="M8262" s="38"/>
      <c r="N8262" s="36"/>
      <c r="O8262" s="38"/>
    </row>
    <row r="8263" spans="8:15">
      <c r="H8263" s="37"/>
      <c r="I8263" s="36"/>
      <c r="J8263" s="38"/>
      <c r="K8263" s="36"/>
      <c r="L8263" s="36"/>
      <c r="M8263" s="38"/>
      <c r="N8263" s="36"/>
      <c r="O8263" s="38"/>
    </row>
    <row r="8264" spans="8:15">
      <c r="H8264" s="37"/>
      <c r="I8264" s="36"/>
      <c r="J8264" s="38"/>
      <c r="K8264" s="36"/>
      <c r="L8264" s="36"/>
      <c r="M8264" s="38"/>
      <c r="N8264" s="36"/>
      <c r="O8264" s="38"/>
    </row>
    <row r="8265" spans="8:15">
      <c r="H8265" s="37"/>
      <c r="I8265" s="36"/>
      <c r="J8265" s="38"/>
      <c r="K8265" s="36"/>
      <c r="L8265" s="36"/>
      <c r="M8265" s="38"/>
      <c r="N8265" s="36"/>
      <c r="O8265" s="38"/>
    </row>
    <row r="8266" spans="8:15">
      <c r="H8266" s="37"/>
      <c r="I8266" s="36"/>
      <c r="J8266" s="38"/>
      <c r="K8266" s="36"/>
      <c r="L8266" s="36"/>
      <c r="M8266" s="38"/>
      <c r="N8266" s="36"/>
      <c r="O8266" s="38"/>
    </row>
    <row r="8267" spans="8:15">
      <c r="H8267" s="37"/>
      <c r="I8267" s="36"/>
      <c r="J8267" s="38"/>
      <c r="K8267" s="36"/>
      <c r="L8267" s="36"/>
      <c r="M8267" s="38"/>
      <c r="N8267" s="36"/>
      <c r="O8267" s="38"/>
    </row>
    <row r="8268" spans="8:15">
      <c r="H8268" s="37"/>
      <c r="I8268" s="36"/>
      <c r="J8268" s="38"/>
      <c r="K8268" s="36"/>
      <c r="L8268" s="36"/>
      <c r="M8268" s="38"/>
      <c r="N8268" s="36"/>
      <c r="O8268" s="38"/>
    </row>
    <row r="8269" spans="8:15">
      <c r="H8269" s="37"/>
      <c r="I8269" s="36"/>
      <c r="J8269" s="38"/>
      <c r="K8269" s="36"/>
      <c r="L8269" s="36"/>
      <c r="M8269" s="38"/>
      <c r="N8269" s="36"/>
      <c r="O8269" s="38"/>
    </row>
    <row r="8270" spans="8:15">
      <c r="H8270" s="37"/>
      <c r="I8270" s="36"/>
      <c r="J8270" s="38"/>
      <c r="K8270" s="36"/>
      <c r="L8270" s="36"/>
      <c r="M8270" s="38"/>
      <c r="N8270" s="36"/>
      <c r="O8270" s="38"/>
    </row>
    <row r="8271" spans="8:15">
      <c r="H8271" s="37"/>
      <c r="I8271" s="36"/>
      <c r="J8271" s="38"/>
      <c r="K8271" s="36"/>
      <c r="L8271" s="36"/>
      <c r="M8271" s="38"/>
      <c r="N8271" s="36"/>
      <c r="O8271" s="38"/>
    </row>
    <row r="8272" spans="8:15">
      <c r="H8272" s="37"/>
      <c r="I8272" s="36"/>
      <c r="J8272" s="38"/>
      <c r="K8272" s="36"/>
      <c r="L8272" s="36"/>
      <c r="M8272" s="38"/>
      <c r="N8272" s="36"/>
      <c r="O8272" s="38"/>
    </row>
    <row r="8273" spans="8:15">
      <c r="H8273" s="37"/>
      <c r="I8273" s="36"/>
      <c r="J8273" s="38"/>
      <c r="K8273" s="36"/>
      <c r="L8273" s="36"/>
      <c r="M8273" s="38"/>
      <c r="N8273" s="36"/>
      <c r="O8273" s="38"/>
    </row>
    <row r="8274" spans="8:15">
      <c r="H8274" s="37"/>
      <c r="I8274" s="36"/>
      <c r="J8274" s="38"/>
      <c r="K8274" s="36"/>
      <c r="L8274" s="36"/>
      <c r="M8274" s="38"/>
      <c r="N8274" s="36"/>
      <c r="O8274" s="38"/>
    </row>
    <row r="8275" spans="8:15">
      <c r="H8275" s="37"/>
      <c r="I8275" s="36"/>
      <c r="J8275" s="38"/>
      <c r="K8275" s="36"/>
      <c r="L8275" s="36"/>
      <c r="M8275" s="38"/>
      <c r="N8275" s="36"/>
      <c r="O8275" s="38"/>
    </row>
    <row r="8276" spans="8:15">
      <c r="H8276" s="37"/>
      <c r="I8276" s="36"/>
      <c r="J8276" s="38"/>
      <c r="K8276" s="36"/>
      <c r="L8276" s="36"/>
      <c r="M8276" s="38"/>
      <c r="N8276" s="36"/>
      <c r="O8276" s="38"/>
    </row>
    <row r="8277" spans="8:15">
      <c r="H8277" s="37"/>
      <c r="I8277" s="36"/>
      <c r="J8277" s="38"/>
      <c r="K8277" s="36"/>
      <c r="L8277" s="36"/>
      <c r="M8277" s="38"/>
      <c r="N8277" s="36"/>
      <c r="O8277" s="38"/>
    </row>
    <row r="8278" spans="8:15">
      <c r="H8278" s="37"/>
      <c r="I8278" s="36"/>
      <c r="J8278" s="38"/>
      <c r="K8278" s="36"/>
      <c r="L8278" s="36"/>
      <c r="M8278" s="38"/>
      <c r="N8278" s="36"/>
      <c r="O8278" s="38"/>
    </row>
    <row r="8279" spans="8:15">
      <c r="H8279" s="37"/>
      <c r="I8279" s="36"/>
      <c r="J8279" s="38"/>
      <c r="K8279" s="36"/>
      <c r="L8279" s="36"/>
      <c r="M8279" s="38"/>
      <c r="N8279" s="36"/>
      <c r="O8279" s="38"/>
    </row>
    <row r="8280" spans="8:15">
      <c r="H8280" s="37"/>
      <c r="I8280" s="36"/>
      <c r="J8280" s="38"/>
      <c r="K8280" s="36"/>
      <c r="L8280" s="36"/>
      <c r="M8280" s="38"/>
      <c r="N8280" s="36"/>
      <c r="O8280" s="38"/>
    </row>
    <row r="8281" spans="8:15">
      <c r="H8281" s="37"/>
      <c r="I8281" s="36"/>
      <c r="J8281" s="38"/>
      <c r="K8281" s="36"/>
      <c r="L8281" s="36"/>
      <c r="M8281" s="38"/>
      <c r="N8281" s="36"/>
      <c r="O8281" s="38"/>
    </row>
    <row r="8282" spans="8:15">
      <c r="H8282" s="37"/>
      <c r="I8282" s="36"/>
      <c r="J8282" s="38"/>
      <c r="K8282" s="36"/>
      <c r="L8282" s="36"/>
      <c r="M8282" s="38"/>
      <c r="N8282" s="36"/>
      <c r="O8282" s="38"/>
    </row>
    <row r="8283" spans="8:15">
      <c r="H8283" s="37"/>
      <c r="I8283" s="36"/>
      <c r="J8283" s="38"/>
      <c r="K8283" s="36"/>
      <c r="L8283" s="36"/>
      <c r="M8283" s="38"/>
      <c r="N8283" s="36"/>
      <c r="O8283" s="38"/>
    </row>
    <row r="8284" spans="8:15">
      <c r="H8284" s="37"/>
      <c r="I8284" s="36"/>
      <c r="J8284" s="38"/>
      <c r="K8284" s="36"/>
      <c r="L8284" s="36"/>
      <c r="M8284" s="38"/>
      <c r="N8284" s="36"/>
      <c r="O8284" s="38"/>
    </row>
    <row r="8285" spans="8:15">
      <c r="H8285" s="37"/>
      <c r="I8285" s="36"/>
      <c r="J8285" s="38"/>
      <c r="K8285" s="36"/>
      <c r="L8285" s="36"/>
      <c r="M8285" s="38"/>
      <c r="N8285" s="36"/>
      <c r="O8285" s="38"/>
    </row>
    <row r="8286" spans="8:15">
      <c r="H8286" s="37"/>
      <c r="I8286" s="36"/>
      <c r="J8286" s="38"/>
      <c r="K8286" s="36"/>
      <c r="L8286" s="36"/>
      <c r="M8286" s="38"/>
      <c r="N8286" s="36"/>
      <c r="O8286" s="38"/>
    </row>
    <row r="8287" spans="8:15">
      <c r="H8287" s="37"/>
      <c r="I8287" s="36"/>
      <c r="J8287" s="38"/>
      <c r="K8287" s="36"/>
      <c r="L8287" s="36"/>
      <c r="M8287" s="38"/>
      <c r="N8287" s="36"/>
      <c r="O8287" s="38"/>
    </row>
    <row r="8288" spans="8:15">
      <c r="H8288" s="37"/>
      <c r="I8288" s="36"/>
      <c r="J8288" s="38"/>
      <c r="K8288" s="36"/>
      <c r="L8288" s="36"/>
      <c r="M8288" s="38"/>
      <c r="N8288" s="36"/>
      <c r="O8288" s="38"/>
    </row>
    <row r="8289" spans="8:15">
      <c r="H8289" s="37"/>
      <c r="I8289" s="36"/>
      <c r="J8289" s="38"/>
      <c r="K8289" s="36"/>
      <c r="L8289" s="36"/>
      <c r="M8289" s="38"/>
      <c r="N8289" s="36"/>
      <c r="O8289" s="38"/>
    </row>
    <row r="8290" spans="8:15">
      <c r="H8290" s="37"/>
      <c r="I8290" s="36"/>
      <c r="J8290" s="38"/>
      <c r="K8290" s="36"/>
      <c r="L8290" s="36"/>
      <c r="M8290" s="38"/>
      <c r="N8290" s="36"/>
      <c r="O8290" s="38"/>
    </row>
    <row r="8291" spans="8:15">
      <c r="H8291" s="37"/>
      <c r="I8291" s="36"/>
      <c r="J8291" s="38"/>
      <c r="K8291" s="36"/>
      <c r="L8291" s="36"/>
      <c r="M8291" s="38"/>
      <c r="N8291" s="36"/>
      <c r="O8291" s="38"/>
    </row>
    <row r="8292" spans="8:15">
      <c r="H8292" s="37"/>
      <c r="I8292" s="36"/>
      <c r="J8292" s="38"/>
      <c r="K8292" s="36"/>
      <c r="L8292" s="36"/>
      <c r="M8292" s="38"/>
      <c r="N8292" s="36"/>
      <c r="O8292" s="38"/>
    </row>
    <row r="8293" spans="8:15">
      <c r="H8293" s="37"/>
      <c r="I8293" s="36"/>
      <c r="J8293" s="38"/>
      <c r="K8293" s="36"/>
      <c r="L8293" s="36"/>
      <c r="M8293" s="38"/>
      <c r="N8293" s="36"/>
      <c r="O8293" s="38"/>
    </row>
    <row r="8294" spans="8:15">
      <c r="H8294" s="37"/>
      <c r="I8294" s="36"/>
      <c r="J8294" s="38"/>
      <c r="K8294" s="36"/>
      <c r="L8294" s="36"/>
      <c r="M8294" s="38"/>
      <c r="N8294" s="36"/>
      <c r="O8294" s="38"/>
    </row>
    <row r="8295" spans="8:15">
      <c r="H8295" s="37"/>
      <c r="I8295" s="36"/>
      <c r="J8295" s="38"/>
      <c r="K8295" s="36"/>
      <c r="L8295" s="36"/>
      <c r="M8295" s="38"/>
      <c r="N8295" s="36"/>
      <c r="O8295" s="38"/>
    </row>
    <row r="8296" spans="8:15">
      <c r="H8296" s="37"/>
      <c r="I8296" s="36"/>
      <c r="J8296" s="38"/>
      <c r="K8296" s="36"/>
      <c r="L8296" s="36"/>
      <c r="M8296" s="38"/>
      <c r="N8296" s="36"/>
      <c r="O8296" s="38"/>
    </row>
    <row r="8297" spans="8:15">
      <c r="H8297" s="37"/>
      <c r="I8297" s="36"/>
      <c r="J8297" s="38"/>
      <c r="K8297" s="36"/>
      <c r="L8297" s="36"/>
      <c r="M8297" s="38"/>
      <c r="N8297" s="36"/>
      <c r="O8297" s="38"/>
    </row>
    <row r="8298" spans="8:15">
      <c r="H8298" s="37"/>
      <c r="I8298" s="36"/>
      <c r="J8298" s="38"/>
      <c r="K8298" s="36"/>
      <c r="L8298" s="36"/>
      <c r="M8298" s="38"/>
      <c r="N8298" s="36"/>
      <c r="O8298" s="38"/>
    </row>
    <row r="8299" spans="8:15">
      <c r="H8299" s="37"/>
      <c r="I8299" s="36"/>
      <c r="J8299" s="38"/>
      <c r="K8299" s="36"/>
      <c r="L8299" s="36"/>
      <c r="M8299" s="38"/>
      <c r="N8299" s="36"/>
      <c r="O8299" s="38"/>
    </row>
    <row r="8300" spans="8:15">
      <c r="H8300" s="37"/>
      <c r="I8300" s="36"/>
      <c r="J8300" s="38"/>
      <c r="K8300" s="36"/>
      <c r="L8300" s="36"/>
      <c r="M8300" s="38"/>
      <c r="N8300" s="36"/>
      <c r="O8300" s="38"/>
    </row>
    <row r="8301" spans="8:15">
      <c r="H8301" s="37"/>
      <c r="I8301" s="36"/>
      <c r="J8301" s="38"/>
      <c r="K8301" s="36"/>
      <c r="L8301" s="36"/>
      <c r="M8301" s="38"/>
      <c r="N8301" s="36"/>
      <c r="O8301" s="38"/>
    </row>
    <row r="8302" spans="8:15">
      <c r="H8302" s="37"/>
      <c r="I8302" s="36"/>
      <c r="J8302" s="38"/>
      <c r="K8302" s="36"/>
      <c r="L8302" s="36"/>
      <c r="M8302" s="38"/>
      <c r="N8302" s="36"/>
      <c r="O8302" s="38"/>
    </row>
    <row r="8303" spans="8:15">
      <c r="H8303" s="37"/>
      <c r="I8303" s="36"/>
      <c r="J8303" s="38"/>
      <c r="K8303" s="36"/>
      <c r="L8303" s="36"/>
      <c r="M8303" s="38"/>
      <c r="N8303" s="36"/>
      <c r="O8303" s="38"/>
    </row>
    <row r="8304" spans="8:15">
      <c r="H8304" s="37"/>
      <c r="I8304" s="36"/>
      <c r="J8304" s="38"/>
      <c r="K8304" s="36"/>
      <c r="L8304" s="36"/>
      <c r="M8304" s="38"/>
      <c r="N8304" s="36"/>
      <c r="O8304" s="38"/>
    </row>
    <row r="8305" spans="8:15">
      <c r="H8305" s="37"/>
      <c r="I8305" s="36"/>
      <c r="J8305" s="38"/>
      <c r="K8305" s="36"/>
      <c r="L8305" s="36"/>
      <c r="M8305" s="38"/>
      <c r="N8305" s="36"/>
      <c r="O8305" s="38"/>
    </row>
    <row r="8306" spans="8:15">
      <c r="H8306" s="37"/>
      <c r="I8306" s="36"/>
      <c r="J8306" s="38"/>
      <c r="K8306" s="36"/>
      <c r="L8306" s="36"/>
      <c r="M8306" s="38"/>
      <c r="N8306" s="36"/>
      <c r="O8306" s="38"/>
    </row>
    <row r="8307" spans="8:15">
      <c r="H8307" s="37"/>
      <c r="I8307" s="36"/>
      <c r="J8307" s="38"/>
      <c r="K8307" s="36"/>
      <c r="L8307" s="36"/>
      <c r="M8307" s="38"/>
      <c r="N8307" s="36"/>
      <c r="O8307" s="38"/>
    </row>
    <row r="8308" spans="8:15">
      <c r="H8308" s="37"/>
      <c r="I8308" s="36"/>
      <c r="J8308" s="38"/>
      <c r="K8308" s="36"/>
      <c r="L8308" s="36"/>
      <c r="M8308" s="38"/>
      <c r="N8308" s="36"/>
      <c r="O8308" s="38"/>
    </row>
    <row r="8309" spans="8:15">
      <c r="H8309" s="37"/>
      <c r="I8309" s="36"/>
      <c r="J8309" s="38"/>
      <c r="K8309" s="36"/>
      <c r="L8309" s="36"/>
      <c r="M8309" s="38"/>
      <c r="N8309" s="36"/>
      <c r="O8309" s="38"/>
    </row>
    <row r="8310" spans="8:15">
      <c r="H8310" s="37"/>
      <c r="I8310" s="36"/>
      <c r="J8310" s="38"/>
      <c r="K8310" s="36"/>
      <c r="L8310" s="36"/>
      <c r="M8310" s="38"/>
      <c r="N8310" s="36"/>
      <c r="O8310" s="38"/>
    </row>
    <row r="8311" spans="8:15">
      <c r="H8311" s="37"/>
      <c r="I8311" s="36"/>
      <c r="J8311" s="38"/>
      <c r="K8311" s="36"/>
      <c r="L8311" s="36"/>
      <c r="M8311" s="38"/>
      <c r="N8311" s="36"/>
      <c r="O8311" s="38"/>
    </row>
    <row r="8312" spans="8:15">
      <c r="H8312" s="37"/>
      <c r="I8312" s="36"/>
      <c r="J8312" s="38"/>
      <c r="K8312" s="36"/>
      <c r="L8312" s="36"/>
      <c r="M8312" s="38"/>
      <c r="N8312" s="36"/>
      <c r="O8312" s="38"/>
    </row>
    <row r="8313" spans="8:15">
      <c r="H8313" s="37"/>
      <c r="I8313" s="36"/>
      <c r="J8313" s="38"/>
      <c r="K8313" s="36"/>
      <c r="L8313" s="36"/>
      <c r="M8313" s="38"/>
      <c r="N8313" s="36"/>
      <c r="O8313" s="38"/>
    </row>
    <row r="8314" spans="8:15">
      <c r="H8314" s="37"/>
      <c r="I8314" s="36"/>
      <c r="J8314" s="38"/>
      <c r="K8314" s="36"/>
      <c r="L8314" s="36"/>
      <c r="M8314" s="38"/>
      <c r="N8314" s="36"/>
      <c r="O8314" s="38"/>
    </row>
    <row r="8315" spans="8:15">
      <c r="H8315" s="37"/>
      <c r="I8315" s="36"/>
      <c r="J8315" s="38"/>
      <c r="K8315" s="36"/>
      <c r="L8315" s="36"/>
      <c r="M8315" s="38"/>
      <c r="N8315" s="36"/>
      <c r="O8315" s="38"/>
    </row>
    <row r="8316" spans="8:15">
      <c r="H8316" s="37"/>
      <c r="I8316" s="36"/>
      <c r="J8316" s="38"/>
      <c r="K8316" s="36"/>
      <c r="L8316" s="36"/>
      <c r="M8316" s="38"/>
      <c r="N8316" s="36"/>
      <c r="O8316" s="38"/>
    </row>
    <row r="8317" spans="8:15">
      <c r="H8317" s="37"/>
      <c r="I8317" s="36"/>
      <c r="J8317" s="38"/>
      <c r="K8317" s="36"/>
      <c r="L8317" s="36"/>
      <c r="M8317" s="38"/>
      <c r="N8317" s="36"/>
      <c r="O8317" s="38"/>
    </row>
    <row r="8318" spans="8:15">
      <c r="H8318" s="37"/>
      <c r="I8318" s="36"/>
      <c r="J8318" s="38"/>
      <c r="K8318" s="36"/>
      <c r="L8318" s="36"/>
      <c r="M8318" s="38"/>
      <c r="N8318" s="36"/>
      <c r="O8318" s="38"/>
    </row>
    <row r="8319" spans="8:15">
      <c r="H8319" s="37"/>
      <c r="I8319" s="36"/>
      <c r="J8319" s="38"/>
      <c r="K8319" s="36"/>
      <c r="L8319" s="36"/>
      <c r="M8319" s="38"/>
      <c r="N8319" s="36"/>
      <c r="O8319" s="38"/>
    </row>
    <row r="8320" spans="8:15">
      <c r="H8320" s="37"/>
      <c r="I8320" s="36"/>
      <c r="J8320" s="38"/>
      <c r="K8320" s="36"/>
      <c r="L8320" s="36"/>
      <c r="M8320" s="38"/>
      <c r="N8320" s="36"/>
      <c r="O8320" s="38"/>
    </row>
    <row r="8321" spans="8:15">
      <c r="H8321" s="37"/>
      <c r="I8321" s="36"/>
      <c r="J8321" s="38"/>
      <c r="K8321" s="36"/>
      <c r="L8321" s="36"/>
      <c r="M8321" s="38"/>
      <c r="N8321" s="36"/>
      <c r="O8321" s="38"/>
    </row>
    <row r="8322" spans="8:15">
      <c r="H8322" s="37"/>
      <c r="I8322" s="36"/>
      <c r="J8322" s="38"/>
      <c r="K8322" s="36"/>
      <c r="L8322" s="36"/>
      <c r="M8322" s="38"/>
      <c r="N8322" s="36"/>
      <c r="O8322" s="38"/>
    </row>
    <row r="8323" spans="8:15">
      <c r="H8323" s="37"/>
      <c r="I8323" s="36"/>
      <c r="J8323" s="38"/>
      <c r="K8323" s="36"/>
      <c r="L8323" s="36"/>
      <c r="M8323" s="38"/>
      <c r="N8323" s="36"/>
      <c r="O8323" s="38"/>
    </row>
    <row r="8324" spans="8:15">
      <c r="H8324" s="37"/>
      <c r="I8324" s="36"/>
      <c r="J8324" s="38"/>
      <c r="K8324" s="36"/>
      <c r="L8324" s="36"/>
      <c r="M8324" s="38"/>
      <c r="N8324" s="36"/>
      <c r="O8324" s="38"/>
    </row>
    <row r="8325" spans="8:15">
      <c r="H8325" s="37"/>
      <c r="I8325" s="36"/>
      <c r="J8325" s="38"/>
      <c r="K8325" s="36"/>
      <c r="L8325" s="36"/>
      <c r="M8325" s="38"/>
      <c r="N8325" s="36"/>
      <c r="O8325" s="38"/>
    </row>
    <row r="8326" spans="8:15">
      <c r="H8326" s="37"/>
      <c r="I8326" s="36"/>
      <c r="J8326" s="38"/>
      <c r="K8326" s="36"/>
      <c r="L8326" s="36"/>
      <c r="M8326" s="38"/>
      <c r="N8326" s="36"/>
      <c r="O8326" s="38"/>
    </row>
    <row r="8327" spans="8:15">
      <c r="H8327" s="37"/>
      <c r="I8327" s="36"/>
      <c r="J8327" s="38"/>
      <c r="K8327" s="36"/>
      <c r="L8327" s="36"/>
      <c r="M8327" s="38"/>
      <c r="N8327" s="36"/>
      <c r="O8327" s="38"/>
    </row>
    <row r="8328" spans="8:15">
      <c r="H8328" s="37"/>
      <c r="I8328" s="36"/>
      <c r="J8328" s="38"/>
      <c r="K8328" s="36"/>
      <c r="L8328" s="36"/>
      <c r="M8328" s="38"/>
      <c r="N8328" s="36"/>
      <c r="O8328" s="38"/>
    </row>
    <row r="8329" spans="8:15">
      <c r="H8329" s="37"/>
      <c r="I8329" s="36"/>
      <c r="J8329" s="38"/>
      <c r="K8329" s="36"/>
      <c r="L8329" s="36"/>
      <c r="M8329" s="38"/>
      <c r="N8329" s="36"/>
      <c r="O8329" s="38"/>
    </row>
    <row r="8330" spans="8:15">
      <c r="H8330" s="37"/>
      <c r="I8330" s="36"/>
      <c r="J8330" s="38"/>
      <c r="K8330" s="36"/>
      <c r="L8330" s="36"/>
      <c r="M8330" s="38"/>
      <c r="N8330" s="36"/>
      <c r="O8330" s="38"/>
    </row>
    <row r="8331" spans="8:15">
      <c r="H8331" s="37"/>
      <c r="I8331" s="36"/>
      <c r="J8331" s="38"/>
      <c r="K8331" s="36"/>
      <c r="L8331" s="36"/>
      <c r="M8331" s="38"/>
      <c r="N8331" s="36"/>
      <c r="O8331" s="38"/>
    </row>
    <row r="8332" spans="8:15">
      <c r="H8332" s="37"/>
      <c r="I8332" s="36"/>
      <c r="J8332" s="38"/>
      <c r="K8332" s="36"/>
      <c r="L8332" s="36"/>
      <c r="M8332" s="38"/>
      <c r="N8332" s="36"/>
      <c r="O8332" s="38"/>
    </row>
    <row r="8333" spans="8:15">
      <c r="H8333" s="37"/>
      <c r="I8333" s="36"/>
      <c r="J8333" s="38"/>
      <c r="K8333" s="36"/>
      <c r="L8333" s="36"/>
      <c r="M8333" s="38"/>
      <c r="N8333" s="36"/>
      <c r="O8333" s="38"/>
    </row>
    <row r="8334" spans="8:15">
      <c r="H8334" s="37"/>
      <c r="I8334" s="36"/>
      <c r="J8334" s="38"/>
      <c r="K8334" s="36"/>
      <c r="L8334" s="36"/>
      <c r="M8334" s="38"/>
      <c r="N8334" s="36"/>
      <c r="O8334" s="38"/>
    </row>
    <row r="8335" spans="8:15">
      <c r="H8335" s="37"/>
      <c r="I8335" s="36"/>
      <c r="J8335" s="38"/>
      <c r="K8335" s="36"/>
      <c r="L8335" s="36"/>
      <c r="M8335" s="38"/>
      <c r="N8335" s="36"/>
      <c r="O8335" s="38"/>
    </row>
    <row r="8336" spans="8:15">
      <c r="H8336" s="37"/>
      <c r="I8336" s="36"/>
      <c r="J8336" s="38"/>
      <c r="K8336" s="36"/>
      <c r="L8336" s="36"/>
      <c r="M8336" s="38"/>
      <c r="N8336" s="36"/>
      <c r="O8336" s="38"/>
    </row>
    <row r="8337" spans="8:15">
      <c r="H8337" s="37"/>
      <c r="I8337" s="36"/>
      <c r="J8337" s="38"/>
      <c r="K8337" s="36"/>
      <c r="L8337" s="36"/>
      <c r="M8337" s="38"/>
      <c r="N8337" s="36"/>
      <c r="O8337" s="38"/>
    </row>
    <row r="8338" spans="8:15">
      <c r="H8338" s="37"/>
      <c r="I8338" s="36"/>
      <c r="J8338" s="38"/>
      <c r="K8338" s="36"/>
      <c r="L8338" s="36"/>
      <c r="M8338" s="38"/>
      <c r="N8338" s="36"/>
      <c r="O8338" s="38"/>
    </row>
    <row r="8339" spans="8:15">
      <c r="H8339" s="37"/>
      <c r="I8339" s="36"/>
      <c r="J8339" s="38"/>
      <c r="K8339" s="36"/>
      <c r="L8339" s="36"/>
      <c r="M8339" s="38"/>
      <c r="N8339" s="36"/>
      <c r="O8339" s="38"/>
    </row>
    <row r="8340" spans="8:15">
      <c r="H8340" s="37"/>
      <c r="I8340" s="36"/>
      <c r="J8340" s="38"/>
      <c r="K8340" s="36"/>
      <c r="L8340" s="36"/>
      <c r="M8340" s="38"/>
      <c r="N8340" s="36"/>
      <c r="O8340" s="38"/>
    </row>
    <row r="8341" spans="8:15">
      <c r="H8341" s="37"/>
      <c r="I8341" s="36"/>
      <c r="J8341" s="38"/>
      <c r="K8341" s="36"/>
      <c r="L8341" s="36"/>
      <c r="M8341" s="38"/>
      <c r="N8341" s="36"/>
      <c r="O8341" s="38"/>
    </row>
    <row r="8342" spans="8:15">
      <c r="H8342" s="37"/>
      <c r="I8342" s="36"/>
      <c r="J8342" s="38"/>
      <c r="K8342" s="36"/>
      <c r="L8342" s="36"/>
      <c r="M8342" s="38"/>
      <c r="N8342" s="36"/>
      <c r="O8342" s="38"/>
    </row>
    <row r="8343" spans="8:15">
      <c r="H8343" s="37"/>
      <c r="I8343" s="36"/>
      <c r="J8343" s="38"/>
      <c r="K8343" s="36"/>
      <c r="L8343" s="36"/>
      <c r="M8343" s="38"/>
      <c r="N8343" s="36"/>
      <c r="O8343" s="38"/>
    </row>
    <row r="8344" spans="8:15">
      <c r="H8344" s="37"/>
      <c r="I8344" s="36"/>
      <c r="J8344" s="38"/>
      <c r="K8344" s="36"/>
      <c r="L8344" s="36"/>
      <c r="M8344" s="38"/>
      <c r="N8344" s="36"/>
      <c r="O8344" s="38"/>
    </row>
    <row r="8345" spans="8:15">
      <c r="H8345" s="37"/>
      <c r="I8345" s="36"/>
      <c r="J8345" s="38"/>
      <c r="K8345" s="36"/>
      <c r="L8345" s="36"/>
      <c r="M8345" s="38"/>
      <c r="N8345" s="36"/>
      <c r="O8345" s="38"/>
    </row>
    <row r="8346" spans="8:15">
      <c r="H8346" s="37"/>
      <c r="I8346" s="36"/>
      <c r="J8346" s="38"/>
      <c r="K8346" s="36"/>
      <c r="L8346" s="36"/>
      <c r="M8346" s="38"/>
      <c r="N8346" s="36"/>
      <c r="O8346" s="38"/>
    </row>
    <row r="8347" spans="8:15">
      <c r="H8347" s="37"/>
      <c r="I8347" s="36"/>
      <c r="J8347" s="38"/>
      <c r="K8347" s="36"/>
      <c r="L8347" s="36"/>
      <c r="M8347" s="38"/>
      <c r="N8347" s="36"/>
      <c r="O8347" s="38"/>
    </row>
    <row r="8348" spans="8:15">
      <c r="H8348" s="37"/>
      <c r="I8348" s="36"/>
      <c r="J8348" s="38"/>
      <c r="K8348" s="36"/>
      <c r="L8348" s="36"/>
      <c r="M8348" s="38"/>
      <c r="N8348" s="36"/>
      <c r="O8348" s="38"/>
    </row>
    <row r="8349" spans="8:15">
      <c r="H8349" s="37"/>
      <c r="I8349" s="36"/>
      <c r="J8349" s="38"/>
      <c r="K8349" s="36"/>
      <c r="L8349" s="36"/>
      <c r="M8349" s="38"/>
      <c r="N8349" s="36"/>
      <c r="O8349" s="38"/>
    </row>
    <row r="8350" spans="8:15">
      <c r="H8350" s="37"/>
      <c r="I8350" s="36"/>
      <c r="J8350" s="38"/>
      <c r="K8350" s="36"/>
      <c r="L8350" s="36"/>
      <c r="M8350" s="38"/>
      <c r="N8350" s="36"/>
      <c r="O8350" s="38"/>
    </row>
    <row r="8351" spans="8:15">
      <c r="H8351" s="37"/>
      <c r="I8351" s="36"/>
      <c r="J8351" s="38"/>
      <c r="K8351" s="36"/>
      <c r="L8351" s="36"/>
      <c r="M8351" s="38"/>
      <c r="N8351" s="36"/>
      <c r="O8351" s="38"/>
    </row>
    <row r="8352" spans="8:15">
      <c r="H8352" s="37"/>
      <c r="I8352" s="36"/>
      <c r="J8352" s="38"/>
      <c r="K8352" s="36"/>
      <c r="L8352" s="36"/>
      <c r="M8352" s="38"/>
      <c r="N8352" s="36"/>
      <c r="O8352" s="38"/>
    </row>
    <row r="8353" spans="8:15">
      <c r="H8353" s="37"/>
      <c r="I8353" s="36"/>
      <c r="J8353" s="38"/>
      <c r="K8353" s="36"/>
      <c r="L8353" s="36"/>
      <c r="M8353" s="38"/>
      <c r="N8353" s="36"/>
      <c r="O8353" s="38"/>
    </row>
    <row r="8354" spans="8:15">
      <c r="H8354" s="37"/>
      <c r="I8354" s="36"/>
      <c r="J8354" s="38"/>
      <c r="K8354" s="36"/>
      <c r="L8354" s="36"/>
      <c r="M8354" s="38"/>
      <c r="N8354" s="36"/>
      <c r="O8354" s="38"/>
    </row>
    <row r="8355" spans="8:15">
      <c r="H8355" s="37"/>
      <c r="I8355" s="36"/>
      <c r="J8355" s="38"/>
      <c r="K8355" s="36"/>
      <c r="L8355" s="36"/>
      <c r="M8355" s="38"/>
      <c r="N8355" s="36"/>
      <c r="O8355" s="38"/>
    </row>
    <row r="8356" spans="8:15">
      <c r="H8356" s="37"/>
      <c r="I8356" s="36"/>
      <c r="J8356" s="38"/>
      <c r="K8356" s="36"/>
      <c r="L8356" s="36"/>
      <c r="M8356" s="38"/>
      <c r="N8356" s="36"/>
      <c r="O8356" s="38"/>
    </row>
    <row r="8357" spans="8:15">
      <c r="H8357" s="37"/>
      <c r="I8357" s="36"/>
      <c r="J8357" s="38"/>
      <c r="K8357" s="36"/>
      <c r="L8357" s="36"/>
      <c r="M8357" s="38"/>
      <c r="N8357" s="36"/>
      <c r="O8357" s="38"/>
    </row>
    <row r="8358" spans="8:15">
      <c r="H8358" s="37"/>
      <c r="I8358" s="36"/>
      <c r="J8358" s="38"/>
      <c r="K8358" s="36"/>
      <c r="L8358" s="36"/>
      <c r="M8358" s="38"/>
      <c r="N8358" s="36"/>
      <c r="O8358" s="38"/>
    </row>
    <row r="8359" spans="8:15">
      <c r="H8359" s="37"/>
      <c r="I8359" s="36"/>
      <c r="J8359" s="38"/>
      <c r="K8359" s="36"/>
      <c r="L8359" s="36"/>
      <c r="M8359" s="38"/>
      <c r="N8359" s="36"/>
      <c r="O8359" s="38"/>
    </row>
    <row r="8360" spans="8:15">
      <c r="H8360" s="37"/>
      <c r="I8360" s="36"/>
      <c r="J8360" s="38"/>
      <c r="K8360" s="36"/>
      <c r="L8360" s="36"/>
      <c r="M8360" s="38"/>
      <c r="N8360" s="36"/>
      <c r="O8360" s="38"/>
    </row>
    <row r="8361" spans="8:15">
      <c r="H8361" s="37"/>
      <c r="I8361" s="36"/>
      <c r="J8361" s="38"/>
      <c r="K8361" s="36"/>
      <c r="L8361" s="36"/>
      <c r="M8361" s="38"/>
      <c r="N8361" s="36"/>
      <c r="O8361" s="38"/>
    </row>
    <row r="8362" spans="8:15">
      <c r="H8362" s="37"/>
      <c r="I8362" s="36"/>
      <c r="J8362" s="38"/>
      <c r="K8362" s="36"/>
      <c r="L8362" s="36"/>
      <c r="M8362" s="38"/>
      <c r="N8362" s="36"/>
      <c r="O8362" s="38"/>
    </row>
    <row r="8363" spans="8:15">
      <c r="H8363" s="37"/>
      <c r="I8363" s="36"/>
      <c r="J8363" s="38"/>
      <c r="K8363" s="36"/>
      <c r="L8363" s="36"/>
      <c r="M8363" s="38"/>
      <c r="N8363" s="36"/>
      <c r="O8363" s="38"/>
    </row>
    <row r="8364" spans="8:15">
      <c r="H8364" s="37"/>
      <c r="I8364" s="36"/>
      <c r="J8364" s="38"/>
      <c r="K8364" s="36"/>
      <c r="L8364" s="36"/>
      <c r="M8364" s="38"/>
      <c r="N8364" s="36"/>
      <c r="O8364" s="38"/>
    </row>
    <row r="8365" spans="8:15">
      <c r="H8365" s="37"/>
      <c r="I8365" s="36"/>
      <c r="J8365" s="38"/>
      <c r="K8365" s="36"/>
      <c r="L8365" s="36"/>
      <c r="M8365" s="38"/>
      <c r="N8365" s="36"/>
      <c r="O8365" s="38"/>
    </row>
    <row r="8366" spans="8:15">
      <c r="H8366" s="37"/>
      <c r="I8366" s="36"/>
      <c r="J8366" s="38"/>
      <c r="K8366" s="36"/>
      <c r="L8366" s="36"/>
      <c r="M8366" s="38"/>
      <c r="N8366" s="36"/>
      <c r="O8366" s="38"/>
    </row>
    <row r="8367" spans="8:15">
      <c r="H8367" s="37"/>
      <c r="I8367" s="36"/>
      <c r="J8367" s="38"/>
      <c r="K8367" s="36"/>
      <c r="L8367" s="36"/>
      <c r="M8367" s="38"/>
      <c r="N8367" s="36"/>
      <c r="O8367" s="38"/>
    </row>
    <row r="8368" spans="8:15">
      <c r="H8368" s="37"/>
      <c r="I8368" s="36"/>
      <c r="J8368" s="38"/>
      <c r="K8368" s="36"/>
      <c r="L8368" s="36"/>
      <c r="M8368" s="38"/>
      <c r="N8368" s="36"/>
      <c r="O8368" s="38"/>
    </row>
    <row r="8369" spans="8:15">
      <c r="H8369" s="37"/>
      <c r="I8369" s="36"/>
      <c r="J8369" s="38"/>
      <c r="K8369" s="36"/>
      <c r="L8369" s="36"/>
      <c r="M8369" s="38"/>
      <c r="N8369" s="36"/>
      <c r="O8369" s="38"/>
    </row>
    <row r="8370" spans="8:15">
      <c r="H8370" s="37"/>
      <c r="I8370" s="36"/>
      <c r="J8370" s="38"/>
      <c r="K8370" s="36"/>
      <c r="L8370" s="36"/>
      <c r="M8370" s="38"/>
      <c r="N8370" s="36"/>
      <c r="O8370" s="38"/>
    </row>
    <row r="8371" spans="8:15">
      <c r="H8371" s="37"/>
      <c r="I8371" s="36"/>
      <c r="J8371" s="38"/>
      <c r="K8371" s="36"/>
      <c r="L8371" s="36"/>
      <c r="M8371" s="38"/>
      <c r="N8371" s="36"/>
      <c r="O8371" s="38"/>
    </row>
    <row r="8372" spans="8:15">
      <c r="H8372" s="37"/>
      <c r="I8372" s="36"/>
      <c r="J8372" s="38"/>
      <c r="K8372" s="36"/>
      <c r="L8372" s="36"/>
      <c r="M8372" s="38"/>
      <c r="N8372" s="36"/>
      <c r="O8372" s="38"/>
    </row>
    <row r="8373" spans="8:15">
      <c r="H8373" s="37"/>
      <c r="I8373" s="36"/>
      <c r="J8373" s="38"/>
      <c r="K8373" s="36"/>
      <c r="L8373" s="36"/>
      <c r="M8373" s="38"/>
      <c r="N8373" s="36"/>
      <c r="O8373" s="38"/>
    </row>
    <row r="8374" spans="8:15">
      <c r="H8374" s="37"/>
      <c r="I8374" s="36"/>
      <c r="J8374" s="38"/>
      <c r="K8374" s="36"/>
      <c r="L8374" s="36"/>
      <c r="M8374" s="38"/>
      <c r="N8374" s="36"/>
      <c r="O8374" s="38"/>
    </row>
    <row r="8375" spans="8:15">
      <c r="H8375" s="37"/>
      <c r="I8375" s="36"/>
      <c r="J8375" s="38"/>
      <c r="K8375" s="36"/>
      <c r="L8375" s="36"/>
      <c r="M8375" s="38"/>
      <c r="N8375" s="36"/>
      <c r="O8375" s="38"/>
    </row>
    <row r="8376" spans="8:15">
      <c r="H8376" s="37"/>
      <c r="I8376" s="36"/>
      <c r="J8376" s="38"/>
      <c r="K8376" s="36"/>
      <c r="L8376" s="36"/>
      <c r="M8376" s="38"/>
      <c r="N8376" s="36"/>
      <c r="O8376" s="38"/>
    </row>
    <row r="8377" spans="8:15">
      <c r="H8377" s="37"/>
      <c r="I8377" s="36"/>
      <c r="J8377" s="38"/>
      <c r="K8377" s="36"/>
      <c r="L8377" s="36"/>
      <c r="M8377" s="38"/>
      <c r="N8377" s="36"/>
      <c r="O8377" s="38"/>
    </row>
    <row r="8378" spans="8:15">
      <c r="H8378" s="37"/>
      <c r="I8378" s="36"/>
      <c r="J8378" s="38"/>
      <c r="K8378" s="36"/>
      <c r="L8378" s="36"/>
      <c r="M8378" s="38"/>
      <c r="N8378" s="36"/>
      <c r="O8378" s="38"/>
    </row>
    <row r="8379" spans="8:15">
      <c r="H8379" s="37"/>
      <c r="I8379" s="36"/>
      <c r="J8379" s="38"/>
      <c r="K8379" s="36"/>
      <c r="L8379" s="36"/>
      <c r="M8379" s="38"/>
      <c r="N8379" s="36"/>
      <c r="O8379" s="38"/>
    </row>
    <row r="8380" spans="8:15">
      <c r="H8380" s="37"/>
      <c r="I8380" s="36"/>
      <c r="J8380" s="38"/>
      <c r="K8380" s="36"/>
      <c r="L8380" s="36"/>
      <c r="M8380" s="38"/>
      <c r="N8380" s="36"/>
      <c r="O8380" s="38"/>
    </row>
    <row r="8381" spans="8:15">
      <c r="H8381" s="37"/>
      <c r="I8381" s="36"/>
      <c r="J8381" s="38"/>
      <c r="K8381" s="36"/>
      <c r="L8381" s="36"/>
      <c r="M8381" s="38"/>
      <c r="N8381" s="36"/>
      <c r="O8381" s="38"/>
    </row>
    <row r="8382" spans="8:15">
      <c r="H8382" s="37"/>
      <c r="I8382" s="36"/>
      <c r="J8382" s="38"/>
      <c r="K8382" s="36"/>
      <c r="L8382" s="36"/>
      <c r="M8382" s="38"/>
      <c r="N8382" s="36"/>
      <c r="O8382" s="38"/>
    </row>
    <row r="8383" spans="8:15">
      <c r="H8383" s="37"/>
      <c r="I8383" s="36"/>
      <c r="J8383" s="38"/>
      <c r="K8383" s="36"/>
      <c r="L8383" s="36"/>
      <c r="M8383" s="38"/>
      <c r="N8383" s="36"/>
      <c r="O8383" s="38"/>
    </row>
    <row r="8384" spans="8:15">
      <c r="H8384" s="37"/>
      <c r="I8384" s="36"/>
      <c r="J8384" s="38"/>
      <c r="K8384" s="36"/>
      <c r="L8384" s="36"/>
      <c r="M8384" s="38"/>
      <c r="N8384" s="36"/>
      <c r="O8384" s="38"/>
    </row>
    <row r="8385" spans="8:15">
      <c r="H8385" s="37"/>
      <c r="I8385" s="36"/>
      <c r="J8385" s="38"/>
      <c r="K8385" s="36"/>
      <c r="L8385" s="36"/>
      <c r="M8385" s="38"/>
      <c r="N8385" s="36"/>
      <c r="O8385" s="38"/>
    </row>
    <row r="8386" spans="8:15">
      <c r="H8386" s="37"/>
      <c r="I8386" s="36"/>
      <c r="J8386" s="38"/>
      <c r="K8386" s="36"/>
      <c r="L8386" s="36"/>
      <c r="M8386" s="38"/>
      <c r="N8386" s="36"/>
      <c r="O8386" s="38"/>
    </row>
    <row r="8387" spans="8:15">
      <c r="H8387" s="37"/>
      <c r="I8387" s="36"/>
      <c r="J8387" s="38"/>
      <c r="K8387" s="36"/>
      <c r="L8387" s="36"/>
      <c r="M8387" s="38"/>
      <c r="N8387" s="36"/>
      <c r="O8387" s="38"/>
    </row>
    <row r="8388" spans="8:15">
      <c r="H8388" s="37"/>
      <c r="I8388" s="36"/>
      <c r="J8388" s="38"/>
      <c r="K8388" s="36"/>
      <c r="L8388" s="36"/>
      <c r="M8388" s="38"/>
      <c r="N8388" s="36"/>
      <c r="O8388" s="38"/>
    </row>
    <row r="8389" spans="8:15">
      <c r="H8389" s="37"/>
      <c r="I8389" s="36"/>
      <c r="J8389" s="38"/>
      <c r="K8389" s="36"/>
      <c r="L8389" s="36"/>
      <c r="M8389" s="38"/>
      <c r="N8389" s="36"/>
      <c r="O8389" s="38"/>
    </row>
    <row r="8390" spans="8:15">
      <c r="H8390" s="37"/>
      <c r="I8390" s="36"/>
      <c r="J8390" s="38"/>
      <c r="K8390" s="36"/>
      <c r="L8390" s="36"/>
      <c r="M8390" s="38"/>
      <c r="N8390" s="36"/>
      <c r="O8390" s="38"/>
    </row>
    <row r="8391" spans="8:15">
      <c r="H8391" s="37"/>
      <c r="I8391" s="36"/>
      <c r="J8391" s="38"/>
      <c r="K8391" s="36"/>
      <c r="L8391" s="36"/>
      <c r="M8391" s="38"/>
      <c r="N8391" s="36"/>
      <c r="O8391" s="38"/>
    </row>
    <row r="8392" spans="8:15">
      <c r="H8392" s="37"/>
      <c r="I8392" s="36"/>
      <c r="J8392" s="38"/>
      <c r="K8392" s="36"/>
      <c r="L8392" s="36"/>
      <c r="M8392" s="38"/>
      <c r="N8392" s="36"/>
      <c r="O8392" s="38"/>
    </row>
    <row r="8393" spans="8:15">
      <c r="H8393" s="37"/>
      <c r="I8393" s="36"/>
      <c r="J8393" s="38"/>
      <c r="K8393" s="36"/>
      <c r="L8393" s="36"/>
      <c r="M8393" s="38"/>
      <c r="N8393" s="36"/>
      <c r="O8393" s="38"/>
    </row>
    <row r="8394" spans="8:15">
      <c r="H8394" s="37"/>
      <c r="I8394" s="36"/>
      <c r="J8394" s="38"/>
      <c r="K8394" s="36"/>
      <c r="L8394" s="36"/>
      <c r="M8394" s="38"/>
      <c r="N8394" s="36"/>
      <c r="O8394" s="38"/>
    </row>
    <row r="8395" spans="8:15">
      <c r="H8395" s="37"/>
      <c r="I8395" s="36"/>
      <c r="J8395" s="38"/>
      <c r="K8395" s="36"/>
      <c r="L8395" s="36"/>
      <c r="M8395" s="38"/>
      <c r="N8395" s="36"/>
      <c r="O8395" s="38"/>
    </row>
    <row r="8396" spans="8:15">
      <c r="H8396" s="37"/>
      <c r="I8396" s="36"/>
      <c r="J8396" s="38"/>
      <c r="K8396" s="36"/>
      <c r="L8396" s="36"/>
      <c r="M8396" s="38"/>
      <c r="N8396" s="36"/>
      <c r="O8396" s="38"/>
    </row>
    <row r="8397" spans="8:15">
      <c r="H8397" s="37"/>
      <c r="I8397" s="36"/>
      <c r="J8397" s="38"/>
      <c r="K8397" s="36"/>
      <c r="L8397" s="36"/>
      <c r="M8397" s="38"/>
      <c r="N8397" s="36"/>
      <c r="O8397" s="38"/>
    </row>
    <row r="8398" spans="8:15">
      <c r="H8398" s="37"/>
      <c r="I8398" s="36"/>
      <c r="J8398" s="38"/>
      <c r="K8398" s="36"/>
      <c r="L8398" s="36"/>
      <c r="M8398" s="38"/>
      <c r="N8398" s="36"/>
      <c r="O8398" s="38"/>
    </row>
    <row r="8399" spans="8:15">
      <c r="H8399" s="37"/>
      <c r="I8399" s="36"/>
      <c r="J8399" s="38"/>
      <c r="K8399" s="36"/>
      <c r="L8399" s="36"/>
      <c r="M8399" s="38"/>
      <c r="N8399" s="36"/>
      <c r="O8399" s="38"/>
    </row>
    <row r="8400" spans="8:15">
      <c r="H8400" s="37"/>
      <c r="I8400" s="36"/>
      <c r="J8400" s="38"/>
      <c r="K8400" s="36"/>
      <c r="L8400" s="36"/>
      <c r="M8400" s="38"/>
      <c r="N8400" s="36"/>
      <c r="O8400" s="38"/>
    </row>
    <row r="8401" spans="8:15">
      <c r="H8401" s="37"/>
      <c r="I8401" s="36"/>
      <c r="J8401" s="38"/>
      <c r="K8401" s="36"/>
      <c r="L8401" s="36"/>
      <c r="M8401" s="38"/>
      <c r="N8401" s="36"/>
      <c r="O8401" s="38"/>
    </row>
    <row r="8402" spans="8:15">
      <c r="H8402" s="37"/>
      <c r="I8402" s="36"/>
      <c r="J8402" s="38"/>
      <c r="K8402" s="36"/>
      <c r="L8402" s="36"/>
      <c r="M8402" s="38"/>
      <c r="N8402" s="36"/>
      <c r="O8402" s="38"/>
    </row>
    <row r="8403" spans="8:15">
      <c r="H8403" s="37"/>
      <c r="I8403" s="36"/>
      <c r="J8403" s="38"/>
      <c r="K8403" s="36"/>
      <c r="L8403" s="36"/>
      <c r="M8403" s="38"/>
      <c r="N8403" s="36"/>
      <c r="O8403" s="38"/>
    </row>
    <row r="8404" spans="8:15">
      <c r="H8404" s="37"/>
      <c r="I8404" s="36"/>
      <c r="J8404" s="38"/>
      <c r="K8404" s="36"/>
      <c r="L8404" s="36"/>
      <c r="M8404" s="38"/>
      <c r="N8404" s="36"/>
      <c r="O8404" s="38"/>
    </row>
    <row r="8405" spans="8:15">
      <c r="H8405" s="37"/>
      <c r="I8405" s="36"/>
      <c r="J8405" s="38"/>
      <c r="K8405" s="36"/>
      <c r="L8405" s="36"/>
      <c r="M8405" s="38"/>
      <c r="N8405" s="36"/>
      <c r="O8405" s="38"/>
    </row>
    <row r="8406" spans="8:15">
      <c r="H8406" s="37"/>
      <c r="I8406" s="36"/>
      <c r="J8406" s="38"/>
      <c r="K8406" s="36"/>
      <c r="L8406" s="36"/>
      <c r="M8406" s="38"/>
      <c r="N8406" s="36"/>
      <c r="O8406" s="38"/>
    </row>
    <row r="8407" spans="8:15">
      <c r="H8407" s="37"/>
      <c r="I8407" s="36"/>
      <c r="J8407" s="38"/>
      <c r="K8407" s="36"/>
      <c r="L8407" s="36"/>
      <c r="M8407" s="38"/>
      <c r="N8407" s="36"/>
      <c r="O8407" s="38"/>
    </row>
    <row r="8408" spans="8:15">
      <c r="H8408" s="37"/>
      <c r="I8408" s="36"/>
      <c r="J8408" s="38"/>
      <c r="K8408" s="36"/>
      <c r="L8408" s="36"/>
      <c r="M8408" s="38"/>
      <c r="N8408" s="36"/>
      <c r="O8408" s="38"/>
    </row>
    <row r="8409" spans="8:15">
      <c r="H8409" s="37"/>
      <c r="I8409" s="36"/>
      <c r="J8409" s="38"/>
      <c r="K8409" s="36"/>
      <c r="L8409" s="36"/>
      <c r="M8409" s="38"/>
      <c r="N8409" s="36"/>
      <c r="O8409" s="38"/>
    </row>
    <row r="8410" spans="8:15">
      <c r="H8410" s="37"/>
      <c r="I8410" s="36"/>
      <c r="J8410" s="38"/>
      <c r="K8410" s="36"/>
      <c r="L8410" s="36"/>
      <c r="M8410" s="38"/>
      <c r="N8410" s="36"/>
      <c r="O8410" s="38"/>
    </row>
    <row r="8411" spans="8:15">
      <c r="H8411" s="37"/>
      <c r="I8411" s="36"/>
      <c r="J8411" s="38"/>
      <c r="K8411" s="36"/>
      <c r="L8411" s="36"/>
      <c r="M8411" s="38"/>
      <c r="N8411" s="36"/>
      <c r="O8411" s="38"/>
    </row>
    <row r="8412" spans="8:15">
      <c r="H8412" s="37"/>
      <c r="I8412" s="36"/>
      <c r="J8412" s="38"/>
      <c r="K8412" s="36"/>
      <c r="L8412" s="36"/>
      <c r="M8412" s="38"/>
      <c r="N8412" s="36"/>
      <c r="O8412" s="38"/>
    </row>
    <row r="8413" spans="8:15">
      <c r="H8413" s="37"/>
      <c r="I8413" s="36"/>
      <c r="J8413" s="38"/>
      <c r="K8413" s="36"/>
      <c r="L8413" s="36"/>
      <c r="M8413" s="38"/>
      <c r="N8413" s="36"/>
      <c r="O8413" s="38"/>
    </row>
    <row r="8414" spans="8:15">
      <c r="H8414" s="37"/>
      <c r="I8414" s="36"/>
      <c r="J8414" s="38"/>
      <c r="K8414" s="36"/>
      <c r="L8414" s="36"/>
      <c r="M8414" s="38"/>
      <c r="N8414" s="36"/>
      <c r="O8414" s="38"/>
    </row>
    <row r="8415" spans="8:15">
      <c r="H8415" s="37"/>
      <c r="I8415" s="36"/>
      <c r="J8415" s="38"/>
      <c r="K8415" s="36"/>
      <c r="L8415" s="36"/>
      <c r="M8415" s="38"/>
      <c r="N8415" s="36"/>
      <c r="O8415" s="38"/>
    </row>
    <row r="8416" spans="8:15">
      <c r="H8416" s="37"/>
      <c r="I8416" s="36"/>
      <c r="J8416" s="38"/>
      <c r="K8416" s="36"/>
      <c r="L8416" s="36"/>
      <c r="M8416" s="38"/>
      <c r="N8416" s="36"/>
      <c r="O8416" s="38"/>
    </row>
    <row r="8417" spans="8:15">
      <c r="H8417" s="37"/>
      <c r="I8417" s="36"/>
      <c r="J8417" s="38"/>
      <c r="K8417" s="36"/>
      <c r="L8417" s="36"/>
      <c r="M8417" s="38"/>
      <c r="N8417" s="36"/>
      <c r="O8417" s="38"/>
    </row>
    <row r="8418" spans="8:15">
      <c r="H8418" s="37"/>
      <c r="I8418" s="36"/>
      <c r="J8418" s="38"/>
      <c r="K8418" s="36"/>
      <c r="L8418" s="36"/>
      <c r="M8418" s="38"/>
      <c r="N8418" s="36"/>
      <c r="O8418" s="38"/>
    </row>
    <row r="8419" spans="8:15">
      <c r="H8419" s="37"/>
      <c r="I8419" s="36"/>
      <c r="J8419" s="38"/>
      <c r="K8419" s="36"/>
      <c r="L8419" s="36"/>
      <c r="M8419" s="38"/>
      <c r="N8419" s="36"/>
      <c r="O8419" s="38"/>
    </row>
    <row r="8420" spans="8:15">
      <c r="H8420" s="37"/>
      <c r="I8420" s="36"/>
      <c r="J8420" s="38"/>
      <c r="K8420" s="36"/>
      <c r="L8420" s="36"/>
      <c r="M8420" s="38"/>
      <c r="N8420" s="36"/>
      <c r="O8420" s="38"/>
    </row>
    <row r="8421" spans="8:15">
      <c r="H8421" s="37"/>
      <c r="I8421" s="36"/>
      <c r="J8421" s="38"/>
      <c r="K8421" s="36"/>
      <c r="L8421" s="36"/>
      <c r="M8421" s="38"/>
      <c r="N8421" s="36"/>
      <c r="O8421" s="38"/>
    </row>
    <row r="8422" spans="8:15">
      <c r="H8422" s="37"/>
      <c r="I8422" s="36"/>
      <c r="J8422" s="38"/>
      <c r="K8422" s="36"/>
      <c r="L8422" s="36"/>
      <c r="M8422" s="38"/>
      <c r="N8422" s="36"/>
      <c r="O8422" s="38"/>
    </row>
    <row r="8423" spans="8:15">
      <c r="H8423" s="37"/>
      <c r="I8423" s="36"/>
      <c r="J8423" s="38"/>
      <c r="K8423" s="36"/>
      <c r="L8423" s="36"/>
      <c r="M8423" s="38"/>
      <c r="N8423" s="36"/>
      <c r="O8423" s="38"/>
    </row>
    <row r="8424" spans="8:15">
      <c r="H8424" s="37"/>
      <c r="I8424" s="36"/>
      <c r="J8424" s="38"/>
      <c r="K8424" s="36"/>
      <c r="L8424" s="36"/>
      <c r="M8424" s="38"/>
      <c r="N8424" s="36"/>
      <c r="O8424" s="38"/>
    </row>
    <row r="8425" spans="8:15">
      <c r="H8425" s="37"/>
      <c r="I8425" s="36"/>
      <c r="J8425" s="38"/>
      <c r="K8425" s="36"/>
      <c r="L8425" s="36"/>
      <c r="M8425" s="38"/>
      <c r="N8425" s="36"/>
      <c r="O8425" s="38"/>
    </row>
    <row r="8426" spans="8:15">
      <c r="H8426" s="37"/>
      <c r="I8426" s="36"/>
      <c r="J8426" s="38"/>
      <c r="K8426" s="36"/>
      <c r="L8426" s="36"/>
      <c r="M8426" s="38"/>
      <c r="N8426" s="36"/>
      <c r="O8426" s="38"/>
    </row>
    <row r="8427" spans="8:15">
      <c r="H8427" s="37"/>
      <c r="I8427" s="36"/>
      <c r="J8427" s="38"/>
      <c r="K8427" s="36"/>
      <c r="L8427" s="36"/>
      <c r="M8427" s="38"/>
      <c r="N8427" s="36"/>
      <c r="O8427" s="38"/>
    </row>
    <row r="8428" spans="8:15">
      <c r="H8428" s="37"/>
      <c r="I8428" s="36"/>
      <c r="J8428" s="38"/>
      <c r="K8428" s="36"/>
      <c r="L8428" s="36"/>
      <c r="M8428" s="38"/>
      <c r="N8428" s="36"/>
      <c r="O8428" s="38"/>
    </row>
    <row r="8429" spans="8:15">
      <c r="H8429" s="37"/>
      <c r="I8429" s="36"/>
      <c r="J8429" s="38"/>
      <c r="K8429" s="36"/>
      <c r="L8429" s="36"/>
      <c r="M8429" s="38"/>
      <c r="N8429" s="36"/>
      <c r="O8429" s="38"/>
    </row>
    <row r="8430" spans="8:15">
      <c r="H8430" s="37"/>
      <c r="I8430" s="36"/>
      <c r="J8430" s="38"/>
      <c r="K8430" s="36"/>
      <c r="L8430" s="36"/>
      <c r="M8430" s="38"/>
      <c r="N8430" s="36"/>
      <c r="O8430" s="38"/>
    </row>
    <row r="8431" spans="8:15">
      <c r="H8431" s="37"/>
      <c r="I8431" s="36"/>
      <c r="J8431" s="38"/>
      <c r="K8431" s="36"/>
      <c r="L8431" s="36"/>
      <c r="M8431" s="38"/>
      <c r="N8431" s="36"/>
      <c r="O8431" s="38"/>
    </row>
    <row r="8432" spans="8:15">
      <c r="H8432" s="37"/>
      <c r="I8432" s="36"/>
      <c r="J8432" s="38"/>
      <c r="K8432" s="36"/>
      <c r="L8432" s="36"/>
      <c r="M8432" s="38"/>
      <c r="N8432" s="36"/>
      <c r="O8432" s="38"/>
    </row>
    <row r="8433" spans="8:15">
      <c r="H8433" s="37"/>
      <c r="I8433" s="36"/>
      <c r="J8433" s="38"/>
      <c r="K8433" s="36"/>
      <c r="L8433" s="36"/>
      <c r="M8433" s="38"/>
      <c r="N8433" s="36"/>
      <c r="O8433" s="38"/>
    </row>
    <row r="8434" spans="8:15">
      <c r="H8434" s="37"/>
      <c r="I8434" s="36"/>
      <c r="J8434" s="38"/>
      <c r="K8434" s="36"/>
      <c r="L8434" s="36"/>
      <c r="M8434" s="38"/>
      <c r="N8434" s="36"/>
      <c r="O8434" s="38"/>
    </row>
    <row r="8435" spans="8:15">
      <c r="H8435" s="37"/>
      <c r="I8435" s="36"/>
      <c r="J8435" s="38"/>
      <c r="K8435" s="36"/>
      <c r="L8435" s="36"/>
      <c r="M8435" s="38"/>
      <c r="N8435" s="36"/>
      <c r="O8435" s="38"/>
    </row>
    <row r="8436" spans="8:15">
      <c r="H8436" s="37"/>
      <c r="I8436" s="36"/>
      <c r="J8436" s="38"/>
      <c r="K8436" s="36"/>
      <c r="L8436" s="36"/>
      <c r="M8436" s="38"/>
      <c r="N8436" s="36"/>
      <c r="O8436" s="38"/>
    </row>
    <row r="8437" spans="8:15">
      <c r="H8437" s="37"/>
      <c r="I8437" s="36"/>
      <c r="J8437" s="38"/>
      <c r="K8437" s="36"/>
      <c r="L8437" s="36"/>
      <c r="M8437" s="38"/>
      <c r="N8437" s="36"/>
      <c r="O8437" s="38"/>
    </row>
    <row r="8438" spans="8:15">
      <c r="H8438" s="37"/>
      <c r="I8438" s="36"/>
      <c r="J8438" s="38"/>
      <c r="K8438" s="36"/>
      <c r="L8438" s="36"/>
      <c r="M8438" s="38"/>
      <c r="N8438" s="36"/>
      <c r="O8438" s="38"/>
    </row>
    <row r="8439" spans="8:15">
      <c r="H8439" s="37"/>
      <c r="I8439" s="36"/>
      <c r="J8439" s="38"/>
      <c r="K8439" s="36"/>
      <c r="L8439" s="36"/>
      <c r="M8439" s="38"/>
      <c r="N8439" s="36"/>
      <c r="O8439" s="38"/>
    </row>
    <row r="8440" spans="8:15">
      <c r="H8440" s="37"/>
      <c r="I8440" s="36"/>
      <c r="J8440" s="38"/>
      <c r="K8440" s="36"/>
      <c r="L8440" s="36"/>
      <c r="M8440" s="38"/>
      <c r="N8440" s="36"/>
      <c r="O8440" s="38"/>
    </row>
    <row r="8441" spans="8:15">
      <c r="H8441" s="37"/>
      <c r="I8441" s="36"/>
      <c r="J8441" s="38"/>
      <c r="K8441" s="36"/>
      <c r="L8441" s="36"/>
      <c r="M8441" s="38"/>
      <c r="N8441" s="36"/>
      <c r="O8441" s="38"/>
    </row>
    <row r="8442" spans="8:15">
      <c r="H8442" s="37"/>
      <c r="I8442" s="36"/>
      <c r="J8442" s="38"/>
      <c r="K8442" s="36"/>
      <c r="L8442" s="36"/>
      <c r="M8442" s="38"/>
      <c r="N8442" s="36"/>
      <c r="O8442" s="38"/>
    </row>
    <row r="8443" spans="8:15">
      <c r="H8443" s="37"/>
      <c r="I8443" s="36"/>
      <c r="J8443" s="38"/>
      <c r="K8443" s="36"/>
      <c r="L8443" s="36"/>
      <c r="M8443" s="38"/>
      <c r="N8443" s="36"/>
      <c r="O8443" s="38"/>
    </row>
    <row r="8444" spans="8:15">
      <c r="H8444" s="37"/>
      <c r="I8444" s="36"/>
      <c r="J8444" s="38"/>
      <c r="K8444" s="36"/>
      <c r="L8444" s="36"/>
      <c r="M8444" s="38"/>
      <c r="N8444" s="36"/>
      <c r="O8444" s="38"/>
    </row>
    <row r="8445" spans="8:15">
      <c r="H8445" s="37"/>
      <c r="I8445" s="36"/>
      <c r="J8445" s="38"/>
      <c r="K8445" s="36"/>
      <c r="L8445" s="36"/>
      <c r="M8445" s="38"/>
      <c r="N8445" s="36"/>
      <c r="O8445" s="38"/>
    </row>
    <row r="8446" spans="8:15">
      <c r="H8446" s="37"/>
      <c r="I8446" s="36"/>
      <c r="J8446" s="38"/>
      <c r="K8446" s="36"/>
      <c r="L8446" s="36"/>
      <c r="M8446" s="38"/>
      <c r="N8446" s="36"/>
      <c r="O8446" s="38"/>
    </row>
    <row r="8447" spans="8:15">
      <c r="H8447" s="37"/>
      <c r="I8447" s="36"/>
      <c r="J8447" s="38"/>
      <c r="K8447" s="36"/>
      <c r="L8447" s="36"/>
      <c r="M8447" s="38"/>
      <c r="N8447" s="36"/>
      <c r="O8447" s="38"/>
    </row>
    <row r="8448" spans="8:15">
      <c r="H8448" s="37"/>
      <c r="I8448" s="36"/>
      <c r="J8448" s="38"/>
      <c r="K8448" s="36"/>
      <c r="L8448" s="36"/>
      <c r="M8448" s="38"/>
      <c r="N8448" s="36"/>
      <c r="O8448" s="38"/>
    </row>
    <row r="8449" spans="8:15">
      <c r="H8449" s="37"/>
      <c r="I8449" s="36"/>
      <c r="J8449" s="38"/>
      <c r="K8449" s="36"/>
      <c r="L8449" s="36"/>
      <c r="M8449" s="38"/>
      <c r="N8449" s="36"/>
      <c r="O8449" s="38"/>
    </row>
    <row r="8450" spans="8:15">
      <c r="H8450" s="37"/>
      <c r="I8450" s="36"/>
      <c r="J8450" s="38"/>
      <c r="K8450" s="36"/>
      <c r="L8450" s="36"/>
      <c r="M8450" s="38"/>
      <c r="N8450" s="36"/>
      <c r="O8450" s="38"/>
    </row>
    <row r="8451" spans="8:15">
      <c r="H8451" s="37"/>
      <c r="I8451" s="36"/>
      <c r="J8451" s="38"/>
      <c r="K8451" s="36"/>
      <c r="L8451" s="36"/>
      <c r="M8451" s="38"/>
      <c r="N8451" s="36"/>
      <c r="O8451" s="38"/>
    </row>
    <row r="8452" spans="8:15">
      <c r="H8452" s="37"/>
      <c r="I8452" s="36"/>
      <c r="J8452" s="38"/>
      <c r="K8452" s="36"/>
      <c r="L8452" s="36"/>
      <c r="M8452" s="38"/>
      <c r="N8452" s="36"/>
      <c r="O8452" s="38"/>
    </row>
    <row r="8453" spans="8:15">
      <c r="H8453" s="37"/>
      <c r="I8453" s="36"/>
      <c r="J8453" s="38"/>
      <c r="K8453" s="36"/>
      <c r="L8453" s="36"/>
      <c r="M8453" s="38"/>
      <c r="N8453" s="36"/>
      <c r="O8453" s="38"/>
    </row>
    <row r="8454" spans="8:15">
      <c r="H8454" s="37"/>
      <c r="I8454" s="36"/>
      <c r="J8454" s="38"/>
      <c r="K8454" s="36"/>
      <c r="L8454" s="36"/>
      <c r="M8454" s="38"/>
      <c r="N8454" s="36"/>
      <c r="O8454" s="38"/>
    </row>
    <row r="8455" spans="8:15">
      <c r="H8455" s="37"/>
      <c r="I8455" s="36"/>
      <c r="J8455" s="38"/>
      <c r="K8455" s="36"/>
      <c r="L8455" s="36"/>
      <c r="M8455" s="38"/>
      <c r="N8455" s="36"/>
      <c r="O8455" s="38"/>
    </row>
    <row r="8456" spans="8:15">
      <c r="H8456" s="37"/>
      <c r="I8456" s="36"/>
      <c r="J8456" s="38"/>
      <c r="K8456" s="36"/>
      <c r="L8456" s="36"/>
      <c r="M8456" s="38"/>
      <c r="N8456" s="36"/>
      <c r="O8456" s="38"/>
    </row>
    <row r="8457" spans="8:15">
      <c r="H8457" s="37"/>
      <c r="I8457" s="36"/>
      <c r="J8457" s="38"/>
      <c r="K8457" s="36"/>
      <c r="L8457" s="36"/>
      <c r="M8457" s="38"/>
      <c r="N8457" s="36"/>
      <c r="O8457" s="38"/>
    </row>
    <row r="8458" spans="8:15">
      <c r="H8458" s="37"/>
      <c r="I8458" s="36"/>
      <c r="J8458" s="38"/>
      <c r="K8458" s="36"/>
      <c r="L8458" s="36"/>
      <c r="M8458" s="38"/>
      <c r="N8458" s="36"/>
      <c r="O8458" s="38"/>
    </row>
    <row r="8459" spans="8:15">
      <c r="H8459" s="37"/>
      <c r="I8459" s="36"/>
      <c r="J8459" s="38"/>
      <c r="K8459" s="36"/>
      <c r="L8459" s="36"/>
      <c r="M8459" s="38"/>
      <c r="N8459" s="36"/>
      <c r="O8459" s="38"/>
    </row>
    <row r="8460" spans="8:15">
      <c r="H8460" s="37"/>
      <c r="I8460" s="36"/>
      <c r="J8460" s="38"/>
      <c r="K8460" s="36"/>
      <c r="L8460" s="36"/>
      <c r="M8460" s="38"/>
      <c r="N8460" s="36"/>
      <c r="O8460" s="38"/>
    </row>
    <row r="8461" spans="8:15">
      <c r="H8461" s="37"/>
      <c r="I8461" s="36"/>
      <c r="J8461" s="38"/>
      <c r="K8461" s="36"/>
      <c r="L8461" s="36"/>
      <c r="M8461" s="38"/>
      <c r="N8461" s="36"/>
      <c r="O8461" s="38"/>
    </row>
    <row r="8462" spans="8:15">
      <c r="H8462" s="37"/>
      <c r="I8462" s="36"/>
      <c r="J8462" s="38"/>
      <c r="K8462" s="36"/>
      <c r="L8462" s="36"/>
      <c r="M8462" s="38"/>
      <c r="N8462" s="36"/>
      <c r="O8462" s="38"/>
    </row>
    <row r="8463" spans="8:15">
      <c r="H8463" s="37"/>
      <c r="I8463" s="36"/>
      <c r="J8463" s="38"/>
      <c r="K8463" s="36"/>
      <c r="L8463" s="36"/>
      <c r="M8463" s="38"/>
      <c r="N8463" s="36"/>
      <c r="O8463" s="38"/>
    </row>
    <row r="8464" spans="8:15">
      <c r="H8464" s="37"/>
      <c r="I8464" s="36"/>
      <c r="J8464" s="38"/>
      <c r="K8464" s="36"/>
      <c r="L8464" s="36"/>
      <c r="M8464" s="38"/>
      <c r="N8464" s="36"/>
      <c r="O8464" s="38"/>
    </row>
    <row r="8465" spans="8:15">
      <c r="H8465" s="37"/>
      <c r="I8465" s="36"/>
      <c r="J8465" s="38"/>
      <c r="K8465" s="36"/>
      <c r="L8465" s="36"/>
      <c r="M8465" s="38"/>
      <c r="N8465" s="36"/>
      <c r="O8465" s="38"/>
    </row>
    <row r="8466" spans="8:15">
      <c r="H8466" s="37"/>
      <c r="I8466" s="36"/>
      <c r="J8466" s="38"/>
      <c r="K8466" s="36"/>
      <c r="L8466" s="36"/>
      <c r="M8466" s="38"/>
      <c r="N8466" s="36"/>
      <c r="O8466" s="38"/>
    </row>
    <row r="8467" spans="8:15">
      <c r="H8467" s="37"/>
      <c r="I8467" s="36"/>
      <c r="J8467" s="38"/>
      <c r="K8467" s="36"/>
      <c r="L8467" s="36"/>
      <c r="M8467" s="38"/>
      <c r="N8467" s="36"/>
      <c r="O8467" s="38"/>
    </row>
    <row r="8468" spans="8:15">
      <c r="H8468" s="37"/>
      <c r="I8468" s="36"/>
      <c r="J8468" s="38"/>
      <c r="K8468" s="36"/>
      <c r="L8468" s="36"/>
      <c r="M8468" s="38"/>
      <c r="N8468" s="36"/>
      <c r="O8468" s="38"/>
    </row>
    <row r="8469" spans="8:15">
      <c r="H8469" s="37"/>
      <c r="I8469" s="36"/>
      <c r="J8469" s="38"/>
      <c r="K8469" s="36"/>
      <c r="L8469" s="36"/>
      <c r="M8469" s="38"/>
      <c r="N8469" s="36"/>
      <c r="O8469" s="38"/>
    </row>
    <row r="8470" spans="8:15">
      <c r="H8470" s="37"/>
      <c r="I8470" s="36"/>
      <c r="J8470" s="38"/>
      <c r="K8470" s="36"/>
      <c r="L8470" s="36"/>
      <c r="M8470" s="38"/>
      <c r="N8470" s="36"/>
      <c r="O8470" s="38"/>
    </row>
    <row r="8471" spans="8:15">
      <c r="H8471" s="37"/>
      <c r="I8471" s="36"/>
      <c r="J8471" s="38"/>
      <c r="K8471" s="36"/>
      <c r="L8471" s="36"/>
      <c r="M8471" s="38"/>
      <c r="N8471" s="36"/>
      <c r="O8471" s="38"/>
    </row>
    <row r="8472" spans="8:15">
      <c r="H8472" s="37"/>
      <c r="I8472" s="36"/>
      <c r="J8472" s="38"/>
      <c r="K8472" s="36"/>
      <c r="L8472" s="36"/>
      <c r="M8472" s="38"/>
      <c r="N8472" s="36"/>
      <c r="O8472" s="38"/>
    </row>
    <row r="8473" spans="8:15">
      <c r="H8473" s="37"/>
      <c r="I8473" s="36"/>
      <c r="J8473" s="38"/>
      <c r="K8473" s="36"/>
      <c r="L8473" s="36"/>
      <c r="M8473" s="38"/>
      <c r="N8473" s="36"/>
      <c r="O8473" s="38"/>
    </row>
    <row r="8474" spans="8:15">
      <c r="H8474" s="37"/>
      <c r="I8474" s="36"/>
      <c r="J8474" s="38"/>
      <c r="K8474" s="36"/>
      <c r="L8474" s="36"/>
      <c r="M8474" s="38"/>
      <c r="N8474" s="36"/>
      <c r="O8474" s="38"/>
    </row>
    <row r="8475" spans="8:15">
      <c r="H8475" s="37"/>
      <c r="I8475" s="36"/>
      <c r="J8475" s="38"/>
      <c r="K8475" s="36"/>
      <c r="L8475" s="36"/>
      <c r="M8475" s="38"/>
      <c r="N8475" s="36"/>
      <c r="O8475" s="38"/>
    </row>
    <row r="8476" spans="8:15">
      <c r="H8476" s="37"/>
      <c r="I8476" s="36"/>
      <c r="J8476" s="38"/>
      <c r="K8476" s="36"/>
      <c r="L8476" s="36"/>
      <c r="M8476" s="38"/>
      <c r="N8476" s="36"/>
      <c r="O8476" s="38"/>
    </row>
    <row r="8477" spans="8:15">
      <c r="H8477" s="37"/>
      <c r="I8477" s="36"/>
      <c r="J8477" s="38"/>
      <c r="K8477" s="36"/>
      <c r="L8477" s="36"/>
      <c r="M8477" s="38"/>
      <c r="N8477" s="36"/>
      <c r="O8477" s="38"/>
    </row>
    <row r="8478" spans="8:15">
      <c r="H8478" s="37"/>
      <c r="I8478" s="36"/>
      <c r="J8478" s="38"/>
      <c r="K8478" s="36"/>
      <c r="L8478" s="36"/>
      <c r="M8478" s="38"/>
      <c r="N8478" s="36"/>
      <c r="O8478" s="38"/>
    </row>
    <row r="8479" spans="8:15">
      <c r="H8479" s="37"/>
      <c r="I8479" s="36"/>
      <c r="J8479" s="38"/>
      <c r="K8479" s="36"/>
      <c r="L8479" s="36"/>
      <c r="M8479" s="38"/>
      <c r="N8479" s="36"/>
      <c r="O8479" s="38"/>
    </row>
    <row r="8480" spans="8:15">
      <c r="H8480" s="37"/>
      <c r="I8480" s="36"/>
      <c r="J8480" s="38"/>
      <c r="K8480" s="36"/>
      <c r="L8480" s="36"/>
      <c r="M8480" s="38"/>
      <c r="N8480" s="36"/>
      <c r="O8480" s="38"/>
    </row>
    <row r="8481" spans="8:15">
      <c r="H8481" s="37"/>
      <c r="I8481" s="36"/>
      <c r="J8481" s="38"/>
      <c r="K8481" s="36"/>
      <c r="L8481" s="36"/>
      <c r="M8481" s="38"/>
      <c r="N8481" s="36"/>
      <c r="O8481" s="38"/>
    </row>
    <row r="8482" spans="8:15">
      <c r="H8482" s="37"/>
      <c r="I8482" s="36"/>
      <c r="J8482" s="38"/>
      <c r="K8482" s="36"/>
      <c r="L8482" s="36"/>
      <c r="M8482" s="38"/>
      <c r="N8482" s="36"/>
      <c r="O8482" s="38"/>
    </row>
    <row r="8483" spans="8:15">
      <c r="H8483" s="37"/>
      <c r="I8483" s="36"/>
      <c r="J8483" s="38"/>
      <c r="K8483" s="36"/>
      <c r="L8483" s="36"/>
      <c r="M8483" s="38"/>
      <c r="N8483" s="36"/>
      <c r="O8483" s="38"/>
    </row>
    <row r="8484" spans="8:15">
      <c r="H8484" s="37"/>
      <c r="I8484" s="36"/>
      <c r="J8484" s="38"/>
      <c r="K8484" s="36"/>
      <c r="L8484" s="36"/>
      <c r="M8484" s="38"/>
      <c r="N8484" s="36"/>
      <c r="O8484" s="38"/>
    </row>
    <row r="8485" spans="8:15">
      <c r="H8485" s="37"/>
      <c r="I8485" s="36"/>
      <c r="J8485" s="38"/>
      <c r="K8485" s="36"/>
      <c r="L8485" s="36"/>
      <c r="M8485" s="38"/>
      <c r="N8485" s="36"/>
      <c r="O8485" s="38"/>
    </row>
    <row r="8486" spans="8:15">
      <c r="H8486" s="37"/>
      <c r="I8486" s="36"/>
      <c r="J8486" s="38"/>
      <c r="K8486" s="36"/>
      <c r="L8486" s="36"/>
      <c r="M8486" s="38"/>
      <c r="N8486" s="36"/>
      <c r="O8486" s="38"/>
    </row>
    <row r="8487" spans="8:15">
      <c r="H8487" s="37"/>
      <c r="I8487" s="36"/>
      <c r="J8487" s="38"/>
      <c r="K8487" s="36"/>
      <c r="L8487" s="36"/>
      <c r="M8487" s="38"/>
      <c r="N8487" s="36"/>
      <c r="O8487" s="38"/>
    </row>
    <row r="8488" spans="8:15">
      <c r="H8488" s="37"/>
      <c r="I8488" s="36"/>
      <c r="J8488" s="38"/>
      <c r="K8488" s="36"/>
      <c r="L8488" s="36"/>
      <c r="M8488" s="38"/>
      <c r="N8488" s="36"/>
      <c r="O8488" s="38"/>
    </row>
    <row r="8489" spans="8:15">
      <c r="H8489" s="37"/>
      <c r="I8489" s="36"/>
      <c r="J8489" s="38"/>
      <c r="K8489" s="36"/>
      <c r="L8489" s="36"/>
      <c r="M8489" s="38"/>
      <c r="N8489" s="36"/>
      <c r="O8489" s="38"/>
    </row>
    <row r="8490" spans="8:15">
      <c r="H8490" s="37"/>
      <c r="I8490" s="36"/>
      <c r="J8490" s="38"/>
      <c r="K8490" s="36"/>
      <c r="L8490" s="36"/>
      <c r="M8490" s="38"/>
      <c r="N8490" s="36"/>
      <c r="O8490" s="38"/>
    </row>
    <row r="8491" spans="8:15">
      <c r="H8491" s="37"/>
      <c r="I8491" s="36"/>
      <c r="J8491" s="38"/>
      <c r="K8491" s="36"/>
      <c r="L8491" s="36"/>
      <c r="M8491" s="38"/>
      <c r="N8491" s="36"/>
      <c r="O8491" s="38"/>
    </row>
    <row r="8492" spans="8:15">
      <c r="H8492" s="37"/>
      <c r="I8492" s="36"/>
      <c r="J8492" s="38"/>
      <c r="K8492" s="36"/>
      <c r="L8492" s="36"/>
      <c r="M8492" s="38"/>
      <c r="N8492" s="36"/>
      <c r="O8492" s="38"/>
    </row>
    <row r="8493" spans="8:15">
      <c r="H8493" s="37"/>
      <c r="I8493" s="36"/>
      <c r="J8493" s="38"/>
      <c r="K8493" s="36"/>
      <c r="L8493" s="36"/>
      <c r="M8493" s="38"/>
      <c r="N8493" s="36"/>
      <c r="O8493" s="38"/>
    </row>
    <row r="8494" spans="8:15">
      <c r="H8494" s="37"/>
      <c r="I8494" s="36"/>
      <c r="J8494" s="38"/>
      <c r="K8494" s="36"/>
      <c r="L8494" s="36"/>
      <c r="M8494" s="38"/>
      <c r="N8494" s="36"/>
      <c r="O8494" s="38"/>
    </row>
    <row r="8495" spans="8:15">
      <c r="H8495" s="37"/>
      <c r="I8495" s="36"/>
      <c r="J8495" s="38"/>
      <c r="K8495" s="36"/>
      <c r="L8495" s="36"/>
      <c r="M8495" s="38"/>
      <c r="N8495" s="36"/>
      <c r="O8495" s="38"/>
    </row>
    <row r="8496" spans="8:15">
      <c r="H8496" s="37"/>
      <c r="I8496" s="36"/>
      <c r="J8496" s="38"/>
      <c r="K8496" s="36"/>
      <c r="L8496" s="36"/>
      <c r="M8496" s="38"/>
      <c r="N8496" s="36"/>
      <c r="O8496" s="38"/>
    </row>
    <row r="8497" spans="8:15">
      <c r="H8497" s="37"/>
      <c r="I8497" s="36"/>
      <c r="J8497" s="38"/>
      <c r="K8497" s="36"/>
      <c r="L8497" s="36"/>
      <c r="M8497" s="38"/>
      <c r="N8497" s="36"/>
      <c r="O8497" s="38"/>
    </row>
    <row r="8498" spans="8:15">
      <c r="H8498" s="37"/>
      <c r="I8498" s="36"/>
      <c r="J8498" s="38"/>
      <c r="K8498" s="36"/>
      <c r="L8498" s="36"/>
      <c r="M8498" s="38"/>
      <c r="N8498" s="36"/>
      <c r="O8498" s="38"/>
    </row>
    <row r="8499" spans="8:15">
      <c r="H8499" s="37"/>
      <c r="I8499" s="36"/>
      <c r="J8499" s="38"/>
      <c r="K8499" s="36"/>
      <c r="L8499" s="36"/>
      <c r="M8499" s="38"/>
      <c r="N8499" s="36"/>
      <c r="O8499" s="38"/>
    </row>
    <row r="8500" spans="8:15">
      <c r="H8500" s="37"/>
      <c r="I8500" s="36"/>
      <c r="J8500" s="38"/>
      <c r="K8500" s="36"/>
      <c r="L8500" s="36"/>
      <c r="M8500" s="38"/>
      <c r="N8500" s="36"/>
      <c r="O8500" s="38"/>
    </row>
    <row r="8501" spans="8:15">
      <c r="H8501" s="37"/>
      <c r="I8501" s="36"/>
      <c r="J8501" s="38"/>
      <c r="K8501" s="36"/>
      <c r="L8501" s="36"/>
      <c r="M8501" s="38"/>
      <c r="N8501" s="36"/>
      <c r="O8501" s="38"/>
    </row>
    <row r="8502" spans="8:15">
      <c r="H8502" s="37"/>
      <c r="I8502" s="36"/>
      <c r="J8502" s="38"/>
      <c r="K8502" s="36"/>
      <c r="L8502" s="36"/>
      <c r="M8502" s="38"/>
      <c r="N8502" s="36"/>
      <c r="O8502" s="38"/>
    </row>
    <row r="8503" spans="8:15">
      <c r="H8503" s="37"/>
      <c r="I8503" s="36"/>
      <c r="J8503" s="38"/>
      <c r="K8503" s="36"/>
      <c r="L8503" s="36"/>
      <c r="M8503" s="38"/>
      <c r="N8503" s="36"/>
      <c r="O8503" s="38"/>
    </row>
    <row r="8504" spans="8:15">
      <c r="H8504" s="37"/>
      <c r="I8504" s="36"/>
      <c r="J8504" s="38"/>
      <c r="K8504" s="36"/>
      <c r="L8504" s="36"/>
      <c r="M8504" s="38"/>
      <c r="N8504" s="36"/>
      <c r="O8504" s="38"/>
    </row>
    <row r="8505" spans="8:15">
      <c r="H8505" s="37"/>
      <c r="I8505" s="36"/>
      <c r="J8505" s="38"/>
      <c r="K8505" s="36"/>
      <c r="L8505" s="36"/>
      <c r="M8505" s="38"/>
      <c r="N8505" s="36"/>
      <c r="O8505" s="38"/>
    </row>
    <row r="8506" spans="8:15">
      <c r="H8506" s="37"/>
      <c r="I8506" s="36"/>
      <c r="J8506" s="38"/>
      <c r="K8506" s="36"/>
      <c r="L8506" s="36"/>
      <c r="M8506" s="38"/>
      <c r="N8506" s="36"/>
      <c r="O8506" s="38"/>
    </row>
    <row r="8507" spans="8:15">
      <c r="H8507" s="37"/>
      <c r="I8507" s="36"/>
      <c r="J8507" s="38"/>
      <c r="K8507" s="36"/>
      <c r="L8507" s="36"/>
      <c r="M8507" s="38"/>
      <c r="N8507" s="36"/>
      <c r="O8507" s="38"/>
    </row>
    <row r="8508" spans="8:15">
      <c r="H8508" s="37"/>
      <c r="I8508" s="36"/>
      <c r="J8508" s="38"/>
      <c r="K8508" s="36"/>
      <c r="L8508" s="36"/>
      <c r="M8508" s="38"/>
      <c r="N8508" s="36"/>
      <c r="O8508" s="38"/>
    </row>
    <row r="8509" spans="8:15">
      <c r="H8509" s="37"/>
      <c r="I8509" s="36"/>
      <c r="J8509" s="38"/>
      <c r="K8509" s="36"/>
      <c r="L8509" s="36"/>
      <c r="M8509" s="38"/>
      <c r="N8509" s="36"/>
      <c r="O8509" s="38"/>
    </row>
    <row r="8510" spans="8:15">
      <c r="H8510" s="37"/>
      <c r="I8510" s="36"/>
      <c r="J8510" s="38"/>
      <c r="K8510" s="36"/>
      <c r="L8510" s="36"/>
      <c r="M8510" s="38"/>
      <c r="N8510" s="36"/>
      <c r="O8510" s="38"/>
    </row>
    <row r="8511" spans="8:15">
      <c r="H8511" s="37"/>
      <c r="I8511" s="36"/>
      <c r="J8511" s="38"/>
      <c r="K8511" s="36"/>
      <c r="L8511" s="36"/>
      <c r="M8511" s="38"/>
      <c r="N8511" s="36"/>
      <c r="O8511" s="38"/>
    </row>
    <row r="8512" spans="8:15">
      <c r="H8512" s="37"/>
      <c r="I8512" s="36"/>
      <c r="J8512" s="38"/>
      <c r="K8512" s="36"/>
      <c r="L8512" s="36"/>
      <c r="M8512" s="38"/>
      <c r="N8512" s="36"/>
      <c r="O8512" s="38"/>
    </row>
    <row r="8513" spans="8:15">
      <c r="H8513" s="37"/>
      <c r="I8513" s="36"/>
      <c r="J8513" s="38"/>
      <c r="K8513" s="36"/>
      <c r="L8513" s="36"/>
      <c r="M8513" s="38"/>
      <c r="N8513" s="36"/>
      <c r="O8513" s="38"/>
    </row>
    <row r="8514" spans="8:15">
      <c r="H8514" s="37"/>
      <c r="I8514" s="36"/>
      <c r="J8514" s="38"/>
      <c r="K8514" s="36"/>
      <c r="L8514" s="36"/>
      <c r="M8514" s="38"/>
      <c r="N8514" s="36"/>
      <c r="O8514" s="38"/>
    </row>
    <row r="8515" spans="8:15">
      <c r="H8515" s="37"/>
      <c r="I8515" s="36"/>
      <c r="J8515" s="38"/>
      <c r="K8515" s="36"/>
      <c r="L8515" s="36"/>
      <c r="M8515" s="38"/>
      <c r="N8515" s="36"/>
      <c r="O8515" s="38"/>
    </row>
    <row r="8516" spans="8:15">
      <c r="H8516" s="37"/>
      <c r="I8516" s="36"/>
      <c r="J8516" s="38"/>
      <c r="K8516" s="36"/>
      <c r="L8516" s="36"/>
      <c r="M8516" s="38"/>
      <c r="N8516" s="36"/>
      <c r="O8516" s="38"/>
    </row>
    <row r="8517" spans="8:15">
      <c r="H8517" s="37"/>
      <c r="I8517" s="36"/>
      <c r="J8517" s="38"/>
      <c r="K8517" s="36"/>
      <c r="L8517" s="36"/>
      <c r="M8517" s="38"/>
      <c r="N8517" s="36"/>
      <c r="O8517" s="38"/>
    </row>
    <row r="8518" spans="8:15">
      <c r="H8518" s="37"/>
      <c r="I8518" s="36"/>
      <c r="J8518" s="38"/>
      <c r="K8518" s="36"/>
      <c r="L8518" s="36"/>
      <c r="M8518" s="38"/>
      <c r="N8518" s="36"/>
      <c r="O8518" s="38"/>
    </row>
    <row r="8519" spans="8:15">
      <c r="H8519" s="37"/>
      <c r="I8519" s="36"/>
      <c r="J8519" s="38"/>
      <c r="K8519" s="36"/>
      <c r="L8519" s="36"/>
      <c r="M8519" s="38"/>
      <c r="N8519" s="36"/>
      <c r="O8519" s="38"/>
    </row>
    <row r="8520" spans="8:15">
      <c r="H8520" s="37"/>
      <c r="I8520" s="36"/>
      <c r="J8520" s="38"/>
      <c r="K8520" s="36"/>
      <c r="L8520" s="36"/>
      <c r="M8520" s="38"/>
      <c r="N8520" s="36"/>
      <c r="O8520" s="38"/>
    </row>
    <row r="8521" spans="8:15">
      <c r="H8521" s="37"/>
      <c r="I8521" s="36"/>
      <c r="J8521" s="38"/>
      <c r="K8521" s="36"/>
      <c r="L8521" s="36"/>
      <c r="M8521" s="38"/>
      <c r="N8521" s="36"/>
      <c r="O8521" s="38"/>
    </row>
    <row r="8522" spans="8:15">
      <c r="H8522" s="37"/>
      <c r="I8522" s="36"/>
      <c r="J8522" s="38"/>
      <c r="K8522" s="36"/>
      <c r="L8522" s="36"/>
      <c r="M8522" s="38"/>
      <c r="N8522" s="36"/>
      <c r="O8522" s="38"/>
    </row>
    <row r="8523" spans="8:15">
      <c r="H8523" s="37"/>
      <c r="I8523" s="36"/>
      <c r="J8523" s="38"/>
      <c r="K8523" s="36"/>
      <c r="L8523" s="36"/>
      <c r="M8523" s="38"/>
      <c r="N8523" s="36"/>
      <c r="O8523" s="38"/>
    </row>
    <row r="8524" spans="8:15">
      <c r="H8524" s="37"/>
      <c r="I8524" s="36"/>
      <c r="J8524" s="38"/>
      <c r="K8524" s="36"/>
      <c r="L8524" s="36"/>
      <c r="M8524" s="38"/>
      <c r="N8524" s="36"/>
      <c r="O8524" s="38"/>
    </row>
    <row r="8525" spans="8:15">
      <c r="H8525" s="37"/>
      <c r="I8525" s="36"/>
      <c r="J8525" s="38"/>
      <c r="K8525" s="36"/>
      <c r="L8525" s="36"/>
      <c r="M8525" s="38"/>
      <c r="N8525" s="36"/>
      <c r="O8525" s="38"/>
    </row>
    <row r="8526" spans="8:15">
      <c r="H8526" s="37"/>
      <c r="I8526" s="36"/>
      <c r="J8526" s="38"/>
      <c r="K8526" s="36"/>
      <c r="L8526" s="36"/>
      <c r="M8526" s="38"/>
      <c r="N8526" s="36"/>
      <c r="O8526" s="38"/>
    </row>
    <row r="8527" spans="8:15">
      <c r="H8527" s="37"/>
      <c r="I8527" s="36"/>
      <c r="J8527" s="38"/>
      <c r="K8527" s="36"/>
      <c r="L8527" s="36"/>
      <c r="M8527" s="38"/>
      <c r="N8527" s="36"/>
      <c r="O8527" s="38"/>
    </row>
    <row r="8528" spans="8:15">
      <c r="H8528" s="37"/>
      <c r="I8528" s="36"/>
      <c r="J8528" s="38"/>
      <c r="K8528" s="36"/>
      <c r="L8528" s="36"/>
      <c r="M8528" s="38"/>
      <c r="N8528" s="36"/>
      <c r="O8528" s="38"/>
    </row>
    <row r="8529" spans="8:15">
      <c r="H8529" s="37"/>
      <c r="I8529" s="36"/>
      <c r="J8529" s="38"/>
      <c r="K8529" s="36"/>
      <c r="L8529" s="36"/>
      <c r="M8529" s="38"/>
      <c r="N8529" s="36"/>
      <c r="O8529" s="38"/>
    </row>
    <row r="8530" spans="8:15">
      <c r="H8530" s="37"/>
      <c r="I8530" s="36"/>
      <c r="J8530" s="38"/>
      <c r="K8530" s="36"/>
      <c r="L8530" s="36"/>
      <c r="M8530" s="38"/>
      <c r="N8530" s="36"/>
      <c r="O8530" s="38"/>
    </row>
    <row r="8531" spans="8:15">
      <c r="H8531" s="37"/>
      <c r="I8531" s="36"/>
      <c r="J8531" s="38"/>
      <c r="K8531" s="36"/>
      <c r="L8531" s="36"/>
      <c r="M8531" s="38"/>
      <c r="N8531" s="36"/>
      <c r="O8531" s="38"/>
    </row>
    <row r="8532" spans="8:15">
      <c r="H8532" s="37"/>
      <c r="I8532" s="36"/>
      <c r="J8532" s="38"/>
      <c r="K8532" s="36"/>
      <c r="L8532" s="36"/>
      <c r="M8532" s="38"/>
      <c r="N8532" s="36"/>
      <c r="O8532" s="38"/>
    </row>
    <row r="8533" spans="8:15">
      <c r="H8533" s="37"/>
      <c r="I8533" s="36"/>
      <c r="J8533" s="38"/>
      <c r="K8533" s="36"/>
      <c r="L8533" s="36"/>
      <c r="M8533" s="38"/>
      <c r="N8533" s="36"/>
      <c r="O8533" s="38"/>
    </row>
    <row r="8534" spans="8:15">
      <c r="H8534" s="37"/>
      <c r="I8534" s="36"/>
      <c r="J8534" s="38"/>
      <c r="K8534" s="36"/>
      <c r="L8534" s="36"/>
      <c r="M8534" s="38"/>
      <c r="N8534" s="36"/>
      <c r="O8534" s="38"/>
    </row>
    <row r="8535" spans="8:15">
      <c r="H8535" s="37"/>
      <c r="I8535" s="36"/>
      <c r="J8535" s="38"/>
      <c r="K8535" s="36"/>
      <c r="L8535" s="36"/>
      <c r="M8535" s="38"/>
      <c r="N8535" s="36"/>
      <c r="O8535" s="38"/>
    </row>
    <row r="8536" spans="8:15">
      <c r="H8536" s="37"/>
      <c r="I8536" s="36"/>
      <c r="J8536" s="38"/>
      <c r="K8536" s="36"/>
      <c r="L8536" s="36"/>
      <c r="M8536" s="38"/>
      <c r="N8536" s="36"/>
      <c r="O8536" s="38"/>
    </row>
    <row r="8537" spans="8:15">
      <c r="H8537" s="37"/>
      <c r="I8537" s="36"/>
      <c r="J8537" s="38"/>
      <c r="K8537" s="36"/>
      <c r="L8537" s="36"/>
      <c r="M8537" s="38"/>
      <c r="N8537" s="36"/>
      <c r="O8537" s="38"/>
    </row>
    <row r="8538" spans="8:15">
      <c r="H8538" s="37"/>
      <c r="I8538" s="36"/>
      <c r="J8538" s="38"/>
      <c r="K8538" s="36"/>
      <c r="L8538" s="36"/>
      <c r="M8538" s="38"/>
      <c r="N8538" s="36"/>
      <c r="O8538" s="38"/>
    </row>
    <row r="8539" spans="8:15">
      <c r="H8539" s="37"/>
      <c r="I8539" s="36"/>
      <c r="J8539" s="38"/>
      <c r="K8539" s="36"/>
      <c r="L8539" s="36"/>
      <c r="M8539" s="38"/>
      <c r="N8539" s="36"/>
      <c r="O8539" s="38"/>
    </row>
    <row r="8540" spans="8:15">
      <c r="H8540" s="37"/>
      <c r="I8540" s="36"/>
      <c r="J8540" s="38"/>
      <c r="K8540" s="36"/>
      <c r="L8540" s="36"/>
      <c r="M8540" s="38"/>
      <c r="N8540" s="36"/>
      <c r="O8540" s="38"/>
    </row>
    <row r="8541" spans="8:15">
      <c r="H8541" s="37"/>
      <c r="I8541" s="36"/>
      <c r="J8541" s="38"/>
      <c r="K8541" s="36"/>
      <c r="L8541" s="36"/>
      <c r="M8541" s="38"/>
      <c r="N8541" s="36"/>
      <c r="O8541" s="38"/>
    </row>
    <row r="8542" spans="8:15">
      <c r="H8542" s="37"/>
      <c r="I8542" s="36"/>
      <c r="J8542" s="38"/>
      <c r="K8542" s="36"/>
      <c r="L8542" s="36"/>
      <c r="M8542" s="38"/>
      <c r="N8542" s="36"/>
      <c r="O8542" s="38"/>
    </row>
    <row r="8543" spans="8:15">
      <c r="H8543" s="37"/>
      <c r="I8543" s="36"/>
      <c r="J8543" s="38"/>
      <c r="K8543" s="36"/>
      <c r="L8543" s="36"/>
      <c r="M8543" s="38"/>
      <c r="N8543" s="36"/>
      <c r="O8543" s="38"/>
    </row>
    <row r="8544" spans="8:15">
      <c r="H8544" s="37"/>
      <c r="I8544" s="36"/>
      <c r="J8544" s="38"/>
      <c r="K8544" s="36"/>
      <c r="L8544" s="36"/>
      <c r="M8544" s="38"/>
      <c r="N8544" s="36"/>
      <c r="O8544" s="38"/>
    </row>
    <row r="8545" spans="8:15">
      <c r="H8545" s="37"/>
      <c r="I8545" s="36"/>
      <c r="J8545" s="38"/>
      <c r="K8545" s="36"/>
      <c r="L8545" s="36"/>
      <c r="M8545" s="38"/>
      <c r="N8545" s="36"/>
      <c r="O8545" s="38"/>
    </row>
    <row r="8546" spans="8:15">
      <c r="H8546" s="37"/>
      <c r="I8546" s="36"/>
      <c r="J8546" s="38"/>
      <c r="K8546" s="36"/>
      <c r="L8546" s="36"/>
      <c r="M8546" s="38"/>
      <c r="N8546" s="36"/>
      <c r="O8546" s="38"/>
    </row>
    <row r="8547" spans="8:15">
      <c r="H8547" s="37"/>
      <c r="I8547" s="36"/>
      <c r="J8547" s="38"/>
      <c r="K8547" s="36"/>
      <c r="L8547" s="36"/>
      <c r="M8547" s="38"/>
      <c r="N8547" s="36"/>
      <c r="O8547" s="38"/>
    </row>
    <row r="8548" spans="8:15">
      <c r="H8548" s="37"/>
      <c r="I8548" s="36"/>
      <c r="J8548" s="38"/>
      <c r="K8548" s="36"/>
      <c r="L8548" s="36"/>
      <c r="M8548" s="38"/>
      <c r="N8548" s="36"/>
      <c r="O8548" s="38"/>
    </row>
    <row r="8549" spans="8:15">
      <c r="H8549" s="37"/>
      <c r="I8549" s="36"/>
      <c r="J8549" s="38"/>
      <c r="K8549" s="36"/>
      <c r="L8549" s="36"/>
      <c r="M8549" s="38"/>
      <c r="N8549" s="36"/>
      <c r="O8549" s="38"/>
    </row>
    <row r="8550" spans="8:15">
      <c r="H8550" s="37"/>
      <c r="I8550" s="36"/>
      <c r="J8550" s="38"/>
      <c r="K8550" s="36"/>
      <c r="L8550" s="36"/>
      <c r="M8550" s="38"/>
      <c r="N8550" s="36"/>
      <c r="O8550" s="38"/>
    </row>
    <row r="8551" spans="8:15">
      <c r="H8551" s="37"/>
      <c r="I8551" s="36"/>
      <c r="J8551" s="38"/>
      <c r="K8551" s="36"/>
      <c r="L8551" s="36"/>
      <c r="M8551" s="38"/>
      <c r="N8551" s="36"/>
      <c r="O8551" s="38"/>
    </row>
    <row r="8552" spans="8:15">
      <c r="H8552" s="37"/>
      <c r="I8552" s="36"/>
      <c r="J8552" s="38"/>
      <c r="K8552" s="36"/>
      <c r="L8552" s="36"/>
      <c r="M8552" s="38"/>
      <c r="N8552" s="36"/>
      <c r="O8552" s="38"/>
    </row>
    <row r="8553" spans="8:15">
      <c r="H8553" s="37"/>
      <c r="I8553" s="36"/>
      <c r="J8553" s="38"/>
      <c r="K8553" s="36"/>
      <c r="L8553" s="36"/>
      <c r="M8553" s="38"/>
      <c r="N8553" s="36"/>
      <c r="O8553" s="38"/>
    </row>
    <row r="8554" spans="8:15">
      <c r="H8554" s="37"/>
      <c r="I8554" s="36"/>
      <c r="J8554" s="38"/>
      <c r="K8554" s="36"/>
      <c r="L8554" s="36"/>
      <c r="M8554" s="38"/>
      <c r="N8554" s="36"/>
      <c r="O8554" s="38"/>
    </row>
    <row r="8555" spans="8:15">
      <c r="H8555" s="37"/>
      <c r="I8555" s="36"/>
      <c r="J8555" s="38"/>
      <c r="K8555" s="36"/>
      <c r="L8555" s="36"/>
      <c r="M8555" s="38"/>
      <c r="N8555" s="36"/>
      <c r="O8555" s="38"/>
    </row>
    <row r="8556" spans="8:15">
      <c r="H8556" s="37"/>
      <c r="I8556" s="36"/>
      <c r="J8556" s="38"/>
      <c r="K8556" s="36"/>
      <c r="L8556" s="36"/>
      <c r="M8556" s="38"/>
      <c r="N8556" s="36"/>
      <c r="O8556" s="38"/>
    </row>
    <row r="8557" spans="8:15">
      <c r="H8557" s="37"/>
      <c r="I8557" s="36"/>
      <c r="J8557" s="38"/>
      <c r="K8557" s="36"/>
      <c r="L8557" s="36"/>
      <c r="M8557" s="38"/>
      <c r="N8557" s="36"/>
      <c r="O8557" s="38"/>
    </row>
    <row r="8558" spans="8:15">
      <c r="H8558" s="37"/>
      <c r="I8558" s="36"/>
      <c r="J8558" s="38"/>
      <c r="K8558" s="36"/>
      <c r="L8558" s="36"/>
      <c r="M8558" s="38"/>
      <c r="N8558" s="36"/>
      <c r="O8558" s="38"/>
    </row>
    <row r="8559" spans="8:15">
      <c r="H8559" s="37"/>
      <c r="I8559" s="36"/>
      <c r="J8559" s="38"/>
      <c r="K8559" s="36"/>
      <c r="L8559" s="36"/>
      <c r="M8559" s="38"/>
      <c r="N8559" s="36"/>
      <c r="O8559" s="38"/>
    </row>
    <row r="8560" spans="8:15">
      <c r="H8560" s="37"/>
      <c r="I8560" s="36"/>
      <c r="J8560" s="38"/>
      <c r="K8560" s="36"/>
      <c r="L8560" s="36"/>
      <c r="M8560" s="38"/>
      <c r="N8560" s="36"/>
      <c r="O8560" s="38"/>
    </row>
    <row r="8561" spans="8:15">
      <c r="H8561" s="37"/>
      <c r="I8561" s="36"/>
      <c r="J8561" s="38"/>
      <c r="K8561" s="36"/>
      <c r="L8561" s="36"/>
      <c r="M8561" s="38"/>
      <c r="N8561" s="36"/>
      <c r="O8561" s="38"/>
    </row>
    <row r="8562" spans="8:15">
      <c r="H8562" s="37"/>
      <c r="I8562" s="36"/>
      <c r="J8562" s="38"/>
      <c r="K8562" s="36"/>
      <c r="L8562" s="36"/>
      <c r="M8562" s="38"/>
      <c r="N8562" s="36"/>
      <c r="O8562" s="38"/>
    </row>
    <row r="8563" spans="8:15">
      <c r="H8563" s="37"/>
      <c r="I8563" s="36"/>
      <c r="J8563" s="38"/>
      <c r="K8563" s="36"/>
      <c r="L8563" s="36"/>
      <c r="M8563" s="38"/>
      <c r="N8563" s="36"/>
      <c r="O8563" s="38"/>
    </row>
    <row r="8564" spans="8:15">
      <c r="H8564" s="37"/>
      <c r="I8564" s="36"/>
      <c r="J8564" s="38"/>
      <c r="K8564" s="36"/>
      <c r="L8564" s="36"/>
      <c r="M8564" s="38"/>
      <c r="N8564" s="36"/>
      <c r="O8564" s="38"/>
    </row>
    <row r="8565" spans="8:15">
      <c r="H8565" s="37"/>
      <c r="I8565" s="36"/>
      <c r="J8565" s="38"/>
      <c r="K8565" s="36"/>
      <c r="L8565" s="36"/>
      <c r="M8565" s="38"/>
      <c r="N8565" s="36"/>
      <c r="O8565" s="38"/>
    </row>
    <row r="8566" spans="8:15">
      <c r="H8566" s="37"/>
      <c r="I8566" s="36"/>
      <c r="J8566" s="38"/>
      <c r="K8566" s="36"/>
      <c r="L8566" s="36"/>
      <c r="M8566" s="38"/>
      <c r="N8566" s="36"/>
      <c r="O8566" s="38"/>
    </row>
    <row r="8567" spans="8:15">
      <c r="H8567" s="37"/>
      <c r="I8567" s="36"/>
      <c r="J8567" s="38"/>
      <c r="K8567" s="36"/>
      <c r="L8567" s="36"/>
      <c r="M8567" s="38"/>
      <c r="N8567" s="36"/>
      <c r="O8567" s="38"/>
    </row>
    <row r="8568" spans="8:15">
      <c r="H8568" s="37"/>
      <c r="I8568" s="36"/>
      <c r="J8568" s="38"/>
      <c r="K8568" s="36"/>
      <c r="L8568" s="36"/>
      <c r="M8568" s="38"/>
      <c r="N8568" s="36"/>
      <c r="O8568" s="38"/>
    </row>
    <row r="8569" spans="8:15">
      <c r="H8569" s="37"/>
      <c r="I8569" s="36"/>
      <c r="J8569" s="38"/>
      <c r="K8569" s="36"/>
      <c r="L8569" s="36"/>
      <c r="M8569" s="38"/>
      <c r="N8569" s="36"/>
      <c r="O8569" s="38"/>
    </row>
    <row r="8570" spans="8:15">
      <c r="H8570" s="37"/>
      <c r="I8570" s="36"/>
      <c r="J8570" s="38"/>
      <c r="K8570" s="36"/>
      <c r="L8570" s="36"/>
      <c r="M8570" s="38"/>
      <c r="N8570" s="36"/>
      <c r="O8570" s="38"/>
    </row>
    <row r="8571" spans="8:15">
      <c r="H8571" s="37"/>
      <c r="I8571" s="36"/>
      <c r="J8571" s="38"/>
      <c r="K8571" s="36"/>
      <c r="L8571" s="36"/>
      <c r="M8571" s="38"/>
      <c r="N8571" s="36"/>
      <c r="O8571" s="38"/>
    </row>
    <row r="8572" spans="8:15">
      <c r="H8572" s="37"/>
      <c r="I8572" s="36"/>
      <c r="J8572" s="38"/>
      <c r="K8572" s="36"/>
      <c r="L8572" s="36"/>
      <c r="M8572" s="38"/>
      <c r="N8572" s="36"/>
      <c r="O8572" s="38"/>
    </row>
    <row r="8573" spans="8:15">
      <c r="H8573" s="37"/>
      <c r="I8573" s="36"/>
      <c r="J8573" s="38"/>
      <c r="K8573" s="36"/>
      <c r="L8573" s="36"/>
      <c r="M8573" s="38"/>
      <c r="N8573" s="36"/>
      <c r="O8573" s="38"/>
    </row>
    <row r="8574" spans="8:15">
      <c r="H8574" s="37"/>
      <c r="I8574" s="36"/>
      <c r="J8574" s="38"/>
      <c r="K8574" s="36"/>
      <c r="L8574" s="36"/>
      <c r="M8574" s="38"/>
      <c r="N8574" s="36"/>
      <c r="O8574" s="38"/>
    </row>
    <row r="8575" spans="8:15">
      <c r="H8575" s="37"/>
      <c r="I8575" s="36"/>
      <c r="J8575" s="38"/>
      <c r="K8575" s="36"/>
      <c r="L8575" s="36"/>
      <c r="M8575" s="38"/>
      <c r="N8575" s="36"/>
      <c r="O8575" s="38"/>
    </row>
    <row r="8576" spans="8:15">
      <c r="H8576" s="37"/>
      <c r="I8576" s="36"/>
      <c r="J8576" s="38"/>
      <c r="K8576" s="36"/>
      <c r="L8576" s="36"/>
      <c r="M8576" s="38"/>
      <c r="N8576" s="36"/>
      <c r="O8576" s="38"/>
    </row>
    <row r="8577" spans="8:15">
      <c r="H8577" s="37"/>
      <c r="I8577" s="36"/>
      <c r="J8577" s="38"/>
      <c r="K8577" s="36"/>
      <c r="L8577" s="36"/>
      <c r="M8577" s="38"/>
      <c r="N8577" s="36"/>
      <c r="O8577" s="38"/>
    </row>
    <row r="8578" spans="8:15">
      <c r="H8578" s="37"/>
      <c r="I8578" s="36"/>
      <c r="J8578" s="38"/>
      <c r="K8578" s="36"/>
      <c r="L8578" s="36"/>
      <c r="M8578" s="38"/>
      <c r="N8578" s="36"/>
      <c r="O8578" s="38"/>
    </row>
    <row r="8579" spans="8:15">
      <c r="H8579" s="37"/>
      <c r="I8579" s="36"/>
      <c r="J8579" s="38"/>
      <c r="K8579" s="36"/>
      <c r="L8579" s="36"/>
      <c r="M8579" s="38"/>
      <c r="N8579" s="36"/>
      <c r="O8579" s="38"/>
    </row>
    <row r="8580" spans="8:15">
      <c r="H8580" s="37"/>
      <c r="I8580" s="36"/>
      <c r="J8580" s="38"/>
      <c r="K8580" s="36"/>
      <c r="L8580" s="36"/>
      <c r="M8580" s="38"/>
      <c r="N8580" s="36"/>
      <c r="O8580" s="38"/>
    </row>
    <row r="8581" spans="8:15">
      <c r="H8581" s="37"/>
      <c r="I8581" s="36"/>
      <c r="J8581" s="38"/>
      <c r="K8581" s="36"/>
      <c r="L8581" s="36"/>
      <c r="M8581" s="38"/>
      <c r="N8581" s="36"/>
      <c r="O8581" s="38"/>
    </row>
    <row r="8582" spans="8:15">
      <c r="H8582" s="37"/>
      <c r="I8582" s="36"/>
      <c r="J8582" s="38"/>
      <c r="K8582" s="36"/>
      <c r="L8582" s="36"/>
      <c r="M8582" s="38"/>
      <c r="N8582" s="36"/>
      <c r="O8582" s="38"/>
    </row>
    <row r="8583" spans="8:15">
      <c r="H8583" s="37"/>
      <c r="I8583" s="36"/>
      <c r="J8583" s="38"/>
      <c r="K8583" s="36"/>
      <c r="L8583" s="36"/>
      <c r="M8583" s="38"/>
      <c r="N8583" s="36"/>
      <c r="O8583" s="38"/>
    </row>
    <row r="8584" spans="8:15">
      <c r="H8584" s="37"/>
      <c r="I8584" s="36"/>
      <c r="J8584" s="38"/>
      <c r="K8584" s="36"/>
      <c r="L8584" s="36"/>
      <c r="M8584" s="38"/>
      <c r="N8584" s="36"/>
      <c r="O8584" s="38"/>
    </row>
    <row r="8585" spans="8:15">
      <c r="H8585" s="37"/>
      <c r="I8585" s="36"/>
      <c r="J8585" s="38"/>
      <c r="K8585" s="36"/>
      <c r="L8585" s="36"/>
      <c r="M8585" s="38"/>
      <c r="N8585" s="36"/>
      <c r="O8585" s="38"/>
    </row>
    <row r="8586" spans="8:15">
      <c r="H8586" s="37"/>
      <c r="I8586" s="36"/>
      <c r="J8586" s="38"/>
      <c r="K8586" s="36"/>
      <c r="L8586" s="36"/>
      <c r="M8586" s="38"/>
      <c r="N8586" s="36"/>
      <c r="O8586" s="38"/>
    </row>
    <row r="8587" spans="8:15">
      <c r="H8587" s="37"/>
      <c r="I8587" s="36"/>
      <c r="J8587" s="38"/>
      <c r="K8587" s="36"/>
      <c r="L8587" s="36"/>
      <c r="M8587" s="38"/>
      <c r="N8587" s="36"/>
      <c r="O8587" s="38"/>
    </row>
    <row r="8588" spans="8:15">
      <c r="H8588" s="37"/>
      <c r="I8588" s="36"/>
      <c r="J8588" s="38"/>
      <c r="K8588" s="36"/>
      <c r="L8588" s="36"/>
      <c r="M8588" s="38"/>
      <c r="N8588" s="36"/>
      <c r="O8588" s="38"/>
    </row>
    <row r="8589" spans="8:15">
      <c r="H8589" s="37"/>
      <c r="I8589" s="36"/>
      <c r="J8589" s="38"/>
      <c r="K8589" s="36"/>
      <c r="L8589" s="36"/>
      <c r="M8589" s="38"/>
      <c r="N8589" s="36"/>
      <c r="O8589" s="38"/>
    </row>
    <row r="8590" spans="8:15">
      <c r="H8590" s="37"/>
      <c r="I8590" s="36"/>
      <c r="J8590" s="38"/>
      <c r="K8590" s="36"/>
      <c r="L8590" s="36"/>
      <c r="M8590" s="38"/>
      <c r="N8590" s="36"/>
      <c r="O8590" s="38"/>
    </row>
    <row r="8591" spans="8:15">
      <c r="H8591" s="37"/>
      <c r="I8591" s="36"/>
      <c r="J8591" s="38"/>
      <c r="K8591" s="36"/>
      <c r="L8591" s="36"/>
      <c r="M8591" s="38"/>
      <c r="N8591" s="36"/>
      <c r="O8591" s="38"/>
    </row>
    <row r="8592" spans="8:15">
      <c r="H8592" s="37"/>
      <c r="I8592" s="36"/>
      <c r="J8592" s="38"/>
      <c r="K8592" s="36"/>
      <c r="L8592" s="36"/>
      <c r="M8592" s="38"/>
      <c r="N8592" s="36"/>
      <c r="O8592" s="38"/>
    </row>
    <row r="8593" spans="8:15">
      <c r="H8593" s="37"/>
      <c r="I8593" s="36"/>
      <c r="J8593" s="38"/>
      <c r="K8593" s="36"/>
      <c r="L8593" s="36"/>
      <c r="M8593" s="38"/>
      <c r="N8593" s="36"/>
      <c r="O8593" s="38"/>
    </row>
    <row r="8594" spans="8:15">
      <c r="H8594" s="37"/>
      <c r="I8594" s="36"/>
      <c r="J8594" s="38"/>
      <c r="K8594" s="36"/>
      <c r="L8594" s="36"/>
      <c r="M8594" s="38"/>
      <c r="N8594" s="36"/>
      <c r="O8594" s="38"/>
    </row>
    <row r="8595" spans="8:15">
      <c r="H8595" s="37"/>
      <c r="I8595" s="36"/>
      <c r="J8595" s="38"/>
      <c r="K8595" s="36"/>
      <c r="L8595" s="36"/>
      <c r="M8595" s="38"/>
      <c r="N8595" s="36"/>
      <c r="O8595" s="38"/>
    </row>
    <row r="8596" spans="8:15">
      <c r="H8596" s="37"/>
      <c r="I8596" s="36"/>
      <c r="J8596" s="38"/>
      <c r="K8596" s="36"/>
      <c r="L8596" s="36"/>
      <c r="M8596" s="38"/>
      <c r="N8596" s="36"/>
      <c r="O8596" s="38"/>
    </row>
    <row r="8597" spans="8:15">
      <c r="H8597" s="37"/>
      <c r="I8597" s="36"/>
      <c r="J8597" s="38"/>
      <c r="K8597" s="36"/>
      <c r="L8597" s="36"/>
      <c r="M8597" s="38"/>
      <c r="N8597" s="36"/>
      <c r="O8597" s="38"/>
    </row>
    <row r="8598" spans="8:15">
      <c r="H8598" s="37"/>
      <c r="I8598" s="36"/>
      <c r="J8598" s="38"/>
      <c r="K8598" s="36"/>
      <c r="L8598" s="36"/>
      <c r="M8598" s="38"/>
      <c r="N8598" s="36"/>
      <c r="O8598" s="38"/>
    </row>
    <row r="8599" spans="8:15">
      <c r="H8599" s="37"/>
      <c r="I8599" s="36"/>
      <c r="J8599" s="38"/>
      <c r="K8599" s="36"/>
      <c r="L8599" s="36"/>
      <c r="M8599" s="38"/>
      <c r="N8599" s="36"/>
      <c r="O8599" s="38"/>
    </row>
    <row r="8600" spans="8:15">
      <c r="H8600" s="37"/>
      <c r="I8600" s="36"/>
      <c r="J8600" s="38"/>
      <c r="K8600" s="36"/>
      <c r="L8600" s="36"/>
      <c r="M8600" s="38"/>
      <c r="N8600" s="36"/>
      <c r="O8600" s="38"/>
    </row>
    <row r="8601" spans="8:15">
      <c r="H8601" s="37"/>
      <c r="I8601" s="36"/>
      <c r="J8601" s="38"/>
      <c r="K8601" s="36"/>
      <c r="L8601" s="36"/>
      <c r="M8601" s="38"/>
      <c r="N8601" s="36"/>
      <c r="O8601" s="38"/>
    </row>
    <row r="8602" spans="8:15">
      <c r="H8602" s="37"/>
      <c r="I8602" s="36"/>
      <c r="J8602" s="38"/>
      <c r="K8602" s="36"/>
      <c r="L8602" s="36"/>
      <c r="M8602" s="38"/>
      <c r="N8602" s="36"/>
      <c r="O8602" s="38"/>
    </row>
    <row r="8603" spans="8:15">
      <c r="H8603" s="37"/>
      <c r="I8603" s="36"/>
      <c r="J8603" s="38"/>
      <c r="K8603" s="36"/>
      <c r="L8603" s="36"/>
      <c r="M8603" s="38"/>
      <c r="N8603" s="36"/>
      <c r="O8603" s="38"/>
    </row>
    <row r="8604" spans="8:15">
      <c r="H8604" s="37"/>
      <c r="I8604" s="36"/>
      <c r="J8604" s="38"/>
      <c r="K8604" s="36"/>
      <c r="L8604" s="36"/>
      <c r="M8604" s="38"/>
      <c r="N8604" s="36"/>
      <c r="O8604" s="38"/>
    </row>
    <row r="8605" spans="8:15">
      <c r="H8605" s="37"/>
      <c r="I8605" s="36"/>
      <c r="J8605" s="38"/>
      <c r="K8605" s="36"/>
      <c r="L8605" s="36"/>
      <c r="M8605" s="38"/>
      <c r="N8605" s="36"/>
      <c r="O8605" s="38"/>
    </row>
    <row r="8606" spans="8:15">
      <c r="H8606" s="37"/>
      <c r="I8606" s="36"/>
      <c r="J8606" s="38"/>
      <c r="K8606" s="36"/>
      <c r="L8606" s="36"/>
      <c r="M8606" s="38"/>
      <c r="N8606" s="36"/>
      <c r="O8606" s="38"/>
    </row>
    <row r="8607" spans="8:15">
      <c r="H8607" s="37"/>
      <c r="I8607" s="36"/>
      <c r="J8607" s="38"/>
      <c r="K8607" s="36"/>
      <c r="L8607" s="36"/>
      <c r="M8607" s="38"/>
      <c r="N8607" s="36"/>
      <c r="O8607" s="38"/>
    </row>
    <row r="8608" spans="8:15">
      <c r="H8608" s="37"/>
      <c r="I8608" s="36"/>
      <c r="J8608" s="38"/>
      <c r="K8608" s="36"/>
      <c r="L8608" s="36"/>
      <c r="M8608" s="38"/>
      <c r="N8608" s="36"/>
      <c r="O8608" s="38"/>
    </row>
    <row r="8609" spans="8:15">
      <c r="H8609" s="37"/>
      <c r="I8609" s="36"/>
      <c r="J8609" s="38"/>
      <c r="K8609" s="36"/>
      <c r="L8609" s="36"/>
      <c r="M8609" s="38"/>
      <c r="N8609" s="36"/>
      <c r="O8609" s="38"/>
    </row>
    <row r="8610" spans="8:15">
      <c r="H8610" s="37"/>
      <c r="I8610" s="36"/>
      <c r="J8610" s="38"/>
      <c r="K8610" s="36"/>
      <c r="L8610" s="36"/>
      <c r="M8610" s="38"/>
      <c r="N8610" s="36"/>
      <c r="O8610" s="38"/>
    </row>
    <row r="8611" spans="8:15">
      <c r="H8611" s="37"/>
      <c r="I8611" s="36"/>
      <c r="J8611" s="38"/>
      <c r="K8611" s="36"/>
      <c r="L8611" s="36"/>
      <c r="M8611" s="38"/>
      <c r="N8611" s="36"/>
      <c r="O8611" s="38"/>
    </row>
    <row r="8612" spans="8:15">
      <c r="H8612" s="37"/>
      <c r="I8612" s="36"/>
      <c r="J8612" s="38"/>
      <c r="K8612" s="36"/>
      <c r="L8612" s="36"/>
      <c r="M8612" s="38"/>
      <c r="N8612" s="36"/>
      <c r="O8612" s="38"/>
    </row>
    <row r="8613" spans="8:15">
      <c r="H8613" s="37"/>
      <c r="I8613" s="36"/>
      <c r="J8613" s="38"/>
      <c r="K8613" s="36"/>
      <c r="L8613" s="36"/>
      <c r="M8613" s="38"/>
      <c r="N8613" s="36"/>
      <c r="O8613" s="38"/>
    </row>
    <row r="8614" spans="8:15">
      <c r="H8614" s="37"/>
      <c r="I8614" s="36"/>
      <c r="J8614" s="38"/>
      <c r="K8614" s="36"/>
      <c r="L8614" s="36"/>
      <c r="M8614" s="38"/>
      <c r="N8614" s="36"/>
      <c r="O8614" s="38"/>
    </row>
    <row r="8615" spans="8:15">
      <c r="H8615" s="37"/>
      <c r="I8615" s="36"/>
      <c r="J8615" s="38"/>
      <c r="K8615" s="36"/>
      <c r="L8615" s="36"/>
      <c r="M8615" s="38"/>
      <c r="N8615" s="36"/>
      <c r="O8615" s="38"/>
    </row>
    <row r="8616" spans="8:15">
      <c r="H8616" s="37"/>
      <c r="I8616" s="36"/>
      <c r="J8616" s="38"/>
      <c r="K8616" s="36"/>
      <c r="L8616" s="36"/>
      <c r="M8616" s="38"/>
      <c r="N8616" s="36"/>
      <c r="O8616" s="38"/>
    </row>
    <row r="8617" spans="8:15">
      <c r="H8617" s="37"/>
      <c r="I8617" s="36"/>
      <c r="J8617" s="38"/>
      <c r="K8617" s="36"/>
      <c r="L8617" s="36"/>
      <c r="M8617" s="38"/>
      <c r="N8617" s="36"/>
      <c r="O8617" s="38"/>
    </row>
    <row r="8618" spans="8:15">
      <c r="H8618" s="37"/>
      <c r="I8618" s="36"/>
      <c r="J8618" s="38"/>
      <c r="K8618" s="36"/>
      <c r="L8618" s="36"/>
      <c r="M8618" s="38"/>
      <c r="N8618" s="36"/>
      <c r="O8618" s="38"/>
    </row>
    <row r="8619" spans="8:15">
      <c r="H8619" s="37"/>
      <c r="I8619" s="36"/>
      <c r="J8619" s="38"/>
      <c r="K8619" s="36"/>
      <c r="L8619" s="36"/>
      <c r="M8619" s="38"/>
      <c r="N8619" s="36"/>
      <c r="O8619" s="38"/>
    </row>
    <row r="8620" spans="8:15">
      <c r="H8620" s="37"/>
      <c r="I8620" s="36"/>
      <c r="J8620" s="38"/>
      <c r="K8620" s="36"/>
      <c r="L8620" s="36"/>
      <c r="M8620" s="38"/>
      <c r="N8620" s="36"/>
      <c r="O8620" s="38"/>
    </row>
    <row r="8621" spans="8:15">
      <c r="H8621" s="37"/>
      <c r="I8621" s="36"/>
      <c r="J8621" s="38"/>
      <c r="K8621" s="36"/>
      <c r="L8621" s="36"/>
      <c r="M8621" s="38"/>
      <c r="N8621" s="36"/>
      <c r="O8621" s="38"/>
    </row>
    <row r="8622" spans="8:15">
      <c r="H8622" s="37"/>
      <c r="I8622" s="36"/>
      <c r="J8622" s="38"/>
      <c r="K8622" s="36"/>
      <c r="L8622" s="36"/>
      <c r="M8622" s="38"/>
      <c r="N8622" s="36"/>
      <c r="O8622" s="38"/>
    </row>
    <row r="8623" spans="8:15">
      <c r="H8623" s="37"/>
      <c r="I8623" s="36"/>
      <c r="J8623" s="38"/>
      <c r="K8623" s="36"/>
      <c r="L8623" s="36"/>
      <c r="M8623" s="38"/>
      <c r="N8623" s="36"/>
      <c r="O8623" s="38"/>
    </row>
    <row r="8624" spans="8:15">
      <c r="H8624" s="37"/>
      <c r="I8624" s="36"/>
      <c r="J8624" s="38"/>
      <c r="K8624" s="36"/>
      <c r="L8624" s="36"/>
      <c r="M8624" s="38"/>
      <c r="N8624" s="36"/>
      <c r="O8624" s="38"/>
    </row>
    <row r="8625" spans="8:15">
      <c r="H8625" s="37"/>
      <c r="I8625" s="36"/>
      <c r="J8625" s="38"/>
      <c r="K8625" s="36"/>
      <c r="L8625" s="36"/>
      <c r="M8625" s="38"/>
      <c r="N8625" s="36"/>
      <c r="O8625" s="38"/>
    </row>
    <row r="8626" spans="8:15">
      <c r="H8626" s="37"/>
      <c r="I8626" s="36"/>
      <c r="J8626" s="38"/>
      <c r="K8626" s="36"/>
      <c r="L8626" s="36"/>
      <c r="M8626" s="38"/>
      <c r="N8626" s="36"/>
      <c r="O8626" s="38"/>
    </row>
    <row r="8627" spans="8:15">
      <c r="H8627" s="37"/>
      <c r="I8627" s="36"/>
      <c r="J8627" s="38"/>
      <c r="K8627" s="36"/>
      <c r="L8627" s="36"/>
      <c r="M8627" s="38"/>
      <c r="N8627" s="36"/>
      <c r="O8627" s="38"/>
    </row>
    <row r="8628" spans="8:15">
      <c r="H8628" s="37"/>
      <c r="I8628" s="36"/>
      <c r="J8628" s="38"/>
      <c r="K8628" s="36"/>
      <c r="L8628" s="36"/>
      <c r="M8628" s="38"/>
      <c r="N8628" s="36"/>
      <c r="O8628" s="38"/>
    </row>
    <row r="8629" spans="8:15">
      <c r="H8629" s="37"/>
      <c r="I8629" s="36"/>
      <c r="J8629" s="38"/>
      <c r="K8629" s="36"/>
      <c r="L8629" s="36"/>
      <c r="M8629" s="38"/>
      <c r="N8629" s="36"/>
      <c r="O8629" s="38"/>
    </row>
    <row r="8630" spans="8:15">
      <c r="H8630" s="37"/>
      <c r="I8630" s="36"/>
      <c r="J8630" s="38"/>
      <c r="K8630" s="36"/>
      <c r="L8630" s="36"/>
      <c r="M8630" s="38"/>
      <c r="N8630" s="36"/>
      <c r="O8630" s="38"/>
    </row>
    <row r="8631" spans="8:15">
      <c r="H8631" s="37"/>
      <c r="I8631" s="36"/>
      <c r="J8631" s="38"/>
      <c r="K8631" s="36"/>
      <c r="L8631" s="36"/>
      <c r="M8631" s="38"/>
      <c r="N8631" s="36"/>
      <c r="O8631" s="38"/>
    </row>
    <row r="8632" spans="8:15">
      <c r="H8632" s="37"/>
      <c r="I8632" s="36"/>
      <c r="J8632" s="38"/>
      <c r="K8632" s="36"/>
      <c r="L8632" s="36"/>
      <c r="M8632" s="38"/>
      <c r="N8632" s="36"/>
      <c r="O8632" s="38"/>
    </row>
    <row r="8633" spans="8:15">
      <c r="H8633" s="37"/>
      <c r="I8633" s="36"/>
      <c r="J8633" s="38"/>
      <c r="K8633" s="36"/>
      <c r="L8633" s="36"/>
      <c r="M8633" s="38"/>
      <c r="N8633" s="36"/>
      <c r="O8633" s="38"/>
    </row>
    <row r="8634" spans="8:15">
      <c r="H8634" s="37"/>
      <c r="I8634" s="36"/>
      <c r="J8634" s="38"/>
      <c r="K8634" s="36"/>
      <c r="L8634" s="36"/>
      <c r="M8634" s="38"/>
      <c r="N8634" s="36"/>
      <c r="O8634" s="38"/>
    </row>
    <row r="8635" spans="8:15">
      <c r="H8635" s="37"/>
      <c r="I8635" s="36"/>
      <c r="J8635" s="38"/>
      <c r="K8635" s="36"/>
      <c r="L8635" s="36"/>
      <c r="M8635" s="38"/>
      <c r="N8635" s="36"/>
      <c r="O8635" s="38"/>
    </row>
    <row r="8636" spans="8:15">
      <c r="H8636" s="37"/>
      <c r="I8636" s="36"/>
      <c r="J8636" s="38"/>
      <c r="K8636" s="36"/>
      <c r="L8636" s="36"/>
      <c r="M8636" s="38"/>
      <c r="N8636" s="36"/>
      <c r="O8636" s="38"/>
    </row>
    <row r="8637" spans="8:15">
      <c r="H8637" s="37"/>
      <c r="I8637" s="36"/>
      <c r="J8637" s="38"/>
      <c r="K8637" s="36"/>
      <c r="L8637" s="36"/>
      <c r="M8637" s="38"/>
      <c r="N8637" s="36"/>
      <c r="O8637" s="38"/>
    </row>
    <row r="8638" spans="8:15">
      <c r="H8638" s="37"/>
      <c r="I8638" s="36"/>
      <c r="J8638" s="38"/>
      <c r="K8638" s="36"/>
      <c r="L8638" s="36"/>
      <c r="M8638" s="38"/>
      <c r="N8638" s="36"/>
      <c r="O8638" s="38"/>
    </row>
    <row r="8639" spans="8:15">
      <c r="H8639" s="37"/>
      <c r="I8639" s="36"/>
      <c r="J8639" s="38"/>
      <c r="K8639" s="36"/>
      <c r="L8639" s="36"/>
      <c r="M8639" s="38"/>
      <c r="N8639" s="36"/>
      <c r="O8639" s="38"/>
    </row>
    <row r="8640" spans="8:15">
      <c r="H8640" s="37"/>
      <c r="I8640" s="36"/>
      <c r="J8640" s="38"/>
      <c r="K8640" s="36"/>
      <c r="L8640" s="36"/>
      <c r="M8640" s="38"/>
      <c r="N8640" s="36"/>
      <c r="O8640" s="38"/>
    </row>
    <row r="8641" spans="8:15">
      <c r="H8641" s="37"/>
      <c r="I8641" s="36"/>
      <c r="J8641" s="38"/>
      <c r="K8641" s="36"/>
      <c r="L8641" s="36"/>
      <c r="M8641" s="38"/>
      <c r="N8641" s="36"/>
      <c r="O8641" s="38"/>
    </row>
    <row r="8642" spans="8:15">
      <c r="H8642" s="37"/>
      <c r="I8642" s="36"/>
      <c r="J8642" s="38"/>
      <c r="K8642" s="36"/>
      <c r="L8642" s="36"/>
      <c r="M8642" s="38"/>
      <c r="N8642" s="36"/>
      <c r="O8642" s="38"/>
    </row>
    <row r="8643" spans="8:15">
      <c r="H8643" s="37"/>
      <c r="I8643" s="36"/>
      <c r="J8643" s="38"/>
      <c r="K8643" s="36"/>
      <c r="L8643" s="36"/>
      <c r="M8643" s="38"/>
      <c r="N8643" s="36"/>
      <c r="O8643" s="38"/>
    </row>
    <row r="8644" spans="8:15">
      <c r="H8644" s="37"/>
      <c r="I8644" s="36"/>
      <c r="J8644" s="38"/>
      <c r="K8644" s="36"/>
      <c r="L8644" s="36"/>
      <c r="M8644" s="38"/>
      <c r="N8644" s="36"/>
      <c r="O8644" s="38"/>
    </row>
    <row r="8645" spans="8:15">
      <c r="H8645" s="37"/>
      <c r="I8645" s="36"/>
      <c r="J8645" s="38"/>
      <c r="K8645" s="36"/>
      <c r="L8645" s="36"/>
      <c r="M8645" s="38"/>
      <c r="N8645" s="36"/>
      <c r="O8645" s="38"/>
    </row>
    <row r="8646" spans="8:15">
      <c r="H8646" s="37"/>
      <c r="I8646" s="36"/>
      <c r="J8646" s="38"/>
      <c r="K8646" s="36"/>
      <c r="L8646" s="36"/>
      <c r="M8646" s="38"/>
      <c r="N8646" s="36"/>
      <c r="O8646" s="38"/>
    </row>
    <row r="8647" spans="8:15">
      <c r="H8647" s="37"/>
      <c r="I8647" s="36"/>
      <c r="J8647" s="38"/>
      <c r="K8647" s="36"/>
      <c r="L8647" s="36"/>
      <c r="M8647" s="38"/>
      <c r="N8647" s="36"/>
      <c r="O8647" s="38"/>
    </row>
    <row r="8648" spans="8:15">
      <c r="H8648" s="37"/>
      <c r="I8648" s="36"/>
      <c r="J8648" s="38"/>
      <c r="K8648" s="36"/>
      <c r="L8648" s="36"/>
      <c r="M8648" s="38"/>
      <c r="N8648" s="36"/>
      <c r="O8648" s="38"/>
    </row>
    <row r="8649" spans="8:15">
      <c r="H8649" s="37"/>
      <c r="I8649" s="36"/>
      <c r="J8649" s="38"/>
      <c r="K8649" s="36"/>
      <c r="L8649" s="36"/>
      <c r="M8649" s="38"/>
      <c r="N8649" s="36"/>
      <c r="O8649" s="38"/>
    </row>
    <row r="8650" spans="8:15">
      <c r="H8650" s="37"/>
      <c r="I8650" s="36"/>
      <c r="J8650" s="38"/>
      <c r="K8650" s="36"/>
      <c r="L8650" s="36"/>
      <c r="M8650" s="38"/>
      <c r="N8650" s="36"/>
      <c r="O8650" s="38"/>
    </row>
    <row r="8651" spans="8:15">
      <c r="H8651" s="37"/>
      <c r="I8651" s="36"/>
      <c r="J8651" s="38"/>
      <c r="K8651" s="36"/>
      <c r="L8651" s="36"/>
      <c r="M8651" s="38"/>
      <c r="N8651" s="36"/>
      <c r="O8651" s="38"/>
    </row>
    <row r="8652" spans="8:15">
      <c r="H8652" s="37"/>
      <c r="I8652" s="36"/>
      <c r="J8652" s="38"/>
      <c r="K8652" s="36"/>
      <c r="L8652" s="36"/>
      <c r="M8652" s="38"/>
      <c r="N8652" s="36"/>
      <c r="O8652" s="38"/>
    </row>
    <row r="8653" spans="8:15">
      <c r="H8653" s="37"/>
      <c r="I8653" s="36"/>
      <c r="J8653" s="38"/>
      <c r="K8653" s="36"/>
      <c r="L8653" s="36"/>
      <c r="M8653" s="38"/>
      <c r="N8653" s="36"/>
      <c r="O8653" s="38"/>
    </row>
    <row r="8654" spans="8:15">
      <c r="H8654" s="37"/>
      <c r="I8654" s="36"/>
      <c r="J8654" s="38"/>
      <c r="K8654" s="36"/>
      <c r="L8654" s="36"/>
      <c r="M8654" s="38"/>
      <c r="N8654" s="36"/>
      <c r="O8654" s="38"/>
    </row>
    <row r="8655" spans="8:15">
      <c r="H8655" s="37"/>
      <c r="I8655" s="36"/>
      <c r="J8655" s="38"/>
      <c r="K8655" s="36"/>
      <c r="L8655" s="36"/>
      <c r="M8655" s="38"/>
      <c r="N8655" s="36"/>
      <c r="O8655" s="38"/>
    </row>
    <row r="8656" spans="8:15">
      <c r="H8656" s="37"/>
      <c r="I8656" s="36"/>
      <c r="J8656" s="38"/>
      <c r="K8656" s="36"/>
      <c r="L8656" s="36"/>
      <c r="M8656" s="38"/>
      <c r="N8656" s="36"/>
      <c r="O8656" s="38"/>
    </row>
    <row r="8657" spans="8:15">
      <c r="H8657" s="37"/>
      <c r="I8657" s="36"/>
      <c r="J8657" s="38"/>
      <c r="K8657" s="36"/>
      <c r="L8657" s="36"/>
      <c r="M8657" s="38"/>
      <c r="N8657" s="36"/>
      <c r="O8657" s="38"/>
    </row>
    <row r="8658" spans="8:15">
      <c r="H8658" s="37"/>
      <c r="I8658" s="36"/>
      <c r="J8658" s="38"/>
      <c r="K8658" s="36"/>
      <c r="L8658" s="36"/>
      <c r="M8658" s="38"/>
      <c r="N8658" s="36"/>
      <c r="O8658" s="38"/>
    </row>
    <row r="8659" spans="8:15">
      <c r="H8659" s="37"/>
      <c r="I8659" s="36"/>
      <c r="J8659" s="38"/>
      <c r="K8659" s="36"/>
      <c r="L8659" s="36"/>
      <c r="M8659" s="38"/>
      <c r="N8659" s="36"/>
      <c r="O8659" s="38"/>
    </row>
    <row r="8660" spans="8:15">
      <c r="H8660" s="37"/>
      <c r="I8660" s="36"/>
      <c r="J8660" s="38"/>
      <c r="K8660" s="36"/>
      <c r="L8660" s="36"/>
      <c r="M8660" s="38"/>
      <c r="N8660" s="36"/>
      <c r="O8660" s="38"/>
    </row>
    <row r="8661" spans="8:15">
      <c r="H8661" s="37"/>
      <c r="I8661" s="36"/>
      <c r="J8661" s="38"/>
      <c r="K8661" s="36"/>
      <c r="L8661" s="36"/>
      <c r="M8661" s="38"/>
      <c r="N8661" s="36"/>
      <c r="O8661" s="38"/>
    </row>
    <row r="8662" spans="8:15">
      <c r="H8662" s="37"/>
      <c r="I8662" s="36"/>
      <c r="J8662" s="38"/>
      <c r="K8662" s="36"/>
      <c r="L8662" s="36"/>
      <c r="M8662" s="38"/>
      <c r="N8662" s="36"/>
      <c r="O8662" s="38"/>
    </row>
    <row r="8663" spans="8:15">
      <c r="H8663" s="37"/>
      <c r="I8663" s="36"/>
      <c r="J8663" s="38"/>
      <c r="K8663" s="36"/>
      <c r="L8663" s="36"/>
      <c r="M8663" s="38"/>
      <c r="N8663" s="36"/>
      <c r="O8663" s="38"/>
    </row>
    <row r="8664" spans="8:15">
      <c r="H8664" s="37"/>
      <c r="I8664" s="36"/>
      <c r="J8664" s="38"/>
      <c r="K8664" s="36"/>
      <c r="L8664" s="36"/>
      <c r="M8664" s="38"/>
      <c r="N8664" s="36"/>
      <c r="O8664" s="38"/>
    </row>
    <row r="8665" spans="8:15">
      <c r="H8665" s="37"/>
      <c r="I8665" s="36"/>
      <c r="J8665" s="38"/>
      <c r="K8665" s="36"/>
      <c r="L8665" s="36"/>
      <c r="M8665" s="38"/>
      <c r="N8665" s="36"/>
      <c r="O8665" s="38"/>
    </row>
    <row r="8666" spans="8:15">
      <c r="H8666" s="37"/>
      <c r="I8666" s="36"/>
      <c r="J8666" s="38"/>
      <c r="K8666" s="36"/>
      <c r="L8666" s="36"/>
      <c r="M8666" s="38"/>
      <c r="N8666" s="36"/>
      <c r="O8666" s="38"/>
    </row>
    <row r="8667" spans="8:15">
      <c r="H8667" s="37"/>
      <c r="I8667" s="36"/>
      <c r="J8667" s="38"/>
      <c r="K8667" s="36"/>
      <c r="L8667" s="36"/>
      <c r="M8667" s="38"/>
      <c r="N8667" s="36"/>
      <c r="O8667" s="38"/>
    </row>
    <row r="8668" spans="8:15">
      <c r="H8668" s="37"/>
      <c r="I8668" s="36"/>
      <c r="J8668" s="38"/>
      <c r="K8668" s="36"/>
      <c r="L8668" s="36"/>
      <c r="M8668" s="38"/>
      <c r="N8668" s="36"/>
      <c r="O8668" s="38"/>
    </row>
    <row r="8669" spans="8:15">
      <c r="H8669" s="37"/>
      <c r="I8669" s="36"/>
      <c r="J8669" s="38"/>
      <c r="K8669" s="36"/>
      <c r="L8669" s="36"/>
      <c r="M8669" s="38"/>
      <c r="N8669" s="36"/>
      <c r="O8669" s="38"/>
    </row>
    <row r="8670" spans="8:15">
      <c r="H8670" s="37"/>
      <c r="I8670" s="36"/>
      <c r="J8670" s="38"/>
      <c r="K8670" s="36"/>
      <c r="L8670" s="36"/>
      <c r="M8670" s="38"/>
      <c r="N8670" s="36"/>
      <c r="O8670" s="38"/>
    </row>
    <row r="8671" spans="8:15">
      <c r="H8671" s="37"/>
      <c r="I8671" s="36"/>
      <c r="J8671" s="38"/>
      <c r="K8671" s="36"/>
      <c r="L8671" s="36"/>
      <c r="M8671" s="38"/>
      <c r="N8671" s="36"/>
      <c r="O8671" s="38"/>
    </row>
    <row r="8672" spans="8:15">
      <c r="H8672" s="37"/>
      <c r="I8672" s="36"/>
      <c r="J8672" s="38"/>
      <c r="K8672" s="36"/>
      <c r="L8672" s="36"/>
      <c r="M8672" s="38"/>
      <c r="N8672" s="36"/>
      <c r="O8672" s="38"/>
    </row>
    <row r="8673" spans="8:15">
      <c r="H8673" s="37"/>
      <c r="I8673" s="36"/>
      <c r="J8673" s="38"/>
      <c r="K8673" s="36"/>
      <c r="L8673" s="36"/>
      <c r="M8673" s="38"/>
      <c r="N8673" s="36"/>
      <c r="O8673" s="38"/>
    </row>
    <row r="8674" spans="8:15">
      <c r="H8674" s="37"/>
      <c r="I8674" s="36"/>
      <c r="J8674" s="38"/>
      <c r="K8674" s="36"/>
      <c r="L8674" s="36"/>
      <c r="M8674" s="38"/>
      <c r="N8674" s="36"/>
      <c r="O8674" s="38"/>
    </row>
    <row r="8675" spans="8:15">
      <c r="H8675" s="37"/>
      <c r="I8675" s="36"/>
      <c r="J8675" s="38"/>
      <c r="K8675" s="36"/>
      <c r="L8675" s="36"/>
      <c r="M8675" s="38"/>
      <c r="N8675" s="36"/>
      <c r="O8675" s="38"/>
    </row>
    <row r="8676" spans="8:15">
      <c r="H8676" s="37"/>
      <c r="I8676" s="36"/>
      <c r="J8676" s="38"/>
      <c r="K8676" s="36"/>
      <c r="L8676" s="36"/>
      <c r="M8676" s="38"/>
      <c r="N8676" s="36"/>
      <c r="O8676" s="38"/>
    </row>
    <row r="8677" spans="8:15">
      <c r="H8677" s="37"/>
      <c r="I8677" s="36"/>
      <c r="J8677" s="38"/>
      <c r="K8677" s="36"/>
      <c r="L8677" s="36"/>
      <c r="M8677" s="38"/>
      <c r="N8677" s="36"/>
      <c r="O8677" s="38"/>
    </row>
    <row r="8678" spans="8:15">
      <c r="H8678" s="37"/>
      <c r="I8678" s="36"/>
      <c r="J8678" s="38"/>
      <c r="K8678" s="36"/>
      <c r="L8678" s="36"/>
      <c r="M8678" s="38"/>
      <c r="N8678" s="36"/>
      <c r="O8678" s="38"/>
    </row>
    <row r="8679" spans="8:15">
      <c r="H8679" s="37"/>
      <c r="I8679" s="36"/>
      <c r="J8679" s="38"/>
      <c r="K8679" s="36"/>
      <c r="L8679" s="36"/>
      <c r="M8679" s="38"/>
      <c r="N8679" s="36"/>
      <c r="O8679" s="38"/>
    </row>
    <row r="8680" spans="8:15">
      <c r="H8680" s="37"/>
      <c r="I8680" s="36"/>
      <c r="J8680" s="38"/>
      <c r="K8680" s="36"/>
      <c r="L8680" s="36"/>
      <c r="M8680" s="38"/>
      <c r="N8680" s="36"/>
      <c r="O8680" s="38"/>
    </row>
    <row r="8681" spans="8:15">
      <c r="H8681" s="37"/>
      <c r="I8681" s="36"/>
      <c r="J8681" s="38"/>
      <c r="K8681" s="36"/>
      <c r="L8681" s="36"/>
      <c r="M8681" s="38"/>
      <c r="N8681" s="36"/>
      <c r="O8681" s="38"/>
    </row>
    <row r="8682" spans="8:15">
      <c r="H8682" s="37"/>
      <c r="I8682" s="36"/>
      <c r="J8682" s="38"/>
      <c r="K8682" s="36"/>
      <c r="L8682" s="36"/>
      <c r="M8682" s="38"/>
      <c r="N8682" s="36"/>
      <c r="O8682" s="38"/>
    </row>
    <row r="8683" spans="8:15">
      <c r="H8683" s="37"/>
      <c r="I8683" s="36"/>
      <c r="J8683" s="38"/>
      <c r="K8683" s="36"/>
      <c r="L8683" s="36"/>
      <c r="M8683" s="38"/>
      <c r="N8683" s="36"/>
      <c r="O8683" s="38"/>
    </row>
    <row r="8684" spans="8:15">
      <c r="H8684" s="37"/>
      <c r="I8684" s="36"/>
      <c r="J8684" s="38"/>
      <c r="K8684" s="36"/>
      <c r="L8684" s="36"/>
      <c r="M8684" s="38"/>
      <c r="N8684" s="36"/>
      <c r="O8684" s="38"/>
    </row>
    <row r="8685" spans="8:15">
      <c r="H8685" s="37"/>
      <c r="I8685" s="36"/>
      <c r="J8685" s="38"/>
      <c r="K8685" s="36"/>
      <c r="L8685" s="36"/>
      <c r="M8685" s="38"/>
      <c r="N8685" s="36"/>
      <c r="O8685" s="38"/>
    </row>
    <row r="8686" spans="8:15">
      <c r="H8686" s="37"/>
      <c r="I8686" s="36"/>
      <c r="J8686" s="38"/>
      <c r="K8686" s="36"/>
      <c r="L8686" s="36"/>
      <c r="M8686" s="38"/>
      <c r="N8686" s="36"/>
      <c r="O8686" s="38"/>
    </row>
    <row r="8687" spans="8:15">
      <c r="H8687" s="37"/>
      <c r="I8687" s="36"/>
      <c r="J8687" s="38"/>
      <c r="K8687" s="36"/>
      <c r="L8687" s="36"/>
      <c r="M8687" s="38"/>
      <c r="N8687" s="36"/>
      <c r="O8687" s="38"/>
    </row>
    <row r="8688" spans="8:15">
      <c r="H8688" s="37"/>
      <c r="I8688" s="36"/>
      <c r="J8688" s="38"/>
      <c r="K8688" s="36"/>
      <c r="L8688" s="36"/>
      <c r="M8688" s="38"/>
      <c r="N8688" s="36"/>
      <c r="O8688" s="38"/>
    </row>
    <row r="8689" spans="8:15">
      <c r="H8689" s="37"/>
      <c r="I8689" s="36"/>
      <c r="J8689" s="38"/>
      <c r="K8689" s="36"/>
      <c r="L8689" s="36"/>
      <c r="M8689" s="38"/>
      <c r="N8689" s="36"/>
      <c r="O8689" s="38"/>
    </row>
    <row r="8690" spans="8:15">
      <c r="H8690" s="37"/>
      <c r="I8690" s="36"/>
      <c r="J8690" s="38"/>
      <c r="K8690" s="36"/>
      <c r="L8690" s="36"/>
      <c r="M8690" s="38"/>
      <c r="N8690" s="36"/>
      <c r="O8690" s="38"/>
    </row>
    <row r="8691" spans="8:15">
      <c r="H8691" s="37"/>
      <c r="I8691" s="36"/>
      <c r="J8691" s="38"/>
      <c r="K8691" s="36"/>
      <c r="L8691" s="36"/>
      <c r="M8691" s="38"/>
      <c r="N8691" s="36"/>
      <c r="O8691" s="38"/>
    </row>
    <row r="8692" spans="8:15">
      <c r="H8692" s="37"/>
      <c r="I8692" s="36"/>
      <c r="J8692" s="38"/>
      <c r="K8692" s="36"/>
      <c r="L8692" s="36"/>
      <c r="M8692" s="38"/>
      <c r="N8692" s="36"/>
      <c r="O8692" s="38"/>
    </row>
    <row r="8693" spans="8:15">
      <c r="H8693" s="37"/>
      <c r="I8693" s="36"/>
      <c r="J8693" s="38"/>
      <c r="K8693" s="36"/>
      <c r="L8693" s="36"/>
      <c r="M8693" s="38"/>
      <c r="N8693" s="36"/>
      <c r="O8693" s="38"/>
    </row>
    <row r="8694" spans="8:15">
      <c r="H8694" s="37"/>
      <c r="I8694" s="36"/>
      <c r="J8694" s="38"/>
      <c r="K8694" s="36"/>
      <c r="L8694" s="36"/>
      <c r="M8694" s="38"/>
      <c r="N8694" s="36"/>
      <c r="O8694" s="38"/>
    </row>
    <row r="8695" spans="8:15">
      <c r="H8695" s="37"/>
      <c r="I8695" s="36"/>
      <c r="J8695" s="38"/>
      <c r="K8695" s="36"/>
      <c r="L8695" s="36"/>
      <c r="M8695" s="38"/>
      <c r="N8695" s="36"/>
      <c r="O8695" s="38"/>
    </row>
    <row r="8696" spans="8:15">
      <c r="H8696" s="37"/>
      <c r="I8696" s="36"/>
      <c r="J8696" s="38"/>
      <c r="K8696" s="36"/>
      <c r="L8696" s="36"/>
      <c r="M8696" s="38"/>
      <c r="N8696" s="36"/>
      <c r="O8696" s="38"/>
    </row>
    <row r="8697" spans="8:15">
      <c r="H8697" s="37"/>
      <c r="I8697" s="36"/>
      <c r="J8697" s="38"/>
      <c r="K8697" s="36"/>
      <c r="L8697" s="36"/>
      <c r="M8697" s="38"/>
      <c r="N8697" s="36"/>
      <c r="O8697" s="38"/>
    </row>
    <row r="8698" spans="8:15">
      <c r="H8698" s="37"/>
      <c r="I8698" s="36"/>
      <c r="J8698" s="38"/>
      <c r="K8698" s="36"/>
      <c r="L8698" s="36"/>
      <c r="M8698" s="38"/>
      <c r="N8698" s="36"/>
      <c r="O8698" s="38"/>
    </row>
    <row r="8699" spans="8:15">
      <c r="H8699" s="37"/>
      <c r="I8699" s="36"/>
      <c r="J8699" s="38"/>
      <c r="K8699" s="36"/>
      <c r="L8699" s="36"/>
      <c r="M8699" s="38"/>
      <c r="N8699" s="36"/>
      <c r="O8699" s="38"/>
    </row>
    <row r="8700" spans="8:15">
      <c r="H8700" s="37"/>
      <c r="I8700" s="36"/>
      <c r="J8700" s="38"/>
      <c r="K8700" s="36"/>
      <c r="L8700" s="36"/>
      <c r="M8700" s="38"/>
      <c r="N8700" s="36"/>
      <c r="O8700" s="38"/>
    </row>
    <row r="8701" spans="8:15">
      <c r="H8701" s="37"/>
      <c r="I8701" s="36"/>
      <c r="J8701" s="38"/>
      <c r="K8701" s="36"/>
      <c r="L8701" s="36"/>
      <c r="M8701" s="38"/>
      <c r="N8701" s="36"/>
      <c r="O8701" s="38"/>
    </row>
    <row r="8702" spans="8:15">
      <c r="H8702" s="37"/>
      <c r="I8702" s="36"/>
      <c r="J8702" s="38"/>
      <c r="K8702" s="36"/>
      <c r="L8702" s="36"/>
      <c r="M8702" s="38"/>
      <c r="N8702" s="36"/>
      <c r="O8702" s="38"/>
    </row>
    <row r="8703" spans="8:15">
      <c r="H8703" s="37"/>
      <c r="I8703" s="36"/>
      <c r="J8703" s="38"/>
      <c r="K8703" s="36"/>
      <c r="L8703" s="36"/>
      <c r="M8703" s="38"/>
      <c r="N8703" s="36"/>
      <c r="O8703" s="38"/>
    </row>
    <row r="8704" spans="8:15">
      <c r="H8704" s="37"/>
      <c r="I8704" s="36"/>
      <c r="J8704" s="38"/>
      <c r="K8704" s="36"/>
      <c r="L8704" s="36"/>
      <c r="M8704" s="38"/>
      <c r="N8704" s="36"/>
      <c r="O8704" s="38"/>
    </row>
    <row r="8705" spans="8:15">
      <c r="H8705" s="37"/>
      <c r="I8705" s="36"/>
      <c r="J8705" s="38"/>
      <c r="K8705" s="36"/>
      <c r="L8705" s="36"/>
      <c r="M8705" s="38"/>
      <c r="N8705" s="36"/>
      <c r="O8705" s="38"/>
    </row>
    <row r="8706" spans="8:15">
      <c r="H8706" s="37"/>
      <c r="I8706" s="36"/>
      <c r="J8706" s="38"/>
      <c r="K8706" s="36"/>
      <c r="L8706" s="36"/>
      <c r="M8706" s="38"/>
      <c r="N8706" s="36"/>
      <c r="O8706" s="38"/>
    </row>
    <row r="8707" spans="8:15">
      <c r="H8707" s="37"/>
      <c r="I8707" s="36"/>
      <c r="J8707" s="38"/>
      <c r="K8707" s="36"/>
      <c r="L8707" s="36"/>
      <c r="M8707" s="38"/>
      <c r="N8707" s="36"/>
      <c r="O8707" s="38"/>
    </row>
    <row r="8708" spans="8:15">
      <c r="H8708" s="37"/>
      <c r="I8708" s="36"/>
      <c r="J8708" s="38"/>
      <c r="K8708" s="36"/>
      <c r="L8708" s="36"/>
      <c r="M8708" s="38"/>
      <c r="N8708" s="36"/>
      <c r="O8708" s="38"/>
    </row>
    <row r="8709" spans="8:15">
      <c r="H8709" s="37"/>
      <c r="I8709" s="36"/>
      <c r="J8709" s="38"/>
      <c r="K8709" s="36"/>
      <c r="L8709" s="36"/>
      <c r="M8709" s="38"/>
      <c r="N8709" s="36"/>
      <c r="O8709" s="38"/>
    </row>
    <row r="8710" spans="8:15">
      <c r="H8710" s="37"/>
      <c r="I8710" s="36"/>
      <c r="J8710" s="38"/>
      <c r="K8710" s="36"/>
      <c r="L8710" s="36"/>
      <c r="M8710" s="38"/>
      <c r="N8710" s="36"/>
      <c r="O8710" s="38"/>
    </row>
    <row r="8711" spans="8:15">
      <c r="H8711" s="37"/>
      <c r="I8711" s="36"/>
      <c r="J8711" s="38"/>
      <c r="K8711" s="36"/>
      <c r="L8711" s="36"/>
      <c r="M8711" s="38"/>
      <c r="N8711" s="36"/>
      <c r="O8711" s="38"/>
    </row>
    <row r="8712" spans="8:15">
      <c r="H8712" s="37"/>
      <c r="I8712" s="36"/>
      <c r="J8712" s="38"/>
      <c r="K8712" s="36"/>
      <c r="L8712" s="36"/>
      <c r="M8712" s="38"/>
      <c r="N8712" s="36"/>
      <c r="O8712" s="38"/>
    </row>
    <row r="8713" spans="8:15">
      <c r="H8713" s="37"/>
      <c r="I8713" s="36"/>
      <c r="J8713" s="38"/>
      <c r="K8713" s="36"/>
      <c r="L8713" s="36"/>
      <c r="M8713" s="38"/>
      <c r="N8713" s="36"/>
      <c r="O8713" s="38"/>
    </row>
    <row r="8714" spans="8:15">
      <c r="H8714" s="37"/>
      <c r="I8714" s="36"/>
      <c r="J8714" s="38"/>
      <c r="K8714" s="36"/>
      <c r="L8714" s="36"/>
      <c r="M8714" s="38"/>
      <c r="N8714" s="36"/>
      <c r="O8714" s="38"/>
    </row>
    <row r="8715" spans="8:15">
      <c r="H8715" s="37"/>
      <c r="I8715" s="36"/>
      <c r="J8715" s="38"/>
      <c r="K8715" s="36"/>
      <c r="L8715" s="36"/>
      <c r="M8715" s="38"/>
      <c r="N8715" s="36"/>
      <c r="O8715" s="38"/>
    </row>
    <row r="8716" spans="8:15">
      <c r="H8716" s="37"/>
      <c r="I8716" s="36"/>
      <c r="J8716" s="38"/>
      <c r="K8716" s="36"/>
      <c r="L8716" s="36"/>
      <c r="M8716" s="38"/>
      <c r="N8716" s="36"/>
      <c r="O8716" s="38"/>
    </row>
    <row r="8717" spans="8:15">
      <c r="H8717" s="37"/>
      <c r="I8717" s="36"/>
      <c r="J8717" s="38"/>
      <c r="K8717" s="36"/>
      <c r="L8717" s="36"/>
      <c r="M8717" s="38"/>
      <c r="N8717" s="36"/>
      <c r="O8717" s="38"/>
    </row>
    <row r="8718" spans="8:15">
      <c r="H8718" s="37"/>
      <c r="I8718" s="36"/>
      <c r="J8718" s="38"/>
      <c r="K8718" s="36"/>
      <c r="L8718" s="36"/>
      <c r="M8718" s="38"/>
      <c r="N8718" s="36"/>
      <c r="O8718" s="38"/>
    </row>
    <row r="8719" spans="8:15">
      <c r="H8719" s="37"/>
      <c r="I8719" s="36"/>
      <c r="J8719" s="38"/>
      <c r="K8719" s="36"/>
      <c r="L8719" s="36"/>
      <c r="M8719" s="38"/>
      <c r="N8719" s="36"/>
      <c r="O8719" s="38"/>
    </row>
    <row r="8720" spans="8:15">
      <c r="H8720" s="37"/>
      <c r="I8720" s="36"/>
      <c r="J8720" s="38"/>
      <c r="K8720" s="36"/>
      <c r="L8720" s="36"/>
      <c r="M8720" s="38"/>
      <c r="N8720" s="36"/>
      <c r="O8720" s="38"/>
    </row>
    <row r="8721" spans="8:15">
      <c r="H8721" s="37"/>
      <c r="I8721" s="36"/>
      <c r="J8721" s="38"/>
      <c r="K8721" s="36"/>
      <c r="L8721" s="36"/>
      <c r="M8721" s="38"/>
      <c r="N8721" s="36"/>
      <c r="O8721" s="38"/>
    </row>
    <row r="8722" spans="8:15">
      <c r="H8722" s="37"/>
      <c r="I8722" s="36"/>
      <c r="J8722" s="38"/>
      <c r="K8722" s="36"/>
      <c r="L8722" s="36"/>
      <c r="M8722" s="38"/>
      <c r="N8722" s="36"/>
      <c r="O8722" s="38"/>
    </row>
    <row r="8723" spans="8:15">
      <c r="H8723" s="37"/>
      <c r="I8723" s="36"/>
      <c r="J8723" s="38"/>
      <c r="K8723" s="36"/>
      <c r="L8723" s="36"/>
      <c r="M8723" s="38"/>
      <c r="N8723" s="36"/>
      <c r="O8723" s="38"/>
    </row>
    <row r="8724" spans="8:15">
      <c r="H8724" s="37"/>
      <c r="I8724" s="36"/>
      <c r="J8724" s="38"/>
      <c r="K8724" s="36"/>
      <c r="L8724" s="36"/>
      <c r="M8724" s="38"/>
      <c r="N8724" s="36"/>
      <c r="O8724" s="38"/>
    </row>
    <row r="8725" spans="8:15">
      <c r="H8725" s="37"/>
      <c r="I8725" s="36"/>
      <c r="J8725" s="38"/>
      <c r="K8725" s="36"/>
      <c r="L8725" s="36"/>
      <c r="M8725" s="38"/>
      <c r="N8725" s="36"/>
      <c r="O8725" s="38"/>
    </row>
    <row r="8726" spans="8:15">
      <c r="H8726" s="37"/>
      <c r="I8726" s="36"/>
      <c r="J8726" s="38"/>
      <c r="K8726" s="36"/>
      <c r="L8726" s="36"/>
      <c r="M8726" s="38"/>
      <c r="N8726" s="36"/>
      <c r="O8726" s="38"/>
    </row>
    <row r="8727" spans="8:15">
      <c r="H8727" s="37"/>
      <c r="I8727" s="36"/>
      <c r="J8727" s="38"/>
      <c r="K8727" s="36"/>
      <c r="L8727" s="36"/>
      <c r="M8727" s="38"/>
      <c r="N8727" s="36"/>
      <c r="O8727" s="38"/>
    </row>
    <row r="8728" spans="8:15">
      <c r="H8728" s="37"/>
      <c r="I8728" s="36"/>
      <c r="J8728" s="38"/>
      <c r="K8728" s="36"/>
      <c r="L8728" s="36"/>
      <c r="M8728" s="38"/>
      <c r="N8728" s="36"/>
      <c r="O8728" s="38"/>
    </row>
    <row r="8729" spans="8:15">
      <c r="H8729" s="37"/>
      <c r="I8729" s="36"/>
      <c r="J8729" s="38"/>
      <c r="K8729" s="36"/>
      <c r="L8729" s="36"/>
      <c r="M8729" s="38"/>
      <c r="N8729" s="36"/>
      <c r="O8729" s="38"/>
    </row>
    <row r="8730" spans="8:15">
      <c r="H8730" s="37"/>
      <c r="I8730" s="36"/>
      <c r="J8730" s="38"/>
      <c r="K8730" s="36"/>
      <c r="L8730" s="36"/>
      <c r="M8730" s="38"/>
      <c r="N8730" s="36"/>
      <c r="O8730" s="38"/>
    </row>
    <row r="8731" spans="8:15">
      <c r="H8731" s="37"/>
      <c r="I8731" s="36"/>
      <c r="J8731" s="38"/>
      <c r="K8731" s="36"/>
      <c r="L8731" s="36"/>
      <c r="M8731" s="38"/>
      <c r="N8731" s="36"/>
      <c r="O8731" s="38"/>
    </row>
    <row r="8732" spans="8:15">
      <c r="H8732" s="37"/>
      <c r="I8732" s="36"/>
      <c r="J8732" s="38"/>
      <c r="K8732" s="36"/>
      <c r="L8732" s="36"/>
      <c r="M8732" s="38"/>
      <c r="N8732" s="36"/>
      <c r="O8732" s="38"/>
    </row>
    <row r="8733" spans="8:15">
      <c r="H8733" s="37"/>
      <c r="I8733" s="36"/>
      <c r="J8733" s="38"/>
      <c r="K8733" s="36"/>
      <c r="L8733" s="36"/>
      <c r="M8733" s="38"/>
      <c r="N8733" s="36"/>
      <c r="O8733" s="38"/>
    </row>
    <row r="8734" spans="8:15">
      <c r="H8734" s="37"/>
      <c r="I8734" s="36"/>
      <c r="J8734" s="38"/>
      <c r="K8734" s="36"/>
      <c r="L8734" s="36"/>
      <c r="M8734" s="38"/>
      <c r="N8734" s="36"/>
      <c r="O8734" s="38"/>
    </row>
    <row r="8735" spans="8:15">
      <c r="H8735" s="37"/>
      <c r="I8735" s="36"/>
      <c r="J8735" s="38"/>
      <c r="K8735" s="36"/>
      <c r="L8735" s="36"/>
      <c r="M8735" s="38"/>
      <c r="N8735" s="36"/>
      <c r="O8735" s="38"/>
    </row>
    <row r="8736" spans="8:15">
      <c r="H8736" s="37"/>
      <c r="I8736" s="36"/>
      <c r="J8736" s="38"/>
      <c r="K8736" s="36"/>
      <c r="L8736" s="36"/>
      <c r="M8736" s="38"/>
      <c r="N8736" s="36"/>
      <c r="O8736" s="38"/>
    </row>
    <row r="8737" spans="8:15">
      <c r="H8737" s="37"/>
      <c r="I8737" s="36"/>
      <c r="J8737" s="38"/>
      <c r="K8737" s="36"/>
      <c r="L8737" s="36"/>
      <c r="M8737" s="38"/>
      <c r="N8737" s="36"/>
      <c r="O8737" s="38"/>
    </row>
    <row r="8738" spans="8:15">
      <c r="H8738" s="37"/>
      <c r="I8738" s="36"/>
      <c r="J8738" s="38"/>
      <c r="K8738" s="36"/>
      <c r="L8738" s="36"/>
      <c r="M8738" s="38"/>
      <c r="N8738" s="36"/>
      <c r="O8738" s="38"/>
    </row>
    <row r="8739" spans="8:15">
      <c r="H8739" s="37"/>
      <c r="I8739" s="36"/>
      <c r="J8739" s="38"/>
      <c r="K8739" s="36"/>
      <c r="L8739" s="36"/>
      <c r="M8739" s="38"/>
      <c r="N8739" s="36"/>
      <c r="O8739" s="38"/>
    </row>
    <row r="8740" spans="8:15">
      <c r="H8740" s="37"/>
      <c r="I8740" s="36"/>
      <c r="J8740" s="38"/>
      <c r="K8740" s="36"/>
      <c r="L8740" s="36"/>
      <c r="M8740" s="38"/>
      <c r="N8740" s="36"/>
      <c r="O8740" s="38"/>
    </row>
    <row r="8741" spans="8:15">
      <c r="H8741" s="37"/>
      <c r="I8741" s="36"/>
      <c r="J8741" s="38"/>
      <c r="K8741" s="36"/>
      <c r="L8741" s="36"/>
      <c r="M8741" s="38"/>
      <c r="N8741" s="36"/>
      <c r="O8741" s="38"/>
    </row>
    <row r="8742" spans="8:15">
      <c r="H8742" s="37"/>
      <c r="I8742" s="36"/>
      <c r="J8742" s="38"/>
      <c r="K8742" s="36"/>
      <c r="L8742" s="36"/>
      <c r="M8742" s="38"/>
      <c r="N8742" s="36"/>
      <c r="O8742" s="38"/>
    </row>
    <row r="8743" spans="8:15">
      <c r="H8743" s="37"/>
      <c r="I8743" s="36"/>
      <c r="J8743" s="38"/>
      <c r="K8743" s="36"/>
      <c r="L8743" s="36"/>
      <c r="M8743" s="38"/>
      <c r="N8743" s="36"/>
      <c r="O8743" s="38"/>
    </row>
    <row r="8744" spans="8:15">
      <c r="H8744" s="37"/>
      <c r="I8744" s="36"/>
      <c r="J8744" s="38"/>
      <c r="K8744" s="36"/>
      <c r="L8744" s="36"/>
      <c r="M8744" s="38"/>
      <c r="N8744" s="36"/>
      <c r="O8744" s="38"/>
    </row>
    <row r="8745" spans="8:15">
      <c r="H8745" s="37"/>
      <c r="I8745" s="36"/>
      <c r="J8745" s="38"/>
      <c r="K8745" s="36"/>
      <c r="L8745" s="36"/>
      <c r="M8745" s="38"/>
      <c r="N8745" s="36"/>
      <c r="O8745" s="38"/>
    </row>
    <row r="8746" spans="8:15">
      <c r="H8746" s="37"/>
      <c r="I8746" s="36"/>
      <c r="J8746" s="38"/>
      <c r="K8746" s="36"/>
      <c r="L8746" s="36"/>
      <c r="M8746" s="38"/>
      <c r="N8746" s="36"/>
      <c r="O8746" s="38"/>
    </row>
    <row r="8747" spans="8:15">
      <c r="H8747" s="37"/>
      <c r="I8747" s="36"/>
      <c r="J8747" s="38"/>
      <c r="K8747" s="36"/>
      <c r="L8747" s="36"/>
      <c r="M8747" s="38"/>
      <c r="N8747" s="36"/>
      <c r="O8747" s="38"/>
    </row>
    <row r="8748" spans="8:15">
      <c r="H8748" s="37"/>
      <c r="I8748" s="36"/>
      <c r="J8748" s="38"/>
      <c r="K8748" s="36"/>
      <c r="L8748" s="36"/>
      <c r="M8748" s="38"/>
      <c r="N8748" s="36"/>
      <c r="O8748" s="38"/>
    </row>
    <row r="8749" spans="8:15">
      <c r="H8749" s="37"/>
      <c r="I8749" s="36"/>
      <c r="J8749" s="38"/>
      <c r="K8749" s="36"/>
      <c r="L8749" s="36"/>
      <c r="M8749" s="38"/>
      <c r="N8749" s="36"/>
      <c r="O8749" s="38"/>
    </row>
    <row r="8750" spans="8:15">
      <c r="H8750" s="37"/>
      <c r="I8750" s="36"/>
      <c r="J8750" s="38"/>
      <c r="K8750" s="36"/>
      <c r="L8750" s="36"/>
      <c r="M8750" s="38"/>
      <c r="N8750" s="36"/>
      <c r="O8750" s="38"/>
    </row>
    <row r="8751" spans="8:15">
      <c r="H8751" s="37"/>
      <c r="I8751" s="36"/>
      <c r="J8751" s="38"/>
      <c r="K8751" s="36"/>
      <c r="L8751" s="36"/>
      <c r="M8751" s="38"/>
      <c r="N8751" s="36"/>
      <c r="O8751" s="38"/>
    </row>
    <row r="8752" spans="8:15">
      <c r="H8752" s="37"/>
      <c r="I8752" s="36"/>
      <c r="J8752" s="38"/>
      <c r="K8752" s="36"/>
      <c r="L8752" s="36"/>
      <c r="M8752" s="38"/>
      <c r="N8752" s="36"/>
      <c r="O8752" s="38"/>
    </row>
    <row r="8753" spans="8:15">
      <c r="H8753" s="37"/>
      <c r="I8753" s="36"/>
      <c r="J8753" s="38"/>
      <c r="K8753" s="36"/>
      <c r="L8753" s="36"/>
      <c r="M8753" s="38"/>
      <c r="N8753" s="36"/>
      <c r="O8753" s="38"/>
    </row>
    <row r="8754" spans="8:15">
      <c r="H8754" s="37"/>
      <c r="I8754" s="36"/>
      <c r="J8754" s="38"/>
      <c r="K8754" s="36"/>
      <c r="L8754" s="36"/>
      <c r="M8754" s="38"/>
      <c r="N8754" s="36"/>
      <c r="O8754" s="38"/>
    </row>
    <row r="8755" spans="8:15">
      <c r="H8755" s="37"/>
      <c r="I8755" s="36"/>
      <c r="J8755" s="38"/>
      <c r="K8755" s="36"/>
      <c r="L8755" s="36"/>
      <c r="M8755" s="38"/>
      <c r="N8755" s="36"/>
      <c r="O8755" s="38"/>
    </row>
    <row r="8756" spans="8:15">
      <c r="H8756" s="37"/>
      <c r="I8756" s="36"/>
      <c r="J8756" s="38"/>
      <c r="K8756" s="36"/>
      <c r="L8756" s="36"/>
      <c r="M8756" s="38"/>
      <c r="N8756" s="36"/>
      <c r="O8756" s="38"/>
    </row>
    <row r="8757" spans="8:15">
      <c r="H8757" s="37"/>
      <c r="I8757" s="36"/>
      <c r="J8757" s="38"/>
      <c r="K8757" s="36"/>
      <c r="L8757" s="36"/>
      <c r="M8757" s="38"/>
      <c r="N8757" s="36"/>
      <c r="O8757" s="38"/>
    </row>
    <row r="8758" spans="8:15">
      <c r="H8758" s="37"/>
      <c r="I8758" s="36"/>
      <c r="J8758" s="38"/>
      <c r="K8758" s="36"/>
      <c r="L8758" s="36"/>
      <c r="M8758" s="38"/>
      <c r="N8758" s="36"/>
      <c r="O8758" s="38"/>
    </row>
    <row r="8759" spans="8:15">
      <c r="H8759" s="37"/>
      <c r="I8759" s="36"/>
      <c r="J8759" s="38"/>
      <c r="K8759" s="36"/>
      <c r="L8759" s="36"/>
      <c r="M8759" s="38"/>
      <c r="N8759" s="36"/>
      <c r="O8759" s="38"/>
    </row>
    <row r="8760" spans="8:15">
      <c r="H8760" s="37"/>
      <c r="I8760" s="36"/>
      <c r="J8760" s="38"/>
      <c r="K8760" s="36"/>
      <c r="L8760" s="36"/>
      <c r="M8760" s="38"/>
      <c r="N8760" s="36"/>
      <c r="O8760" s="38"/>
    </row>
    <row r="8761" spans="8:15">
      <c r="H8761" s="37"/>
      <c r="I8761" s="36"/>
      <c r="J8761" s="38"/>
      <c r="K8761" s="36"/>
      <c r="L8761" s="36"/>
      <c r="M8761" s="38"/>
      <c r="N8761" s="36"/>
      <c r="O8761" s="38"/>
    </row>
    <row r="8762" spans="8:15">
      <c r="H8762" s="37"/>
      <c r="I8762" s="36"/>
      <c r="J8762" s="38"/>
      <c r="K8762" s="36"/>
      <c r="L8762" s="36"/>
      <c r="M8762" s="38"/>
      <c r="N8762" s="36"/>
      <c r="O8762" s="38"/>
    </row>
    <row r="8763" spans="8:15">
      <c r="H8763" s="37"/>
      <c r="I8763" s="36"/>
      <c r="J8763" s="38"/>
      <c r="K8763" s="36"/>
      <c r="L8763" s="36"/>
      <c r="M8763" s="38"/>
      <c r="N8763" s="36"/>
      <c r="O8763" s="38"/>
    </row>
    <row r="8764" spans="8:15">
      <c r="H8764" s="37"/>
      <c r="I8764" s="36"/>
      <c r="J8764" s="38"/>
      <c r="K8764" s="36"/>
      <c r="L8764" s="36"/>
      <c r="M8764" s="38"/>
      <c r="N8764" s="36"/>
      <c r="O8764" s="38"/>
    </row>
    <row r="8765" spans="8:15">
      <c r="H8765" s="37"/>
      <c r="I8765" s="36"/>
      <c r="J8765" s="38"/>
      <c r="K8765" s="36"/>
      <c r="L8765" s="36"/>
      <c r="M8765" s="38"/>
      <c r="N8765" s="36"/>
      <c r="O8765" s="38"/>
    </row>
    <row r="8766" spans="8:15">
      <c r="H8766" s="37"/>
      <c r="I8766" s="36"/>
      <c r="J8766" s="38"/>
      <c r="K8766" s="36"/>
      <c r="L8766" s="36"/>
      <c r="M8766" s="38"/>
      <c r="N8766" s="36"/>
      <c r="O8766" s="38"/>
    </row>
    <row r="8767" spans="8:15">
      <c r="H8767" s="37"/>
      <c r="I8767" s="36"/>
      <c r="J8767" s="38"/>
      <c r="K8767" s="36"/>
      <c r="L8767" s="36"/>
      <c r="M8767" s="38"/>
      <c r="N8767" s="36"/>
      <c r="O8767" s="38"/>
    </row>
    <row r="8768" spans="8:15">
      <c r="H8768" s="37"/>
      <c r="I8768" s="36"/>
      <c r="J8768" s="38"/>
      <c r="K8768" s="36"/>
      <c r="L8768" s="36"/>
      <c r="M8768" s="38"/>
      <c r="N8768" s="36"/>
      <c r="O8768" s="38"/>
    </row>
    <row r="8769" spans="8:15">
      <c r="H8769" s="37"/>
      <c r="I8769" s="36"/>
      <c r="J8769" s="38"/>
      <c r="K8769" s="36"/>
      <c r="L8769" s="36"/>
      <c r="M8769" s="38"/>
      <c r="N8769" s="36"/>
      <c r="O8769" s="38"/>
    </row>
    <row r="8770" spans="8:15">
      <c r="H8770" s="37"/>
      <c r="I8770" s="36"/>
      <c r="J8770" s="38"/>
      <c r="K8770" s="36"/>
      <c r="L8770" s="36"/>
      <c r="M8770" s="38"/>
      <c r="N8770" s="36"/>
      <c r="O8770" s="38"/>
    </row>
    <row r="8771" spans="8:15">
      <c r="H8771" s="37"/>
      <c r="I8771" s="36"/>
      <c r="J8771" s="38"/>
      <c r="K8771" s="36"/>
      <c r="L8771" s="36"/>
      <c r="M8771" s="38"/>
      <c r="N8771" s="36"/>
      <c r="O8771" s="38"/>
    </row>
    <row r="8772" spans="8:15">
      <c r="H8772" s="37"/>
      <c r="I8772" s="36"/>
      <c r="J8772" s="38"/>
      <c r="K8772" s="36"/>
      <c r="L8772" s="36"/>
      <c r="M8772" s="38"/>
      <c r="N8772" s="36"/>
      <c r="O8772" s="38"/>
    </row>
    <row r="8773" spans="8:15">
      <c r="H8773" s="37"/>
      <c r="I8773" s="36"/>
      <c r="J8773" s="38"/>
      <c r="K8773" s="36"/>
      <c r="L8773" s="36"/>
      <c r="M8773" s="38"/>
      <c r="N8773" s="36"/>
      <c r="O8773" s="38"/>
    </row>
    <row r="8774" spans="8:15">
      <c r="H8774" s="37"/>
      <c r="I8774" s="36"/>
      <c r="J8774" s="38"/>
      <c r="K8774" s="36"/>
      <c r="L8774" s="36"/>
      <c r="M8774" s="38"/>
      <c r="N8774" s="36"/>
      <c r="O8774" s="38"/>
    </row>
    <row r="8775" spans="8:15">
      <c r="H8775" s="37"/>
      <c r="I8775" s="36"/>
      <c r="J8775" s="38"/>
      <c r="K8775" s="36"/>
      <c r="L8775" s="36"/>
      <c r="M8775" s="38"/>
      <c r="N8775" s="36"/>
      <c r="O8775" s="38"/>
    </row>
    <row r="8776" spans="8:15">
      <c r="H8776" s="37"/>
      <c r="I8776" s="36"/>
      <c r="J8776" s="38"/>
      <c r="K8776" s="36"/>
      <c r="L8776" s="36"/>
      <c r="M8776" s="38"/>
      <c r="N8776" s="36"/>
      <c r="O8776" s="38"/>
    </row>
    <row r="8777" spans="8:15">
      <c r="H8777" s="37"/>
      <c r="I8777" s="36"/>
      <c r="J8777" s="38"/>
      <c r="K8777" s="36"/>
      <c r="L8777" s="36"/>
      <c r="M8777" s="38"/>
      <c r="N8777" s="36"/>
      <c r="O8777" s="38"/>
    </row>
    <row r="8778" spans="8:15">
      <c r="H8778" s="37"/>
      <c r="I8778" s="36"/>
      <c r="J8778" s="38"/>
      <c r="K8778" s="36"/>
      <c r="L8778" s="36"/>
      <c r="M8778" s="38"/>
      <c r="N8778" s="36"/>
      <c r="O8778" s="38"/>
    </row>
    <row r="8779" spans="8:15">
      <c r="H8779" s="37"/>
      <c r="I8779" s="36"/>
      <c r="J8779" s="38"/>
      <c r="K8779" s="36"/>
      <c r="L8779" s="36"/>
      <c r="M8779" s="38"/>
      <c r="N8779" s="36"/>
      <c r="O8779" s="38"/>
    </row>
    <row r="8780" spans="8:15">
      <c r="H8780" s="37"/>
      <c r="I8780" s="36"/>
      <c r="J8780" s="38"/>
      <c r="K8780" s="36"/>
      <c r="L8780" s="36"/>
      <c r="M8780" s="38"/>
      <c r="N8780" s="36"/>
      <c r="O8780" s="38"/>
    </row>
    <row r="8781" spans="8:15">
      <c r="H8781" s="37"/>
      <c r="I8781" s="36"/>
      <c r="J8781" s="38"/>
      <c r="K8781" s="36"/>
      <c r="L8781" s="36"/>
      <c r="M8781" s="38"/>
      <c r="N8781" s="36"/>
      <c r="O8781" s="38"/>
    </row>
    <row r="8782" spans="8:15">
      <c r="H8782" s="37"/>
      <c r="I8782" s="36"/>
      <c r="J8782" s="38"/>
      <c r="K8782" s="36"/>
      <c r="L8782" s="36"/>
      <c r="M8782" s="38"/>
      <c r="N8782" s="36"/>
      <c r="O8782" s="38"/>
    </row>
    <row r="8783" spans="8:15">
      <c r="H8783" s="37"/>
      <c r="I8783" s="36"/>
      <c r="J8783" s="38"/>
      <c r="K8783" s="36"/>
      <c r="L8783" s="36"/>
      <c r="M8783" s="38"/>
      <c r="N8783" s="36"/>
      <c r="O8783" s="38"/>
    </row>
    <row r="8784" spans="8:15">
      <c r="H8784" s="37"/>
      <c r="I8784" s="36"/>
      <c r="J8784" s="38"/>
      <c r="K8784" s="36"/>
      <c r="L8784" s="36"/>
      <c r="M8784" s="38"/>
      <c r="N8784" s="36"/>
      <c r="O8784" s="38"/>
    </row>
    <row r="8785" spans="8:15">
      <c r="H8785" s="37"/>
      <c r="I8785" s="36"/>
      <c r="J8785" s="38"/>
      <c r="K8785" s="36"/>
      <c r="L8785" s="36"/>
      <c r="M8785" s="38"/>
      <c r="N8785" s="36"/>
      <c r="O8785" s="38"/>
    </row>
    <row r="8786" spans="8:15">
      <c r="H8786" s="37"/>
      <c r="I8786" s="36"/>
      <c r="J8786" s="38"/>
      <c r="K8786" s="36"/>
      <c r="L8786" s="36"/>
      <c r="M8786" s="38"/>
      <c r="N8786" s="36"/>
      <c r="O8786" s="38"/>
    </row>
    <row r="8787" spans="8:15">
      <c r="H8787" s="37"/>
      <c r="I8787" s="36"/>
      <c r="J8787" s="38"/>
      <c r="K8787" s="36"/>
      <c r="L8787" s="36"/>
      <c r="M8787" s="38"/>
      <c r="N8787" s="36"/>
      <c r="O8787" s="38"/>
    </row>
    <row r="8788" spans="8:15">
      <c r="H8788" s="37"/>
      <c r="I8788" s="36"/>
      <c r="J8788" s="38"/>
      <c r="K8788" s="36"/>
      <c r="L8788" s="36"/>
      <c r="M8788" s="38"/>
      <c r="N8788" s="36"/>
      <c r="O8788" s="38"/>
    </row>
    <row r="8789" spans="8:15">
      <c r="H8789" s="37"/>
      <c r="I8789" s="36"/>
      <c r="J8789" s="38"/>
      <c r="K8789" s="36"/>
      <c r="L8789" s="36"/>
      <c r="M8789" s="38"/>
      <c r="N8789" s="36"/>
      <c r="O8789" s="38"/>
    </row>
    <row r="8790" spans="8:15">
      <c r="H8790" s="37"/>
      <c r="I8790" s="36"/>
      <c r="J8790" s="38"/>
      <c r="K8790" s="36"/>
      <c r="L8790" s="36"/>
      <c r="M8790" s="38"/>
      <c r="N8790" s="36"/>
      <c r="O8790" s="38"/>
    </row>
    <row r="8791" spans="8:15">
      <c r="H8791" s="37"/>
      <c r="I8791" s="36"/>
      <c r="J8791" s="38"/>
      <c r="K8791" s="36"/>
      <c r="L8791" s="36"/>
      <c r="M8791" s="38"/>
      <c r="N8791" s="36"/>
      <c r="O8791" s="38"/>
    </row>
    <row r="8792" spans="8:15">
      <c r="H8792" s="37"/>
      <c r="I8792" s="36"/>
      <c r="J8792" s="38"/>
      <c r="K8792" s="36"/>
      <c r="L8792" s="36"/>
      <c r="M8792" s="38"/>
      <c r="N8792" s="36"/>
      <c r="O8792" s="38"/>
    </row>
    <row r="8793" spans="8:15">
      <c r="H8793" s="37"/>
      <c r="I8793" s="36"/>
      <c r="J8793" s="38"/>
      <c r="K8793" s="36"/>
      <c r="L8793" s="36"/>
      <c r="M8793" s="38"/>
      <c r="N8793" s="36"/>
      <c r="O8793" s="38"/>
    </row>
    <row r="8794" spans="8:15">
      <c r="H8794" s="37"/>
      <c r="I8794" s="36"/>
      <c r="J8794" s="38"/>
      <c r="K8794" s="36"/>
      <c r="L8794" s="36"/>
      <c r="M8794" s="38"/>
      <c r="N8794" s="36"/>
      <c r="O8794" s="38"/>
    </row>
    <row r="8795" spans="8:15">
      <c r="H8795" s="37"/>
      <c r="I8795" s="36"/>
      <c r="J8795" s="38"/>
      <c r="K8795" s="36"/>
      <c r="L8795" s="36"/>
      <c r="M8795" s="38"/>
      <c r="N8795" s="36"/>
      <c r="O8795" s="38"/>
    </row>
    <row r="8796" spans="8:15">
      <c r="H8796" s="37"/>
      <c r="I8796" s="36"/>
      <c r="J8796" s="38"/>
      <c r="K8796" s="36"/>
      <c r="L8796" s="36"/>
      <c r="M8796" s="38"/>
      <c r="N8796" s="36"/>
      <c r="O8796" s="38"/>
    </row>
    <row r="8797" spans="8:15">
      <c r="H8797" s="37"/>
      <c r="I8797" s="36"/>
      <c r="J8797" s="38"/>
      <c r="K8797" s="36"/>
      <c r="L8797" s="36"/>
      <c r="M8797" s="38"/>
      <c r="N8797" s="36"/>
      <c r="O8797" s="38"/>
    </row>
    <row r="8798" spans="8:15">
      <c r="H8798" s="37"/>
      <c r="I8798" s="36"/>
      <c r="J8798" s="38"/>
      <c r="K8798" s="36"/>
      <c r="L8798" s="36"/>
      <c r="M8798" s="38"/>
      <c r="N8798" s="36"/>
      <c r="O8798" s="38"/>
    </row>
    <row r="8799" spans="8:15">
      <c r="H8799" s="37"/>
      <c r="I8799" s="36"/>
      <c r="J8799" s="38"/>
      <c r="K8799" s="36"/>
      <c r="L8799" s="36"/>
      <c r="M8799" s="38"/>
      <c r="N8799" s="36"/>
      <c r="O8799" s="38"/>
    </row>
    <row r="8800" spans="8:15">
      <c r="H8800" s="37"/>
      <c r="I8800" s="36"/>
      <c r="J8800" s="38"/>
      <c r="K8800" s="36"/>
      <c r="L8800" s="36"/>
      <c r="M8800" s="38"/>
      <c r="N8800" s="36"/>
      <c r="O8800" s="38"/>
    </row>
    <row r="8801" spans="8:15">
      <c r="H8801" s="37"/>
      <c r="I8801" s="36"/>
      <c r="J8801" s="38"/>
      <c r="K8801" s="36"/>
      <c r="L8801" s="36"/>
      <c r="M8801" s="38"/>
      <c r="N8801" s="36"/>
      <c r="O8801" s="38"/>
    </row>
    <row r="8802" spans="8:15">
      <c r="H8802" s="37"/>
      <c r="I8802" s="36"/>
      <c r="J8802" s="38"/>
      <c r="K8802" s="36"/>
      <c r="L8802" s="36"/>
      <c r="M8802" s="38"/>
      <c r="N8802" s="36"/>
      <c r="O8802" s="38"/>
    </row>
    <row r="8803" spans="8:15">
      <c r="H8803" s="37"/>
      <c r="I8803" s="36"/>
      <c r="J8803" s="38"/>
      <c r="K8803" s="36"/>
      <c r="L8803" s="36"/>
      <c r="M8803" s="38"/>
      <c r="N8803" s="36"/>
      <c r="O8803" s="38"/>
    </row>
    <row r="8804" spans="8:15">
      <c r="H8804" s="37"/>
      <c r="I8804" s="36"/>
      <c r="J8804" s="38"/>
      <c r="K8804" s="36"/>
      <c r="L8804" s="36"/>
      <c r="M8804" s="38"/>
      <c r="N8804" s="36"/>
      <c r="O8804" s="38"/>
    </row>
    <row r="8805" spans="8:15">
      <c r="H8805" s="37"/>
      <c r="I8805" s="36"/>
      <c r="J8805" s="38"/>
      <c r="K8805" s="36"/>
      <c r="L8805" s="36"/>
      <c r="M8805" s="38"/>
      <c r="N8805" s="36"/>
      <c r="O8805" s="38"/>
    </row>
    <row r="8806" spans="8:15">
      <c r="H8806" s="37"/>
      <c r="I8806" s="36"/>
      <c r="J8806" s="38"/>
      <c r="K8806" s="36"/>
      <c r="L8806" s="36"/>
      <c r="M8806" s="38"/>
      <c r="N8806" s="36"/>
      <c r="O8806" s="38"/>
    </row>
    <row r="8807" spans="8:15">
      <c r="H8807" s="37"/>
      <c r="I8807" s="36"/>
      <c r="J8807" s="38"/>
      <c r="K8807" s="36"/>
      <c r="L8807" s="36"/>
      <c r="M8807" s="38"/>
      <c r="N8807" s="36"/>
      <c r="O8807" s="38"/>
    </row>
    <row r="8808" spans="8:15">
      <c r="H8808" s="37"/>
      <c r="I8808" s="36"/>
      <c r="J8808" s="38"/>
      <c r="K8808" s="36"/>
      <c r="L8808" s="36"/>
      <c r="M8808" s="38"/>
      <c r="N8808" s="36"/>
      <c r="O8808" s="38"/>
    </row>
    <row r="8809" spans="8:15">
      <c r="H8809" s="37"/>
      <c r="I8809" s="36"/>
      <c r="J8809" s="38"/>
      <c r="K8809" s="36"/>
      <c r="L8809" s="36"/>
      <c r="M8809" s="38"/>
      <c r="N8809" s="36"/>
      <c r="O8809" s="38"/>
    </row>
    <row r="8810" spans="8:15">
      <c r="H8810" s="37"/>
      <c r="I8810" s="36"/>
      <c r="J8810" s="38"/>
      <c r="K8810" s="36"/>
      <c r="L8810" s="36"/>
      <c r="M8810" s="38"/>
      <c r="N8810" s="36"/>
      <c r="O8810" s="38"/>
    </row>
    <row r="8811" spans="8:15">
      <c r="H8811" s="37"/>
      <c r="I8811" s="36"/>
      <c r="J8811" s="38"/>
      <c r="K8811" s="36"/>
      <c r="L8811" s="36"/>
      <c r="M8811" s="38"/>
      <c r="N8811" s="36"/>
      <c r="O8811" s="38"/>
    </row>
    <row r="8812" spans="8:15">
      <c r="H8812" s="37"/>
      <c r="I8812" s="36"/>
      <c r="J8812" s="38"/>
      <c r="K8812" s="36"/>
      <c r="L8812" s="36"/>
      <c r="M8812" s="38"/>
      <c r="N8812" s="36"/>
      <c r="O8812" s="38"/>
    </row>
    <row r="8813" spans="8:15">
      <c r="H8813" s="37"/>
      <c r="I8813" s="36"/>
      <c r="J8813" s="38"/>
      <c r="K8813" s="36"/>
      <c r="L8813" s="36"/>
      <c r="M8813" s="38"/>
      <c r="N8813" s="36"/>
      <c r="O8813" s="38"/>
    </row>
    <row r="8814" spans="8:15">
      <c r="H8814" s="37"/>
      <c r="I8814" s="36"/>
      <c r="J8814" s="38"/>
      <c r="K8814" s="36"/>
      <c r="L8814" s="36"/>
      <c r="M8814" s="38"/>
      <c r="N8814" s="36"/>
      <c r="O8814" s="38"/>
    </row>
    <row r="8815" spans="8:15">
      <c r="H8815" s="37"/>
      <c r="I8815" s="36"/>
      <c r="J8815" s="38"/>
      <c r="K8815" s="36"/>
      <c r="L8815" s="36"/>
      <c r="M8815" s="38"/>
      <c r="N8815" s="36"/>
      <c r="O8815" s="38"/>
    </row>
    <row r="8816" spans="8:15">
      <c r="H8816" s="37"/>
      <c r="I8816" s="36"/>
      <c r="J8816" s="38"/>
      <c r="K8816" s="36"/>
      <c r="L8816" s="36"/>
      <c r="M8816" s="38"/>
      <c r="N8816" s="36"/>
      <c r="O8816" s="38"/>
    </row>
    <row r="8817" spans="8:15">
      <c r="H8817" s="37"/>
      <c r="I8817" s="36"/>
      <c r="J8817" s="38"/>
      <c r="K8817" s="36"/>
      <c r="L8817" s="36"/>
      <c r="M8817" s="38"/>
      <c r="N8817" s="36"/>
      <c r="O8817" s="38"/>
    </row>
    <row r="8818" spans="8:15">
      <c r="H8818" s="37"/>
      <c r="I8818" s="36"/>
      <c r="J8818" s="38"/>
      <c r="K8818" s="36"/>
      <c r="L8818" s="36"/>
      <c r="M8818" s="38"/>
      <c r="N8818" s="36"/>
      <c r="O8818" s="38"/>
    </row>
    <row r="8819" spans="8:15">
      <c r="H8819" s="37"/>
      <c r="I8819" s="36"/>
      <c r="J8819" s="38"/>
      <c r="K8819" s="36"/>
      <c r="L8819" s="36"/>
      <c r="M8819" s="38"/>
      <c r="N8819" s="36"/>
      <c r="O8819" s="38"/>
    </row>
    <row r="8820" spans="8:15">
      <c r="H8820" s="37"/>
      <c r="I8820" s="36"/>
      <c r="J8820" s="38"/>
      <c r="K8820" s="36"/>
      <c r="L8820" s="36"/>
      <c r="M8820" s="38"/>
      <c r="N8820" s="36"/>
      <c r="O8820" s="38"/>
    </row>
    <row r="8821" spans="8:15">
      <c r="H8821" s="37"/>
      <c r="I8821" s="36"/>
      <c r="J8821" s="38"/>
      <c r="K8821" s="36"/>
      <c r="L8821" s="36"/>
      <c r="M8821" s="38"/>
      <c r="N8821" s="36"/>
      <c r="O8821" s="38"/>
    </row>
    <row r="8822" spans="8:15">
      <c r="H8822" s="37"/>
      <c r="I8822" s="36"/>
      <c r="J8822" s="38"/>
      <c r="K8822" s="36"/>
      <c r="L8822" s="36"/>
      <c r="M8822" s="38"/>
      <c r="N8822" s="36"/>
      <c r="O8822" s="38"/>
    </row>
    <row r="8823" spans="8:15">
      <c r="H8823" s="37"/>
      <c r="I8823" s="36"/>
      <c r="J8823" s="38"/>
      <c r="K8823" s="36"/>
      <c r="L8823" s="36"/>
      <c r="M8823" s="38"/>
      <c r="N8823" s="36"/>
      <c r="O8823" s="38"/>
    </row>
    <row r="8824" spans="8:15">
      <c r="H8824" s="37"/>
      <c r="I8824" s="36"/>
      <c r="J8824" s="38"/>
      <c r="K8824" s="36"/>
      <c r="L8824" s="36"/>
      <c r="M8824" s="38"/>
      <c r="N8824" s="36"/>
      <c r="O8824" s="38"/>
    </row>
    <row r="8825" spans="8:15">
      <c r="H8825" s="37"/>
      <c r="I8825" s="36"/>
      <c r="J8825" s="38"/>
      <c r="K8825" s="36"/>
      <c r="L8825" s="36"/>
      <c r="M8825" s="38"/>
      <c r="N8825" s="36"/>
      <c r="O8825" s="38"/>
    </row>
    <row r="8826" spans="8:15">
      <c r="H8826" s="37"/>
      <c r="I8826" s="36"/>
      <c r="J8826" s="38"/>
      <c r="K8826" s="36"/>
      <c r="L8826" s="36"/>
      <c r="M8826" s="38"/>
      <c r="N8826" s="36"/>
      <c r="O8826" s="38"/>
    </row>
    <row r="8827" spans="8:15">
      <c r="H8827" s="37"/>
      <c r="I8827" s="36"/>
      <c r="J8827" s="38"/>
      <c r="K8827" s="36"/>
      <c r="L8827" s="36"/>
      <c r="M8827" s="38"/>
      <c r="N8827" s="36"/>
      <c r="O8827" s="38"/>
    </row>
    <row r="8828" spans="8:15">
      <c r="H8828" s="37"/>
      <c r="I8828" s="36"/>
      <c r="J8828" s="38"/>
      <c r="K8828" s="36"/>
      <c r="L8828" s="36"/>
      <c r="M8828" s="38"/>
      <c r="N8828" s="36"/>
      <c r="O8828" s="38"/>
    </row>
    <row r="8829" spans="8:15">
      <c r="H8829" s="37"/>
      <c r="I8829" s="36"/>
      <c r="J8829" s="38"/>
      <c r="K8829" s="36"/>
      <c r="L8829" s="36"/>
      <c r="M8829" s="38"/>
      <c r="N8829" s="36"/>
      <c r="O8829" s="38"/>
    </row>
    <row r="8830" spans="8:15">
      <c r="H8830" s="37"/>
      <c r="I8830" s="36"/>
      <c r="J8830" s="38"/>
      <c r="K8830" s="36"/>
      <c r="L8830" s="36"/>
      <c r="M8830" s="38"/>
      <c r="N8830" s="36"/>
      <c r="O8830" s="38"/>
    </row>
    <row r="8831" spans="8:15">
      <c r="H8831" s="37"/>
      <c r="I8831" s="36"/>
      <c r="J8831" s="38"/>
      <c r="K8831" s="36"/>
      <c r="L8831" s="36"/>
      <c r="M8831" s="38"/>
      <c r="N8831" s="36"/>
      <c r="O8831" s="38"/>
    </row>
    <row r="8832" spans="8:15">
      <c r="H8832" s="37"/>
      <c r="I8832" s="36"/>
      <c r="J8832" s="38"/>
      <c r="K8832" s="36"/>
      <c r="L8832" s="36"/>
      <c r="M8832" s="38"/>
      <c r="N8832" s="36"/>
      <c r="O8832" s="38"/>
    </row>
    <row r="8833" spans="8:15">
      <c r="H8833" s="37"/>
      <c r="I8833" s="36"/>
      <c r="J8833" s="38"/>
      <c r="K8833" s="36"/>
      <c r="L8833" s="36"/>
      <c r="M8833" s="38"/>
      <c r="N8833" s="36"/>
      <c r="O8833" s="38"/>
    </row>
    <row r="8834" spans="8:15">
      <c r="H8834" s="37"/>
      <c r="I8834" s="36"/>
      <c r="J8834" s="38"/>
      <c r="K8834" s="36"/>
      <c r="L8834" s="36"/>
      <c r="M8834" s="38"/>
      <c r="N8834" s="36"/>
      <c r="O8834" s="38"/>
    </row>
    <row r="8835" spans="8:15">
      <c r="H8835" s="37"/>
      <c r="I8835" s="36"/>
      <c r="J8835" s="38"/>
      <c r="K8835" s="36"/>
      <c r="L8835" s="36"/>
      <c r="M8835" s="38"/>
      <c r="N8835" s="36"/>
      <c r="O8835" s="38"/>
    </row>
    <row r="8836" spans="8:15">
      <c r="H8836" s="37"/>
      <c r="I8836" s="36"/>
      <c r="J8836" s="38"/>
      <c r="K8836" s="36"/>
      <c r="L8836" s="36"/>
      <c r="M8836" s="38"/>
      <c r="N8836" s="36"/>
      <c r="O8836" s="38"/>
    </row>
    <row r="8837" spans="8:15">
      <c r="H8837" s="37"/>
      <c r="I8837" s="36"/>
      <c r="J8837" s="38"/>
      <c r="K8837" s="36"/>
      <c r="L8837" s="36"/>
      <c r="M8837" s="38"/>
      <c r="N8837" s="36"/>
      <c r="O8837" s="38"/>
    </row>
    <row r="8838" spans="8:15">
      <c r="H8838" s="37"/>
      <c r="I8838" s="36"/>
      <c r="J8838" s="38"/>
      <c r="K8838" s="36"/>
      <c r="L8838" s="36"/>
      <c r="M8838" s="38"/>
      <c r="N8838" s="36"/>
      <c r="O8838" s="38"/>
    </row>
    <row r="8839" spans="8:15">
      <c r="H8839" s="37"/>
      <c r="I8839" s="36"/>
      <c r="J8839" s="38"/>
      <c r="K8839" s="36"/>
      <c r="L8839" s="36"/>
      <c r="M8839" s="38"/>
      <c r="N8839" s="36"/>
      <c r="O8839" s="38"/>
    </row>
    <row r="8840" spans="8:15">
      <c r="H8840" s="37"/>
      <c r="I8840" s="36"/>
      <c r="J8840" s="38"/>
      <c r="K8840" s="36"/>
      <c r="L8840" s="36"/>
      <c r="M8840" s="38"/>
      <c r="N8840" s="36"/>
      <c r="O8840" s="38"/>
    </row>
    <row r="8841" spans="8:15">
      <c r="H8841" s="37"/>
      <c r="I8841" s="36"/>
      <c r="J8841" s="38"/>
      <c r="K8841" s="36"/>
      <c r="L8841" s="36"/>
      <c r="M8841" s="38"/>
      <c r="N8841" s="36"/>
      <c r="O8841" s="38"/>
    </row>
    <row r="8842" spans="8:15">
      <c r="H8842" s="37"/>
      <c r="I8842" s="36"/>
      <c r="J8842" s="38"/>
      <c r="K8842" s="36"/>
      <c r="L8842" s="36"/>
      <c r="M8842" s="38"/>
      <c r="N8842" s="36"/>
      <c r="O8842" s="38"/>
    </row>
    <row r="8843" spans="8:15">
      <c r="H8843" s="37"/>
      <c r="I8843" s="36"/>
      <c r="J8843" s="38"/>
      <c r="K8843" s="36"/>
      <c r="L8843" s="36"/>
      <c r="M8843" s="38"/>
      <c r="N8843" s="36"/>
      <c r="O8843" s="38"/>
    </row>
    <row r="8844" spans="8:15">
      <c r="H8844" s="37"/>
      <c r="I8844" s="36"/>
      <c r="J8844" s="38"/>
      <c r="K8844" s="36"/>
      <c r="L8844" s="36"/>
      <c r="M8844" s="38"/>
      <c r="N8844" s="36"/>
      <c r="O8844" s="38"/>
    </row>
    <row r="8845" spans="8:15">
      <c r="H8845" s="37"/>
      <c r="I8845" s="36"/>
      <c r="J8845" s="38"/>
      <c r="K8845" s="36"/>
      <c r="L8845" s="36"/>
      <c r="M8845" s="38"/>
      <c r="N8845" s="36"/>
      <c r="O8845" s="38"/>
    </row>
    <row r="8846" spans="8:15">
      <c r="H8846" s="37"/>
      <c r="I8846" s="36"/>
      <c r="J8846" s="38"/>
      <c r="K8846" s="36"/>
      <c r="L8846" s="36"/>
      <c r="M8846" s="38"/>
      <c r="N8846" s="36"/>
      <c r="O8846" s="38"/>
    </row>
    <row r="8847" spans="8:15">
      <c r="H8847" s="37"/>
      <c r="I8847" s="36"/>
      <c r="J8847" s="38"/>
      <c r="K8847" s="36"/>
      <c r="L8847" s="36"/>
      <c r="M8847" s="38"/>
      <c r="N8847" s="36"/>
      <c r="O8847" s="38"/>
    </row>
    <row r="8848" spans="8:15">
      <c r="H8848" s="37"/>
      <c r="I8848" s="36"/>
      <c r="J8848" s="38"/>
      <c r="K8848" s="36"/>
      <c r="L8848" s="36"/>
      <c r="M8848" s="38"/>
      <c r="N8848" s="36"/>
      <c r="O8848" s="38"/>
    </row>
    <row r="8849" spans="8:15">
      <c r="H8849" s="37"/>
      <c r="I8849" s="36"/>
      <c r="J8849" s="38"/>
      <c r="K8849" s="36"/>
      <c r="L8849" s="36"/>
      <c r="M8849" s="38"/>
      <c r="N8849" s="36"/>
      <c r="O8849" s="38"/>
    </row>
    <row r="8850" spans="8:15">
      <c r="H8850" s="37"/>
      <c r="I8850" s="36"/>
      <c r="J8850" s="38"/>
      <c r="K8850" s="36"/>
      <c r="L8850" s="36"/>
      <c r="M8850" s="38"/>
      <c r="N8850" s="36"/>
      <c r="O8850" s="38"/>
    </row>
    <row r="8851" spans="8:15">
      <c r="H8851" s="37"/>
      <c r="I8851" s="36"/>
      <c r="J8851" s="38"/>
      <c r="K8851" s="36"/>
      <c r="L8851" s="36"/>
      <c r="M8851" s="38"/>
      <c r="N8851" s="36"/>
      <c r="O8851" s="38"/>
    </row>
    <row r="8852" spans="8:15">
      <c r="H8852" s="37"/>
      <c r="I8852" s="36"/>
      <c r="J8852" s="38"/>
      <c r="K8852" s="36"/>
      <c r="L8852" s="36"/>
      <c r="M8852" s="38"/>
      <c r="N8852" s="36"/>
      <c r="O8852" s="38"/>
    </row>
    <row r="8853" spans="8:15">
      <c r="H8853" s="37"/>
      <c r="I8853" s="36"/>
      <c r="J8853" s="38"/>
      <c r="K8853" s="36"/>
      <c r="L8853" s="36"/>
      <c r="M8853" s="38"/>
      <c r="N8853" s="36"/>
      <c r="O8853" s="38"/>
    </row>
    <row r="8854" spans="8:15">
      <c r="H8854" s="37"/>
      <c r="I8854" s="36"/>
      <c r="J8854" s="38"/>
      <c r="K8854" s="36"/>
      <c r="L8854" s="36"/>
      <c r="M8854" s="38"/>
      <c r="N8854" s="36"/>
      <c r="O8854" s="38"/>
    </row>
    <row r="8855" spans="8:15">
      <c r="H8855" s="37"/>
      <c r="I8855" s="36"/>
      <c r="J8855" s="38"/>
      <c r="K8855" s="36"/>
      <c r="L8855" s="36"/>
      <c r="M8855" s="38"/>
      <c r="N8855" s="36"/>
      <c r="O8855" s="38"/>
    </row>
    <row r="8856" spans="8:15">
      <c r="H8856" s="37"/>
      <c r="I8856" s="36"/>
      <c r="J8856" s="38"/>
      <c r="K8856" s="36"/>
      <c r="L8856" s="36"/>
      <c r="M8856" s="38"/>
      <c r="N8856" s="36"/>
      <c r="O8856" s="38"/>
    </row>
    <row r="8857" spans="8:15">
      <c r="H8857" s="37"/>
      <c r="I8857" s="36"/>
      <c r="J8857" s="38"/>
      <c r="K8857" s="36"/>
      <c r="L8857" s="36"/>
      <c r="M8857" s="38"/>
      <c r="N8857" s="36"/>
      <c r="O8857" s="38"/>
    </row>
    <row r="8858" spans="8:15">
      <c r="H8858" s="37"/>
      <c r="I8858" s="36"/>
      <c r="J8858" s="38"/>
      <c r="K8858" s="36"/>
      <c r="L8858" s="36"/>
      <c r="M8858" s="38"/>
      <c r="N8858" s="36"/>
      <c r="O8858" s="38"/>
    </row>
    <row r="8859" spans="8:15">
      <c r="H8859" s="37"/>
      <c r="I8859" s="36"/>
      <c r="J8859" s="38"/>
      <c r="K8859" s="36"/>
      <c r="L8859" s="36"/>
      <c r="M8859" s="38"/>
      <c r="N8859" s="36"/>
      <c r="O8859" s="38"/>
    </row>
    <row r="8860" spans="8:15">
      <c r="H8860" s="37"/>
      <c r="I8860" s="36"/>
      <c r="J8860" s="38"/>
      <c r="K8860" s="36"/>
      <c r="L8860" s="36"/>
      <c r="M8860" s="38"/>
      <c r="N8860" s="36"/>
      <c r="O8860" s="38"/>
    </row>
    <row r="8861" spans="8:15">
      <c r="H8861" s="37"/>
      <c r="I8861" s="36"/>
      <c r="J8861" s="38"/>
      <c r="K8861" s="36"/>
      <c r="L8861" s="36"/>
      <c r="M8861" s="38"/>
      <c r="N8861" s="36"/>
      <c r="O8861" s="38"/>
    </row>
    <row r="8862" spans="8:15">
      <c r="H8862" s="37"/>
      <c r="I8862" s="36"/>
      <c r="J8862" s="38"/>
      <c r="K8862" s="36"/>
      <c r="L8862" s="36"/>
      <c r="M8862" s="38"/>
      <c r="N8862" s="36"/>
      <c r="O8862" s="38"/>
    </row>
    <row r="8863" spans="8:15">
      <c r="H8863" s="37"/>
      <c r="I8863" s="36"/>
      <c r="J8863" s="38"/>
      <c r="K8863" s="36"/>
      <c r="L8863" s="36"/>
      <c r="M8863" s="38"/>
      <c r="N8863" s="36"/>
      <c r="O8863" s="38"/>
    </row>
    <row r="8864" spans="8:15">
      <c r="H8864" s="37"/>
      <c r="I8864" s="36"/>
      <c r="J8864" s="38"/>
      <c r="K8864" s="36"/>
      <c r="L8864" s="36"/>
      <c r="M8864" s="38"/>
      <c r="N8864" s="36"/>
      <c r="O8864" s="38"/>
    </row>
    <row r="8865" spans="8:15">
      <c r="H8865" s="37"/>
      <c r="I8865" s="36"/>
      <c r="J8865" s="38"/>
      <c r="K8865" s="36"/>
      <c r="L8865" s="36"/>
      <c r="M8865" s="38"/>
      <c r="N8865" s="36"/>
      <c r="O8865" s="38"/>
    </row>
    <row r="8866" spans="8:15">
      <c r="H8866" s="37"/>
      <c r="I8866" s="36"/>
      <c r="J8866" s="38"/>
      <c r="K8866" s="36"/>
      <c r="L8866" s="36"/>
      <c r="M8866" s="38"/>
      <c r="N8866" s="36"/>
      <c r="O8866" s="38"/>
    </row>
    <row r="8867" spans="8:15">
      <c r="H8867" s="37"/>
      <c r="I8867" s="36"/>
      <c r="J8867" s="38"/>
      <c r="K8867" s="36"/>
      <c r="L8867" s="36"/>
      <c r="M8867" s="38"/>
      <c r="N8867" s="36"/>
      <c r="O8867" s="38"/>
    </row>
    <row r="8868" spans="8:15">
      <c r="H8868" s="37"/>
      <c r="I8868" s="36"/>
      <c r="J8868" s="38"/>
      <c r="K8868" s="36"/>
      <c r="L8868" s="36"/>
      <c r="M8868" s="38"/>
      <c r="N8868" s="36"/>
      <c r="O8868" s="38"/>
    </row>
    <row r="8869" spans="8:15">
      <c r="H8869" s="37"/>
      <c r="I8869" s="36"/>
      <c r="J8869" s="38"/>
      <c r="K8869" s="36"/>
      <c r="L8869" s="36"/>
      <c r="M8869" s="38"/>
      <c r="N8869" s="36"/>
      <c r="O8869" s="38"/>
    </row>
    <row r="8870" spans="8:15">
      <c r="H8870" s="37"/>
      <c r="I8870" s="36"/>
      <c r="J8870" s="38"/>
      <c r="K8870" s="36"/>
      <c r="L8870" s="36"/>
      <c r="M8870" s="38"/>
      <c r="N8870" s="36"/>
      <c r="O8870" s="38"/>
    </row>
    <row r="8871" spans="8:15">
      <c r="H8871" s="37"/>
      <c r="I8871" s="36"/>
      <c r="J8871" s="38"/>
      <c r="K8871" s="36"/>
      <c r="L8871" s="36"/>
      <c r="M8871" s="38"/>
      <c r="N8871" s="36"/>
      <c r="O8871" s="38"/>
    </row>
    <row r="8872" spans="8:15">
      <c r="H8872" s="37"/>
      <c r="I8872" s="36"/>
      <c r="J8872" s="38"/>
      <c r="K8872" s="36"/>
      <c r="L8872" s="36"/>
      <c r="M8872" s="38"/>
      <c r="N8872" s="36"/>
      <c r="O8872" s="38"/>
    </row>
    <row r="8873" spans="8:15">
      <c r="H8873" s="37"/>
      <c r="I8873" s="36"/>
      <c r="J8873" s="38"/>
      <c r="K8873" s="36"/>
      <c r="L8873" s="36"/>
      <c r="M8873" s="38"/>
      <c r="N8873" s="36"/>
      <c r="O8873" s="38"/>
    </row>
    <row r="8874" spans="8:15">
      <c r="H8874" s="37"/>
      <c r="I8874" s="36"/>
      <c r="J8874" s="38"/>
      <c r="K8874" s="36"/>
      <c r="L8874" s="36"/>
      <c r="M8874" s="38"/>
      <c r="N8874" s="36"/>
      <c r="O8874" s="38"/>
    </row>
    <row r="8875" spans="8:15">
      <c r="H8875" s="37"/>
      <c r="I8875" s="36"/>
      <c r="J8875" s="38"/>
      <c r="K8875" s="36"/>
      <c r="L8875" s="36"/>
      <c r="M8875" s="38"/>
      <c r="N8875" s="36"/>
      <c r="O8875" s="38"/>
    </row>
    <row r="8876" spans="8:15">
      <c r="H8876" s="37"/>
      <c r="I8876" s="36"/>
      <c r="J8876" s="38"/>
      <c r="K8876" s="36"/>
      <c r="L8876" s="36"/>
      <c r="M8876" s="38"/>
      <c r="N8876" s="36"/>
      <c r="O8876" s="38"/>
    </row>
    <row r="8877" spans="8:15">
      <c r="H8877" s="37"/>
      <c r="I8877" s="36"/>
      <c r="J8877" s="38"/>
      <c r="K8877" s="36"/>
      <c r="L8877" s="36"/>
      <c r="M8877" s="38"/>
      <c r="N8877" s="36"/>
      <c r="O8877" s="38"/>
    </row>
    <row r="8878" spans="8:15">
      <c r="H8878" s="37"/>
      <c r="I8878" s="36"/>
      <c r="J8878" s="38"/>
      <c r="K8878" s="36"/>
      <c r="L8878" s="36"/>
      <c r="M8878" s="38"/>
      <c r="N8878" s="36"/>
      <c r="O8878" s="38"/>
    </row>
    <row r="8879" spans="8:15">
      <c r="H8879" s="37"/>
      <c r="I8879" s="36"/>
      <c r="J8879" s="38"/>
      <c r="K8879" s="36"/>
      <c r="L8879" s="36"/>
      <c r="M8879" s="38"/>
      <c r="N8879" s="36"/>
      <c r="O8879" s="38"/>
    </row>
    <row r="8880" spans="8:15">
      <c r="H8880" s="37"/>
      <c r="I8880" s="36"/>
      <c r="J8880" s="38"/>
      <c r="K8880" s="36"/>
      <c r="L8880" s="36"/>
      <c r="M8880" s="38"/>
      <c r="N8880" s="36"/>
      <c r="O8880" s="38"/>
    </row>
    <row r="8881" spans="8:15">
      <c r="H8881" s="37"/>
      <c r="I8881" s="36"/>
      <c r="J8881" s="38"/>
      <c r="K8881" s="36"/>
      <c r="L8881" s="36"/>
      <c r="M8881" s="38"/>
      <c r="N8881" s="36"/>
      <c r="O8881" s="38"/>
    </row>
    <row r="8882" spans="8:15">
      <c r="H8882" s="37"/>
      <c r="I8882" s="36"/>
      <c r="J8882" s="38"/>
      <c r="K8882" s="36"/>
      <c r="L8882" s="36"/>
      <c r="M8882" s="38"/>
      <c r="N8882" s="36"/>
      <c r="O8882" s="38"/>
    </row>
    <row r="8883" spans="8:15">
      <c r="H8883" s="37"/>
      <c r="I8883" s="36"/>
      <c r="J8883" s="38"/>
      <c r="K8883" s="36"/>
      <c r="L8883" s="36"/>
      <c r="M8883" s="38"/>
      <c r="N8883" s="36"/>
      <c r="O8883" s="38"/>
    </row>
    <row r="8884" spans="8:15">
      <c r="H8884" s="37"/>
      <c r="I8884" s="36"/>
      <c r="J8884" s="38"/>
      <c r="K8884" s="36"/>
      <c r="L8884" s="36"/>
      <c r="M8884" s="38"/>
      <c r="N8884" s="36"/>
      <c r="O8884" s="38"/>
    </row>
    <row r="8885" spans="8:15">
      <c r="H8885" s="37"/>
      <c r="I8885" s="36"/>
      <c r="J8885" s="38"/>
      <c r="K8885" s="36"/>
      <c r="L8885" s="36"/>
      <c r="M8885" s="38"/>
      <c r="N8885" s="36"/>
      <c r="O8885" s="38"/>
    </row>
    <row r="8886" spans="8:15">
      <c r="H8886" s="37"/>
      <c r="I8886" s="36"/>
      <c r="J8886" s="38"/>
      <c r="K8886" s="36"/>
      <c r="L8886" s="36"/>
      <c r="M8886" s="38"/>
      <c r="N8886" s="36"/>
      <c r="O8886" s="38"/>
    </row>
    <row r="8887" spans="8:15">
      <c r="H8887" s="37"/>
      <c r="I8887" s="36"/>
      <c r="J8887" s="38"/>
      <c r="K8887" s="36"/>
      <c r="L8887" s="36"/>
      <c r="M8887" s="38"/>
      <c r="N8887" s="36"/>
      <c r="O8887" s="38"/>
    </row>
    <row r="8888" spans="8:15">
      <c r="H8888" s="37"/>
      <c r="I8888" s="36"/>
      <c r="J8888" s="38"/>
      <c r="K8888" s="36"/>
      <c r="L8888" s="36"/>
      <c r="M8888" s="38"/>
      <c r="N8888" s="36"/>
      <c r="O8888" s="38"/>
    </row>
    <row r="8889" spans="8:15">
      <c r="H8889" s="37"/>
      <c r="I8889" s="36"/>
      <c r="J8889" s="38"/>
      <c r="K8889" s="36"/>
      <c r="L8889" s="36"/>
      <c r="M8889" s="38"/>
      <c r="N8889" s="36"/>
      <c r="O8889" s="38"/>
    </row>
    <row r="8890" spans="8:15">
      <c r="H8890" s="37"/>
      <c r="I8890" s="36"/>
      <c r="J8890" s="38"/>
      <c r="K8890" s="36"/>
      <c r="L8890" s="36"/>
      <c r="M8890" s="38"/>
      <c r="N8890" s="36"/>
      <c r="O8890" s="38"/>
    </row>
    <row r="8891" spans="8:15">
      <c r="H8891" s="37"/>
      <c r="I8891" s="36"/>
      <c r="J8891" s="38"/>
      <c r="K8891" s="36"/>
      <c r="L8891" s="36"/>
      <c r="M8891" s="38"/>
      <c r="N8891" s="36"/>
      <c r="O8891" s="38"/>
    </row>
    <row r="8892" spans="8:15">
      <c r="H8892" s="37"/>
      <c r="I8892" s="36"/>
      <c r="J8892" s="38"/>
      <c r="K8892" s="36"/>
      <c r="L8892" s="36"/>
      <c r="M8892" s="38"/>
      <c r="N8892" s="36"/>
      <c r="O8892" s="38"/>
    </row>
    <row r="8893" spans="8:15">
      <c r="H8893" s="37"/>
      <c r="I8893" s="36"/>
      <c r="J8893" s="38"/>
      <c r="K8893" s="36"/>
      <c r="L8893" s="36"/>
      <c r="M8893" s="38"/>
      <c r="N8893" s="36"/>
      <c r="O8893" s="38"/>
    </row>
    <row r="8894" spans="8:15">
      <c r="H8894" s="37"/>
      <c r="I8894" s="36"/>
      <c r="J8894" s="38"/>
      <c r="K8894" s="36"/>
      <c r="L8894" s="36"/>
      <c r="M8894" s="38"/>
      <c r="N8894" s="36"/>
      <c r="O8894" s="38"/>
    </row>
    <row r="8895" spans="8:15">
      <c r="H8895" s="37"/>
      <c r="I8895" s="36"/>
      <c r="J8895" s="38"/>
      <c r="K8895" s="36"/>
      <c r="L8895" s="36"/>
      <c r="M8895" s="38"/>
      <c r="N8895" s="36"/>
      <c r="O8895" s="38"/>
    </row>
    <row r="8896" spans="8:15">
      <c r="H8896" s="37"/>
      <c r="I8896" s="36"/>
      <c r="J8896" s="38"/>
      <c r="K8896" s="36"/>
      <c r="L8896" s="36"/>
      <c r="M8896" s="38"/>
      <c r="N8896" s="36"/>
      <c r="O8896" s="38"/>
    </row>
    <row r="8897" spans="8:15">
      <c r="H8897" s="37"/>
      <c r="I8897" s="36"/>
      <c r="J8897" s="38"/>
      <c r="K8897" s="36"/>
      <c r="L8897" s="36"/>
      <c r="M8897" s="38"/>
      <c r="N8897" s="36"/>
      <c r="O8897" s="38"/>
    </row>
    <row r="8898" spans="8:15">
      <c r="H8898" s="37"/>
      <c r="I8898" s="36"/>
      <c r="J8898" s="38"/>
      <c r="K8898" s="36"/>
      <c r="L8898" s="36"/>
      <c r="M8898" s="38"/>
      <c r="N8898" s="36"/>
      <c r="O8898" s="38"/>
    </row>
    <row r="8899" spans="8:15">
      <c r="H8899" s="37"/>
      <c r="I8899" s="36"/>
      <c r="J8899" s="38"/>
      <c r="K8899" s="36"/>
      <c r="L8899" s="36"/>
      <c r="M8899" s="38"/>
      <c r="N8899" s="36"/>
      <c r="O8899" s="38"/>
    </row>
    <row r="8900" spans="8:15">
      <c r="H8900" s="37"/>
      <c r="I8900" s="36"/>
      <c r="J8900" s="38"/>
      <c r="K8900" s="36"/>
      <c r="L8900" s="36"/>
      <c r="M8900" s="38"/>
      <c r="N8900" s="36"/>
      <c r="O8900" s="38"/>
    </row>
    <row r="8901" spans="8:15">
      <c r="H8901" s="37"/>
      <c r="I8901" s="36"/>
      <c r="J8901" s="38"/>
      <c r="K8901" s="36"/>
      <c r="L8901" s="36"/>
      <c r="M8901" s="38"/>
      <c r="N8901" s="36"/>
      <c r="O8901" s="38"/>
    </row>
    <row r="8902" spans="8:15">
      <c r="H8902" s="37"/>
      <c r="I8902" s="36"/>
      <c r="J8902" s="38"/>
      <c r="K8902" s="36"/>
      <c r="L8902" s="36"/>
      <c r="M8902" s="38"/>
      <c r="N8902" s="36"/>
      <c r="O8902" s="38"/>
    </row>
    <row r="8903" spans="8:15">
      <c r="H8903" s="37"/>
      <c r="I8903" s="36"/>
      <c r="J8903" s="38"/>
      <c r="K8903" s="36"/>
      <c r="L8903" s="36"/>
      <c r="M8903" s="38"/>
      <c r="N8903" s="36"/>
      <c r="O8903" s="38"/>
    </row>
    <row r="8904" spans="8:15">
      <c r="H8904" s="37"/>
      <c r="I8904" s="36"/>
      <c r="J8904" s="38"/>
      <c r="K8904" s="36"/>
      <c r="L8904" s="36"/>
      <c r="M8904" s="38"/>
      <c r="N8904" s="36"/>
      <c r="O8904" s="38"/>
    </row>
    <row r="8905" spans="8:15">
      <c r="H8905" s="37"/>
      <c r="I8905" s="36"/>
      <c r="J8905" s="38"/>
      <c r="K8905" s="36"/>
      <c r="L8905" s="36"/>
      <c r="M8905" s="38"/>
      <c r="N8905" s="36"/>
      <c r="O8905" s="38"/>
    </row>
    <row r="8906" spans="8:15">
      <c r="H8906" s="37"/>
      <c r="I8906" s="36"/>
      <c r="J8906" s="38"/>
      <c r="K8906" s="36"/>
      <c r="L8906" s="36"/>
      <c r="M8906" s="38"/>
      <c r="N8906" s="36"/>
      <c r="O8906" s="38"/>
    </row>
    <row r="8907" spans="8:15">
      <c r="H8907" s="37"/>
      <c r="I8907" s="36"/>
      <c r="J8907" s="38"/>
      <c r="K8907" s="36"/>
      <c r="L8907" s="36"/>
      <c r="M8907" s="38"/>
      <c r="N8907" s="36"/>
      <c r="O8907" s="38"/>
    </row>
    <row r="8908" spans="8:15">
      <c r="H8908" s="37"/>
      <c r="I8908" s="36"/>
      <c r="J8908" s="38"/>
      <c r="K8908" s="36"/>
      <c r="L8908" s="36"/>
      <c r="M8908" s="38"/>
      <c r="N8908" s="36"/>
      <c r="O8908" s="38"/>
    </row>
    <row r="8909" spans="8:15">
      <c r="H8909" s="37"/>
      <c r="I8909" s="36"/>
      <c r="J8909" s="38"/>
      <c r="K8909" s="36"/>
      <c r="L8909" s="36"/>
      <c r="M8909" s="38"/>
      <c r="N8909" s="36"/>
      <c r="O8909" s="38"/>
    </row>
    <row r="8910" spans="8:15">
      <c r="H8910" s="37"/>
      <c r="I8910" s="36"/>
      <c r="J8910" s="38"/>
      <c r="K8910" s="36"/>
      <c r="L8910" s="36"/>
      <c r="M8910" s="38"/>
      <c r="N8910" s="36"/>
      <c r="O8910" s="38"/>
    </row>
    <row r="8911" spans="8:15">
      <c r="H8911" s="37"/>
      <c r="I8911" s="36"/>
      <c r="J8911" s="38"/>
      <c r="K8911" s="36"/>
      <c r="L8911" s="36"/>
      <c r="M8911" s="38"/>
      <c r="N8911" s="36"/>
      <c r="O8911" s="38"/>
    </row>
    <row r="8912" spans="8:15">
      <c r="H8912" s="37"/>
      <c r="I8912" s="36"/>
      <c r="J8912" s="38"/>
      <c r="K8912" s="36"/>
      <c r="L8912" s="36"/>
      <c r="M8912" s="38"/>
      <c r="N8912" s="36"/>
      <c r="O8912" s="38"/>
    </row>
    <row r="8913" spans="8:15">
      <c r="H8913" s="37"/>
      <c r="I8913" s="36"/>
      <c r="J8913" s="38"/>
      <c r="K8913" s="36"/>
      <c r="L8913" s="36"/>
      <c r="M8913" s="38"/>
      <c r="N8913" s="36"/>
      <c r="O8913" s="38"/>
    </row>
    <row r="8914" spans="8:15">
      <c r="H8914" s="37"/>
      <c r="I8914" s="36"/>
      <c r="J8914" s="38"/>
      <c r="K8914" s="36"/>
      <c r="L8914" s="36"/>
      <c r="M8914" s="38"/>
      <c r="N8914" s="36"/>
      <c r="O8914" s="38"/>
    </row>
    <row r="8915" spans="8:15">
      <c r="H8915" s="37"/>
      <c r="I8915" s="36"/>
      <c r="J8915" s="38"/>
      <c r="K8915" s="36"/>
      <c r="L8915" s="36"/>
      <c r="M8915" s="38"/>
      <c r="N8915" s="36"/>
      <c r="O8915" s="38"/>
    </row>
    <row r="8916" spans="8:15">
      <c r="H8916" s="37"/>
      <c r="I8916" s="36"/>
      <c r="J8916" s="38"/>
      <c r="K8916" s="36"/>
      <c r="L8916" s="36"/>
      <c r="M8916" s="38"/>
      <c r="N8916" s="36"/>
      <c r="O8916" s="38"/>
    </row>
    <row r="8917" spans="8:15">
      <c r="H8917" s="37"/>
      <c r="I8917" s="36"/>
      <c r="J8917" s="38"/>
      <c r="K8917" s="36"/>
      <c r="L8917" s="36"/>
      <c r="M8917" s="38"/>
      <c r="N8917" s="36"/>
      <c r="O8917" s="38"/>
    </row>
    <row r="8918" spans="8:15">
      <c r="H8918" s="37"/>
      <c r="I8918" s="36"/>
      <c r="J8918" s="38"/>
      <c r="K8918" s="36"/>
      <c r="L8918" s="36"/>
      <c r="M8918" s="38"/>
      <c r="N8918" s="36"/>
      <c r="O8918" s="38"/>
    </row>
    <row r="8919" spans="8:15">
      <c r="H8919" s="37"/>
      <c r="I8919" s="36"/>
      <c r="J8919" s="38"/>
      <c r="K8919" s="36"/>
      <c r="L8919" s="36"/>
      <c r="M8919" s="38"/>
      <c r="N8919" s="36"/>
      <c r="O8919" s="38"/>
    </row>
    <row r="8920" spans="8:15">
      <c r="H8920" s="37"/>
      <c r="I8920" s="36"/>
      <c r="J8920" s="38"/>
      <c r="K8920" s="36"/>
      <c r="L8920" s="36"/>
      <c r="M8920" s="38"/>
      <c r="N8920" s="36"/>
      <c r="O8920" s="38"/>
    </row>
    <row r="8921" spans="8:15">
      <c r="H8921" s="37"/>
      <c r="I8921" s="36"/>
      <c r="J8921" s="38"/>
      <c r="K8921" s="36"/>
      <c r="L8921" s="36"/>
      <c r="M8921" s="38"/>
      <c r="N8921" s="36"/>
      <c r="O8921" s="38"/>
    </row>
    <row r="8922" spans="8:15">
      <c r="H8922" s="37"/>
      <c r="I8922" s="36"/>
      <c r="J8922" s="38"/>
      <c r="K8922" s="36"/>
      <c r="L8922" s="36"/>
      <c r="M8922" s="38"/>
      <c r="N8922" s="36"/>
      <c r="O8922" s="38"/>
    </row>
    <row r="8923" spans="8:15">
      <c r="H8923" s="37"/>
      <c r="I8923" s="36"/>
      <c r="J8923" s="38"/>
      <c r="K8923" s="36"/>
      <c r="L8923" s="36"/>
      <c r="M8923" s="38"/>
      <c r="N8923" s="36"/>
      <c r="O8923" s="38"/>
    </row>
    <row r="8924" spans="8:15">
      <c r="H8924" s="37"/>
      <c r="I8924" s="36"/>
      <c r="J8924" s="38"/>
      <c r="K8924" s="36"/>
      <c r="L8924" s="36"/>
      <c r="M8924" s="38"/>
      <c r="N8924" s="36"/>
      <c r="O8924" s="38"/>
    </row>
    <row r="8925" spans="8:15">
      <c r="H8925" s="37"/>
      <c r="I8925" s="36"/>
      <c r="J8925" s="38"/>
      <c r="K8925" s="36"/>
      <c r="L8925" s="36"/>
      <c r="M8925" s="38"/>
      <c r="N8925" s="36"/>
      <c r="O8925" s="38"/>
    </row>
    <row r="8926" spans="8:15">
      <c r="H8926" s="37"/>
      <c r="I8926" s="36"/>
      <c r="J8926" s="38"/>
      <c r="K8926" s="36"/>
      <c r="L8926" s="36"/>
      <c r="M8926" s="38"/>
      <c r="N8926" s="36"/>
      <c r="O8926" s="38"/>
    </row>
    <row r="8927" spans="8:15">
      <c r="H8927" s="37"/>
      <c r="I8927" s="36"/>
      <c r="J8927" s="38"/>
      <c r="K8927" s="36"/>
      <c r="L8927" s="36"/>
      <c r="M8927" s="38"/>
      <c r="N8927" s="36"/>
      <c r="O8927" s="38"/>
    </row>
    <row r="8928" spans="8:15">
      <c r="H8928" s="37"/>
      <c r="I8928" s="36"/>
      <c r="J8928" s="38"/>
      <c r="K8928" s="36"/>
      <c r="L8928" s="36"/>
      <c r="M8928" s="38"/>
      <c r="N8928" s="36"/>
      <c r="O8928" s="38"/>
    </row>
    <row r="8929" spans="8:15">
      <c r="H8929" s="37"/>
      <c r="I8929" s="36"/>
      <c r="J8929" s="38"/>
      <c r="K8929" s="36"/>
      <c r="L8929" s="36"/>
      <c r="M8929" s="38"/>
      <c r="N8929" s="36"/>
      <c r="O8929" s="38"/>
    </row>
    <row r="8930" spans="8:15">
      <c r="H8930" s="37"/>
      <c r="I8930" s="36"/>
      <c r="J8930" s="38"/>
      <c r="K8930" s="36"/>
      <c r="L8930" s="36"/>
      <c r="M8930" s="38"/>
      <c r="N8930" s="36"/>
      <c r="O8930" s="38"/>
    </row>
    <row r="8931" spans="8:15">
      <c r="H8931" s="37"/>
      <c r="I8931" s="36"/>
      <c r="J8931" s="38"/>
      <c r="K8931" s="36"/>
      <c r="L8931" s="36"/>
      <c r="M8931" s="38"/>
      <c r="N8931" s="36"/>
      <c r="O8931" s="38"/>
    </row>
    <row r="8932" spans="8:15">
      <c r="H8932" s="37"/>
      <c r="I8932" s="36"/>
      <c r="J8932" s="38"/>
      <c r="K8932" s="36"/>
      <c r="L8932" s="36"/>
      <c r="M8932" s="38"/>
      <c r="N8932" s="36"/>
      <c r="O8932" s="38"/>
    </row>
    <row r="8933" spans="8:15">
      <c r="H8933" s="37"/>
      <c r="I8933" s="36"/>
      <c r="J8933" s="38"/>
      <c r="K8933" s="36"/>
      <c r="L8933" s="36"/>
      <c r="M8933" s="38"/>
      <c r="N8933" s="36"/>
      <c r="O8933" s="38"/>
    </row>
    <row r="8934" spans="8:15">
      <c r="H8934" s="37"/>
      <c r="I8934" s="36"/>
      <c r="J8934" s="38"/>
      <c r="K8934" s="36"/>
      <c r="L8934" s="36"/>
      <c r="M8934" s="38"/>
      <c r="N8934" s="36"/>
      <c r="O8934" s="38"/>
    </row>
    <row r="8935" spans="8:15">
      <c r="H8935" s="37"/>
      <c r="I8935" s="36"/>
      <c r="J8935" s="38"/>
      <c r="K8935" s="36"/>
      <c r="L8935" s="36"/>
      <c r="M8935" s="38"/>
      <c r="N8935" s="36"/>
      <c r="O8935" s="38"/>
    </row>
    <row r="8936" spans="8:15">
      <c r="H8936" s="37"/>
      <c r="I8936" s="36"/>
      <c r="J8936" s="38"/>
      <c r="K8936" s="36"/>
      <c r="L8936" s="36"/>
      <c r="M8936" s="38"/>
      <c r="N8936" s="36"/>
      <c r="O8936" s="38"/>
    </row>
    <row r="8937" spans="8:15">
      <c r="H8937" s="37"/>
      <c r="I8937" s="36"/>
      <c r="J8937" s="38"/>
      <c r="K8937" s="36"/>
      <c r="L8937" s="36"/>
      <c r="M8937" s="38"/>
      <c r="N8937" s="36"/>
      <c r="O8937" s="38"/>
    </row>
    <row r="8938" spans="8:15">
      <c r="H8938" s="37"/>
      <c r="I8938" s="36"/>
      <c r="J8938" s="38"/>
      <c r="K8938" s="36"/>
      <c r="L8938" s="36"/>
      <c r="M8938" s="38"/>
      <c r="N8938" s="36"/>
      <c r="O8938" s="38"/>
    </row>
    <row r="8939" spans="8:15">
      <c r="H8939" s="37"/>
      <c r="I8939" s="36"/>
      <c r="J8939" s="38"/>
      <c r="K8939" s="36"/>
      <c r="L8939" s="36"/>
      <c r="M8939" s="38"/>
      <c r="N8939" s="36"/>
      <c r="O8939" s="38"/>
    </row>
    <row r="8940" spans="8:15">
      <c r="H8940" s="37"/>
      <c r="I8940" s="36"/>
      <c r="J8940" s="38"/>
      <c r="K8940" s="36"/>
      <c r="L8940" s="36"/>
      <c r="M8940" s="38"/>
      <c r="N8940" s="36"/>
      <c r="O8940" s="38"/>
    </row>
    <row r="8941" spans="8:15">
      <c r="H8941" s="37"/>
      <c r="I8941" s="36"/>
      <c r="J8941" s="38"/>
      <c r="K8941" s="36"/>
      <c r="L8941" s="36"/>
      <c r="M8941" s="38"/>
      <c r="N8941" s="36"/>
      <c r="O8941" s="38"/>
    </row>
    <row r="8942" spans="8:15">
      <c r="H8942" s="37"/>
      <c r="I8942" s="36"/>
      <c r="J8942" s="38"/>
      <c r="K8942" s="36"/>
      <c r="L8942" s="36"/>
      <c r="M8942" s="38"/>
      <c r="N8942" s="36"/>
      <c r="O8942" s="38"/>
    </row>
    <row r="8943" spans="8:15">
      <c r="H8943" s="37"/>
      <c r="I8943" s="36"/>
      <c r="J8943" s="38"/>
      <c r="K8943" s="36"/>
      <c r="L8943" s="36"/>
      <c r="M8943" s="38"/>
      <c r="N8943" s="36"/>
      <c r="O8943" s="38"/>
    </row>
    <row r="8944" spans="8:15">
      <c r="H8944" s="37"/>
      <c r="I8944" s="36"/>
      <c r="J8944" s="38"/>
      <c r="K8944" s="36"/>
      <c r="L8944" s="36"/>
      <c r="M8944" s="38"/>
      <c r="N8944" s="36"/>
      <c r="O8944" s="38"/>
    </row>
    <row r="8945" spans="8:15">
      <c r="H8945" s="37"/>
      <c r="I8945" s="36"/>
      <c r="J8945" s="38"/>
      <c r="K8945" s="36"/>
      <c r="L8945" s="36"/>
      <c r="M8945" s="38"/>
      <c r="N8945" s="36"/>
      <c r="O8945" s="38"/>
    </row>
    <row r="8946" spans="8:15">
      <c r="H8946" s="37"/>
      <c r="I8946" s="36"/>
      <c r="J8946" s="38"/>
      <c r="K8946" s="36"/>
      <c r="L8946" s="36"/>
      <c r="M8946" s="38"/>
      <c r="N8946" s="36"/>
      <c r="O8946" s="38"/>
    </row>
    <row r="8947" spans="8:15">
      <c r="H8947" s="37"/>
      <c r="I8947" s="36"/>
      <c r="J8947" s="38"/>
      <c r="K8947" s="36"/>
      <c r="L8947" s="36"/>
      <c r="M8947" s="38"/>
      <c r="N8947" s="36"/>
      <c r="O8947" s="38"/>
    </row>
    <row r="8948" spans="8:15">
      <c r="H8948" s="37"/>
      <c r="I8948" s="36"/>
      <c r="J8948" s="38"/>
      <c r="K8948" s="36"/>
      <c r="L8948" s="36"/>
      <c r="M8948" s="38"/>
      <c r="N8948" s="36"/>
      <c r="O8948" s="38"/>
    </row>
    <row r="8949" spans="8:15">
      <c r="H8949" s="37"/>
      <c r="I8949" s="36"/>
      <c r="J8949" s="38"/>
      <c r="K8949" s="36"/>
      <c r="L8949" s="36"/>
      <c r="M8949" s="38"/>
      <c r="N8949" s="36"/>
      <c r="O8949" s="38"/>
    </row>
    <row r="8950" spans="8:15">
      <c r="H8950" s="37"/>
      <c r="I8950" s="36"/>
      <c r="J8950" s="38"/>
      <c r="K8950" s="36"/>
      <c r="L8950" s="36"/>
      <c r="M8950" s="38"/>
      <c r="N8950" s="36"/>
      <c r="O8950" s="38"/>
    </row>
    <row r="8951" spans="8:15">
      <c r="H8951" s="37"/>
      <c r="I8951" s="36"/>
      <c r="J8951" s="38"/>
      <c r="K8951" s="36"/>
      <c r="L8951" s="36"/>
      <c r="M8951" s="38"/>
      <c r="N8951" s="36"/>
      <c r="O8951" s="38"/>
    </row>
    <row r="8952" spans="8:15">
      <c r="H8952" s="37"/>
      <c r="I8952" s="36"/>
      <c r="J8952" s="38"/>
      <c r="K8952" s="36"/>
      <c r="L8952" s="36"/>
      <c r="M8952" s="38"/>
      <c r="N8952" s="36"/>
      <c r="O8952" s="38"/>
    </row>
    <row r="8953" spans="8:15">
      <c r="H8953" s="37"/>
      <c r="I8953" s="36"/>
      <c r="J8953" s="38"/>
      <c r="K8953" s="36"/>
      <c r="L8953" s="36"/>
      <c r="M8953" s="38"/>
      <c r="N8953" s="36"/>
      <c r="O8953" s="38"/>
    </row>
    <row r="8954" spans="8:15">
      <c r="H8954" s="37"/>
      <c r="I8954" s="36"/>
      <c r="J8954" s="38"/>
      <c r="K8954" s="36"/>
      <c r="L8954" s="36"/>
      <c r="M8954" s="38"/>
      <c r="N8954" s="36"/>
      <c r="O8954" s="38"/>
    </row>
    <row r="8955" spans="8:15">
      <c r="H8955" s="37"/>
      <c r="I8955" s="36"/>
      <c r="J8955" s="38"/>
      <c r="K8955" s="36"/>
      <c r="L8955" s="36"/>
      <c r="M8955" s="38"/>
      <c r="N8955" s="36"/>
      <c r="O8955" s="38"/>
    </row>
    <row r="8956" spans="8:15">
      <c r="H8956" s="37"/>
      <c r="I8956" s="36"/>
      <c r="J8956" s="38"/>
      <c r="K8956" s="36"/>
      <c r="L8956" s="36"/>
      <c r="M8956" s="38"/>
      <c r="N8956" s="36"/>
      <c r="O8956" s="38"/>
    </row>
    <row r="8957" spans="8:15">
      <c r="H8957" s="37"/>
      <c r="I8957" s="36"/>
      <c r="J8957" s="38"/>
      <c r="K8957" s="36"/>
      <c r="L8957" s="36"/>
      <c r="M8957" s="38"/>
      <c r="N8957" s="36"/>
      <c r="O8957" s="38"/>
    </row>
    <row r="8958" spans="8:15">
      <c r="H8958" s="37"/>
      <c r="I8958" s="36"/>
      <c r="J8958" s="38"/>
      <c r="K8958" s="36"/>
      <c r="L8958" s="36"/>
      <c r="M8958" s="38"/>
      <c r="N8958" s="36"/>
      <c r="O8958" s="38"/>
    </row>
    <row r="8959" spans="8:15">
      <c r="H8959" s="37"/>
      <c r="I8959" s="36"/>
      <c r="J8959" s="38"/>
      <c r="K8959" s="36"/>
      <c r="L8959" s="36"/>
      <c r="M8959" s="38"/>
      <c r="N8959" s="36"/>
      <c r="O8959" s="38"/>
    </row>
    <row r="8960" spans="8:15">
      <c r="H8960" s="37"/>
      <c r="I8960" s="36"/>
      <c r="J8960" s="38"/>
      <c r="K8960" s="36"/>
      <c r="L8960" s="36"/>
      <c r="M8960" s="38"/>
      <c r="N8960" s="36"/>
      <c r="O8960" s="38"/>
    </row>
    <row r="8961" spans="8:15">
      <c r="H8961" s="37"/>
      <c r="I8961" s="36"/>
      <c r="J8961" s="38"/>
      <c r="K8961" s="36"/>
      <c r="L8961" s="36"/>
      <c r="M8961" s="38"/>
      <c r="N8961" s="36"/>
      <c r="O8961" s="38"/>
    </row>
    <row r="8962" spans="8:15">
      <c r="H8962" s="37"/>
      <c r="I8962" s="36"/>
      <c r="J8962" s="38"/>
      <c r="K8962" s="36"/>
      <c r="L8962" s="36"/>
      <c r="M8962" s="38"/>
      <c r="N8962" s="36"/>
      <c r="O8962" s="38"/>
    </row>
    <row r="8963" spans="8:15">
      <c r="H8963" s="37"/>
      <c r="I8963" s="36"/>
      <c r="J8963" s="38"/>
      <c r="K8963" s="36"/>
      <c r="L8963" s="36"/>
      <c r="M8963" s="38"/>
      <c r="N8963" s="36"/>
      <c r="O8963" s="38"/>
    </row>
    <row r="8964" spans="8:15">
      <c r="H8964" s="37"/>
      <c r="I8964" s="36"/>
      <c r="J8964" s="38"/>
      <c r="K8964" s="36"/>
      <c r="L8964" s="36"/>
      <c r="M8964" s="38"/>
      <c r="N8964" s="36"/>
      <c r="O8964" s="38"/>
    </row>
    <row r="8965" spans="8:15">
      <c r="H8965" s="37"/>
      <c r="I8965" s="36"/>
      <c r="J8965" s="38"/>
      <c r="K8965" s="36"/>
      <c r="L8965" s="36"/>
      <c r="M8965" s="38"/>
      <c r="N8965" s="36"/>
      <c r="O8965" s="38"/>
    </row>
    <row r="8966" spans="8:15">
      <c r="H8966" s="37"/>
      <c r="I8966" s="36"/>
      <c r="J8966" s="38"/>
      <c r="K8966" s="36"/>
      <c r="L8966" s="36"/>
      <c r="M8966" s="38"/>
      <c r="N8966" s="36"/>
      <c r="O8966" s="38"/>
    </row>
    <row r="8967" spans="8:15">
      <c r="H8967" s="37"/>
      <c r="I8967" s="36"/>
      <c r="J8967" s="38"/>
      <c r="K8967" s="36"/>
      <c r="L8967" s="36"/>
      <c r="M8967" s="38"/>
      <c r="N8967" s="36"/>
      <c r="O8967" s="38"/>
    </row>
    <row r="8968" spans="8:15">
      <c r="H8968" s="37"/>
      <c r="I8968" s="36"/>
      <c r="J8968" s="38"/>
      <c r="K8968" s="36"/>
      <c r="L8968" s="36"/>
      <c r="M8968" s="38"/>
      <c r="N8968" s="36"/>
      <c r="O8968" s="38"/>
    </row>
    <row r="8969" spans="8:15">
      <c r="H8969" s="37"/>
      <c r="I8969" s="36"/>
      <c r="J8969" s="38"/>
      <c r="K8969" s="36"/>
      <c r="L8969" s="36"/>
      <c r="M8969" s="38"/>
      <c r="N8969" s="36"/>
      <c r="O8969" s="38"/>
    </row>
    <row r="8970" spans="8:15">
      <c r="H8970" s="37"/>
      <c r="I8970" s="36"/>
      <c r="J8970" s="38"/>
      <c r="K8970" s="36"/>
      <c r="L8970" s="36"/>
      <c r="M8970" s="38"/>
      <c r="N8970" s="36"/>
      <c r="O8970" s="38"/>
    </row>
    <row r="8971" spans="8:15">
      <c r="H8971" s="37"/>
      <c r="I8971" s="36"/>
      <c r="J8971" s="38"/>
      <c r="K8971" s="36"/>
      <c r="L8971" s="36"/>
      <c r="M8971" s="38"/>
      <c r="N8971" s="36"/>
      <c r="O8971" s="38"/>
    </row>
    <row r="8972" spans="8:15">
      <c r="H8972" s="37"/>
      <c r="I8972" s="36"/>
      <c r="J8972" s="38"/>
      <c r="K8972" s="36"/>
      <c r="L8972" s="36"/>
      <c r="M8972" s="38"/>
      <c r="N8972" s="36"/>
      <c r="O8972" s="38"/>
    </row>
    <row r="8973" spans="8:15">
      <c r="H8973" s="37"/>
      <c r="I8973" s="36"/>
      <c r="J8973" s="38"/>
      <c r="K8973" s="36"/>
      <c r="L8973" s="36"/>
      <c r="M8973" s="38"/>
      <c r="N8973" s="36"/>
      <c r="O8973" s="38"/>
    </row>
    <row r="8974" spans="8:15">
      <c r="H8974" s="37"/>
      <c r="I8974" s="36"/>
      <c r="J8974" s="38"/>
      <c r="K8974" s="36"/>
      <c r="L8974" s="36"/>
      <c r="M8974" s="38"/>
      <c r="N8974" s="36"/>
      <c r="O8974" s="38"/>
    </row>
    <row r="8975" spans="8:15">
      <c r="H8975" s="37"/>
      <c r="I8975" s="36"/>
      <c r="J8975" s="38"/>
      <c r="K8975" s="36"/>
      <c r="L8975" s="36"/>
      <c r="M8975" s="38"/>
      <c r="N8975" s="36"/>
      <c r="O8975" s="38"/>
    </row>
    <row r="8976" spans="8:15">
      <c r="H8976" s="37"/>
      <c r="I8976" s="36"/>
      <c r="J8976" s="38"/>
      <c r="K8976" s="36"/>
      <c r="L8976" s="36"/>
      <c r="M8976" s="38"/>
      <c r="N8976" s="36"/>
      <c r="O8976" s="38"/>
    </row>
    <row r="8977" spans="8:15">
      <c r="H8977" s="37"/>
      <c r="I8977" s="36"/>
      <c r="J8977" s="38"/>
      <c r="K8977" s="36"/>
      <c r="L8977" s="36"/>
      <c r="M8977" s="38"/>
      <c r="N8977" s="36"/>
      <c r="O8977" s="38"/>
    </row>
    <row r="8978" spans="8:15">
      <c r="H8978" s="37"/>
      <c r="I8978" s="36"/>
      <c r="J8978" s="38"/>
      <c r="K8978" s="36"/>
      <c r="L8978" s="36"/>
      <c r="M8978" s="38"/>
      <c r="N8978" s="36"/>
      <c r="O8978" s="38"/>
    </row>
    <row r="8979" spans="8:15">
      <c r="H8979" s="37"/>
      <c r="I8979" s="36"/>
      <c r="J8979" s="38"/>
      <c r="K8979" s="36"/>
      <c r="L8979" s="36"/>
      <c r="M8979" s="38"/>
      <c r="N8979" s="36"/>
      <c r="O8979" s="38"/>
    </row>
    <row r="8980" spans="8:15">
      <c r="H8980" s="37"/>
      <c r="I8980" s="36"/>
      <c r="J8980" s="38"/>
      <c r="K8980" s="36"/>
      <c r="L8980" s="36"/>
      <c r="M8980" s="38"/>
      <c r="N8980" s="36"/>
      <c r="O8980" s="38"/>
    </row>
    <row r="8981" spans="8:15">
      <c r="H8981" s="37"/>
      <c r="I8981" s="36"/>
      <c r="J8981" s="38"/>
      <c r="K8981" s="36"/>
      <c r="L8981" s="36"/>
      <c r="M8981" s="38"/>
      <c r="N8981" s="36"/>
      <c r="O8981" s="38"/>
    </row>
    <row r="8982" spans="8:15">
      <c r="H8982" s="37"/>
      <c r="I8982" s="36"/>
      <c r="J8982" s="38"/>
      <c r="K8982" s="36"/>
      <c r="L8982" s="36"/>
      <c r="M8982" s="38"/>
      <c r="N8982" s="36"/>
      <c r="O8982" s="38"/>
    </row>
    <row r="8983" spans="8:15">
      <c r="H8983" s="37"/>
      <c r="I8983" s="36"/>
      <c r="J8983" s="38"/>
      <c r="K8983" s="36"/>
      <c r="L8983" s="36"/>
      <c r="M8983" s="38"/>
      <c r="N8983" s="36"/>
      <c r="O8983" s="38"/>
    </row>
    <row r="8984" spans="8:15">
      <c r="H8984" s="37"/>
      <c r="I8984" s="36"/>
      <c r="J8984" s="38"/>
      <c r="K8984" s="36"/>
      <c r="L8984" s="36"/>
      <c r="M8984" s="38"/>
      <c r="N8984" s="36"/>
      <c r="O8984" s="38"/>
    </row>
    <row r="8985" spans="8:15">
      <c r="H8985" s="37"/>
      <c r="I8985" s="36"/>
      <c r="J8985" s="38"/>
      <c r="K8985" s="36"/>
      <c r="L8985" s="36"/>
      <c r="M8985" s="38"/>
      <c r="N8985" s="36"/>
      <c r="O8985" s="38"/>
    </row>
    <row r="8986" spans="8:15">
      <c r="H8986" s="37"/>
      <c r="I8986" s="36"/>
      <c r="J8986" s="38"/>
      <c r="K8986" s="36"/>
      <c r="L8986" s="36"/>
      <c r="M8986" s="38"/>
      <c r="N8986" s="36"/>
      <c r="O8986" s="38"/>
    </row>
    <row r="8987" spans="8:15">
      <c r="H8987" s="37"/>
      <c r="I8987" s="36"/>
      <c r="J8987" s="38"/>
      <c r="K8987" s="36"/>
      <c r="L8987" s="36"/>
      <c r="M8987" s="38"/>
      <c r="N8987" s="36"/>
      <c r="O8987" s="38"/>
    </row>
    <row r="8988" spans="8:15">
      <c r="H8988" s="37"/>
      <c r="I8988" s="36"/>
      <c r="J8988" s="38"/>
      <c r="K8988" s="36"/>
      <c r="L8988" s="36"/>
      <c r="M8988" s="38"/>
      <c r="N8988" s="36"/>
      <c r="O8988" s="38"/>
    </row>
    <row r="8989" spans="8:15">
      <c r="H8989" s="37"/>
      <c r="I8989" s="36"/>
      <c r="J8989" s="38"/>
      <c r="K8989" s="36"/>
      <c r="L8989" s="36"/>
      <c r="M8989" s="38"/>
      <c r="N8989" s="36"/>
      <c r="O8989" s="38"/>
    </row>
    <row r="8990" spans="8:15">
      <c r="H8990" s="37"/>
      <c r="I8990" s="36"/>
      <c r="J8990" s="38"/>
      <c r="K8990" s="36"/>
      <c r="L8990" s="36"/>
      <c r="M8990" s="38"/>
      <c r="N8990" s="36"/>
      <c r="O8990" s="38"/>
    </row>
    <row r="8991" spans="8:15">
      <c r="H8991" s="37"/>
      <c r="I8991" s="36"/>
      <c r="J8991" s="38"/>
      <c r="K8991" s="36"/>
      <c r="L8991" s="36"/>
      <c r="M8991" s="38"/>
      <c r="N8991" s="36"/>
      <c r="O8991" s="38"/>
    </row>
    <row r="8992" spans="8:15">
      <c r="H8992" s="37"/>
      <c r="I8992" s="36"/>
      <c r="J8992" s="38"/>
      <c r="K8992" s="36"/>
      <c r="L8992" s="36"/>
      <c r="M8992" s="38"/>
      <c r="N8992" s="36"/>
      <c r="O8992" s="38"/>
    </row>
    <row r="8993" spans="8:15">
      <c r="H8993" s="37"/>
      <c r="I8993" s="36"/>
      <c r="J8993" s="38"/>
      <c r="K8993" s="36"/>
      <c r="L8993" s="36"/>
      <c r="M8993" s="38"/>
      <c r="N8993" s="36"/>
      <c r="O8993" s="38"/>
    </row>
    <row r="8994" spans="8:15">
      <c r="H8994" s="37"/>
      <c r="I8994" s="36"/>
      <c r="J8994" s="38"/>
      <c r="K8994" s="36"/>
      <c r="L8994" s="36"/>
      <c r="M8994" s="38"/>
      <c r="N8994" s="36"/>
      <c r="O8994" s="38"/>
    </row>
    <row r="8995" spans="8:15">
      <c r="H8995" s="37"/>
      <c r="I8995" s="36"/>
      <c r="J8995" s="38"/>
      <c r="K8995" s="36"/>
      <c r="L8995" s="36"/>
      <c r="M8995" s="38"/>
      <c r="N8995" s="36"/>
      <c r="O8995" s="38"/>
    </row>
    <row r="8996" spans="8:15">
      <c r="H8996" s="37"/>
      <c r="I8996" s="36"/>
      <c r="J8996" s="38"/>
      <c r="K8996" s="36"/>
      <c r="L8996" s="36"/>
      <c r="M8996" s="38"/>
      <c r="N8996" s="36"/>
      <c r="O8996" s="38"/>
    </row>
    <row r="8997" spans="8:15">
      <c r="H8997" s="37"/>
      <c r="I8997" s="36"/>
      <c r="J8997" s="38"/>
      <c r="K8997" s="36"/>
      <c r="L8997" s="36"/>
      <c r="M8997" s="38"/>
      <c r="N8997" s="36"/>
      <c r="O8997" s="38"/>
    </row>
    <row r="8998" spans="8:15">
      <c r="H8998" s="37"/>
      <c r="I8998" s="36"/>
      <c r="J8998" s="38"/>
      <c r="K8998" s="36"/>
      <c r="L8998" s="36"/>
      <c r="M8998" s="38"/>
      <c r="N8998" s="36"/>
      <c r="O8998" s="38"/>
    </row>
    <row r="8999" spans="8:15">
      <c r="H8999" s="37"/>
      <c r="I8999" s="36"/>
      <c r="J8999" s="38"/>
      <c r="K8999" s="36"/>
      <c r="L8999" s="36"/>
      <c r="M8999" s="38"/>
      <c r="N8999" s="36"/>
      <c r="O8999" s="38"/>
    </row>
    <row r="9000" spans="8:15">
      <c r="H9000" s="37"/>
      <c r="I9000" s="36"/>
      <c r="J9000" s="38"/>
      <c r="K9000" s="36"/>
      <c r="L9000" s="36"/>
      <c r="M9000" s="38"/>
      <c r="N9000" s="36"/>
      <c r="O9000" s="38"/>
    </row>
    <row r="9001" spans="8:15">
      <c r="H9001" s="37"/>
      <c r="I9001" s="36"/>
      <c r="J9001" s="38"/>
      <c r="K9001" s="36"/>
      <c r="L9001" s="36"/>
      <c r="M9001" s="38"/>
      <c r="N9001" s="36"/>
      <c r="O9001" s="38"/>
    </row>
    <row r="9002" spans="8:15">
      <c r="H9002" s="37"/>
      <c r="I9002" s="36"/>
      <c r="J9002" s="38"/>
      <c r="K9002" s="36"/>
      <c r="L9002" s="36"/>
      <c r="M9002" s="38"/>
      <c r="N9002" s="36"/>
      <c r="O9002" s="38"/>
    </row>
    <row r="9003" spans="8:15">
      <c r="H9003" s="37"/>
      <c r="I9003" s="36"/>
      <c r="J9003" s="38"/>
      <c r="K9003" s="36"/>
      <c r="L9003" s="36"/>
      <c r="M9003" s="38"/>
      <c r="N9003" s="36"/>
      <c r="O9003" s="38"/>
    </row>
    <row r="9004" spans="8:15">
      <c r="H9004" s="37"/>
      <c r="I9004" s="36"/>
      <c r="J9004" s="38"/>
      <c r="K9004" s="36"/>
      <c r="L9004" s="36"/>
      <c r="M9004" s="38"/>
      <c r="N9004" s="36"/>
      <c r="O9004" s="38"/>
    </row>
    <row r="9005" spans="8:15">
      <c r="H9005" s="37"/>
      <c r="I9005" s="36"/>
      <c r="J9005" s="38"/>
      <c r="K9005" s="36"/>
      <c r="L9005" s="36"/>
      <c r="M9005" s="38"/>
      <c r="N9005" s="36"/>
      <c r="O9005" s="38"/>
    </row>
    <row r="9006" spans="8:15">
      <c r="H9006" s="37"/>
      <c r="I9006" s="36"/>
      <c r="J9006" s="38"/>
      <c r="K9006" s="36"/>
      <c r="L9006" s="36"/>
      <c r="M9006" s="38"/>
      <c r="N9006" s="36"/>
      <c r="O9006" s="38"/>
    </row>
    <row r="9007" spans="8:15">
      <c r="H9007" s="37"/>
      <c r="I9007" s="36"/>
      <c r="J9007" s="38"/>
      <c r="K9007" s="36"/>
      <c r="L9007" s="36"/>
      <c r="M9007" s="38"/>
      <c r="N9007" s="36"/>
      <c r="O9007" s="38"/>
    </row>
    <row r="9008" spans="8:15">
      <c r="H9008" s="37"/>
      <c r="I9008" s="36"/>
      <c r="J9008" s="38"/>
      <c r="K9008" s="36"/>
      <c r="L9008" s="36"/>
      <c r="M9008" s="38"/>
      <c r="N9008" s="36"/>
      <c r="O9008" s="38"/>
    </row>
    <row r="9009" spans="8:15">
      <c r="H9009" s="37"/>
      <c r="I9009" s="36"/>
      <c r="J9009" s="38"/>
      <c r="K9009" s="36"/>
      <c r="L9009" s="36"/>
      <c r="M9009" s="38"/>
      <c r="N9009" s="36"/>
      <c r="O9009" s="38"/>
    </row>
    <row r="9010" spans="8:15">
      <c r="H9010" s="37"/>
      <c r="I9010" s="36"/>
      <c r="J9010" s="38"/>
      <c r="K9010" s="36"/>
      <c r="L9010" s="36"/>
      <c r="M9010" s="38"/>
      <c r="N9010" s="36"/>
      <c r="O9010" s="38"/>
    </row>
    <row r="9011" spans="8:15">
      <c r="H9011" s="37"/>
      <c r="I9011" s="36"/>
      <c r="J9011" s="38"/>
      <c r="K9011" s="36"/>
      <c r="L9011" s="36"/>
      <c r="M9011" s="38"/>
      <c r="N9011" s="36"/>
      <c r="O9011" s="38"/>
    </row>
    <row r="9012" spans="8:15">
      <c r="H9012" s="37"/>
      <c r="I9012" s="36"/>
      <c r="J9012" s="38"/>
      <c r="K9012" s="36"/>
      <c r="L9012" s="36"/>
      <c r="M9012" s="38"/>
      <c r="N9012" s="36"/>
      <c r="O9012" s="38"/>
    </row>
    <row r="9013" spans="8:15">
      <c r="H9013" s="37"/>
      <c r="I9013" s="36"/>
      <c r="J9013" s="38"/>
      <c r="K9013" s="36"/>
      <c r="L9013" s="36"/>
      <c r="M9013" s="38"/>
      <c r="N9013" s="36"/>
      <c r="O9013" s="38"/>
    </row>
    <row r="9014" spans="8:15">
      <c r="H9014" s="37"/>
      <c r="I9014" s="36"/>
      <c r="J9014" s="38"/>
      <c r="K9014" s="36"/>
      <c r="L9014" s="36"/>
      <c r="M9014" s="38"/>
      <c r="N9014" s="36"/>
      <c r="O9014" s="38"/>
    </row>
    <row r="9015" spans="8:15">
      <c r="H9015" s="37"/>
      <c r="I9015" s="36"/>
      <c r="J9015" s="38"/>
      <c r="K9015" s="36"/>
      <c r="L9015" s="36"/>
      <c r="M9015" s="38"/>
      <c r="N9015" s="36"/>
      <c r="O9015" s="38"/>
    </row>
    <row r="9016" spans="8:15">
      <c r="H9016" s="37"/>
      <c r="I9016" s="36"/>
      <c r="J9016" s="38"/>
      <c r="K9016" s="36"/>
      <c r="L9016" s="36"/>
      <c r="M9016" s="38"/>
      <c r="N9016" s="36"/>
      <c r="O9016" s="38"/>
    </row>
    <row r="9017" spans="8:15">
      <c r="H9017" s="37"/>
      <c r="I9017" s="36"/>
      <c r="J9017" s="38"/>
      <c r="K9017" s="36"/>
      <c r="L9017" s="36"/>
      <c r="M9017" s="38"/>
      <c r="N9017" s="36"/>
      <c r="O9017" s="38"/>
    </row>
    <row r="9018" spans="8:15">
      <c r="H9018" s="37"/>
      <c r="I9018" s="36"/>
      <c r="J9018" s="38"/>
      <c r="K9018" s="36"/>
      <c r="L9018" s="36"/>
      <c r="M9018" s="38"/>
      <c r="N9018" s="36"/>
      <c r="O9018" s="38"/>
    </row>
    <row r="9019" spans="8:15">
      <c r="H9019" s="37"/>
      <c r="I9019" s="36"/>
      <c r="J9019" s="38"/>
      <c r="K9019" s="36"/>
      <c r="L9019" s="36"/>
      <c r="M9019" s="38"/>
      <c r="N9019" s="36"/>
      <c r="O9019" s="38"/>
    </row>
    <row r="9020" spans="8:15">
      <c r="H9020" s="37"/>
      <c r="I9020" s="36"/>
      <c r="J9020" s="38"/>
      <c r="K9020" s="36"/>
      <c r="L9020" s="36"/>
      <c r="M9020" s="38"/>
      <c r="N9020" s="36"/>
      <c r="O9020" s="38"/>
    </row>
    <row r="9021" spans="8:15">
      <c r="H9021" s="37"/>
      <c r="I9021" s="36"/>
      <c r="J9021" s="38"/>
      <c r="K9021" s="36"/>
      <c r="L9021" s="36"/>
      <c r="M9021" s="38"/>
      <c r="N9021" s="36"/>
      <c r="O9021" s="38"/>
    </row>
    <row r="9022" spans="8:15">
      <c r="H9022" s="37"/>
      <c r="I9022" s="36"/>
      <c r="J9022" s="38"/>
      <c r="K9022" s="36"/>
      <c r="L9022" s="36"/>
      <c r="M9022" s="38"/>
      <c r="N9022" s="36"/>
      <c r="O9022" s="38"/>
    </row>
    <row r="9023" spans="8:15">
      <c r="H9023" s="37"/>
      <c r="I9023" s="36"/>
      <c r="J9023" s="38"/>
      <c r="K9023" s="36"/>
      <c r="L9023" s="36"/>
      <c r="M9023" s="38"/>
      <c r="N9023" s="36"/>
      <c r="O9023" s="38"/>
    </row>
    <row r="9024" spans="8:15">
      <c r="H9024" s="37"/>
      <c r="I9024" s="36"/>
      <c r="J9024" s="38"/>
      <c r="K9024" s="36"/>
      <c r="L9024" s="36"/>
      <c r="M9024" s="38"/>
      <c r="N9024" s="36"/>
      <c r="O9024" s="38"/>
    </row>
    <row r="9025" spans="8:15">
      <c r="H9025" s="37"/>
      <c r="I9025" s="36"/>
      <c r="J9025" s="38"/>
      <c r="K9025" s="36"/>
      <c r="L9025" s="36"/>
      <c r="M9025" s="38"/>
      <c r="N9025" s="36"/>
      <c r="O9025" s="38"/>
    </row>
    <row r="9026" spans="8:15">
      <c r="H9026" s="37"/>
      <c r="I9026" s="36"/>
      <c r="J9026" s="38"/>
      <c r="K9026" s="36"/>
      <c r="L9026" s="36"/>
      <c r="M9026" s="38"/>
      <c r="N9026" s="36"/>
      <c r="O9026" s="38"/>
    </row>
    <row r="9027" spans="8:15">
      <c r="H9027" s="37"/>
      <c r="I9027" s="36"/>
      <c r="J9027" s="38"/>
      <c r="K9027" s="36"/>
      <c r="L9027" s="36"/>
      <c r="M9027" s="38"/>
      <c r="N9027" s="36"/>
      <c r="O9027" s="38"/>
    </row>
    <row r="9028" spans="8:15">
      <c r="H9028" s="37"/>
      <c r="I9028" s="36"/>
      <c r="J9028" s="38"/>
      <c r="K9028" s="36"/>
      <c r="L9028" s="36"/>
      <c r="M9028" s="38"/>
      <c r="N9028" s="36"/>
      <c r="O9028" s="38"/>
    </row>
    <row r="9029" spans="8:15">
      <c r="H9029" s="37"/>
      <c r="I9029" s="36"/>
      <c r="J9029" s="38"/>
      <c r="K9029" s="36"/>
      <c r="L9029" s="36"/>
      <c r="M9029" s="38"/>
      <c r="N9029" s="36"/>
      <c r="O9029" s="38"/>
    </row>
    <row r="9030" spans="8:15">
      <c r="H9030" s="37"/>
      <c r="I9030" s="36"/>
      <c r="J9030" s="38"/>
      <c r="K9030" s="36"/>
      <c r="L9030" s="36"/>
      <c r="M9030" s="38"/>
      <c r="N9030" s="36"/>
      <c r="O9030" s="38"/>
    </row>
    <row r="9031" spans="8:15">
      <c r="H9031" s="37"/>
      <c r="I9031" s="36"/>
      <c r="J9031" s="38"/>
      <c r="K9031" s="36"/>
      <c r="L9031" s="36"/>
      <c r="M9031" s="38"/>
      <c r="N9031" s="36"/>
      <c r="O9031" s="38"/>
    </row>
    <row r="9032" spans="8:15">
      <c r="H9032" s="37"/>
      <c r="I9032" s="36"/>
      <c r="J9032" s="38"/>
      <c r="K9032" s="36"/>
      <c r="L9032" s="36"/>
      <c r="M9032" s="38"/>
      <c r="N9032" s="36"/>
      <c r="O9032" s="38"/>
    </row>
    <row r="9033" spans="8:15">
      <c r="H9033" s="37"/>
      <c r="I9033" s="36"/>
      <c r="J9033" s="38"/>
      <c r="K9033" s="36"/>
      <c r="L9033" s="36"/>
      <c r="M9033" s="38"/>
      <c r="N9033" s="36"/>
      <c r="O9033" s="38"/>
    </row>
    <row r="9034" spans="8:15">
      <c r="H9034" s="37"/>
      <c r="I9034" s="36"/>
      <c r="J9034" s="38"/>
      <c r="K9034" s="36"/>
      <c r="L9034" s="36"/>
      <c r="M9034" s="38"/>
      <c r="N9034" s="36"/>
      <c r="O9034" s="38"/>
    </row>
    <row r="9035" spans="8:15">
      <c r="H9035" s="37"/>
      <c r="I9035" s="36"/>
      <c r="J9035" s="38"/>
      <c r="K9035" s="36"/>
      <c r="L9035" s="36"/>
      <c r="M9035" s="38"/>
      <c r="N9035" s="36"/>
      <c r="O9035" s="38"/>
    </row>
    <row r="9036" spans="8:15">
      <c r="H9036" s="37"/>
      <c r="I9036" s="36"/>
      <c r="J9036" s="38"/>
      <c r="K9036" s="36"/>
      <c r="L9036" s="36"/>
      <c r="M9036" s="38"/>
      <c r="N9036" s="36"/>
      <c r="O9036" s="38"/>
    </row>
    <row r="9037" spans="8:15">
      <c r="H9037" s="37"/>
      <c r="I9037" s="36"/>
      <c r="J9037" s="38"/>
      <c r="K9037" s="36"/>
      <c r="L9037" s="36"/>
      <c r="M9037" s="38"/>
      <c r="N9037" s="36"/>
      <c r="O9037" s="38"/>
    </row>
    <row r="9038" spans="8:15">
      <c r="H9038" s="37"/>
      <c r="I9038" s="36"/>
      <c r="J9038" s="38"/>
      <c r="K9038" s="36"/>
      <c r="L9038" s="36"/>
      <c r="M9038" s="38"/>
      <c r="N9038" s="36"/>
      <c r="O9038" s="38"/>
    </row>
    <row r="9039" spans="8:15">
      <c r="H9039" s="37"/>
      <c r="I9039" s="36"/>
      <c r="J9039" s="38"/>
      <c r="K9039" s="36"/>
      <c r="L9039" s="36"/>
      <c r="M9039" s="38"/>
      <c r="N9039" s="36"/>
      <c r="O9039" s="38"/>
    </row>
    <row r="9040" spans="8:15">
      <c r="H9040" s="37"/>
      <c r="I9040" s="36"/>
      <c r="J9040" s="38"/>
      <c r="K9040" s="36"/>
      <c r="L9040" s="36"/>
      <c r="M9040" s="38"/>
      <c r="N9040" s="36"/>
      <c r="O9040" s="38"/>
    </row>
    <row r="9041" spans="8:15">
      <c r="H9041" s="37"/>
      <c r="I9041" s="36"/>
      <c r="J9041" s="38"/>
      <c r="K9041" s="36"/>
      <c r="L9041" s="36"/>
      <c r="M9041" s="38"/>
      <c r="N9041" s="36"/>
      <c r="O9041" s="38"/>
    </row>
    <row r="9042" spans="8:15">
      <c r="H9042" s="37"/>
      <c r="I9042" s="36"/>
      <c r="J9042" s="38"/>
      <c r="K9042" s="36"/>
      <c r="L9042" s="36"/>
      <c r="M9042" s="38"/>
      <c r="N9042" s="36"/>
      <c r="O9042" s="38"/>
    </row>
    <row r="9043" spans="8:15">
      <c r="H9043" s="37"/>
      <c r="I9043" s="36"/>
      <c r="J9043" s="38"/>
      <c r="K9043" s="36"/>
      <c r="L9043" s="36"/>
      <c r="M9043" s="38"/>
      <c r="N9043" s="36"/>
      <c r="O9043" s="38"/>
    </row>
    <row r="9044" spans="8:15">
      <c r="H9044" s="37"/>
      <c r="I9044" s="36"/>
      <c r="J9044" s="38"/>
      <c r="K9044" s="36"/>
      <c r="L9044" s="36"/>
      <c r="M9044" s="38"/>
      <c r="N9044" s="36"/>
      <c r="O9044" s="38"/>
    </row>
    <row r="9045" spans="8:15">
      <c r="H9045" s="37"/>
      <c r="I9045" s="36"/>
      <c r="J9045" s="38"/>
      <c r="K9045" s="36"/>
      <c r="L9045" s="36"/>
      <c r="M9045" s="38"/>
      <c r="N9045" s="36"/>
      <c r="O9045" s="38"/>
    </row>
    <row r="9046" spans="8:15">
      <c r="H9046" s="37"/>
      <c r="I9046" s="36"/>
      <c r="J9046" s="38"/>
      <c r="K9046" s="36"/>
      <c r="L9046" s="36"/>
      <c r="M9046" s="38"/>
      <c r="N9046" s="36"/>
      <c r="O9046" s="38"/>
    </row>
    <row r="9047" spans="8:15">
      <c r="H9047" s="37"/>
      <c r="I9047" s="36"/>
      <c r="J9047" s="38"/>
      <c r="K9047" s="36"/>
      <c r="L9047" s="36"/>
      <c r="M9047" s="38"/>
      <c r="N9047" s="36"/>
      <c r="O9047" s="38"/>
    </row>
    <row r="9048" spans="8:15">
      <c r="H9048" s="37"/>
      <c r="I9048" s="36"/>
      <c r="J9048" s="38"/>
      <c r="K9048" s="36"/>
      <c r="L9048" s="36"/>
      <c r="M9048" s="38"/>
      <c r="N9048" s="36"/>
      <c r="O9048" s="38"/>
    </row>
    <row r="9049" spans="8:15">
      <c r="H9049" s="37"/>
      <c r="I9049" s="36"/>
      <c r="J9049" s="38"/>
      <c r="K9049" s="36"/>
      <c r="L9049" s="36"/>
      <c r="M9049" s="38"/>
      <c r="N9049" s="36"/>
      <c r="O9049" s="38"/>
    </row>
    <row r="9050" spans="8:15">
      <c r="H9050" s="37"/>
      <c r="I9050" s="36"/>
      <c r="J9050" s="38"/>
      <c r="K9050" s="36"/>
      <c r="L9050" s="36"/>
      <c r="M9050" s="38"/>
      <c r="N9050" s="36"/>
      <c r="O9050" s="38"/>
    </row>
    <row r="9051" spans="8:15">
      <c r="H9051" s="37"/>
      <c r="I9051" s="36"/>
      <c r="J9051" s="38"/>
      <c r="K9051" s="36"/>
      <c r="L9051" s="36"/>
      <c r="M9051" s="38"/>
      <c r="N9051" s="36"/>
      <c r="O9051" s="38"/>
    </row>
    <row r="9052" spans="8:15">
      <c r="H9052" s="37"/>
      <c r="I9052" s="36"/>
      <c r="J9052" s="38"/>
      <c r="K9052" s="36"/>
      <c r="L9052" s="36"/>
      <c r="M9052" s="38"/>
      <c r="N9052" s="36"/>
      <c r="O9052" s="38"/>
    </row>
    <row r="9053" spans="8:15">
      <c r="H9053" s="37"/>
      <c r="I9053" s="36"/>
      <c r="J9053" s="38"/>
      <c r="K9053" s="36"/>
      <c r="L9053" s="36"/>
      <c r="M9053" s="38"/>
      <c r="N9053" s="36"/>
      <c r="O9053" s="38"/>
    </row>
    <row r="9054" spans="8:15">
      <c r="H9054" s="37"/>
      <c r="I9054" s="36"/>
      <c r="J9054" s="38"/>
      <c r="K9054" s="36"/>
      <c r="L9054" s="36"/>
      <c r="M9054" s="38"/>
      <c r="N9054" s="36"/>
      <c r="O9054" s="38"/>
    </row>
    <row r="9055" spans="8:15">
      <c r="H9055" s="37"/>
      <c r="I9055" s="36"/>
      <c r="J9055" s="38"/>
      <c r="K9055" s="36"/>
      <c r="L9055" s="36"/>
      <c r="M9055" s="38"/>
      <c r="N9055" s="36"/>
      <c r="O9055" s="38"/>
    </row>
    <row r="9056" spans="8:15">
      <c r="H9056" s="37"/>
      <c r="I9056" s="36"/>
      <c r="J9056" s="38"/>
      <c r="K9056" s="36"/>
      <c r="L9056" s="36"/>
      <c r="M9056" s="38"/>
      <c r="N9056" s="36"/>
      <c r="O9056" s="38"/>
    </row>
    <row r="9057" spans="8:15">
      <c r="H9057" s="37"/>
      <c r="I9057" s="36"/>
      <c r="J9057" s="38"/>
      <c r="K9057" s="36"/>
      <c r="L9057" s="36"/>
      <c r="M9057" s="38"/>
      <c r="N9057" s="36"/>
      <c r="O9057" s="38"/>
    </row>
    <row r="9058" spans="8:15">
      <c r="H9058" s="37"/>
      <c r="I9058" s="36"/>
      <c r="J9058" s="38"/>
      <c r="K9058" s="36"/>
      <c r="L9058" s="36"/>
      <c r="M9058" s="38"/>
      <c r="N9058" s="36"/>
      <c r="O9058" s="38"/>
    </row>
    <row r="9059" spans="8:15">
      <c r="H9059" s="37"/>
      <c r="I9059" s="36"/>
      <c r="J9059" s="38"/>
      <c r="K9059" s="36"/>
      <c r="L9059" s="36"/>
      <c r="M9059" s="38"/>
      <c r="N9059" s="36"/>
      <c r="O9059" s="38"/>
    </row>
    <row r="9060" spans="8:15">
      <c r="H9060" s="37"/>
      <c r="I9060" s="36"/>
      <c r="J9060" s="38"/>
      <c r="K9060" s="36"/>
      <c r="L9060" s="36"/>
      <c r="M9060" s="38"/>
      <c r="N9060" s="36"/>
      <c r="O9060" s="38"/>
    </row>
    <row r="9061" spans="8:15">
      <c r="H9061" s="37"/>
      <c r="I9061" s="36"/>
      <c r="J9061" s="38"/>
      <c r="K9061" s="36"/>
      <c r="L9061" s="36"/>
      <c r="M9061" s="38"/>
      <c r="N9061" s="36"/>
      <c r="O9061" s="38"/>
    </row>
    <row r="9062" spans="8:15">
      <c r="H9062" s="37"/>
      <c r="I9062" s="36"/>
      <c r="J9062" s="38"/>
      <c r="K9062" s="36"/>
      <c r="L9062" s="36"/>
      <c r="M9062" s="38"/>
      <c r="N9062" s="36"/>
      <c r="O9062" s="38"/>
    </row>
    <row r="9063" spans="8:15">
      <c r="H9063" s="37"/>
      <c r="I9063" s="36"/>
      <c r="J9063" s="38"/>
      <c r="K9063" s="36"/>
      <c r="L9063" s="36"/>
      <c r="M9063" s="38"/>
      <c r="N9063" s="36"/>
      <c r="O9063" s="38"/>
    </row>
    <row r="9064" spans="8:15">
      <c r="H9064" s="37"/>
      <c r="I9064" s="36"/>
      <c r="J9064" s="38"/>
      <c r="K9064" s="36"/>
      <c r="L9064" s="36"/>
      <c r="M9064" s="38"/>
      <c r="N9064" s="36"/>
      <c r="O9064" s="38"/>
    </row>
    <row r="9065" spans="8:15">
      <c r="H9065" s="37"/>
      <c r="I9065" s="36"/>
      <c r="J9065" s="38"/>
      <c r="K9065" s="36"/>
      <c r="L9065" s="36"/>
      <c r="M9065" s="38"/>
      <c r="N9065" s="36"/>
      <c r="O9065" s="38"/>
    </row>
    <row r="9066" spans="8:15">
      <c r="H9066" s="37"/>
      <c r="I9066" s="36"/>
      <c r="J9066" s="38"/>
      <c r="K9066" s="36"/>
      <c r="L9066" s="36"/>
      <c r="M9066" s="38"/>
      <c r="N9066" s="36"/>
      <c r="O9066" s="38"/>
    </row>
    <row r="9067" spans="8:15">
      <c r="H9067" s="37"/>
      <c r="I9067" s="36"/>
      <c r="J9067" s="38"/>
      <c r="K9067" s="36"/>
      <c r="L9067" s="36"/>
      <c r="M9067" s="38"/>
      <c r="N9067" s="36"/>
      <c r="O9067" s="38"/>
    </row>
    <row r="9068" spans="8:15">
      <c r="H9068" s="37"/>
      <c r="I9068" s="36"/>
      <c r="J9068" s="38"/>
      <c r="K9068" s="36"/>
      <c r="L9068" s="36"/>
      <c r="M9068" s="38"/>
      <c r="N9068" s="36"/>
      <c r="O9068" s="38"/>
    </row>
    <row r="9069" spans="8:15">
      <c r="H9069" s="37"/>
      <c r="I9069" s="36"/>
      <c r="J9069" s="38"/>
      <c r="K9069" s="36"/>
      <c r="L9069" s="36"/>
      <c r="M9069" s="38"/>
      <c r="N9069" s="36"/>
      <c r="O9069" s="38"/>
    </row>
    <row r="9070" spans="8:15">
      <c r="H9070" s="37"/>
      <c r="I9070" s="36"/>
      <c r="J9070" s="38"/>
      <c r="K9070" s="36"/>
      <c r="L9070" s="36"/>
      <c r="M9070" s="38"/>
      <c r="N9070" s="36"/>
      <c r="O9070" s="38"/>
    </row>
    <row r="9071" spans="8:15">
      <c r="H9071" s="37"/>
      <c r="I9071" s="36"/>
      <c r="J9071" s="38"/>
      <c r="K9071" s="36"/>
      <c r="L9071" s="36"/>
      <c r="M9071" s="38"/>
      <c r="N9071" s="36"/>
      <c r="O9071" s="38"/>
    </row>
    <row r="9072" spans="8:15">
      <c r="H9072" s="37"/>
      <c r="I9072" s="36"/>
      <c r="J9072" s="38"/>
      <c r="K9072" s="36"/>
      <c r="L9072" s="36"/>
      <c r="M9072" s="38"/>
      <c r="N9072" s="36"/>
      <c r="O9072" s="38"/>
    </row>
    <row r="9073" spans="8:15">
      <c r="H9073" s="37"/>
      <c r="I9073" s="36"/>
      <c r="J9073" s="38"/>
      <c r="K9073" s="36"/>
      <c r="L9073" s="36"/>
      <c r="M9073" s="38"/>
      <c r="N9073" s="36"/>
      <c r="O9073" s="38"/>
    </row>
    <row r="9074" spans="8:15">
      <c r="H9074" s="37"/>
      <c r="I9074" s="36"/>
      <c r="J9074" s="38"/>
      <c r="K9074" s="36"/>
      <c r="L9074" s="36"/>
      <c r="M9074" s="38"/>
      <c r="N9074" s="36"/>
      <c r="O9074" s="38"/>
    </row>
    <row r="9075" spans="8:15">
      <c r="H9075" s="37"/>
      <c r="I9075" s="36"/>
      <c r="J9075" s="38"/>
      <c r="K9075" s="36"/>
      <c r="L9075" s="36"/>
      <c r="M9075" s="38"/>
      <c r="N9075" s="36"/>
      <c r="O9075" s="38"/>
    </row>
    <row r="9076" spans="8:15">
      <c r="H9076" s="37"/>
      <c r="I9076" s="36"/>
      <c r="J9076" s="38"/>
      <c r="K9076" s="36"/>
      <c r="L9076" s="36"/>
      <c r="M9076" s="38"/>
      <c r="N9076" s="36"/>
      <c r="O9076" s="38"/>
    </row>
    <row r="9077" spans="8:15">
      <c r="H9077" s="37"/>
      <c r="I9077" s="36"/>
      <c r="J9077" s="38"/>
      <c r="K9077" s="36"/>
      <c r="L9077" s="36"/>
      <c r="M9077" s="38"/>
      <c r="N9077" s="36"/>
      <c r="O9077" s="38"/>
    </row>
    <row r="9078" spans="8:15">
      <c r="H9078" s="37"/>
      <c r="I9078" s="36"/>
      <c r="J9078" s="38"/>
      <c r="K9078" s="36"/>
      <c r="L9078" s="36"/>
      <c r="M9078" s="38"/>
      <c r="N9078" s="36"/>
      <c r="O9078" s="38"/>
    </row>
    <row r="9079" spans="8:15">
      <c r="H9079" s="37"/>
      <c r="I9079" s="36"/>
      <c r="J9079" s="38"/>
      <c r="K9079" s="36"/>
      <c r="L9079" s="36"/>
      <c r="M9079" s="38"/>
      <c r="N9079" s="36"/>
      <c r="O9079" s="38"/>
    </row>
    <row r="9080" spans="8:15">
      <c r="H9080" s="37"/>
      <c r="I9080" s="36"/>
      <c r="J9080" s="38"/>
      <c r="K9080" s="36"/>
      <c r="L9080" s="36"/>
      <c r="M9080" s="38"/>
      <c r="N9080" s="36"/>
      <c r="O9080" s="38"/>
    </row>
    <row r="9081" spans="8:15">
      <c r="H9081" s="37"/>
      <c r="I9081" s="36"/>
      <c r="J9081" s="38"/>
      <c r="K9081" s="36"/>
      <c r="L9081" s="36"/>
      <c r="M9081" s="38"/>
      <c r="N9081" s="36"/>
      <c r="O9081" s="38"/>
    </row>
    <row r="9082" spans="8:15">
      <c r="H9082" s="37"/>
      <c r="I9082" s="36"/>
      <c r="J9082" s="38"/>
      <c r="K9082" s="36"/>
      <c r="L9082" s="36"/>
      <c r="M9082" s="38"/>
      <c r="N9082" s="36"/>
      <c r="O9082" s="38"/>
    </row>
    <row r="9083" spans="8:15">
      <c r="H9083" s="37"/>
      <c r="I9083" s="36"/>
      <c r="J9083" s="38"/>
      <c r="K9083" s="36"/>
      <c r="L9083" s="36"/>
      <c r="M9083" s="38"/>
      <c r="N9083" s="36"/>
      <c r="O9083" s="38"/>
    </row>
    <row r="9084" spans="8:15">
      <c r="H9084" s="37"/>
      <c r="I9084" s="36"/>
      <c r="J9084" s="38"/>
      <c r="K9084" s="36"/>
      <c r="L9084" s="36"/>
      <c r="M9084" s="38"/>
      <c r="N9084" s="36"/>
      <c r="O9084" s="38"/>
    </row>
    <row r="9085" spans="8:15">
      <c r="H9085" s="37"/>
      <c r="I9085" s="36"/>
      <c r="J9085" s="38"/>
      <c r="K9085" s="36"/>
      <c r="L9085" s="36"/>
      <c r="M9085" s="38"/>
      <c r="N9085" s="36"/>
      <c r="O9085" s="38"/>
    </row>
    <row r="9086" spans="8:15">
      <c r="H9086" s="37"/>
      <c r="I9086" s="36"/>
      <c r="J9086" s="38"/>
      <c r="K9086" s="36"/>
      <c r="L9086" s="36"/>
      <c r="M9086" s="38"/>
      <c r="N9086" s="36"/>
      <c r="O9086" s="38"/>
    </row>
    <row r="9087" spans="8:15">
      <c r="H9087" s="37"/>
      <c r="I9087" s="36"/>
      <c r="J9087" s="38"/>
      <c r="K9087" s="36"/>
      <c r="L9087" s="36"/>
      <c r="M9087" s="38"/>
      <c r="N9087" s="36"/>
      <c r="O9087" s="38"/>
    </row>
    <row r="9088" spans="8:15">
      <c r="H9088" s="37"/>
      <c r="I9088" s="36"/>
      <c r="J9088" s="38"/>
      <c r="K9088" s="36"/>
      <c r="L9088" s="36"/>
      <c r="M9088" s="38"/>
      <c r="N9088" s="36"/>
      <c r="O9088" s="38"/>
    </row>
    <row r="9089" spans="8:15">
      <c r="H9089" s="37"/>
      <c r="I9089" s="36"/>
      <c r="J9089" s="38"/>
      <c r="K9089" s="36"/>
      <c r="L9089" s="36"/>
      <c r="M9089" s="38"/>
      <c r="N9089" s="36"/>
      <c r="O9089" s="38"/>
    </row>
    <row r="9090" spans="8:15">
      <c r="H9090" s="37"/>
      <c r="I9090" s="36"/>
      <c r="J9090" s="38"/>
      <c r="K9090" s="36"/>
      <c r="L9090" s="36"/>
      <c r="M9090" s="38"/>
      <c r="N9090" s="36"/>
      <c r="O9090" s="38"/>
    </row>
    <row r="9091" spans="8:15">
      <c r="H9091" s="37"/>
      <c r="I9091" s="36"/>
      <c r="J9091" s="38"/>
      <c r="K9091" s="36"/>
      <c r="L9091" s="36"/>
      <c r="M9091" s="38"/>
      <c r="N9091" s="36"/>
      <c r="O9091" s="38"/>
    </row>
    <row r="9092" spans="8:15">
      <c r="H9092" s="37"/>
      <c r="I9092" s="36"/>
      <c r="J9092" s="38"/>
      <c r="K9092" s="36"/>
      <c r="L9092" s="36"/>
      <c r="M9092" s="38"/>
      <c r="N9092" s="36"/>
      <c r="O9092" s="38"/>
    </row>
    <row r="9093" spans="8:15">
      <c r="H9093" s="37"/>
      <c r="I9093" s="36"/>
      <c r="J9093" s="38"/>
      <c r="K9093" s="36"/>
      <c r="L9093" s="36"/>
      <c r="M9093" s="38"/>
      <c r="N9093" s="36"/>
      <c r="O9093" s="38"/>
    </row>
    <row r="9094" spans="8:15">
      <c r="H9094" s="37"/>
      <c r="I9094" s="36"/>
      <c r="J9094" s="38"/>
      <c r="K9094" s="36"/>
      <c r="L9094" s="36"/>
      <c r="M9094" s="38"/>
      <c r="N9094" s="36"/>
      <c r="O9094" s="38"/>
    </row>
    <row r="9095" spans="8:15">
      <c r="H9095" s="37"/>
      <c r="I9095" s="36"/>
      <c r="J9095" s="38"/>
      <c r="K9095" s="36"/>
      <c r="L9095" s="36"/>
      <c r="M9095" s="38"/>
      <c r="N9095" s="36"/>
      <c r="O9095" s="38"/>
    </row>
    <row r="9096" spans="8:15">
      <c r="H9096" s="37"/>
      <c r="I9096" s="36"/>
      <c r="J9096" s="38"/>
      <c r="K9096" s="36"/>
      <c r="L9096" s="36"/>
      <c r="M9096" s="38"/>
      <c r="N9096" s="36"/>
      <c r="O9096" s="38"/>
    </row>
    <row r="9097" spans="8:15">
      <c r="H9097" s="37"/>
      <c r="I9097" s="36"/>
      <c r="J9097" s="38"/>
      <c r="K9097" s="36"/>
      <c r="L9097" s="36"/>
      <c r="M9097" s="38"/>
      <c r="N9097" s="36"/>
      <c r="O9097" s="38"/>
    </row>
    <row r="9098" spans="8:15">
      <c r="H9098" s="37"/>
      <c r="I9098" s="36"/>
      <c r="J9098" s="38"/>
      <c r="K9098" s="36"/>
      <c r="L9098" s="36"/>
      <c r="M9098" s="38"/>
      <c r="N9098" s="36"/>
      <c r="O9098" s="38"/>
    </row>
    <row r="9099" spans="8:15">
      <c r="H9099" s="37"/>
      <c r="I9099" s="36"/>
      <c r="J9099" s="38"/>
      <c r="K9099" s="36"/>
      <c r="L9099" s="36"/>
      <c r="M9099" s="38"/>
      <c r="N9099" s="36"/>
      <c r="O9099" s="38"/>
    </row>
    <row r="9100" spans="8:15">
      <c r="H9100" s="37"/>
      <c r="I9100" s="36"/>
      <c r="J9100" s="38"/>
      <c r="K9100" s="36"/>
      <c r="L9100" s="36"/>
      <c r="M9100" s="38"/>
      <c r="N9100" s="36"/>
      <c r="O9100" s="38"/>
    </row>
    <row r="9101" spans="8:15">
      <c r="H9101" s="37"/>
      <c r="I9101" s="36"/>
      <c r="J9101" s="38"/>
      <c r="K9101" s="36"/>
      <c r="L9101" s="36"/>
      <c r="M9101" s="38"/>
      <c r="N9101" s="36"/>
      <c r="O9101" s="38"/>
    </row>
    <row r="9102" spans="8:15">
      <c r="H9102" s="37"/>
      <c r="I9102" s="36"/>
      <c r="J9102" s="38"/>
      <c r="K9102" s="36"/>
      <c r="L9102" s="36"/>
      <c r="M9102" s="38"/>
      <c r="N9102" s="36"/>
      <c r="O9102" s="38"/>
    </row>
    <row r="9103" spans="8:15">
      <c r="H9103" s="37"/>
      <c r="I9103" s="36"/>
      <c r="J9103" s="38"/>
      <c r="K9103" s="36"/>
      <c r="L9103" s="36"/>
      <c r="M9103" s="38"/>
      <c r="N9103" s="36"/>
      <c r="O9103" s="38"/>
    </row>
    <row r="9104" spans="8:15">
      <c r="H9104" s="37"/>
      <c r="I9104" s="36"/>
      <c r="J9104" s="38"/>
      <c r="K9104" s="36"/>
      <c r="L9104" s="36"/>
      <c r="M9104" s="38"/>
      <c r="N9104" s="36"/>
      <c r="O9104" s="38"/>
    </row>
    <row r="9105" spans="8:15">
      <c r="H9105" s="37"/>
      <c r="I9105" s="36"/>
      <c r="J9105" s="38"/>
      <c r="K9105" s="36"/>
      <c r="L9105" s="36"/>
      <c r="M9105" s="38"/>
      <c r="N9105" s="36"/>
      <c r="O9105" s="38"/>
    </row>
    <row r="9106" spans="8:15">
      <c r="H9106" s="37"/>
      <c r="I9106" s="36"/>
      <c r="J9106" s="38"/>
      <c r="K9106" s="36"/>
      <c r="L9106" s="36"/>
      <c r="M9106" s="38"/>
      <c r="N9106" s="36"/>
      <c r="O9106" s="38"/>
    </row>
    <row r="9107" spans="8:15">
      <c r="H9107" s="37"/>
      <c r="I9107" s="36"/>
      <c r="J9107" s="38"/>
      <c r="K9107" s="36"/>
      <c r="L9107" s="36"/>
      <c r="M9107" s="38"/>
      <c r="N9107" s="36"/>
      <c r="O9107" s="38"/>
    </row>
    <row r="9108" spans="8:15">
      <c r="H9108" s="37"/>
      <c r="I9108" s="36"/>
      <c r="J9108" s="38"/>
      <c r="K9108" s="36"/>
      <c r="L9108" s="36"/>
      <c r="M9108" s="38"/>
      <c r="N9108" s="36"/>
      <c r="O9108" s="38"/>
    </row>
    <row r="9109" spans="8:15">
      <c r="H9109" s="37"/>
      <c r="I9109" s="36"/>
      <c r="J9109" s="38"/>
      <c r="K9109" s="36"/>
      <c r="L9109" s="36"/>
      <c r="M9109" s="38"/>
      <c r="N9109" s="36"/>
      <c r="O9109" s="38"/>
    </row>
    <row r="9110" spans="8:15">
      <c r="H9110" s="37"/>
      <c r="I9110" s="36"/>
      <c r="J9110" s="38"/>
      <c r="K9110" s="36"/>
      <c r="L9110" s="36"/>
      <c r="M9110" s="38"/>
      <c r="N9110" s="36"/>
      <c r="O9110" s="38"/>
    </row>
    <row r="9111" spans="8:15">
      <c r="H9111" s="37"/>
      <c r="I9111" s="36"/>
      <c r="J9111" s="38"/>
      <c r="K9111" s="36"/>
      <c r="L9111" s="36"/>
      <c r="M9111" s="38"/>
      <c r="N9111" s="36"/>
      <c r="O9111" s="38"/>
    </row>
    <row r="9112" spans="8:15">
      <c r="H9112" s="37"/>
      <c r="I9112" s="36"/>
      <c r="J9112" s="38"/>
      <c r="K9112" s="36"/>
      <c r="L9112" s="36"/>
      <c r="M9112" s="38"/>
      <c r="N9112" s="36"/>
      <c r="O9112" s="38"/>
    </row>
    <row r="9113" spans="8:15">
      <c r="H9113" s="37"/>
      <c r="I9113" s="36"/>
      <c r="J9113" s="38"/>
      <c r="K9113" s="36"/>
      <c r="L9113" s="36"/>
      <c r="M9113" s="38"/>
      <c r="N9113" s="36"/>
      <c r="O9113" s="38"/>
    </row>
    <row r="9114" spans="8:15">
      <c r="H9114" s="37"/>
      <c r="I9114" s="36"/>
      <c r="J9114" s="38"/>
      <c r="K9114" s="36"/>
      <c r="L9114" s="36"/>
      <c r="M9114" s="38"/>
      <c r="N9114" s="36"/>
      <c r="O9114" s="38"/>
    </row>
    <row r="9115" spans="8:15">
      <c r="H9115" s="37"/>
      <c r="I9115" s="36"/>
      <c r="J9115" s="38"/>
      <c r="K9115" s="36"/>
      <c r="L9115" s="36"/>
      <c r="M9115" s="38"/>
      <c r="N9115" s="36"/>
      <c r="O9115" s="38"/>
    </row>
    <row r="9116" spans="8:15">
      <c r="H9116" s="37"/>
      <c r="I9116" s="36"/>
      <c r="J9116" s="38"/>
      <c r="K9116" s="36"/>
      <c r="L9116" s="36"/>
      <c r="M9116" s="38"/>
      <c r="N9116" s="36"/>
      <c r="O9116" s="38"/>
    </row>
    <row r="9117" spans="8:15">
      <c r="H9117" s="37"/>
      <c r="I9117" s="36"/>
      <c r="J9117" s="38"/>
      <c r="K9117" s="36"/>
      <c r="L9117" s="36"/>
      <c r="M9117" s="38"/>
      <c r="N9117" s="36"/>
      <c r="O9117" s="38"/>
    </row>
    <row r="9118" spans="8:15">
      <c r="H9118" s="37"/>
      <c r="I9118" s="36"/>
      <c r="J9118" s="38"/>
      <c r="K9118" s="36"/>
      <c r="L9118" s="36"/>
      <c r="M9118" s="38"/>
      <c r="N9118" s="36"/>
      <c r="O9118" s="38"/>
    </row>
    <row r="9119" spans="8:15">
      <c r="H9119" s="37"/>
      <c r="I9119" s="36"/>
      <c r="J9119" s="38"/>
      <c r="K9119" s="36"/>
      <c r="L9119" s="36"/>
      <c r="M9119" s="38"/>
      <c r="N9119" s="36"/>
      <c r="O9119" s="38"/>
    </row>
    <row r="9120" spans="8:15">
      <c r="H9120" s="37"/>
      <c r="I9120" s="36"/>
      <c r="J9120" s="38"/>
      <c r="K9120" s="36"/>
      <c r="L9120" s="36"/>
      <c r="M9120" s="38"/>
      <c r="N9120" s="36"/>
      <c r="O9120" s="38"/>
    </row>
    <row r="9121" spans="8:15">
      <c r="H9121" s="37"/>
      <c r="I9121" s="36"/>
      <c r="J9121" s="38"/>
      <c r="K9121" s="36"/>
      <c r="L9121" s="36"/>
      <c r="M9121" s="38"/>
      <c r="N9121" s="36"/>
      <c r="O9121" s="38"/>
    </row>
    <row r="9122" spans="8:15">
      <c r="H9122" s="37"/>
      <c r="I9122" s="36"/>
      <c r="J9122" s="38"/>
      <c r="K9122" s="36"/>
      <c r="L9122" s="36"/>
      <c r="M9122" s="38"/>
      <c r="N9122" s="36"/>
      <c r="O9122" s="38"/>
    </row>
    <row r="9123" spans="8:15">
      <c r="H9123" s="37"/>
      <c r="I9123" s="36"/>
      <c r="J9123" s="38"/>
      <c r="K9123" s="36"/>
      <c r="L9123" s="36"/>
      <c r="M9123" s="38"/>
      <c r="N9123" s="36"/>
      <c r="O9123" s="38"/>
    </row>
    <row r="9124" spans="8:15">
      <c r="H9124" s="37"/>
      <c r="I9124" s="36"/>
      <c r="J9124" s="38"/>
      <c r="K9124" s="36"/>
      <c r="L9124" s="36"/>
      <c r="M9124" s="38"/>
      <c r="N9124" s="36"/>
      <c r="O9124" s="38"/>
    </row>
    <row r="9125" spans="8:15">
      <c r="H9125" s="37"/>
      <c r="I9125" s="36"/>
      <c r="J9125" s="38"/>
      <c r="K9125" s="36"/>
      <c r="L9125" s="36"/>
      <c r="M9125" s="38"/>
      <c r="N9125" s="36"/>
      <c r="O9125" s="38"/>
    </row>
    <row r="9126" spans="8:15">
      <c r="H9126" s="37"/>
      <c r="I9126" s="36"/>
      <c r="J9126" s="38"/>
      <c r="K9126" s="36"/>
      <c r="L9126" s="36"/>
      <c r="M9126" s="38"/>
      <c r="N9126" s="36"/>
      <c r="O9126" s="38"/>
    </row>
    <row r="9127" spans="8:15">
      <c r="H9127" s="37"/>
      <c r="I9127" s="36"/>
      <c r="J9127" s="38"/>
      <c r="K9127" s="36"/>
      <c r="L9127" s="36"/>
      <c r="M9127" s="38"/>
      <c r="N9127" s="36"/>
      <c r="O9127" s="38"/>
    </row>
    <row r="9128" spans="8:15">
      <c r="H9128" s="37"/>
      <c r="I9128" s="36"/>
      <c r="J9128" s="38"/>
      <c r="K9128" s="36"/>
      <c r="L9128" s="36"/>
      <c r="M9128" s="38"/>
      <c r="N9128" s="36"/>
      <c r="O9128" s="38"/>
    </row>
    <row r="9129" spans="8:15">
      <c r="H9129" s="37"/>
      <c r="I9129" s="36"/>
      <c r="J9129" s="38"/>
      <c r="K9129" s="36"/>
      <c r="L9129" s="36"/>
      <c r="M9129" s="38"/>
      <c r="N9129" s="36"/>
      <c r="O9129" s="38"/>
    </row>
    <row r="9130" spans="8:15">
      <c r="H9130" s="37"/>
      <c r="I9130" s="36"/>
      <c r="J9130" s="38"/>
      <c r="K9130" s="36"/>
      <c r="L9130" s="36"/>
      <c r="M9130" s="38"/>
      <c r="N9130" s="36"/>
      <c r="O9130" s="38"/>
    </row>
    <row r="9131" spans="8:15">
      <c r="H9131" s="37"/>
      <c r="I9131" s="36"/>
      <c r="J9131" s="38"/>
      <c r="K9131" s="36"/>
      <c r="L9131" s="36"/>
      <c r="M9131" s="38"/>
      <c r="N9131" s="36"/>
      <c r="O9131" s="38"/>
    </row>
    <row r="9132" spans="8:15">
      <c r="H9132" s="37"/>
      <c r="I9132" s="36"/>
      <c r="J9132" s="38"/>
      <c r="K9132" s="36"/>
      <c r="L9132" s="36"/>
      <c r="M9132" s="38"/>
      <c r="N9132" s="36"/>
      <c r="O9132" s="38"/>
    </row>
    <row r="9133" spans="8:15">
      <c r="H9133" s="37"/>
      <c r="I9133" s="36"/>
      <c r="J9133" s="38"/>
      <c r="K9133" s="36"/>
      <c r="L9133" s="36"/>
      <c r="M9133" s="38"/>
      <c r="N9133" s="36"/>
      <c r="O9133" s="38"/>
    </row>
    <row r="9134" spans="8:15">
      <c r="H9134" s="37"/>
      <c r="I9134" s="36"/>
      <c r="J9134" s="38"/>
      <c r="K9134" s="36"/>
      <c r="L9134" s="36"/>
      <c r="M9134" s="38"/>
      <c r="N9134" s="36"/>
      <c r="O9134" s="38"/>
    </row>
    <row r="9135" spans="8:15">
      <c r="H9135" s="37"/>
      <c r="I9135" s="36"/>
      <c r="J9135" s="38"/>
      <c r="K9135" s="36"/>
      <c r="L9135" s="36"/>
      <c r="M9135" s="38"/>
      <c r="N9135" s="36"/>
      <c r="O9135" s="38"/>
    </row>
    <row r="9136" spans="8:15">
      <c r="H9136" s="37"/>
      <c r="I9136" s="36"/>
      <c r="J9136" s="38"/>
      <c r="K9136" s="36"/>
      <c r="L9136" s="36"/>
      <c r="M9136" s="38"/>
      <c r="N9136" s="36"/>
      <c r="O9136" s="38"/>
    </row>
    <row r="9137" spans="8:15">
      <c r="H9137" s="37"/>
      <c r="I9137" s="36"/>
      <c r="J9137" s="38"/>
      <c r="K9137" s="36"/>
      <c r="L9137" s="36"/>
      <c r="M9137" s="38"/>
      <c r="N9137" s="36"/>
      <c r="O9137" s="38"/>
    </row>
    <row r="9138" spans="8:15">
      <c r="H9138" s="37"/>
      <c r="I9138" s="36"/>
      <c r="J9138" s="38"/>
      <c r="K9138" s="36"/>
      <c r="L9138" s="36"/>
      <c r="M9138" s="38"/>
      <c r="N9138" s="36"/>
      <c r="O9138" s="38"/>
    </row>
    <row r="9139" spans="8:15">
      <c r="H9139" s="37"/>
      <c r="I9139" s="36"/>
      <c r="J9139" s="38"/>
      <c r="K9139" s="36"/>
      <c r="L9139" s="36"/>
      <c r="M9139" s="38"/>
      <c r="N9139" s="36"/>
      <c r="O9139" s="38"/>
    </row>
    <row r="9140" spans="8:15">
      <c r="H9140" s="37"/>
      <c r="I9140" s="36"/>
      <c r="J9140" s="38"/>
      <c r="K9140" s="36"/>
      <c r="L9140" s="36"/>
      <c r="M9140" s="38"/>
      <c r="N9140" s="36"/>
      <c r="O9140" s="38"/>
    </row>
    <row r="9141" spans="8:15">
      <c r="H9141" s="37"/>
      <c r="I9141" s="36"/>
      <c r="J9141" s="38"/>
      <c r="K9141" s="36"/>
      <c r="L9141" s="36"/>
      <c r="M9141" s="38"/>
      <c r="N9141" s="36"/>
      <c r="O9141" s="38"/>
    </row>
    <row r="9142" spans="8:15">
      <c r="H9142" s="37"/>
      <c r="I9142" s="36"/>
      <c r="J9142" s="38"/>
      <c r="K9142" s="36"/>
      <c r="L9142" s="36"/>
      <c r="M9142" s="38"/>
      <c r="N9142" s="36"/>
      <c r="O9142" s="38"/>
    </row>
    <row r="9143" spans="8:15">
      <c r="H9143" s="37"/>
      <c r="I9143" s="36"/>
      <c r="J9143" s="38"/>
      <c r="K9143" s="36"/>
      <c r="L9143" s="36"/>
      <c r="M9143" s="38"/>
      <c r="N9143" s="36"/>
      <c r="O9143" s="38"/>
    </row>
    <row r="9144" spans="8:15">
      <c r="H9144" s="37"/>
      <c r="I9144" s="36"/>
      <c r="J9144" s="38"/>
      <c r="K9144" s="36"/>
      <c r="L9144" s="36"/>
      <c r="M9144" s="38"/>
      <c r="N9144" s="36"/>
      <c r="O9144" s="38"/>
    </row>
    <row r="9145" spans="8:15">
      <c r="H9145" s="37"/>
      <c r="I9145" s="36"/>
      <c r="J9145" s="38"/>
      <c r="K9145" s="36"/>
      <c r="L9145" s="36"/>
      <c r="M9145" s="38"/>
      <c r="N9145" s="36"/>
      <c r="O9145" s="38"/>
    </row>
    <row r="9146" spans="8:15">
      <c r="H9146" s="37"/>
      <c r="I9146" s="36"/>
      <c r="J9146" s="38"/>
      <c r="K9146" s="36"/>
      <c r="L9146" s="36"/>
      <c r="M9146" s="38"/>
      <c r="N9146" s="36"/>
      <c r="O9146" s="38"/>
    </row>
    <row r="9147" spans="8:15">
      <c r="H9147" s="37"/>
      <c r="I9147" s="36"/>
      <c r="J9147" s="38"/>
      <c r="K9147" s="36"/>
      <c r="L9147" s="36"/>
      <c r="M9147" s="38"/>
      <c r="N9147" s="36"/>
      <c r="O9147" s="38"/>
    </row>
    <row r="9148" spans="8:15">
      <c r="H9148" s="37"/>
      <c r="I9148" s="36"/>
      <c r="J9148" s="38"/>
      <c r="K9148" s="36"/>
      <c r="L9148" s="36"/>
      <c r="M9148" s="38"/>
      <c r="N9148" s="36"/>
      <c r="O9148" s="38"/>
    </row>
    <row r="9149" spans="8:15">
      <c r="H9149" s="37"/>
      <c r="I9149" s="36"/>
      <c r="J9149" s="38"/>
      <c r="K9149" s="36"/>
      <c r="L9149" s="36"/>
      <c r="M9149" s="38"/>
      <c r="N9149" s="36"/>
      <c r="O9149" s="38"/>
    </row>
    <row r="9150" spans="8:15">
      <c r="H9150" s="37"/>
      <c r="I9150" s="36"/>
      <c r="J9150" s="38"/>
      <c r="K9150" s="36"/>
      <c r="L9150" s="36"/>
      <c r="M9150" s="38"/>
      <c r="N9150" s="36"/>
      <c r="O9150" s="38"/>
    </row>
    <row r="9151" spans="8:15">
      <c r="H9151" s="37"/>
      <c r="I9151" s="36"/>
      <c r="J9151" s="38"/>
      <c r="K9151" s="36"/>
      <c r="L9151" s="36"/>
      <c r="M9151" s="38"/>
      <c r="N9151" s="36"/>
      <c r="O9151" s="38"/>
    </row>
    <row r="9152" spans="8:15">
      <c r="H9152" s="37"/>
      <c r="I9152" s="36"/>
      <c r="J9152" s="38"/>
      <c r="K9152" s="36"/>
      <c r="L9152" s="36"/>
      <c r="M9152" s="38"/>
      <c r="N9152" s="36"/>
      <c r="O9152" s="38"/>
    </row>
    <row r="9153" spans="8:15">
      <c r="H9153" s="37"/>
      <c r="I9153" s="36"/>
      <c r="J9153" s="38"/>
      <c r="K9153" s="36"/>
      <c r="L9153" s="36"/>
      <c r="M9153" s="38"/>
      <c r="N9153" s="36"/>
      <c r="O9153" s="38"/>
    </row>
    <row r="9154" spans="8:15">
      <c r="H9154" s="37"/>
      <c r="I9154" s="36"/>
      <c r="J9154" s="38"/>
      <c r="K9154" s="36"/>
      <c r="L9154" s="36"/>
      <c r="M9154" s="38"/>
      <c r="N9154" s="36"/>
      <c r="O9154" s="38"/>
    </row>
    <row r="9155" spans="8:15">
      <c r="H9155" s="37"/>
      <c r="I9155" s="36"/>
      <c r="J9155" s="38"/>
      <c r="K9155" s="36"/>
      <c r="L9155" s="36"/>
      <c r="M9155" s="38"/>
      <c r="N9155" s="36"/>
      <c r="O9155" s="38"/>
    </row>
    <row r="9156" spans="8:15">
      <c r="H9156" s="37"/>
      <c r="I9156" s="36"/>
      <c r="J9156" s="38"/>
      <c r="K9156" s="36"/>
      <c r="L9156" s="36"/>
      <c r="M9156" s="38"/>
      <c r="N9156" s="36"/>
      <c r="O9156" s="38"/>
    </row>
    <row r="9157" spans="8:15">
      <c r="H9157" s="37"/>
      <c r="I9157" s="36"/>
      <c r="J9157" s="38"/>
      <c r="K9157" s="36"/>
      <c r="L9157" s="36"/>
      <c r="M9157" s="38"/>
      <c r="N9157" s="36"/>
      <c r="O9157" s="38"/>
    </row>
    <row r="9158" spans="8:15">
      <c r="H9158" s="37"/>
      <c r="I9158" s="36"/>
      <c r="J9158" s="38"/>
      <c r="K9158" s="36"/>
      <c r="L9158" s="36"/>
      <c r="M9158" s="38"/>
      <c r="N9158" s="36"/>
      <c r="O9158" s="38"/>
    </row>
    <row r="9159" spans="8:15">
      <c r="H9159" s="37"/>
      <c r="I9159" s="36"/>
      <c r="J9159" s="38"/>
      <c r="K9159" s="36"/>
      <c r="L9159" s="36"/>
      <c r="M9159" s="38"/>
      <c r="N9159" s="36"/>
      <c r="O9159" s="38"/>
    </row>
    <row r="9160" spans="8:15">
      <c r="H9160" s="37"/>
      <c r="I9160" s="36"/>
      <c r="J9160" s="38"/>
      <c r="K9160" s="36"/>
      <c r="L9160" s="36"/>
      <c r="M9160" s="38"/>
      <c r="N9160" s="36"/>
      <c r="O9160" s="38"/>
    </row>
    <row r="9161" spans="8:15">
      <c r="H9161" s="37"/>
      <c r="I9161" s="36"/>
      <c r="J9161" s="38"/>
      <c r="K9161" s="36"/>
      <c r="L9161" s="36"/>
      <c r="M9161" s="38"/>
      <c r="N9161" s="36"/>
      <c r="O9161" s="38"/>
    </row>
    <row r="9162" spans="8:15">
      <c r="H9162" s="37"/>
      <c r="I9162" s="36"/>
      <c r="J9162" s="38"/>
      <c r="K9162" s="36"/>
      <c r="L9162" s="36"/>
      <c r="M9162" s="38"/>
      <c r="N9162" s="36"/>
      <c r="O9162" s="38"/>
    </row>
    <row r="9163" spans="8:15">
      <c r="H9163" s="37"/>
      <c r="I9163" s="36"/>
      <c r="J9163" s="38"/>
      <c r="K9163" s="36"/>
      <c r="L9163" s="36"/>
      <c r="M9163" s="38"/>
      <c r="N9163" s="36"/>
      <c r="O9163" s="38"/>
    </row>
    <row r="9164" spans="8:15">
      <c r="H9164" s="37"/>
      <c r="I9164" s="36"/>
      <c r="J9164" s="38"/>
      <c r="K9164" s="36"/>
      <c r="L9164" s="36"/>
      <c r="M9164" s="38"/>
      <c r="N9164" s="36"/>
      <c r="O9164" s="38"/>
    </row>
    <row r="9165" spans="8:15">
      <c r="H9165" s="37"/>
      <c r="I9165" s="36"/>
      <c r="J9165" s="38"/>
      <c r="K9165" s="36"/>
      <c r="L9165" s="36"/>
      <c r="M9165" s="38"/>
      <c r="N9165" s="36"/>
      <c r="O9165" s="38"/>
    </row>
    <row r="9166" spans="8:15">
      <c r="H9166" s="37"/>
      <c r="I9166" s="36"/>
      <c r="J9166" s="38"/>
      <c r="K9166" s="36"/>
      <c r="L9166" s="36"/>
      <c r="M9166" s="38"/>
      <c r="N9166" s="36"/>
      <c r="O9166" s="38"/>
    </row>
    <row r="9167" spans="8:15">
      <c r="H9167" s="37"/>
      <c r="I9167" s="36"/>
      <c r="J9167" s="38"/>
      <c r="K9167" s="36"/>
      <c r="L9167" s="36"/>
      <c r="M9167" s="38"/>
      <c r="N9167" s="36"/>
      <c r="O9167" s="38"/>
    </row>
    <row r="9168" spans="8:15">
      <c r="H9168" s="37"/>
      <c r="I9168" s="36"/>
      <c r="J9168" s="38"/>
      <c r="K9168" s="36"/>
      <c r="L9168" s="36"/>
      <c r="M9168" s="38"/>
      <c r="N9168" s="36"/>
      <c r="O9168" s="38"/>
    </row>
    <row r="9169" spans="8:15">
      <c r="H9169" s="37"/>
      <c r="I9169" s="36"/>
      <c r="J9169" s="38"/>
      <c r="K9169" s="36"/>
      <c r="L9169" s="36"/>
      <c r="M9169" s="38"/>
      <c r="N9169" s="36"/>
      <c r="O9169" s="38"/>
    </row>
    <row r="9170" spans="8:15">
      <c r="H9170" s="37"/>
      <c r="I9170" s="36"/>
      <c r="J9170" s="38"/>
      <c r="K9170" s="36"/>
      <c r="L9170" s="36"/>
      <c r="M9170" s="38"/>
      <c r="N9170" s="36"/>
      <c r="O9170" s="38"/>
    </row>
    <row r="9171" spans="8:15">
      <c r="H9171" s="37"/>
      <c r="I9171" s="36"/>
      <c r="J9171" s="38"/>
      <c r="K9171" s="36"/>
      <c r="L9171" s="36"/>
      <c r="M9171" s="38"/>
      <c r="N9171" s="36"/>
      <c r="O9171" s="38"/>
    </row>
    <row r="9172" spans="8:15">
      <c r="H9172" s="37"/>
      <c r="I9172" s="36"/>
      <c r="J9172" s="38"/>
      <c r="K9172" s="36"/>
      <c r="L9172" s="36"/>
      <c r="M9172" s="38"/>
      <c r="N9172" s="36"/>
      <c r="O9172" s="38"/>
    </row>
    <row r="9173" spans="8:15">
      <c r="H9173" s="37"/>
      <c r="I9173" s="36"/>
      <c r="J9173" s="38"/>
      <c r="K9173" s="36"/>
      <c r="L9173" s="36"/>
      <c r="M9173" s="38"/>
      <c r="N9173" s="36"/>
      <c r="O9173" s="38"/>
    </row>
    <row r="9174" spans="8:15">
      <c r="H9174" s="37"/>
      <c r="I9174" s="36"/>
      <c r="J9174" s="38"/>
      <c r="K9174" s="36"/>
      <c r="L9174" s="36"/>
      <c r="M9174" s="38"/>
      <c r="N9174" s="36"/>
      <c r="O9174" s="38"/>
    </row>
    <row r="9175" spans="8:15">
      <c r="H9175" s="37"/>
      <c r="I9175" s="36"/>
      <c r="J9175" s="38"/>
      <c r="K9175" s="36"/>
      <c r="L9175" s="36"/>
      <c r="M9175" s="38"/>
      <c r="N9175" s="36"/>
      <c r="O9175" s="38"/>
    </row>
    <row r="9176" spans="8:15">
      <c r="H9176" s="37"/>
      <c r="I9176" s="36"/>
      <c r="J9176" s="38"/>
      <c r="K9176" s="36"/>
      <c r="L9176" s="36"/>
      <c r="M9176" s="38"/>
      <c r="N9176" s="36"/>
      <c r="O9176" s="38"/>
    </row>
    <row r="9177" spans="8:15">
      <c r="H9177" s="37"/>
      <c r="I9177" s="36"/>
      <c r="J9177" s="38"/>
      <c r="K9177" s="36"/>
      <c r="L9177" s="36"/>
      <c r="M9177" s="38"/>
      <c r="N9177" s="36"/>
      <c r="O9177" s="38"/>
    </row>
    <row r="9178" spans="8:15">
      <c r="H9178" s="37"/>
      <c r="I9178" s="36"/>
      <c r="J9178" s="38"/>
      <c r="K9178" s="36"/>
      <c r="L9178" s="36"/>
      <c r="M9178" s="38"/>
      <c r="N9178" s="36"/>
      <c r="O9178" s="38"/>
    </row>
    <row r="9179" spans="8:15">
      <c r="H9179" s="37"/>
      <c r="I9179" s="36"/>
      <c r="J9179" s="38"/>
      <c r="K9179" s="36"/>
      <c r="L9179" s="36"/>
      <c r="M9179" s="38"/>
      <c r="N9179" s="36"/>
      <c r="O9179" s="38"/>
    </row>
    <row r="9180" spans="8:15">
      <c r="H9180" s="37"/>
      <c r="I9180" s="36"/>
      <c r="J9180" s="38"/>
      <c r="K9180" s="36"/>
      <c r="L9180" s="36"/>
      <c r="M9180" s="38"/>
      <c r="N9180" s="36"/>
      <c r="O9180" s="38"/>
    </row>
    <row r="9181" spans="8:15">
      <c r="H9181" s="37"/>
      <c r="I9181" s="36"/>
      <c r="J9181" s="38"/>
      <c r="K9181" s="36"/>
      <c r="L9181" s="36"/>
      <c r="M9181" s="38"/>
      <c r="N9181" s="36"/>
      <c r="O9181" s="38"/>
    </row>
    <row r="9182" spans="8:15">
      <c r="H9182" s="37"/>
      <c r="I9182" s="36"/>
      <c r="J9182" s="38"/>
      <c r="K9182" s="36"/>
      <c r="L9182" s="36"/>
      <c r="M9182" s="38"/>
      <c r="N9182" s="36"/>
      <c r="O9182" s="38"/>
    </row>
    <row r="9183" spans="8:15">
      <c r="H9183" s="37"/>
      <c r="I9183" s="36"/>
      <c r="J9183" s="38"/>
      <c r="K9183" s="36"/>
      <c r="L9183" s="36"/>
      <c r="M9183" s="38"/>
      <c r="N9183" s="36"/>
      <c r="O9183" s="38"/>
    </row>
    <row r="9184" spans="8:15">
      <c r="H9184" s="37"/>
      <c r="I9184" s="36"/>
      <c r="J9184" s="38"/>
      <c r="K9184" s="36"/>
      <c r="L9184" s="36"/>
      <c r="M9184" s="38"/>
      <c r="N9184" s="36"/>
      <c r="O9184" s="38"/>
    </row>
    <row r="9185" spans="8:15">
      <c r="H9185" s="37"/>
      <c r="I9185" s="36"/>
      <c r="J9185" s="38"/>
      <c r="K9185" s="36"/>
      <c r="L9185" s="36"/>
      <c r="M9185" s="38"/>
      <c r="N9185" s="36"/>
      <c r="O9185" s="38"/>
    </row>
    <row r="9186" spans="8:15">
      <c r="H9186" s="37"/>
      <c r="I9186" s="36"/>
      <c r="J9186" s="38"/>
      <c r="K9186" s="36"/>
      <c r="L9186" s="36"/>
      <c r="M9186" s="38"/>
      <c r="N9186" s="36"/>
      <c r="O9186" s="38"/>
    </row>
    <row r="9187" spans="8:15">
      <c r="H9187" s="37"/>
      <c r="I9187" s="36"/>
      <c r="J9187" s="38"/>
      <c r="K9187" s="36"/>
      <c r="L9187" s="36"/>
      <c r="M9187" s="38"/>
      <c r="N9187" s="36"/>
      <c r="O9187" s="38"/>
    </row>
    <row r="9188" spans="8:15">
      <c r="H9188" s="37"/>
      <c r="I9188" s="36"/>
      <c r="J9188" s="38"/>
      <c r="K9188" s="36"/>
      <c r="L9188" s="36"/>
      <c r="M9188" s="38"/>
      <c r="N9188" s="36"/>
      <c r="O9188" s="38"/>
    </row>
    <row r="9189" spans="8:15">
      <c r="H9189" s="37"/>
      <c r="I9189" s="36"/>
      <c r="J9189" s="38"/>
      <c r="K9189" s="36"/>
      <c r="L9189" s="36"/>
      <c r="M9189" s="38"/>
      <c r="N9189" s="36"/>
      <c r="O9189" s="38"/>
    </row>
    <row r="9190" spans="8:15">
      <c r="H9190" s="37"/>
      <c r="I9190" s="36"/>
      <c r="J9190" s="38"/>
      <c r="K9190" s="36"/>
      <c r="L9190" s="36"/>
      <c r="M9190" s="38"/>
      <c r="N9190" s="36"/>
      <c r="O9190" s="38"/>
    </row>
    <row r="9191" spans="8:15">
      <c r="H9191" s="37"/>
      <c r="I9191" s="36"/>
      <c r="J9191" s="38"/>
      <c r="K9191" s="36"/>
      <c r="L9191" s="36"/>
      <c r="M9191" s="38"/>
      <c r="N9191" s="36"/>
      <c r="O9191" s="38"/>
    </row>
    <row r="9192" spans="8:15">
      <c r="H9192" s="37"/>
      <c r="I9192" s="36"/>
      <c r="J9192" s="38"/>
      <c r="K9192" s="36"/>
      <c r="L9192" s="36"/>
      <c r="M9192" s="38"/>
      <c r="N9192" s="36"/>
      <c r="O9192" s="38"/>
    </row>
    <row r="9193" spans="8:15">
      <c r="H9193" s="37"/>
      <c r="I9193" s="36"/>
      <c r="J9193" s="38"/>
      <c r="K9193" s="36"/>
      <c r="L9193" s="36"/>
      <c r="M9193" s="38"/>
      <c r="N9193" s="36"/>
      <c r="O9193" s="38"/>
    </row>
    <row r="9194" spans="8:15">
      <c r="H9194" s="37"/>
      <c r="I9194" s="36"/>
      <c r="J9194" s="38"/>
      <c r="K9194" s="36"/>
      <c r="L9194" s="36"/>
      <c r="M9194" s="38"/>
      <c r="N9194" s="36"/>
      <c r="O9194" s="38"/>
    </row>
    <row r="9195" spans="8:15">
      <c r="H9195" s="37"/>
      <c r="I9195" s="36"/>
      <c r="J9195" s="38"/>
      <c r="K9195" s="36"/>
      <c r="L9195" s="36"/>
      <c r="M9195" s="38"/>
      <c r="N9195" s="36"/>
      <c r="O9195" s="38"/>
    </row>
    <row r="9196" spans="8:15">
      <c r="H9196" s="37"/>
      <c r="I9196" s="36"/>
      <c r="J9196" s="38"/>
      <c r="K9196" s="36"/>
      <c r="L9196" s="36"/>
      <c r="M9196" s="38"/>
      <c r="N9196" s="36"/>
      <c r="O9196" s="38"/>
    </row>
    <row r="9197" spans="8:15">
      <c r="H9197" s="37"/>
      <c r="I9197" s="36"/>
      <c r="J9197" s="38"/>
      <c r="K9197" s="36"/>
      <c r="L9197" s="36"/>
      <c r="M9197" s="38"/>
      <c r="N9197" s="36"/>
      <c r="O9197" s="38"/>
    </row>
    <row r="9198" spans="8:15">
      <c r="H9198" s="37"/>
      <c r="I9198" s="36"/>
      <c r="J9198" s="38"/>
      <c r="K9198" s="36"/>
      <c r="L9198" s="36"/>
      <c r="M9198" s="38"/>
      <c r="N9198" s="36"/>
      <c r="O9198" s="38"/>
    </row>
    <row r="9199" spans="8:15">
      <c r="H9199" s="37"/>
      <c r="I9199" s="36"/>
      <c r="J9199" s="38"/>
      <c r="K9199" s="36"/>
      <c r="L9199" s="36"/>
      <c r="M9199" s="38"/>
      <c r="N9199" s="36"/>
      <c r="O9199" s="38"/>
    </row>
    <row r="9200" spans="8:15">
      <c r="H9200" s="37"/>
      <c r="I9200" s="36"/>
      <c r="J9200" s="38"/>
      <c r="K9200" s="36"/>
      <c r="L9200" s="36"/>
      <c r="M9200" s="38"/>
      <c r="N9200" s="36"/>
      <c r="O9200" s="38"/>
    </row>
    <row r="9201" spans="8:15">
      <c r="H9201" s="37"/>
      <c r="I9201" s="36"/>
      <c r="J9201" s="38"/>
      <c r="K9201" s="36"/>
      <c r="L9201" s="36"/>
      <c r="M9201" s="38"/>
      <c r="N9201" s="36"/>
      <c r="O9201" s="38"/>
    </row>
    <row r="9202" spans="8:15">
      <c r="H9202" s="37"/>
      <c r="I9202" s="36"/>
      <c r="J9202" s="38"/>
      <c r="K9202" s="36"/>
      <c r="L9202" s="36"/>
      <c r="M9202" s="38"/>
      <c r="N9202" s="36"/>
      <c r="O9202" s="38"/>
    </row>
    <row r="9203" spans="8:15">
      <c r="H9203" s="37"/>
      <c r="I9203" s="36"/>
      <c r="J9203" s="38"/>
      <c r="K9203" s="36"/>
      <c r="L9203" s="36"/>
      <c r="M9203" s="38"/>
      <c r="N9203" s="36"/>
      <c r="O9203" s="38"/>
    </row>
    <row r="9204" spans="8:15">
      <c r="H9204" s="37"/>
      <c r="I9204" s="36"/>
      <c r="J9204" s="38"/>
      <c r="K9204" s="36"/>
      <c r="L9204" s="36"/>
      <c r="M9204" s="38"/>
      <c r="N9204" s="36"/>
      <c r="O9204" s="38"/>
    </row>
    <row r="9205" spans="8:15">
      <c r="H9205" s="37"/>
      <c r="I9205" s="36"/>
      <c r="J9205" s="38"/>
      <c r="K9205" s="36"/>
      <c r="L9205" s="36"/>
      <c r="M9205" s="38"/>
      <c r="N9205" s="36"/>
      <c r="O9205" s="38"/>
    </row>
    <row r="9206" spans="8:15">
      <c r="H9206" s="37"/>
      <c r="I9206" s="36"/>
      <c r="J9206" s="38"/>
      <c r="K9206" s="36"/>
      <c r="L9206" s="36"/>
      <c r="M9206" s="38"/>
      <c r="N9206" s="36"/>
      <c r="O9206" s="38"/>
    </row>
    <row r="9207" spans="8:15">
      <c r="H9207" s="37"/>
      <c r="I9207" s="36"/>
      <c r="J9207" s="38"/>
      <c r="K9207" s="36"/>
      <c r="L9207" s="36"/>
      <c r="M9207" s="38"/>
      <c r="N9207" s="36"/>
      <c r="O9207" s="38"/>
    </row>
    <row r="9208" spans="8:15">
      <c r="H9208" s="37"/>
      <c r="I9208" s="36"/>
      <c r="J9208" s="38"/>
      <c r="K9208" s="36"/>
      <c r="L9208" s="36"/>
      <c r="M9208" s="38"/>
      <c r="N9208" s="36"/>
      <c r="O9208" s="38"/>
    </row>
    <row r="9209" spans="8:15">
      <c r="H9209" s="37"/>
      <c r="I9209" s="36"/>
      <c r="J9209" s="38"/>
      <c r="K9209" s="36"/>
      <c r="L9209" s="36"/>
      <c r="M9209" s="38"/>
      <c r="N9209" s="36"/>
      <c r="O9209" s="38"/>
    </row>
    <row r="9210" spans="8:15">
      <c r="H9210" s="37"/>
      <c r="I9210" s="36"/>
      <c r="J9210" s="38"/>
      <c r="K9210" s="36"/>
      <c r="L9210" s="36"/>
      <c r="M9210" s="38"/>
      <c r="N9210" s="36"/>
      <c r="O9210" s="38"/>
    </row>
    <row r="9211" spans="8:15">
      <c r="H9211" s="37"/>
      <c r="I9211" s="36"/>
      <c r="J9211" s="38"/>
      <c r="K9211" s="36"/>
      <c r="L9211" s="36"/>
      <c r="M9211" s="38"/>
      <c r="N9211" s="36"/>
      <c r="O9211" s="38"/>
    </row>
    <row r="9212" spans="8:15">
      <c r="H9212" s="37"/>
      <c r="I9212" s="36"/>
      <c r="J9212" s="38"/>
      <c r="K9212" s="36"/>
      <c r="L9212" s="36"/>
      <c r="M9212" s="38"/>
      <c r="N9212" s="36"/>
      <c r="O9212" s="38"/>
    </row>
    <row r="9213" spans="8:15">
      <c r="H9213" s="37"/>
      <c r="I9213" s="36"/>
      <c r="J9213" s="38"/>
      <c r="K9213" s="36"/>
      <c r="L9213" s="36"/>
      <c r="M9213" s="38"/>
      <c r="N9213" s="36"/>
      <c r="O9213" s="38"/>
    </row>
    <row r="9214" spans="8:15">
      <c r="H9214" s="37"/>
      <c r="I9214" s="36"/>
      <c r="J9214" s="38"/>
      <c r="K9214" s="36"/>
      <c r="L9214" s="36"/>
      <c r="M9214" s="38"/>
      <c r="N9214" s="36"/>
      <c r="O9214" s="38"/>
    </row>
    <row r="9215" spans="8:15">
      <c r="H9215" s="37"/>
      <c r="I9215" s="36"/>
      <c r="J9215" s="38"/>
      <c r="K9215" s="36"/>
      <c r="L9215" s="36"/>
      <c r="M9215" s="38"/>
      <c r="N9215" s="36"/>
      <c r="O9215" s="38"/>
    </row>
    <row r="9216" spans="8:15">
      <c r="H9216" s="37"/>
      <c r="I9216" s="36"/>
      <c r="J9216" s="38"/>
      <c r="K9216" s="36"/>
      <c r="L9216" s="36"/>
      <c r="M9216" s="38"/>
      <c r="N9216" s="36"/>
      <c r="O9216" s="38"/>
    </row>
    <row r="9217" spans="8:15">
      <c r="H9217" s="37"/>
      <c r="I9217" s="36"/>
      <c r="J9217" s="38"/>
      <c r="K9217" s="36"/>
      <c r="L9217" s="36"/>
      <c r="M9217" s="38"/>
      <c r="N9217" s="36"/>
      <c r="O9217" s="38"/>
    </row>
    <row r="9218" spans="8:15">
      <c r="H9218" s="37"/>
      <c r="I9218" s="36"/>
      <c r="J9218" s="38"/>
      <c r="K9218" s="36"/>
      <c r="L9218" s="36"/>
      <c r="M9218" s="38"/>
      <c r="N9218" s="36"/>
      <c r="O9218" s="38"/>
    </row>
    <row r="9219" spans="8:15">
      <c r="H9219" s="37"/>
      <c r="I9219" s="36"/>
      <c r="J9219" s="38"/>
      <c r="K9219" s="36"/>
      <c r="L9219" s="36"/>
      <c r="M9219" s="38"/>
      <c r="N9219" s="36"/>
      <c r="O9219" s="38"/>
    </row>
    <row r="9220" spans="8:15">
      <c r="H9220" s="37"/>
      <c r="I9220" s="36"/>
      <c r="J9220" s="38"/>
      <c r="K9220" s="36"/>
      <c r="L9220" s="36"/>
      <c r="M9220" s="38"/>
      <c r="N9220" s="36"/>
      <c r="O9220" s="38"/>
    </row>
    <row r="9221" spans="8:15">
      <c r="H9221" s="37"/>
      <c r="I9221" s="36"/>
      <c r="J9221" s="38"/>
      <c r="K9221" s="36"/>
      <c r="L9221" s="36"/>
      <c r="M9221" s="38"/>
      <c r="N9221" s="36"/>
      <c r="O9221" s="38"/>
    </row>
    <row r="9222" spans="8:15">
      <c r="H9222" s="37"/>
      <c r="I9222" s="36"/>
      <c r="J9222" s="38"/>
      <c r="K9222" s="36"/>
      <c r="L9222" s="36"/>
      <c r="M9222" s="38"/>
      <c r="N9222" s="36"/>
      <c r="O9222" s="38"/>
    </row>
    <row r="9223" spans="8:15">
      <c r="H9223" s="37"/>
      <c r="I9223" s="36"/>
      <c r="J9223" s="38"/>
      <c r="K9223" s="36"/>
      <c r="L9223" s="36"/>
      <c r="M9223" s="38"/>
      <c r="N9223" s="36"/>
      <c r="O9223" s="38"/>
    </row>
    <row r="9224" spans="8:15">
      <c r="H9224" s="37"/>
      <c r="I9224" s="36"/>
      <c r="J9224" s="38"/>
      <c r="K9224" s="36"/>
      <c r="L9224" s="36"/>
      <c r="M9224" s="38"/>
      <c r="N9224" s="36"/>
      <c r="O9224" s="38"/>
    </row>
    <row r="9225" spans="8:15">
      <c r="H9225" s="37"/>
      <c r="I9225" s="36"/>
      <c r="J9225" s="38"/>
      <c r="K9225" s="36"/>
      <c r="L9225" s="36"/>
      <c r="M9225" s="38"/>
      <c r="N9225" s="36"/>
      <c r="O9225" s="38"/>
    </row>
    <row r="9226" spans="8:15">
      <c r="H9226" s="37"/>
      <c r="I9226" s="36"/>
      <c r="J9226" s="38"/>
      <c r="K9226" s="36"/>
      <c r="L9226" s="36"/>
      <c r="M9226" s="38"/>
      <c r="N9226" s="36"/>
      <c r="O9226" s="38"/>
    </row>
    <row r="9227" spans="8:15">
      <c r="H9227" s="37"/>
      <c r="I9227" s="36"/>
      <c r="J9227" s="38"/>
      <c r="K9227" s="36"/>
      <c r="L9227" s="36"/>
      <c r="M9227" s="38"/>
      <c r="N9227" s="36"/>
      <c r="O9227" s="38"/>
    </row>
    <row r="9228" spans="8:15">
      <c r="H9228" s="37"/>
      <c r="I9228" s="36"/>
      <c r="J9228" s="38"/>
      <c r="K9228" s="36"/>
      <c r="L9228" s="36"/>
      <c r="M9228" s="38"/>
      <c r="N9228" s="36"/>
      <c r="O9228" s="38"/>
    </row>
    <row r="9229" spans="8:15">
      <c r="H9229" s="37"/>
      <c r="I9229" s="36"/>
      <c r="J9229" s="38"/>
      <c r="K9229" s="36"/>
      <c r="L9229" s="36"/>
      <c r="M9229" s="38"/>
      <c r="N9229" s="36"/>
      <c r="O9229" s="38"/>
    </row>
    <row r="9230" spans="8:15">
      <c r="H9230" s="37"/>
      <c r="I9230" s="36"/>
      <c r="J9230" s="38"/>
      <c r="K9230" s="36"/>
      <c r="L9230" s="36"/>
      <c r="M9230" s="38"/>
      <c r="N9230" s="36"/>
      <c r="O9230" s="38"/>
    </row>
    <row r="9231" spans="8:15">
      <c r="H9231" s="37"/>
      <c r="I9231" s="36"/>
      <c r="J9231" s="38"/>
      <c r="K9231" s="36"/>
      <c r="L9231" s="36"/>
      <c r="M9231" s="38"/>
      <c r="N9231" s="36"/>
      <c r="O9231" s="38"/>
    </row>
    <row r="9232" spans="8:15">
      <c r="H9232" s="37"/>
      <c r="I9232" s="36"/>
      <c r="J9232" s="38"/>
      <c r="K9232" s="36"/>
      <c r="L9232" s="36"/>
      <c r="M9232" s="38"/>
      <c r="N9232" s="36"/>
      <c r="O9232" s="38"/>
    </row>
    <row r="9233" spans="8:15">
      <c r="H9233" s="37"/>
      <c r="I9233" s="36"/>
      <c r="J9233" s="38"/>
      <c r="K9233" s="36"/>
      <c r="L9233" s="36"/>
      <c r="M9233" s="38"/>
      <c r="N9233" s="36"/>
      <c r="O9233" s="38"/>
    </row>
    <row r="9234" spans="8:15">
      <c r="H9234" s="37"/>
      <c r="I9234" s="36"/>
      <c r="J9234" s="38"/>
      <c r="K9234" s="36"/>
      <c r="L9234" s="36"/>
      <c r="M9234" s="38"/>
      <c r="N9234" s="36"/>
      <c r="O9234" s="38"/>
    </row>
    <row r="9235" spans="8:15">
      <c r="H9235" s="37"/>
      <c r="I9235" s="36"/>
      <c r="J9235" s="38"/>
      <c r="K9235" s="36"/>
      <c r="L9235" s="36"/>
      <c r="M9235" s="38"/>
      <c r="N9235" s="36"/>
      <c r="O9235" s="38"/>
    </row>
    <row r="9236" spans="8:15">
      <c r="H9236" s="37"/>
      <c r="I9236" s="36"/>
      <c r="J9236" s="38"/>
      <c r="K9236" s="36"/>
      <c r="L9236" s="36"/>
      <c r="M9236" s="38"/>
      <c r="N9236" s="36"/>
      <c r="O9236" s="38"/>
    </row>
    <row r="9237" spans="8:15">
      <c r="H9237" s="37"/>
      <c r="I9237" s="36"/>
      <c r="J9237" s="38"/>
      <c r="K9237" s="36"/>
      <c r="L9237" s="36"/>
      <c r="M9237" s="38"/>
      <c r="N9237" s="36"/>
      <c r="O9237" s="38"/>
    </row>
    <row r="9238" spans="8:15">
      <c r="H9238" s="37"/>
      <c r="I9238" s="36"/>
      <c r="J9238" s="38"/>
      <c r="K9238" s="36"/>
      <c r="L9238" s="36"/>
      <c r="M9238" s="38"/>
      <c r="N9238" s="36"/>
      <c r="O9238" s="38"/>
    </row>
    <row r="9239" spans="8:15">
      <c r="H9239" s="37"/>
      <c r="I9239" s="36"/>
      <c r="J9239" s="38"/>
      <c r="K9239" s="36"/>
      <c r="L9239" s="36"/>
      <c r="M9239" s="38"/>
      <c r="N9239" s="36"/>
      <c r="O9239" s="38"/>
    </row>
    <row r="9240" spans="8:15">
      <c r="H9240" s="37"/>
      <c r="I9240" s="36"/>
      <c r="J9240" s="38"/>
      <c r="K9240" s="36"/>
      <c r="L9240" s="36"/>
      <c r="M9240" s="38"/>
      <c r="N9240" s="36"/>
      <c r="O9240" s="38"/>
    </row>
    <row r="9241" spans="8:15">
      <c r="H9241" s="37"/>
      <c r="I9241" s="36"/>
      <c r="J9241" s="38"/>
      <c r="K9241" s="36"/>
      <c r="L9241" s="36"/>
      <c r="M9241" s="38"/>
      <c r="N9241" s="36"/>
      <c r="O9241" s="38"/>
    </row>
    <row r="9242" spans="8:15">
      <c r="H9242" s="37"/>
      <c r="I9242" s="36"/>
      <c r="J9242" s="38"/>
      <c r="K9242" s="36"/>
      <c r="L9242" s="36"/>
      <c r="M9242" s="38"/>
      <c r="N9242" s="36"/>
      <c r="O9242" s="38"/>
    </row>
    <row r="9243" spans="8:15">
      <c r="H9243" s="37"/>
      <c r="I9243" s="36"/>
      <c r="J9243" s="38"/>
      <c r="K9243" s="36"/>
      <c r="L9243" s="36"/>
      <c r="M9243" s="38"/>
      <c r="N9243" s="36"/>
      <c r="O9243" s="38"/>
    </row>
    <row r="9244" spans="8:15">
      <c r="H9244" s="37"/>
      <c r="I9244" s="36"/>
      <c r="J9244" s="38"/>
      <c r="K9244" s="36"/>
      <c r="L9244" s="36"/>
      <c r="M9244" s="38"/>
      <c r="N9244" s="36"/>
      <c r="O9244" s="38"/>
    </row>
    <row r="9245" spans="8:15">
      <c r="H9245" s="37"/>
      <c r="I9245" s="36"/>
      <c r="J9245" s="38"/>
      <c r="K9245" s="36"/>
      <c r="L9245" s="36"/>
      <c r="M9245" s="38"/>
      <c r="N9245" s="36"/>
      <c r="O9245" s="38"/>
    </row>
    <row r="9246" spans="8:15">
      <c r="H9246" s="37"/>
      <c r="I9246" s="36"/>
      <c r="J9246" s="38"/>
      <c r="K9246" s="36"/>
      <c r="L9246" s="36"/>
      <c r="M9246" s="38"/>
      <c r="N9246" s="36"/>
      <c r="O9246" s="38"/>
    </row>
    <row r="9247" spans="8:15">
      <c r="H9247" s="37"/>
      <c r="I9247" s="36"/>
      <c r="J9247" s="38"/>
      <c r="K9247" s="36"/>
      <c r="L9247" s="36"/>
      <c r="M9247" s="38"/>
      <c r="N9247" s="36"/>
      <c r="O9247" s="38"/>
    </row>
    <row r="9248" spans="8:15">
      <c r="H9248" s="37"/>
      <c r="I9248" s="36"/>
      <c r="J9248" s="38"/>
      <c r="K9248" s="36"/>
      <c r="L9248" s="36"/>
      <c r="M9248" s="38"/>
      <c r="N9248" s="36"/>
      <c r="O9248" s="38"/>
    </row>
    <row r="9249" spans="8:15">
      <c r="H9249" s="37"/>
      <c r="I9249" s="36"/>
      <c r="J9249" s="38"/>
      <c r="K9249" s="36"/>
      <c r="L9249" s="36"/>
      <c r="M9249" s="38"/>
      <c r="N9249" s="36"/>
      <c r="O9249" s="38"/>
    </row>
    <row r="9250" spans="8:15">
      <c r="H9250" s="37"/>
      <c r="I9250" s="36"/>
      <c r="J9250" s="38"/>
      <c r="K9250" s="36"/>
      <c r="L9250" s="36"/>
      <c r="M9250" s="38"/>
      <c r="N9250" s="36"/>
      <c r="O9250" s="38"/>
    </row>
    <row r="9251" spans="8:15">
      <c r="H9251" s="37"/>
      <c r="I9251" s="36"/>
      <c r="J9251" s="38"/>
      <c r="K9251" s="36"/>
      <c r="L9251" s="36"/>
      <c r="M9251" s="38"/>
      <c r="N9251" s="36"/>
      <c r="O9251" s="38"/>
    </row>
    <row r="9252" spans="8:15">
      <c r="H9252" s="37"/>
      <c r="I9252" s="36"/>
      <c r="J9252" s="38"/>
      <c r="K9252" s="36"/>
      <c r="L9252" s="36"/>
      <c r="M9252" s="38"/>
      <c r="N9252" s="36"/>
      <c r="O9252" s="38"/>
    </row>
    <row r="9253" spans="8:15">
      <c r="H9253" s="37"/>
      <c r="I9253" s="36"/>
      <c r="J9253" s="38"/>
      <c r="K9253" s="36"/>
      <c r="L9253" s="36"/>
      <c r="M9253" s="38"/>
      <c r="N9253" s="36"/>
      <c r="O9253" s="38"/>
    </row>
    <row r="9254" spans="8:15">
      <c r="H9254" s="37"/>
      <c r="I9254" s="36"/>
      <c r="J9254" s="38"/>
      <c r="K9254" s="36"/>
      <c r="L9254" s="36"/>
      <c r="M9254" s="38"/>
      <c r="N9254" s="36"/>
      <c r="O9254" s="38"/>
    </row>
    <row r="9255" spans="8:15">
      <c r="H9255" s="37"/>
      <c r="I9255" s="36"/>
      <c r="J9255" s="38"/>
      <c r="K9255" s="36"/>
      <c r="L9255" s="36"/>
      <c r="M9255" s="38"/>
      <c r="N9255" s="36"/>
      <c r="O9255" s="38"/>
    </row>
    <row r="9256" spans="8:15">
      <c r="H9256" s="37"/>
      <c r="I9256" s="36"/>
      <c r="J9256" s="38"/>
      <c r="K9256" s="36"/>
      <c r="L9256" s="36"/>
      <c r="M9256" s="38"/>
      <c r="N9256" s="36"/>
      <c r="O9256" s="38"/>
    </row>
    <row r="9257" spans="8:15">
      <c r="H9257" s="37"/>
      <c r="I9257" s="36"/>
      <c r="J9257" s="38"/>
      <c r="K9257" s="36"/>
      <c r="L9257" s="36"/>
      <c r="M9257" s="38"/>
      <c r="N9257" s="36"/>
      <c r="O9257" s="38"/>
    </row>
    <row r="9258" spans="8:15">
      <c r="H9258" s="37"/>
      <c r="I9258" s="36"/>
      <c r="J9258" s="38"/>
      <c r="K9258" s="36"/>
      <c r="L9258" s="36"/>
      <c r="M9258" s="38"/>
      <c r="N9258" s="36"/>
      <c r="O9258" s="38"/>
    </row>
    <row r="9259" spans="8:15">
      <c r="H9259" s="37"/>
      <c r="I9259" s="36"/>
      <c r="J9259" s="38"/>
      <c r="K9259" s="36"/>
      <c r="L9259" s="36"/>
      <c r="M9259" s="38"/>
      <c r="N9259" s="36"/>
      <c r="O9259" s="38"/>
    </row>
    <row r="9260" spans="8:15">
      <c r="H9260" s="37"/>
      <c r="I9260" s="36"/>
      <c r="J9260" s="38"/>
      <c r="K9260" s="36"/>
      <c r="L9260" s="36"/>
      <c r="M9260" s="38"/>
      <c r="N9260" s="36"/>
      <c r="O9260" s="38"/>
    </row>
    <row r="9261" spans="8:15">
      <c r="H9261" s="37"/>
      <c r="I9261" s="36"/>
      <c r="J9261" s="38"/>
      <c r="K9261" s="36"/>
      <c r="L9261" s="36"/>
      <c r="M9261" s="38"/>
      <c r="N9261" s="36"/>
      <c r="O9261" s="38"/>
    </row>
    <row r="9262" spans="8:15">
      <c r="H9262" s="37"/>
      <c r="I9262" s="36"/>
      <c r="J9262" s="38"/>
      <c r="K9262" s="36"/>
      <c r="L9262" s="36"/>
      <c r="M9262" s="38"/>
      <c r="N9262" s="36"/>
      <c r="O9262" s="38"/>
    </row>
    <row r="9263" spans="8:15">
      <c r="H9263" s="37"/>
      <c r="I9263" s="36"/>
      <c r="J9263" s="38"/>
      <c r="K9263" s="36"/>
      <c r="L9263" s="36"/>
      <c r="M9263" s="38"/>
      <c r="N9263" s="36"/>
      <c r="O9263" s="38"/>
    </row>
    <row r="9264" spans="8:15">
      <c r="H9264" s="37"/>
      <c r="I9264" s="36"/>
      <c r="J9264" s="38"/>
      <c r="K9264" s="36"/>
      <c r="L9264" s="36"/>
      <c r="M9264" s="38"/>
      <c r="N9264" s="36"/>
      <c r="O9264" s="38"/>
    </row>
    <row r="9265" spans="8:15">
      <c r="H9265" s="37"/>
      <c r="I9265" s="36"/>
      <c r="J9265" s="38"/>
      <c r="K9265" s="36"/>
      <c r="L9265" s="36"/>
      <c r="M9265" s="38"/>
      <c r="N9265" s="36"/>
      <c r="O9265" s="38"/>
    </row>
    <row r="9266" spans="8:15">
      <c r="H9266" s="37"/>
      <c r="I9266" s="36"/>
      <c r="J9266" s="38"/>
      <c r="K9266" s="36"/>
      <c r="L9266" s="36"/>
      <c r="M9266" s="38"/>
      <c r="N9266" s="36"/>
      <c r="O9266" s="38"/>
    </row>
    <row r="9267" spans="8:15">
      <c r="H9267" s="37"/>
      <c r="I9267" s="36"/>
      <c r="J9267" s="38"/>
      <c r="K9267" s="36"/>
      <c r="L9267" s="36"/>
      <c r="M9267" s="38"/>
      <c r="N9267" s="36"/>
      <c r="O9267" s="38"/>
    </row>
    <row r="9268" spans="8:15">
      <c r="H9268" s="37"/>
      <c r="I9268" s="36"/>
      <c r="J9268" s="38"/>
      <c r="K9268" s="36"/>
      <c r="L9268" s="36"/>
      <c r="M9268" s="38"/>
      <c r="N9268" s="36"/>
      <c r="O9268" s="38"/>
    </row>
    <row r="9269" spans="8:15">
      <c r="H9269" s="37"/>
      <c r="I9269" s="36"/>
      <c r="J9269" s="38"/>
      <c r="K9269" s="36"/>
      <c r="L9269" s="36"/>
      <c r="M9269" s="38"/>
      <c r="N9269" s="36"/>
      <c r="O9269" s="38"/>
    </row>
    <row r="9270" spans="8:15">
      <c r="H9270" s="37"/>
      <c r="I9270" s="36"/>
      <c r="J9270" s="38"/>
      <c r="K9270" s="36"/>
      <c r="L9270" s="36"/>
      <c r="M9270" s="38"/>
      <c r="N9270" s="36"/>
      <c r="O9270" s="38"/>
    </row>
    <row r="9271" spans="8:15">
      <c r="H9271" s="37"/>
      <c r="I9271" s="36"/>
      <c r="J9271" s="38"/>
      <c r="K9271" s="36"/>
      <c r="L9271" s="36"/>
      <c r="M9271" s="38"/>
      <c r="N9271" s="36"/>
      <c r="O9271" s="38"/>
    </row>
    <row r="9272" spans="8:15">
      <c r="H9272" s="37"/>
      <c r="I9272" s="36"/>
      <c r="J9272" s="38"/>
      <c r="K9272" s="36"/>
      <c r="L9272" s="36"/>
      <c r="M9272" s="38"/>
      <c r="N9272" s="36"/>
      <c r="O9272" s="38"/>
    </row>
    <row r="9273" spans="8:15">
      <c r="H9273" s="37"/>
      <c r="I9273" s="36"/>
      <c r="J9273" s="38"/>
      <c r="K9273" s="36"/>
      <c r="L9273" s="36"/>
      <c r="M9273" s="38"/>
      <c r="N9273" s="36"/>
      <c r="O9273" s="38"/>
    </row>
    <row r="9274" spans="8:15">
      <c r="H9274" s="37"/>
      <c r="I9274" s="36"/>
      <c r="J9274" s="38"/>
      <c r="K9274" s="36"/>
      <c r="L9274" s="36"/>
      <c r="M9274" s="38"/>
      <c r="N9274" s="36"/>
      <c r="O9274" s="38"/>
    </row>
    <row r="9275" spans="8:15">
      <c r="H9275" s="37"/>
      <c r="I9275" s="36"/>
      <c r="J9275" s="38"/>
      <c r="K9275" s="36"/>
      <c r="L9275" s="36"/>
      <c r="M9275" s="38"/>
      <c r="N9275" s="36"/>
      <c r="O9275" s="38"/>
    </row>
    <row r="9276" spans="8:15">
      <c r="H9276" s="37"/>
      <c r="I9276" s="36"/>
      <c r="J9276" s="38"/>
      <c r="K9276" s="36"/>
      <c r="L9276" s="36"/>
      <c r="M9276" s="38"/>
      <c r="N9276" s="36"/>
      <c r="O9276" s="38"/>
    </row>
    <row r="9277" spans="8:15">
      <c r="H9277" s="37"/>
      <c r="I9277" s="36"/>
      <c r="J9277" s="38"/>
      <c r="K9277" s="36"/>
      <c r="L9277" s="36"/>
      <c r="M9277" s="38"/>
      <c r="N9277" s="36"/>
      <c r="O9277" s="38"/>
    </row>
    <row r="9278" spans="8:15">
      <c r="H9278" s="37"/>
      <c r="I9278" s="36"/>
      <c r="J9278" s="38"/>
      <c r="K9278" s="36"/>
      <c r="L9278" s="36"/>
      <c r="M9278" s="38"/>
      <c r="N9278" s="36"/>
      <c r="O9278" s="38"/>
    </row>
    <row r="9279" spans="8:15">
      <c r="H9279" s="37"/>
      <c r="I9279" s="36"/>
      <c r="J9279" s="38"/>
      <c r="K9279" s="36"/>
      <c r="L9279" s="36"/>
      <c r="M9279" s="38"/>
      <c r="N9279" s="36"/>
      <c r="O9279" s="38"/>
    </row>
    <row r="9280" spans="8:15">
      <c r="H9280" s="37"/>
      <c r="I9280" s="36"/>
      <c r="J9280" s="38"/>
      <c r="K9280" s="36"/>
      <c r="L9280" s="36"/>
      <c r="M9280" s="38"/>
      <c r="N9280" s="36"/>
      <c r="O9280" s="38"/>
    </row>
    <row r="9281" spans="8:15">
      <c r="H9281" s="37"/>
      <c r="I9281" s="36"/>
      <c r="J9281" s="38"/>
      <c r="K9281" s="36"/>
      <c r="L9281" s="36"/>
      <c r="M9281" s="38"/>
      <c r="N9281" s="36"/>
      <c r="O9281" s="38"/>
    </row>
    <row r="9282" spans="8:15">
      <c r="H9282" s="37"/>
      <c r="I9282" s="36"/>
      <c r="J9282" s="38"/>
      <c r="K9282" s="36"/>
      <c r="L9282" s="36"/>
      <c r="M9282" s="38"/>
      <c r="N9282" s="36"/>
      <c r="O9282" s="38"/>
    </row>
    <row r="9283" spans="8:15">
      <c r="H9283" s="37"/>
      <c r="I9283" s="36"/>
      <c r="J9283" s="38"/>
      <c r="K9283" s="36"/>
      <c r="L9283" s="36"/>
      <c r="M9283" s="38"/>
      <c r="N9283" s="36"/>
      <c r="O9283" s="38"/>
    </row>
    <row r="9284" spans="8:15">
      <c r="H9284" s="37"/>
      <c r="I9284" s="36"/>
      <c r="J9284" s="38"/>
      <c r="K9284" s="36"/>
      <c r="L9284" s="36"/>
      <c r="M9284" s="38"/>
      <c r="N9284" s="36"/>
      <c r="O9284" s="38"/>
    </row>
    <row r="9285" spans="8:15">
      <c r="H9285" s="37"/>
      <c r="I9285" s="36"/>
      <c r="J9285" s="38"/>
      <c r="K9285" s="36"/>
      <c r="L9285" s="36"/>
      <c r="M9285" s="38"/>
      <c r="N9285" s="36"/>
      <c r="O9285" s="38"/>
    </row>
    <row r="9286" spans="8:15">
      <c r="H9286" s="37"/>
      <c r="I9286" s="36"/>
      <c r="J9286" s="38"/>
      <c r="K9286" s="36"/>
      <c r="L9286" s="36"/>
      <c r="M9286" s="38"/>
      <c r="N9286" s="36"/>
      <c r="O9286" s="38"/>
    </row>
    <row r="9287" spans="8:15">
      <c r="H9287" s="37"/>
      <c r="I9287" s="36"/>
      <c r="J9287" s="38"/>
      <c r="K9287" s="36"/>
      <c r="L9287" s="36"/>
      <c r="M9287" s="38"/>
      <c r="N9287" s="36"/>
      <c r="O9287" s="38"/>
    </row>
    <row r="9288" spans="8:15">
      <c r="H9288" s="37"/>
      <c r="I9288" s="36"/>
      <c r="J9288" s="38"/>
      <c r="K9288" s="36"/>
      <c r="L9288" s="36"/>
      <c r="M9288" s="38"/>
      <c r="N9288" s="36"/>
      <c r="O9288" s="38"/>
    </row>
    <row r="9289" spans="8:15">
      <c r="H9289" s="37"/>
      <c r="I9289" s="36"/>
      <c r="J9289" s="38"/>
      <c r="K9289" s="36"/>
      <c r="L9289" s="36"/>
      <c r="M9289" s="38"/>
      <c r="N9289" s="36"/>
      <c r="O9289" s="38"/>
    </row>
    <row r="9290" spans="8:15">
      <c r="H9290" s="37"/>
      <c r="I9290" s="36"/>
      <c r="J9290" s="38"/>
      <c r="K9290" s="36"/>
      <c r="L9290" s="36"/>
      <c r="M9290" s="38"/>
      <c r="N9290" s="36"/>
      <c r="O9290" s="38"/>
    </row>
    <row r="9291" spans="8:15">
      <c r="H9291" s="37"/>
      <c r="I9291" s="36"/>
      <c r="J9291" s="38"/>
      <c r="K9291" s="36"/>
      <c r="L9291" s="36"/>
      <c r="M9291" s="38"/>
      <c r="N9291" s="36"/>
      <c r="O9291" s="38"/>
    </row>
    <row r="9292" spans="8:15">
      <c r="H9292" s="37"/>
      <c r="I9292" s="36"/>
      <c r="J9292" s="38"/>
      <c r="K9292" s="36"/>
      <c r="L9292" s="36"/>
      <c r="M9292" s="38"/>
      <c r="N9292" s="36"/>
      <c r="O9292" s="38"/>
    </row>
    <row r="9293" spans="8:15">
      <c r="H9293" s="37"/>
      <c r="I9293" s="36"/>
      <c r="J9293" s="38"/>
      <c r="K9293" s="36"/>
      <c r="L9293" s="36"/>
      <c r="M9293" s="38"/>
      <c r="N9293" s="36"/>
      <c r="O9293" s="38"/>
    </row>
    <row r="9294" spans="8:15">
      <c r="H9294" s="37"/>
      <c r="I9294" s="36"/>
      <c r="J9294" s="38"/>
      <c r="K9294" s="36"/>
      <c r="L9294" s="36"/>
      <c r="M9294" s="38"/>
      <c r="N9294" s="36"/>
      <c r="O9294" s="38"/>
    </row>
    <row r="9295" spans="8:15">
      <c r="H9295" s="37"/>
      <c r="I9295" s="36"/>
      <c r="J9295" s="38"/>
      <c r="K9295" s="36"/>
      <c r="L9295" s="36"/>
      <c r="M9295" s="38"/>
      <c r="N9295" s="36"/>
      <c r="O9295" s="38"/>
    </row>
    <row r="9296" spans="8:15">
      <c r="H9296" s="37"/>
      <c r="I9296" s="36"/>
      <c r="J9296" s="38"/>
      <c r="K9296" s="36"/>
      <c r="L9296" s="36"/>
      <c r="M9296" s="38"/>
      <c r="N9296" s="36"/>
      <c r="O9296" s="38"/>
    </row>
    <row r="9297" spans="8:15">
      <c r="H9297" s="37"/>
      <c r="I9297" s="36"/>
      <c r="J9297" s="38"/>
      <c r="K9297" s="36"/>
      <c r="L9297" s="36"/>
      <c r="M9297" s="38"/>
      <c r="N9297" s="36"/>
      <c r="O9297" s="38"/>
    </row>
    <row r="9298" spans="8:15">
      <c r="H9298" s="37"/>
      <c r="I9298" s="36"/>
      <c r="J9298" s="38"/>
      <c r="K9298" s="36"/>
      <c r="L9298" s="36"/>
      <c r="M9298" s="38"/>
      <c r="N9298" s="36"/>
      <c r="O9298" s="38"/>
    </row>
    <row r="9299" spans="8:15">
      <c r="H9299" s="37"/>
      <c r="I9299" s="36"/>
      <c r="J9299" s="38"/>
      <c r="K9299" s="36"/>
      <c r="L9299" s="36"/>
      <c r="M9299" s="38"/>
      <c r="N9299" s="36"/>
      <c r="O9299" s="38"/>
    </row>
    <row r="9300" spans="8:15">
      <c r="H9300" s="37"/>
      <c r="I9300" s="36"/>
      <c r="J9300" s="38"/>
      <c r="K9300" s="36"/>
      <c r="L9300" s="36"/>
      <c r="M9300" s="38"/>
      <c r="N9300" s="36"/>
      <c r="O9300" s="38"/>
    </row>
    <row r="9301" spans="8:15">
      <c r="H9301" s="37"/>
      <c r="I9301" s="36"/>
      <c r="J9301" s="38"/>
      <c r="K9301" s="36"/>
      <c r="L9301" s="36"/>
      <c r="M9301" s="38"/>
      <c r="N9301" s="36"/>
      <c r="O9301" s="38"/>
    </row>
    <row r="9302" spans="8:15">
      <c r="H9302" s="37"/>
      <c r="I9302" s="36"/>
      <c r="J9302" s="38"/>
      <c r="K9302" s="36"/>
      <c r="L9302" s="36"/>
      <c r="M9302" s="38"/>
      <c r="N9302" s="36"/>
      <c r="O9302" s="38"/>
    </row>
    <row r="9303" spans="8:15">
      <c r="H9303" s="37"/>
      <c r="I9303" s="36"/>
      <c r="J9303" s="38"/>
      <c r="K9303" s="36"/>
      <c r="L9303" s="36"/>
      <c r="M9303" s="38"/>
      <c r="N9303" s="36"/>
      <c r="O9303" s="38"/>
    </row>
    <row r="9304" spans="8:15">
      <c r="H9304" s="37"/>
      <c r="I9304" s="36"/>
      <c r="J9304" s="38"/>
      <c r="K9304" s="36"/>
      <c r="L9304" s="36"/>
      <c r="M9304" s="38"/>
      <c r="N9304" s="36"/>
      <c r="O9304" s="38"/>
    </row>
    <row r="9305" spans="8:15">
      <c r="H9305" s="37"/>
      <c r="I9305" s="36"/>
      <c r="J9305" s="38"/>
      <c r="K9305" s="36"/>
      <c r="L9305" s="36"/>
      <c r="M9305" s="38"/>
      <c r="N9305" s="36"/>
      <c r="O9305" s="38"/>
    </row>
    <row r="9306" spans="8:15">
      <c r="H9306" s="37"/>
      <c r="I9306" s="36"/>
      <c r="J9306" s="38"/>
      <c r="K9306" s="36"/>
      <c r="L9306" s="36"/>
      <c r="M9306" s="38"/>
      <c r="N9306" s="36"/>
      <c r="O9306" s="38"/>
    </row>
    <row r="9307" spans="8:15">
      <c r="H9307" s="37"/>
      <c r="I9307" s="36"/>
      <c r="J9307" s="38"/>
      <c r="K9307" s="36"/>
      <c r="L9307" s="36"/>
      <c r="M9307" s="38"/>
      <c r="N9307" s="36"/>
      <c r="O9307" s="38"/>
    </row>
    <row r="9308" spans="8:15">
      <c r="H9308" s="37"/>
      <c r="I9308" s="36"/>
      <c r="J9308" s="38"/>
      <c r="K9308" s="36"/>
      <c r="L9308" s="36"/>
      <c r="M9308" s="38"/>
      <c r="N9308" s="36"/>
      <c r="O9308" s="38"/>
    </row>
    <row r="9309" spans="8:15">
      <c r="H9309" s="37"/>
      <c r="I9309" s="36"/>
      <c r="J9309" s="38"/>
      <c r="K9309" s="36"/>
      <c r="L9309" s="36"/>
      <c r="M9309" s="38"/>
      <c r="N9309" s="36"/>
      <c r="O9309" s="38"/>
    </row>
    <row r="9310" spans="8:15">
      <c r="H9310" s="37"/>
      <c r="I9310" s="36"/>
      <c r="J9310" s="38"/>
      <c r="K9310" s="36"/>
      <c r="L9310" s="36"/>
      <c r="M9310" s="38"/>
      <c r="N9310" s="36"/>
      <c r="O9310" s="38"/>
    </row>
    <row r="9311" spans="8:15">
      <c r="H9311" s="37"/>
      <c r="I9311" s="36"/>
      <c r="J9311" s="38"/>
      <c r="K9311" s="36"/>
      <c r="L9311" s="36"/>
      <c r="M9311" s="38"/>
      <c r="N9311" s="36"/>
      <c r="O9311" s="38"/>
    </row>
    <row r="9312" spans="8:15">
      <c r="H9312" s="37"/>
      <c r="I9312" s="36"/>
      <c r="J9312" s="38"/>
      <c r="K9312" s="36"/>
      <c r="L9312" s="36"/>
      <c r="M9312" s="38"/>
      <c r="N9312" s="36"/>
      <c r="O9312" s="38"/>
    </row>
    <row r="9313" spans="8:15">
      <c r="H9313" s="37"/>
      <c r="I9313" s="36"/>
      <c r="J9313" s="38"/>
      <c r="K9313" s="36"/>
      <c r="L9313" s="36"/>
      <c r="M9313" s="38"/>
      <c r="N9313" s="36"/>
      <c r="O9313" s="38"/>
    </row>
    <row r="9314" spans="8:15">
      <c r="H9314" s="37"/>
      <c r="I9314" s="36"/>
      <c r="J9314" s="38"/>
      <c r="K9314" s="36"/>
      <c r="L9314" s="36"/>
      <c r="M9314" s="38"/>
      <c r="N9314" s="36"/>
      <c r="O9314" s="38"/>
    </row>
    <row r="9315" spans="8:15">
      <c r="H9315" s="37"/>
      <c r="I9315" s="36"/>
      <c r="J9315" s="38"/>
      <c r="K9315" s="36"/>
      <c r="L9315" s="36"/>
      <c r="M9315" s="38"/>
      <c r="N9315" s="36"/>
      <c r="O9315" s="38"/>
    </row>
    <row r="9316" spans="8:15">
      <c r="H9316" s="37"/>
      <c r="I9316" s="36"/>
      <c r="J9316" s="38"/>
      <c r="K9316" s="36"/>
      <c r="L9316" s="36"/>
      <c r="M9316" s="38"/>
      <c r="N9316" s="36"/>
      <c r="O9316" s="38"/>
    </row>
    <row r="9317" spans="8:15">
      <c r="H9317" s="37"/>
      <c r="I9317" s="36"/>
      <c r="J9317" s="38"/>
      <c r="K9317" s="36"/>
      <c r="L9317" s="36"/>
      <c r="M9317" s="38"/>
      <c r="N9317" s="36"/>
      <c r="O9317" s="38"/>
    </row>
    <row r="9318" spans="8:15">
      <c r="H9318" s="37"/>
      <c r="I9318" s="36"/>
      <c r="J9318" s="38"/>
      <c r="K9318" s="36"/>
      <c r="L9318" s="36"/>
      <c r="M9318" s="38"/>
      <c r="N9318" s="36"/>
      <c r="O9318" s="38"/>
    </row>
    <row r="9319" spans="8:15">
      <c r="H9319" s="37"/>
      <c r="I9319" s="36"/>
      <c r="J9319" s="38"/>
      <c r="K9319" s="36"/>
      <c r="L9319" s="36"/>
      <c r="M9319" s="38"/>
      <c r="N9319" s="36"/>
      <c r="O9319" s="38"/>
    </row>
    <row r="9320" spans="8:15">
      <c r="H9320" s="37"/>
      <c r="I9320" s="36"/>
      <c r="J9320" s="38"/>
      <c r="K9320" s="36"/>
      <c r="L9320" s="36"/>
      <c r="M9320" s="38"/>
      <c r="N9320" s="36"/>
      <c r="O9320" s="38"/>
    </row>
    <row r="9321" spans="8:15">
      <c r="H9321" s="37"/>
      <c r="I9321" s="36"/>
      <c r="J9321" s="38"/>
      <c r="K9321" s="36"/>
      <c r="L9321" s="36"/>
      <c r="M9321" s="38"/>
      <c r="N9321" s="36"/>
      <c r="O9321" s="38"/>
    </row>
    <row r="9322" spans="8:15">
      <c r="H9322" s="37"/>
      <c r="I9322" s="36"/>
      <c r="J9322" s="38"/>
      <c r="K9322" s="36"/>
      <c r="L9322" s="36"/>
      <c r="M9322" s="38"/>
      <c r="N9322" s="36"/>
      <c r="O9322" s="38"/>
    </row>
    <row r="9323" spans="8:15">
      <c r="H9323" s="37"/>
      <c r="I9323" s="36"/>
      <c r="J9323" s="38"/>
      <c r="K9323" s="36"/>
      <c r="L9323" s="36"/>
      <c r="M9323" s="38"/>
      <c r="N9323" s="36"/>
      <c r="O9323" s="38"/>
    </row>
    <row r="9324" spans="8:15">
      <c r="H9324" s="37"/>
      <c r="I9324" s="36"/>
      <c r="J9324" s="38"/>
      <c r="K9324" s="36"/>
      <c r="L9324" s="36"/>
      <c r="M9324" s="38"/>
      <c r="N9324" s="36"/>
      <c r="O9324" s="38"/>
    </row>
    <row r="9325" spans="8:15">
      <c r="H9325" s="37"/>
      <c r="I9325" s="36"/>
      <c r="J9325" s="38"/>
      <c r="K9325" s="36"/>
      <c r="L9325" s="36"/>
      <c r="M9325" s="38"/>
      <c r="N9325" s="36"/>
      <c r="O9325" s="38"/>
    </row>
    <row r="9326" spans="8:15">
      <c r="H9326" s="37"/>
      <c r="I9326" s="36"/>
      <c r="J9326" s="38"/>
      <c r="K9326" s="36"/>
      <c r="L9326" s="36"/>
      <c r="M9326" s="38"/>
      <c r="N9326" s="36"/>
      <c r="O9326" s="38"/>
    </row>
    <row r="9327" spans="8:15">
      <c r="H9327" s="37"/>
      <c r="I9327" s="36"/>
      <c r="J9327" s="38"/>
      <c r="K9327" s="36"/>
      <c r="L9327" s="36"/>
      <c r="M9327" s="38"/>
      <c r="N9327" s="36"/>
      <c r="O9327" s="38"/>
    </row>
    <row r="9328" spans="8:15">
      <c r="H9328" s="37"/>
      <c r="I9328" s="36"/>
      <c r="J9328" s="38"/>
      <c r="K9328" s="36"/>
      <c r="L9328" s="36"/>
      <c r="M9328" s="38"/>
      <c r="N9328" s="36"/>
      <c r="O9328" s="38"/>
    </row>
    <row r="9329" spans="8:15">
      <c r="H9329" s="37"/>
      <c r="I9329" s="36"/>
      <c r="J9329" s="38"/>
      <c r="K9329" s="36"/>
      <c r="L9329" s="36"/>
      <c r="M9329" s="38"/>
      <c r="N9329" s="36"/>
      <c r="O9329" s="38"/>
    </row>
    <row r="9330" spans="8:15">
      <c r="H9330" s="37"/>
      <c r="I9330" s="36"/>
      <c r="J9330" s="38"/>
      <c r="K9330" s="36"/>
      <c r="L9330" s="36"/>
      <c r="M9330" s="38"/>
      <c r="N9330" s="36"/>
      <c r="O9330" s="38"/>
    </row>
    <row r="9331" spans="8:15">
      <c r="H9331" s="37"/>
      <c r="I9331" s="36"/>
      <c r="J9331" s="38"/>
      <c r="K9331" s="36"/>
      <c r="L9331" s="36"/>
      <c r="M9331" s="38"/>
      <c r="N9331" s="36"/>
      <c r="O9331" s="38"/>
    </row>
    <row r="9332" spans="8:15">
      <c r="H9332" s="37"/>
      <c r="I9332" s="36"/>
      <c r="J9332" s="38"/>
      <c r="K9332" s="36"/>
      <c r="L9332" s="36"/>
      <c r="M9332" s="38"/>
      <c r="N9332" s="36"/>
      <c r="O9332" s="38"/>
    </row>
    <row r="9333" spans="8:15">
      <c r="H9333" s="37"/>
      <c r="I9333" s="36"/>
      <c r="J9333" s="38"/>
      <c r="K9333" s="36"/>
      <c r="L9333" s="36"/>
      <c r="M9333" s="38"/>
      <c r="N9333" s="36"/>
      <c r="O9333" s="38"/>
    </row>
    <row r="9334" spans="8:15">
      <c r="H9334" s="37"/>
      <c r="I9334" s="36"/>
      <c r="J9334" s="38"/>
      <c r="K9334" s="36"/>
      <c r="L9334" s="36"/>
      <c r="M9334" s="38"/>
      <c r="N9334" s="36"/>
      <c r="O9334" s="38"/>
    </row>
    <row r="9335" spans="8:15">
      <c r="H9335" s="37"/>
      <c r="I9335" s="36"/>
      <c r="J9335" s="38"/>
      <c r="K9335" s="36"/>
      <c r="L9335" s="36"/>
      <c r="M9335" s="38"/>
      <c r="N9335" s="36"/>
      <c r="O9335" s="38"/>
    </row>
    <row r="9336" spans="8:15">
      <c r="H9336" s="37"/>
      <c r="I9336" s="36"/>
      <c r="J9336" s="38"/>
      <c r="K9336" s="36"/>
      <c r="L9336" s="36"/>
      <c r="M9336" s="38"/>
      <c r="N9336" s="36"/>
      <c r="O9336" s="38"/>
    </row>
    <row r="9337" spans="8:15">
      <c r="H9337" s="37"/>
      <c r="I9337" s="36"/>
      <c r="J9337" s="38"/>
      <c r="K9337" s="36"/>
      <c r="L9337" s="36"/>
      <c r="M9337" s="38"/>
      <c r="N9337" s="36"/>
      <c r="O9337" s="38"/>
    </row>
    <row r="9338" spans="8:15">
      <c r="H9338" s="37"/>
      <c r="I9338" s="36"/>
      <c r="J9338" s="38"/>
      <c r="K9338" s="36"/>
      <c r="L9338" s="36"/>
      <c r="M9338" s="38"/>
      <c r="N9338" s="36"/>
      <c r="O9338" s="38"/>
    </row>
    <row r="9339" spans="8:15">
      <c r="H9339" s="37"/>
      <c r="I9339" s="36"/>
      <c r="J9339" s="38"/>
      <c r="K9339" s="36"/>
      <c r="L9339" s="36"/>
      <c r="M9339" s="38"/>
      <c r="N9339" s="36"/>
      <c r="O9339" s="38"/>
    </row>
    <row r="9340" spans="8:15">
      <c r="H9340" s="37"/>
      <c r="I9340" s="36"/>
      <c r="J9340" s="38"/>
      <c r="K9340" s="36"/>
      <c r="L9340" s="36"/>
      <c r="M9340" s="38"/>
      <c r="N9340" s="36"/>
      <c r="O9340" s="38"/>
    </row>
    <row r="9341" spans="8:15">
      <c r="H9341" s="37"/>
      <c r="I9341" s="36"/>
      <c r="J9341" s="38"/>
      <c r="K9341" s="36"/>
      <c r="L9341" s="36"/>
      <c r="M9341" s="38"/>
      <c r="N9341" s="36"/>
      <c r="O9341" s="38"/>
    </row>
    <row r="9342" spans="8:15">
      <c r="H9342" s="37"/>
      <c r="I9342" s="36"/>
      <c r="J9342" s="38"/>
      <c r="K9342" s="36"/>
      <c r="L9342" s="36"/>
      <c r="M9342" s="38"/>
      <c r="N9342" s="36"/>
      <c r="O9342" s="38"/>
    </row>
    <row r="9343" spans="8:15">
      <c r="H9343" s="37"/>
      <c r="I9343" s="36"/>
      <c r="J9343" s="38"/>
      <c r="K9343" s="36"/>
      <c r="L9343" s="36"/>
      <c r="M9343" s="38"/>
      <c r="N9343" s="36"/>
      <c r="O9343" s="38"/>
    </row>
    <row r="9344" spans="8:15">
      <c r="H9344" s="37"/>
      <c r="I9344" s="36"/>
      <c r="J9344" s="38"/>
      <c r="K9344" s="36"/>
      <c r="L9344" s="36"/>
      <c r="M9344" s="38"/>
      <c r="N9344" s="36"/>
      <c r="O9344" s="38"/>
    </row>
    <row r="9345" spans="8:15">
      <c r="H9345" s="37"/>
      <c r="I9345" s="36"/>
      <c r="J9345" s="38"/>
      <c r="K9345" s="36"/>
      <c r="L9345" s="36"/>
      <c r="M9345" s="38"/>
      <c r="N9345" s="36"/>
      <c r="O9345" s="38"/>
    </row>
    <row r="9346" spans="8:15">
      <c r="H9346" s="37"/>
      <c r="I9346" s="36"/>
      <c r="J9346" s="38"/>
      <c r="K9346" s="36"/>
      <c r="L9346" s="36"/>
      <c r="M9346" s="38"/>
      <c r="N9346" s="36"/>
      <c r="O9346" s="38"/>
    </row>
    <row r="9347" spans="8:15">
      <c r="H9347" s="37"/>
      <c r="I9347" s="36"/>
      <c r="J9347" s="38"/>
      <c r="K9347" s="36"/>
      <c r="L9347" s="36"/>
      <c r="M9347" s="38"/>
      <c r="N9347" s="36"/>
      <c r="O9347" s="38"/>
    </row>
    <row r="9348" spans="8:15">
      <c r="H9348" s="37"/>
      <c r="I9348" s="36"/>
      <c r="J9348" s="38"/>
      <c r="K9348" s="36"/>
      <c r="L9348" s="36"/>
      <c r="M9348" s="38"/>
      <c r="N9348" s="36"/>
      <c r="O9348" s="38"/>
    </row>
    <row r="9349" spans="8:15">
      <c r="H9349" s="37"/>
      <c r="I9349" s="36"/>
      <c r="J9349" s="38"/>
      <c r="K9349" s="36"/>
      <c r="L9349" s="36"/>
      <c r="M9349" s="38"/>
      <c r="N9349" s="36"/>
      <c r="O9349" s="38"/>
    </row>
    <row r="9350" spans="8:15">
      <c r="H9350" s="37"/>
      <c r="I9350" s="36"/>
      <c r="J9350" s="38"/>
      <c r="K9350" s="36"/>
      <c r="L9350" s="36"/>
      <c r="M9350" s="38"/>
      <c r="N9350" s="36"/>
      <c r="O9350" s="38"/>
    </row>
    <row r="9351" spans="8:15">
      <c r="H9351" s="37"/>
      <c r="I9351" s="36"/>
      <c r="J9351" s="38"/>
      <c r="K9351" s="36"/>
      <c r="L9351" s="36"/>
      <c r="M9351" s="38"/>
      <c r="N9351" s="36"/>
      <c r="O9351" s="38"/>
    </row>
    <row r="9352" spans="8:15">
      <c r="H9352" s="37"/>
      <c r="I9352" s="36"/>
      <c r="J9352" s="38"/>
      <c r="K9352" s="36"/>
      <c r="L9352" s="36"/>
      <c r="M9352" s="38"/>
      <c r="N9352" s="36"/>
      <c r="O9352" s="38"/>
    </row>
    <row r="9353" spans="8:15">
      <c r="H9353" s="37"/>
      <c r="I9353" s="36"/>
      <c r="J9353" s="38"/>
      <c r="K9353" s="36"/>
      <c r="L9353" s="36"/>
      <c r="M9353" s="38"/>
      <c r="N9353" s="36"/>
      <c r="O9353" s="38"/>
    </row>
    <row r="9354" spans="8:15">
      <c r="H9354" s="37"/>
      <c r="I9354" s="36"/>
      <c r="J9354" s="38"/>
      <c r="K9354" s="36"/>
      <c r="L9354" s="36"/>
      <c r="M9354" s="38"/>
      <c r="N9354" s="36"/>
      <c r="O9354" s="38"/>
    </row>
    <row r="9355" spans="8:15">
      <c r="H9355" s="37"/>
      <c r="I9355" s="36"/>
      <c r="J9355" s="38"/>
      <c r="K9355" s="36"/>
      <c r="L9355" s="36"/>
      <c r="M9355" s="38"/>
      <c r="N9355" s="36"/>
      <c r="O9355" s="38"/>
    </row>
    <row r="9356" spans="8:15">
      <c r="H9356" s="37"/>
      <c r="I9356" s="36"/>
      <c r="J9356" s="38"/>
      <c r="K9356" s="36"/>
      <c r="L9356" s="36"/>
      <c r="M9356" s="38"/>
      <c r="N9356" s="36"/>
      <c r="O9356" s="38"/>
    </row>
    <row r="9357" spans="8:15">
      <c r="H9357" s="37"/>
      <c r="I9357" s="36"/>
      <c r="J9357" s="38"/>
      <c r="K9357" s="36"/>
      <c r="L9357" s="36"/>
      <c r="M9357" s="38"/>
      <c r="N9357" s="36"/>
      <c r="O9357" s="38"/>
    </row>
    <row r="9358" spans="8:15">
      <c r="H9358" s="37"/>
      <c r="I9358" s="36"/>
      <c r="J9358" s="38"/>
      <c r="K9358" s="36"/>
      <c r="L9358" s="36"/>
      <c r="M9358" s="38"/>
      <c r="N9358" s="36"/>
      <c r="O9358" s="38"/>
    </row>
    <row r="9359" spans="8:15">
      <c r="H9359" s="37"/>
      <c r="I9359" s="36"/>
      <c r="J9359" s="38"/>
      <c r="K9359" s="36"/>
      <c r="L9359" s="36"/>
      <c r="M9359" s="38"/>
      <c r="N9359" s="36"/>
      <c r="O9359" s="38"/>
    </row>
    <row r="9360" spans="8:15">
      <c r="H9360" s="37"/>
      <c r="I9360" s="36"/>
      <c r="J9360" s="38"/>
      <c r="K9360" s="36"/>
      <c r="L9360" s="36"/>
      <c r="M9360" s="38"/>
      <c r="N9360" s="36"/>
      <c r="O9360" s="38"/>
    </row>
    <row r="9361" spans="8:15">
      <c r="H9361" s="37"/>
      <c r="I9361" s="36"/>
      <c r="J9361" s="38"/>
      <c r="K9361" s="36"/>
      <c r="L9361" s="36"/>
      <c r="M9361" s="38"/>
      <c r="N9361" s="36"/>
      <c r="O9361" s="38"/>
    </row>
    <row r="9362" spans="8:15">
      <c r="H9362" s="37"/>
      <c r="I9362" s="36"/>
      <c r="J9362" s="38"/>
      <c r="K9362" s="36"/>
      <c r="L9362" s="36"/>
      <c r="M9362" s="38"/>
      <c r="N9362" s="36"/>
      <c r="O9362" s="38"/>
    </row>
    <row r="9363" spans="8:15">
      <c r="H9363" s="37"/>
      <c r="I9363" s="36"/>
      <c r="J9363" s="38"/>
      <c r="K9363" s="36"/>
      <c r="L9363" s="36"/>
      <c r="M9363" s="38"/>
      <c r="N9363" s="36"/>
      <c r="O9363" s="38"/>
    </row>
    <row r="9364" spans="8:15">
      <c r="H9364" s="37"/>
      <c r="I9364" s="36"/>
      <c r="J9364" s="38"/>
      <c r="K9364" s="36"/>
      <c r="L9364" s="36"/>
      <c r="M9364" s="38"/>
      <c r="N9364" s="36"/>
      <c r="O9364" s="38"/>
    </row>
    <row r="9365" spans="8:15">
      <c r="H9365" s="37"/>
      <c r="I9365" s="36"/>
      <c r="J9365" s="38"/>
      <c r="K9365" s="36"/>
      <c r="L9365" s="36"/>
      <c r="M9365" s="38"/>
      <c r="N9365" s="36"/>
      <c r="O9365" s="38"/>
    </row>
    <row r="9366" spans="8:15">
      <c r="H9366" s="37"/>
      <c r="I9366" s="36"/>
      <c r="J9366" s="38"/>
      <c r="K9366" s="36"/>
      <c r="L9366" s="36"/>
      <c r="M9366" s="38"/>
      <c r="N9366" s="36"/>
      <c r="O9366" s="38"/>
    </row>
    <row r="9367" spans="8:15">
      <c r="H9367" s="37"/>
      <c r="I9367" s="36"/>
      <c r="J9367" s="38"/>
      <c r="K9367" s="36"/>
      <c r="L9367" s="36"/>
      <c r="M9367" s="38"/>
      <c r="N9367" s="36"/>
      <c r="O9367" s="38"/>
    </row>
    <row r="9368" spans="8:15">
      <c r="H9368" s="37"/>
      <c r="I9368" s="36"/>
      <c r="J9368" s="38"/>
      <c r="K9368" s="36"/>
      <c r="L9368" s="36"/>
      <c r="M9368" s="38"/>
      <c r="N9368" s="36"/>
      <c r="O9368" s="38"/>
    </row>
    <row r="9369" spans="8:15">
      <c r="H9369" s="37"/>
      <c r="I9369" s="36"/>
      <c r="J9369" s="38"/>
      <c r="K9369" s="36"/>
      <c r="L9369" s="36"/>
      <c r="M9369" s="38"/>
      <c r="N9369" s="36"/>
      <c r="O9369" s="38"/>
    </row>
    <row r="9370" spans="8:15">
      <c r="H9370" s="37"/>
      <c r="I9370" s="36"/>
      <c r="J9370" s="38"/>
      <c r="K9370" s="36"/>
      <c r="L9370" s="36"/>
      <c r="M9370" s="38"/>
      <c r="N9370" s="36"/>
      <c r="O9370" s="38"/>
    </row>
    <row r="9371" spans="8:15">
      <c r="H9371" s="37"/>
      <c r="I9371" s="36"/>
      <c r="J9371" s="38"/>
      <c r="K9371" s="36"/>
      <c r="L9371" s="36"/>
      <c r="M9371" s="38"/>
      <c r="N9371" s="36"/>
      <c r="O9371" s="38"/>
    </row>
    <row r="9372" spans="8:15">
      <c r="H9372" s="37"/>
      <c r="I9372" s="36"/>
      <c r="J9372" s="38"/>
      <c r="K9372" s="36"/>
      <c r="L9372" s="36"/>
      <c r="M9372" s="38"/>
      <c r="N9372" s="36"/>
      <c r="O9372" s="38"/>
    </row>
    <row r="9373" spans="8:15">
      <c r="H9373" s="37"/>
      <c r="I9373" s="36"/>
      <c r="J9373" s="38"/>
      <c r="K9373" s="36"/>
      <c r="L9373" s="36"/>
      <c r="M9373" s="38"/>
      <c r="N9373" s="36"/>
      <c r="O9373" s="38"/>
    </row>
    <row r="9374" spans="8:15">
      <c r="H9374" s="37"/>
      <c r="I9374" s="36"/>
      <c r="J9374" s="38"/>
      <c r="K9374" s="36"/>
      <c r="L9374" s="36"/>
      <c r="M9374" s="38"/>
      <c r="N9374" s="36"/>
      <c r="O9374" s="38"/>
    </row>
    <row r="9375" spans="8:15">
      <c r="H9375" s="37"/>
      <c r="I9375" s="36"/>
      <c r="J9375" s="38"/>
      <c r="K9375" s="36"/>
      <c r="L9375" s="36"/>
      <c r="M9375" s="38"/>
      <c r="N9375" s="36"/>
      <c r="O9375" s="38"/>
    </row>
    <row r="9376" spans="8:15">
      <c r="H9376" s="37"/>
      <c r="I9376" s="36"/>
      <c r="J9376" s="38"/>
      <c r="K9376" s="36"/>
      <c r="L9376" s="36"/>
      <c r="M9376" s="38"/>
      <c r="N9376" s="36"/>
      <c r="O9376" s="38"/>
    </row>
    <row r="9377" spans="8:15">
      <c r="H9377" s="37"/>
      <c r="I9377" s="36"/>
      <c r="J9377" s="38"/>
      <c r="K9377" s="36"/>
      <c r="L9377" s="36"/>
      <c r="M9377" s="38"/>
      <c r="N9377" s="36"/>
      <c r="O9377" s="38"/>
    </row>
    <row r="9378" spans="8:15">
      <c r="H9378" s="37"/>
      <c r="I9378" s="36"/>
      <c r="J9378" s="38"/>
      <c r="K9378" s="36"/>
      <c r="L9378" s="36"/>
      <c r="M9378" s="38"/>
      <c r="N9378" s="36"/>
      <c r="O9378" s="38"/>
    </row>
    <row r="9379" spans="8:15">
      <c r="H9379" s="37"/>
      <c r="I9379" s="36"/>
      <c r="J9379" s="38"/>
      <c r="K9379" s="36"/>
      <c r="L9379" s="36"/>
      <c r="M9379" s="38"/>
      <c r="N9379" s="36"/>
      <c r="O9379" s="38"/>
    </row>
    <row r="9380" spans="8:15">
      <c r="H9380" s="37"/>
      <c r="I9380" s="36"/>
      <c r="J9380" s="38"/>
      <c r="K9380" s="36"/>
      <c r="L9380" s="36"/>
      <c r="M9380" s="38"/>
      <c r="N9380" s="36"/>
      <c r="O9380" s="38"/>
    </row>
    <row r="9381" spans="8:15">
      <c r="H9381" s="37"/>
      <c r="I9381" s="36"/>
      <c r="J9381" s="38"/>
      <c r="K9381" s="36"/>
      <c r="L9381" s="36"/>
      <c r="M9381" s="38"/>
      <c r="N9381" s="36"/>
      <c r="O9381" s="38"/>
    </row>
    <row r="9382" spans="8:15">
      <c r="H9382" s="37"/>
      <c r="I9382" s="36"/>
      <c r="J9382" s="38"/>
      <c r="K9382" s="36"/>
      <c r="L9382" s="36"/>
      <c r="M9382" s="38"/>
      <c r="N9382" s="36"/>
      <c r="O9382" s="38"/>
    </row>
    <row r="9383" spans="8:15">
      <c r="H9383" s="37"/>
      <c r="I9383" s="36"/>
      <c r="J9383" s="38"/>
      <c r="K9383" s="36"/>
      <c r="L9383" s="36"/>
      <c r="M9383" s="38"/>
      <c r="N9383" s="36"/>
      <c r="O9383" s="38"/>
    </row>
    <row r="9384" spans="8:15">
      <c r="H9384" s="37"/>
      <c r="I9384" s="36"/>
      <c r="J9384" s="38"/>
      <c r="K9384" s="36"/>
      <c r="L9384" s="36"/>
      <c r="M9384" s="38"/>
      <c r="N9384" s="36"/>
      <c r="O9384" s="38"/>
    </row>
    <row r="9385" spans="8:15">
      <c r="H9385" s="37"/>
      <c r="I9385" s="36"/>
      <c r="J9385" s="38"/>
      <c r="K9385" s="36"/>
      <c r="L9385" s="36"/>
      <c r="M9385" s="38"/>
      <c r="N9385" s="36"/>
      <c r="O9385" s="38"/>
    </row>
    <row r="9386" spans="8:15">
      <c r="H9386" s="37"/>
      <c r="I9386" s="36"/>
      <c r="J9386" s="38"/>
      <c r="K9386" s="36"/>
      <c r="L9386" s="36"/>
      <c r="M9386" s="38"/>
      <c r="N9386" s="36"/>
      <c r="O9386" s="38"/>
    </row>
    <row r="9387" spans="8:15">
      <c r="H9387" s="37"/>
      <c r="I9387" s="36"/>
      <c r="J9387" s="38"/>
      <c r="K9387" s="36"/>
      <c r="L9387" s="36"/>
      <c r="M9387" s="38"/>
      <c r="N9387" s="36"/>
      <c r="O9387" s="38"/>
    </row>
    <row r="9388" spans="8:15">
      <c r="H9388" s="37"/>
      <c r="I9388" s="36"/>
      <c r="J9388" s="38"/>
      <c r="K9388" s="36"/>
      <c r="L9388" s="36"/>
      <c r="M9388" s="38"/>
      <c r="N9388" s="36"/>
      <c r="O9388" s="38"/>
    </row>
    <row r="9389" spans="8:15">
      <c r="H9389" s="37"/>
      <c r="I9389" s="36"/>
      <c r="J9389" s="38"/>
      <c r="K9389" s="36"/>
      <c r="L9389" s="36"/>
      <c r="M9389" s="38"/>
      <c r="N9389" s="36"/>
      <c r="O9389" s="38"/>
    </row>
    <row r="9390" spans="8:15">
      <c r="H9390" s="37"/>
      <c r="I9390" s="36"/>
      <c r="J9390" s="38"/>
      <c r="K9390" s="36"/>
      <c r="L9390" s="36"/>
      <c r="M9390" s="38"/>
      <c r="N9390" s="36"/>
      <c r="O9390" s="38"/>
    </row>
    <row r="9391" spans="8:15">
      <c r="H9391" s="37"/>
      <c r="I9391" s="36"/>
      <c r="J9391" s="38"/>
      <c r="K9391" s="36"/>
      <c r="L9391" s="36"/>
      <c r="M9391" s="38"/>
      <c r="N9391" s="36"/>
      <c r="O9391" s="38"/>
    </row>
    <row r="9392" spans="8:15">
      <c r="H9392" s="37"/>
      <c r="I9392" s="36"/>
      <c r="J9392" s="38"/>
      <c r="K9392" s="36"/>
      <c r="L9392" s="36"/>
      <c r="M9392" s="38"/>
      <c r="N9392" s="36"/>
      <c r="O9392" s="38"/>
    </row>
    <row r="9393" spans="8:15">
      <c r="H9393" s="37"/>
      <c r="I9393" s="36"/>
      <c r="J9393" s="38"/>
      <c r="K9393" s="36"/>
      <c r="L9393" s="36"/>
      <c r="M9393" s="38"/>
      <c r="N9393" s="36"/>
      <c r="O9393" s="38"/>
    </row>
    <row r="9394" spans="8:15">
      <c r="H9394" s="37"/>
      <c r="I9394" s="36"/>
      <c r="J9394" s="38"/>
      <c r="K9394" s="36"/>
      <c r="L9394" s="36"/>
      <c r="M9394" s="38"/>
      <c r="N9394" s="36"/>
      <c r="O9394" s="38"/>
    </row>
    <row r="9395" spans="8:15">
      <c r="H9395" s="37"/>
      <c r="I9395" s="36"/>
      <c r="J9395" s="38"/>
      <c r="K9395" s="36"/>
      <c r="L9395" s="36"/>
      <c r="M9395" s="38"/>
      <c r="N9395" s="36"/>
      <c r="O9395" s="38"/>
    </row>
    <row r="9396" spans="8:15">
      <c r="H9396" s="37"/>
      <c r="I9396" s="36"/>
      <c r="J9396" s="38"/>
      <c r="K9396" s="36"/>
      <c r="L9396" s="36"/>
      <c r="M9396" s="38"/>
      <c r="N9396" s="36"/>
      <c r="O9396" s="38"/>
    </row>
    <row r="9397" spans="8:15">
      <c r="H9397" s="37"/>
      <c r="I9397" s="36"/>
      <c r="J9397" s="38"/>
      <c r="K9397" s="36"/>
      <c r="L9397" s="36"/>
      <c r="M9397" s="38"/>
      <c r="N9397" s="36"/>
      <c r="O9397" s="38"/>
    </row>
    <row r="9398" spans="8:15">
      <c r="H9398" s="37"/>
      <c r="I9398" s="36"/>
      <c r="J9398" s="38"/>
      <c r="K9398" s="36"/>
      <c r="L9398" s="36"/>
      <c r="M9398" s="38"/>
      <c r="N9398" s="36"/>
      <c r="O9398" s="38"/>
    </row>
    <row r="9399" spans="8:15">
      <c r="H9399" s="37"/>
      <c r="I9399" s="36"/>
      <c r="J9399" s="38"/>
      <c r="K9399" s="36"/>
      <c r="L9399" s="36"/>
      <c r="M9399" s="38"/>
      <c r="N9399" s="36"/>
      <c r="O9399" s="38"/>
    </row>
    <row r="9400" spans="8:15">
      <c r="H9400" s="37"/>
      <c r="I9400" s="36"/>
      <c r="J9400" s="38"/>
      <c r="K9400" s="36"/>
      <c r="L9400" s="36"/>
      <c r="M9400" s="38"/>
      <c r="N9400" s="36"/>
      <c r="O9400" s="38"/>
    </row>
    <row r="9401" spans="8:15">
      <c r="H9401" s="37"/>
      <c r="I9401" s="36"/>
      <c r="J9401" s="38"/>
      <c r="K9401" s="36"/>
      <c r="L9401" s="36"/>
      <c r="M9401" s="38"/>
      <c r="N9401" s="36"/>
      <c r="O9401" s="38"/>
    </row>
    <row r="9402" spans="8:15">
      <c r="H9402" s="37"/>
      <c r="I9402" s="36"/>
      <c r="J9402" s="38"/>
      <c r="K9402" s="36"/>
      <c r="L9402" s="36"/>
      <c r="M9402" s="38"/>
      <c r="N9402" s="36"/>
      <c r="O9402" s="38"/>
    </row>
    <row r="9403" spans="8:15">
      <c r="H9403" s="37"/>
      <c r="I9403" s="36"/>
      <c r="J9403" s="38"/>
      <c r="K9403" s="36"/>
      <c r="L9403" s="36"/>
      <c r="M9403" s="38"/>
      <c r="N9403" s="36"/>
      <c r="O9403" s="38"/>
    </row>
    <row r="9404" spans="8:15">
      <c r="H9404" s="37"/>
      <c r="I9404" s="36"/>
      <c r="J9404" s="38"/>
      <c r="K9404" s="36"/>
      <c r="L9404" s="36"/>
      <c r="M9404" s="38"/>
      <c r="N9404" s="36"/>
      <c r="O9404" s="38"/>
    </row>
    <row r="9405" spans="8:15">
      <c r="H9405" s="37"/>
      <c r="I9405" s="36"/>
      <c r="J9405" s="38"/>
      <c r="K9405" s="36"/>
      <c r="L9405" s="36"/>
      <c r="M9405" s="38"/>
      <c r="N9405" s="36"/>
      <c r="O9405" s="38"/>
    </row>
    <row r="9406" spans="8:15">
      <c r="H9406" s="37"/>
      <c r="I9406" s="36"/>
      <c r="J9406" s="38"/>
      <c r="K9406" s="36"/>
      <c r="L9406" s="36"/>
      <c r="M9406" s="38"/>
      <c r="N9406" s="36"/>
      <c r="O9406" s="38"/>
    </row>
    <row r="9407" spans="8:15">
      <c r="H9407" s="37"/>
      <c r="I9407" s="36"/>
      <c r="J9407" s="38"/>
      <c r="K9407" s="36"/>
      <c r="L9407" s="36"/>
      <c r="M9407" s="38"/>
      <c r="N9407" s="36"/>
      <c r="O9407" s="38"/>
    </row>
    <row r="9408" spans="8:15">
      <c r="H9408" s="37"/>
      <c r="I9408" s="36"/>
      <c r="J9408" s="38"/>
      <c r="K9408" s="36"/>
      <c r="L9408" s="36"/>
      <c r="M9408" s="38"/>
      <c r="N9408" s="36"/>
      <c r="O9408" s="38"/>
    </row>
    <row r="9409" spans="8:15">
      <c r="H9409" s="37"/>
      <c r="I9409" s="36"/>
      <c r="J9409" s="38"/>
      <c r="K9409" s="36"/>
      <c r="L9409" s="36"/>
      <c r="M9409" s="38"/>
      <c r="N9409" s="36"/>
      <c r="O9409" s="38"/>
    </row>
    <row r="9410" spans="8:15">
      <c r="H9410" s="37"/>
      <c r="I9410" s="36"/>
      <c r="J9410" s="38"/>
      <c r="K9410" s="36"/>
      <c r="L9410" s="36"/>
      <c r="M9410" s="38"/>
      <c r="N9410" s="36"/>
      <c r="O9410" s="38"/>
    </row>
    <row r="9411" spans="8:15">
      <c r="H9411" s="37"/>
      <c r="I9411" s="36"/>
      <c r="J9411" s="38"/>
      <c r="K9411" s="36"/>
      <c r="L9411" s="36"/>
      <c r="M9411" s="38"/>
      <c r="N9411" s="36"/>
      <c r="O9411" s="38"/>
    </row>
    <row r="9412" spans="8:15">
      <c r="H9412" s="37"/>
      <c r="I9412" s="36"/>
      <c r="J9412" s="38"/>
      <c r="K9412" s="36"/>
      <c r="L9412" s="36"/>
      <c r="M9412" s="38"/>
      <c r="N9412" s="36"/>
      <c r="O9412" s="38"/>
    </row>
    <row r="9413" spans="8:15">
      <c r="H9413" s="37"/>
      <c r="I9413" s="36"/>
      <c r="J9413" s="38"/>
      <c r="K9413" s="36"/>
      <c r="L9413" s="36"/>
      <c r="M9413" s="38"/>
      <c r="N9413" s="36"/>
      <c r="O9413" s="38"/>
    </row>
    <row r="9414" spans="8:15">
      <c r="H9414" s="37"/>
      <c r="I9414" s="36"/>
      <c r="J9414" s="38"/>
      <c r="K9414" s="36"/>
      <c r="L9414" s="36"/>
      <c r="M9414" s="38"/>
      <c r="N9414" s="36"/>
      <c r="O9414" s="38"/>
    </row>
    <row r="9415" spans="8:15">
      <c r="H9415" s="37"/>
      <c r="I9415" s="36"/>
      <c r="J9415" s="38"/>
      <c r="K9415" s="36"/>
      <c r="L9415" s="36"/>
      <c r="M9415" s="38"/>
      <c r="N9415" s="36"/>
      <c r="O9415" s="38"/>
    </row>
    <row r="9416" spans="8:15">
      <c r="H9416" s="37"/>
      <c r="I9416" s="36"/>
      <c r="J9416" s="38"/>
      <c r="K9416" s="36"/>
      <c r="L9416" s="36"/>
      <c r="M9416" s="38"/>
      <c r="N9416" s="36"/>
      <c r="O9416" s="38"/>
    </row>
    <row r="9417" spans="8:15">
      <c r="H9417" s="37"/>
      <c r="I9417" s="36"/>
      <c r="J9417" s="38"/>
      <c r="K9417" s="36"/>
      <c r="L9417" s="36"/>
      <c r="M9417" s="38"/>
      <c r="N9417" s="36"/>
      <c r="O9417" s="38"/>
    </row>
    <row r="9418" spans="8:15">
      <c r="H9418" s="37"/>
      <c r="I9418" s="36"/>
      <c r="J9418" s="38"/>
      <c r="K9418" s="36"/>
      <c r="L9418" s="36"/>
      <c r="M9418" s="38"/>
      <c r="N9418" s="36"/>
      <c r="O9418" s="38"/>
    </row>
    <row r="9419" spans="8:15">
      <c r="H9419" s="37"/>
      <c r="I9419" s="36"/>
      <c r="J9419" s="38"/>
      <c r="K9419" s="36"/>
      <c r="L9419" s="36"/>
      <c r="M9419" s="38"/>
      <c r="N9419" s="36"/>
      <c r="O9419" s="38"/>
    </row>
    <row r="9420" spans="8:15">
      <c r="H9420" s="37"/>
      <c r="I9420" s="36"/>
      <c r="J9420" s="38"/>
      <c r="K9420" s="36"/>
      <c r="L9420" s="36"/>
      <c r="M9420" s="38"/>
      <c r="N9420" s="36"/>
      <c r="O9420" s="38"/>
    </row>
    <row r="9421" spans="8:15">
      <c r="H9421" s="37"/>
      <c r="I9421" s="36"/>
      <c r="J9421" s="38"/>
      <c r="K9421" s="36"/>
      <c r="L9421" s="36"/>
      <c r="M9421" s="38"/>
      <c r="N9421" s="36"/>
      <c r="O9421" s="38"/>
    </row>
    <row r="9422" spans="8:15">
      <c r="H9422" s="37"/>
      <c r="I9422" s="36"/>
      <c r="J9422" s="38"/>
      <c r="K9422" s="36"/>
      <c r="L9422" s="36"/>
      <c r="M9422" s="38"/>
      <c r="N9422" s="36"/>
      <c r="O9422" s="38"/>
    </row>
    <row r="9423" spans="8:15">
      <c r="H9423" s="37"/>
      <c r="I9423" s="36"/>
      <c r="J9423" s="38"/>
      <c r="K9423" s="36"/>
      <c r="L9423" s="36"/>
      <c r="M9423" s="38"/>
      <c r="N9423" s="36"/>
      <c r="O9423" s="38"/>
    </row>
    <row r="9424" spans="8:15">
      <c r="H9424" s="37"/>
      <c r="I9424" s="36"/>
      <c r="J9424" s="38"/>
      <c r="K9424" s="36"/>
      <c r="L9424" s="36"/>
      <c r="M9424" s="38"/>
      <c r="N9424" s="36"/>
      <c r="O9424" s="38"/>
    </row>
    <row r="9425" spans="8:15">
      <c r="H9425" s="37"/>
      <c r="I9425" s="36"/>
      <c r="J9425" s="38"/>
      <c r="K9425" s="36"/>
      <c r="L9425" s="36"/>
      <c r="M9425" s="38"/>
      <c r="N9425" s="36"/>
      <c r="O9425" s="38"/>
    </row>
    <row r="9426" spans="8:15">
      <c r="H9426" s="37"/>
      <c r="I9426" s="36"/>
      <c r="J9426" s="38"/>
      <c r="K9426" s="36"/>
      <c r="L9426" s="36"/>
      <c r="M9426" s="38"/>
      <c r="N9426" s="36"/>
      <c r="O9426" s="38"/>
    </row>
    <row r="9427" spans="8:15">
      <c r="H9427" s="37"/>
      <c r="I9427" s="36"/>
      <c r="J9427" s="38"/>
      <c r="K9427" s="36"/>
      <c r="L9427" s="36"/>
      <c r="M9427" s="38"/>
      <c r="N9427" s="36"/>
      <c r="O9427" s="38"/>
    </row>
    <row r="9428" spans="8:15">
      <c r="H9428" s="37"/>
      <c r="I9428" s="36"/>
      <c r="J9428" s="38"/>
      <c r="K9428" s="36"/>
      <c r="L9428" s="36"/>
      <c r="M9428" s="38"/>
      <c r="N9428" s="36"/>
      <c r="O9428" s="38"/>
    </row>
    <row r="9429" spans="8:15">
      <c r="H9429" s="37"/>
      <c r="I9429" s="36"/>
      <c r="J9429" s="38"/>
      <c r="K9429" s="36"/>
      <c r="L9429" s="36"/>
      <c r="M9429" s="38"/>
      <c r="N9429" s="36"/>
      <c r="O9429" s="38"/>
    </row>
    <row r="9430" spans="8:15">
      <c r="H9430" s="37"/>
      <c r="I9430" s="36"/>
      <c r="J9430" s="38"/>
      <c r="K9430" s="36"/>
      <c r="L9430" s="36"/>
      <c r="M9430" s="38"/>
      <c r="N9430" s="36"/>
      <c r="O9430" s="38"/>
    </row>
    <row r="9431" spans="8:15">
      <c r="H9431" s="37"/>
      <c r="I9431" s="36"/>
      <c r="J9431" s="38"/>
      <c r="K9431" s="36"/>
      <c r="L9431" s="36"/>
      <c r="M9431" s="38"/>
      <c r="N9431" s="36"/>
      <c r="O9431" s="38"/>
    </row>
    <row r="9432" spans="8:15">
      <c r="H9432" s="37"/>
      <c r="I9432" s="36"/>
      <c r="J9432" s="38"/>
      <c r="K9432" s="36"/>
      <c r="L9432" s="36"/>
      <c r="M9432" s="38"/>
      <c r="N9432" s="36"/>
      <c r="O9432" s="38"/>
    </row>
    <row r="9433" spans="8:15">
      <c r="H9433" s="37"/>
      <c r="I9433" s="36"/>
      <c r="J9433" s="38"/>
      <c r="K9433" s="36"/>
      <c r="L9433" s="36"/>
      <c r="M9433" s="38"/>
      <c r="N9433" s="36"/>
      <c r="O9433" s="38"/>
    </row>
    <row r="9434" spans="8:15">
      <c r="H9434" s="37"/>
      <c r="I9434" s="36"/>
      <c r="J9434" s="38"/>
      <c r="K9434" s="36"/>
      <c r="L9434" s="36"/>
      <c r="M9434" s="38"/>
      <c r="N9434" s="36"/>
      <c r="O9434" s="38"/>
    </row>
    <row r="9435" spans="8:15">
      <c r="H9435" s="37"/>
      <c r="I9435" s="36"/>
      <c r="J9435" s="38"/>
      <c r="K9435" s="36"/>
      <c r="L9435" s="36"/>
      <c r="M9435" s="38"/>
      <c r="N9435" s="36"/>
      <c r="O9435" s="38"/>
    </row>
    <row r="9436" spans="8:15">
      <c r="H9436" s="37"/>
      <c r="I9436" s="36"/>
      <c r="J9436" s="38"/>
      <c r="K9436" s="36"/>
      <c r="L9436" s="36"/>
      <c r="M9436" s="38"/>
      <c r="N9436" s="36"/>
      <c r="O9436" s="38"/>
    </row>
    <row r="9437" spans="8:15">
      <c r="H9437" s="37"/>
      <c r="I9437" s="36"/>
      <c r="J9437" s="38"/>
      <c r="K9437" s="36"/>
      <c r="L9437" s="36"/>
      <c r="M9437" s="38"/>
      <c r="N9437" s="36"/>
      <c r="O9437" s="38"/>
    </row>
    <row r="9438" spans="8:15">
      <c r="H9438" s="37"/>
      <c r="I9438" s="36"/>
      <c r="J9438" s="38"/>
      <c r="K9438" s="36"/>
      <c r="L9438" s="36"/>
      <c r="M9438" s="38"/>
      <c r="N9438" s="36"/>
      <c r="O9438" s="38"/>
    </row>
    <row r="9439" spans="8:15">
      <c r="H9439" s="37"/>
      <c r="I9439" s="36"/>
      <c r="J9439" s="38"/>
      <c r="K9439" s="36"/>
      <c r="L9439" s="36"/>
      <c r="M9439" s="38"/>
      <c r="N9439" s="36"/>
      <c r="O9439" s="38"/>
    </row>
    <row r="9440" spans="8:15">
      <c r="H9440" s="37"/>
      <c r="I9440" s="36"/>
      <c r="J9440" s="38"/>
      <c r="K9440" s="36"/>
      <c r="L9440" s="36"/>
      <c r="M9440" s="38"/>
      <c r="N9440" s="36"/>
      <c r="O9440" s="38"/>
    </row>
    <row r="9441" spans="8:15">
      <c r="H9441" s="37"/>
      <c r="I9441" s="36"/>
      <c r="J9441" s="38"/>
      <c r="K9441" s="36"/>
      <c r="L9441" s="36"/>
      <c r="M9441" s="38"/>
      <c r="N9441" s="36"/>
      <c r="O9441" s="38"/>
    </row>
    <row r="9442" spans="8:15">
      <c r="H9442" s="37"/>
      <c r="I9442" s="36"/>
      <c r="J9442" s="38"/>
      <c r="K9442" s="36"/>
      <c r="L9442" s="36"/>
      <c r="M9442" s="38"/>
      <c r="N9442" s="36"/>
      <c r="O9442" s="38"/>
    </row>
    <row r="9443" spans="8:15">
      <c r="H9443" s="37"/>
      <c r="I9443" s="36"/>
      <c r="J9443" s="38"/>
      <c r="K9443" s="36"/>
      <c r="L9443" s="36"/>
      <c r="M9443" s="38"/>
      <c r="N9443" s="36"/>
      <c r="O9443" s="38"/>
    </row>
    <row r="9444" spans="8:15">
      <c r="H9444" s="37"/>
      <c r="I9444" s="36"/>
      <c r="J9444" s="38"/>
      <c r="K9444" s="36"/>
      <c r="L9444" s="36"/>
      <c r="M9444" s="38"/>
      <c r="N9444" s="36"/>
      <c r="O9444" s="38"/>
    </row>
    <row r="9445" spans="8:15">
      <c r="H9445" s="37"/>
      <c r="I9445" s="36"/>
      <c r="J9445" s="38"/>
      <c r="K9445" s="36"/>
      <c r="L9445" s="36"/>
      <c r="M9445" s="38"/>
      <c r="N9445" s="36"/>
      <c r="O9445" s="38"/>
    </row>
    <row r="9446" spans="8:15">
      <c r="H9446" s="37"/>
      <c r="I9446" s="36"/>
      <c r="J9446" s="38"/>
      <c r="K9446" s="36"/>
      <c r="L9446" s="36"/>
      <c r="M9446" s="38"/>
      <c r="N9446" s="36"/>
      <c r="O9446" s="38"/>
    </row>
    <row r="9447" spans="8:15">
      <c r="H9447" s="37"/>
      <c r="I9447" s="36"/>
      <c r="J9447" s="38"/>
      <c r="K9447" s="36"/>
      <c r="L9447" s="36"/>
      <c r="M9447" s="38"/>
      <c r="N9447" s="36"/>
      <c r="O9447" s="38"/>
    </row>
    <row r="9448" spans="8:15">
      <c r="H9448" s="37"/>
      <c r="I9448" s="36"/>
      <c r="J9448" s="38"/>
      <c r="K9448" s="36"/>
      <c r="L9448" s="36"/>
      <c r="M9448" s="38"/>
      <c r="N9448" s="36"/>
      <c r="O9448" s="38"/>
    </row>
    <row r="9449" spans="8:15">
      <c r="H9449" s="37"/>
      <c r="I9449" s="36"/>
      <c r="J9449" s="38"/>
      <c r="K9449" s="36"/>
      <c r="L9449" s="36"/>
      <c r="M9449" s="38"/>
      <c r="N9449" s="36"/>
      <c r="O9449" s="38"/>
    </row>
    <row r="9450" spans="8:15">
      <c r="H9450" s="37"/>
      <c r="I9450" s="36"/>
      <c r="J9450" s="38"/>
      <c r="K9450" s="36"/>
      <c r="L9450" s="36"/>
      <c r="M9450" s="38"/>
      <c r="N9450" s="36"/>
      <c r="O9450" s="38"/>
    </row>
    <row r="9451" spans="8:15">
      <c r="H9451" s="37"/>
      <c r="I9451" s="36"/>
      <c r="J9451" s="38"/>
      <c r="K9451" s="36"/>
      <c r="L9451" s="36"/>
      <c r="M9451" s="38"/>
      <c r="N9451" s="36"/>
      <c r="O9451" s="38"/>
    </row>
    <row r="9452" spans="8:15">
      <c r="H9452" s="37"/>
      <c r="I9452" s="36"/>
      <c r="J9452" s="38"/>
      <c r="K9452" s="36"/>
      <c r="L9452" s="36"/>
      <c r="M9452" s="38"/>
      <c r="N9452" s="36"/>
      <c r="O9452" s="38"/>
    </row>
    <row r="9453" spans="8:15">
      <c r="H9453" s="37"/>
      <c r="I9453" s="36"/>
      <c r="J9453" s="38"/>
      <c r="K9453" s="36"/>
      <c r="L9453" s="36"/>
      <c r="M9453" s="38"/>
      <c r="N9453" s="36"/>
      <c r="O9453" s="38"/>
    </row>
    <row r="9454" spans="8:15">
      <c r="H9454" s="37"/>
      <c r="I9454" s="36"/>
      <c r="J9454" s="38"/>
      <c r="K9454" s="36"/>
      <c r="L9454" s="36"/>
      <c r="M9454" s="38"/>
      <c r="N9454" s="36"/>
      <c r="O9454" s="38"/>
    </row>
    <row r="9455" spans="8:15">
      <c r="H9455" s="37"/>
      <c r="I9455" s="36"/>
      <c r="J9455" s="38"/>
      <c r="K9455" s="36"/>
      <c r="L9455" s="36"/>
      <c r="M9455" s="38"/>
      <c r="N9455" s="36"/>
      <c r="O9455" s="38"/>
    </row>
    <row r="9456" spans="8:15">
      <c r="H9456" s="37"/>
      <c r="I9456" s="36"/>
      <c r="J9456" s="38"/>
      <c r="K9456" s="36"/>
      <c r="L9456" s="36"/>
      <c r="M9456" s="38"/>
      <c r="N9456" s="36"/>
      <c r="O9456" s="38"/>
    </row>
    <row r="9457" spans="8:15">
      <c r="H9457" s="37"/>
      <c r="I9457" s="36"/>
      <c r="J9457" s="38"/>
      <c r="K9457" s="36"/>
      <c r="L9457" s="36"/>
      <c r="M9457" s="38"/>
      <c r="N9457" s="36"/>
      <c r="O9457" s="38"/>
    </row>
    <row r="9458" spans="8:15">
      <c r="H9458" s="37"/>
      <c r="I9458" s="36"/>
      <c r="J9458" s="38"/>
      <c r="K9458" s="36"/>
      <c r="L9458" s="36"/>
      <c r="M9458" s="38"/>
      <c r="N9458" s="36"/>
      <c r="O9458" s="38"/>
    </row>
    <row r="9459" spans="8:15">
      <c r="H9459" s="37"/>
      <c r="I9459" s="36"/>
      <c r="J9459" s="38"/>
      <c r="K9459" s="36"/>
      <c r="L9459" s="36"/>
      <c r="M9459" s="38"/>
      <c r="N9459" s="36"/>
      <c r="O9459" s="38"/>
    </row>
    <row r="9460" spans="8:15">
      <c r="H9460" s="37"/>
      <c r="I9460" s="36"/>
      <c r="J9460" s="38"/>
      <c r="K9460" s="36"/>
      <c r="L9460" s="36"/>
      <c r="M9460" s="38"/>
      <c r="N9460" s="36"/>
      <c r="O9460" s="38"/>
    </row>
    <row r="9461" spans="8:15">
      <c r="H9461" s="37"/>
      <c r="I9461" s="36"/>
      <c r="J9461" s="38"/>
      <c r="K9461" s="36"/>
      <c r="L9461" s="36"/>
      <c r="M9461" s="38"/>
      <c r="N9461" s="36"/>
      <c r="O9461" s="38"/>
    </row>
    <row r="9462" spans="8:15">
      <c r="H9462" s="37"/>
      <c r="I9462" s="36"/>
      <c r="J9462" s="38"/>
      <c r="K9462" s="36"/>
      <c r="L9462" s="36"/>
      <c r="M9462" s="38"/>
      <c r="N9462" s="36"/>
      <c r="O9462" s="38"/>
    </row>
    <row r="9463" spans="8:15">
      <c r="H9463" s="37"/>
      <c r="I9463" s="36"/>
      <c r="J9463" s="38"/>
      <c r="K9463" s="36"/>
      <c r="L9463" s="36"/>
      <c r="M9463" s="38"/>
      <c r="N9463" s="36"/>
      <c r="O9463" s="38"/>
    </row>
    <row r="9464" spans="8:15">
      <c r="H9464" s="37"/>
      <c r="I9464" s="36"/>
      <c r="J9464" s="38"/>
      <c r="K9464" s="36"/>
      <c r="L9464" s="36"/>
      <c r="M9464" s="38"/>
      <c r="N9464" s="36"/>
      <c r="O9464" s="38"/>
    </row>
    <row r="9465" spans="8:15">
      <c r="H9465" s="37"/>
      <c r="I9465" s="36"/>
      <c r="J9465" s="38"/>
      <c r="K9465" s="36"/>
      <c r="L9465" s="36"/>
      <c r="M9465" s="38"/>
      <c r="N9465" s="36"/>
      <c r="O9465" s="38"/>
    </row>
    <row r="9466" spans="8:15">
      <c r="H9466" s="37"/>
      <c r="I9466" s="36"/>
      <c r="J9466" s="38"/>
      <c r="K9466" s="36"/>
      <c r="L9466" s="36"/>
      <c r="M9466" s="38"/>
      <c r="N9466" s="36"/>
      <c r="O9466" s="38"/>
    </row>
    <row r="9467" spans="8:15">
      <c r="H9467" s="37"/>
      <c r="I9467" s="36"/>
      <c r="J9467" s="38"/>
      <c r="K9467" s="36"/>
      <c r="L9467" s="36"/>
      <c r="M9467" s="38"/>
      <c r="N9467" s="36"/>
      <c r="O9467" s="38"/>
    </row>
    <row r="9468" spans="8:15">
      <c r="H9468" s="37"/>
      <c r="I9468" s="36"/>
      <c r="J9468" s="38"/>
      <c r="K9468" s="36"/>
      <c r="L9468" s="36"/>
      <c r="M9468" s="38"/>
      <c r="N9468" s="36"/>
      <c r="O9468" s="38"/>
    </row>
    <row r="9469" spans="8:15">
      <c r="H9469" s="37"/>
      <c r="I9469" s="36"/>
      <c r="J9469" s="38"/>
      <c r="K9469" s="36"/>
      <c r="L9469" s="36"/>
      <c r="M9469" s="38"/>
      <c r="N9469" s="36"/>
      <c r="O9469" s="38"/>
    </row>
    <row r="9470" spans="8:15">
      <c r="H9470" s="37"/>
      <c r="I9470" s="36"/>
      <c r="J9470" s="38"/>
      <c r="K9470" s="36"/>
      <c r="L9470" s="36"/>
      <c r="M9470" s="38"/>
      <c r="N9470" s="36"/>
      <c r="O9470" s="38"/>
    </row>
    <row r="9471" spans="8:15">
      <c r="H9471" s="37"/>
      <c r="I9471" s="36"/>
      <c r="J9471" s="38"/>
      <c r="K9471" s="36"/>
      <c r="L9471" s="36"/>
      <c r="M9471" s="38"/>
      <c r="N9471" s="36"/>
      <c r="O9471" s="38"/>
    </row>
    <row r="9472" spans="8:15">
      <c r="H9472" s="37"/>
      <c r="I9472" s="36"/>
      <c r="J9472" s="38"/>
      <c r="K9472" s="36"/>
      <c r="L9472" s="36"/>
      <c r="M9472" s="38"/>
      <c r="N9472" s="36"/>
      <c r="O9472" s="38"/>
    </row>
    <row r="9473" spans="8:15">
      <c r="H9473" s="37"/>
      <c r="I9473" s="36"/>
      <c r="J9473" s="38"/>
      <c r="K9473" s="36"/>
      <c r="L9473" s="36"/>
      <c r="M9473" s="38"/>
      <c r="N9473" s="36"/>
      <c r="O9473" s="38"/>
    </row>
    <row r="9474" spans="8:15">
      <c r="H9474" s="37"/>
      <c r="I9474" s="36"/>
      <c r="J9474" s="38"/>
      <c r="K9474" s="36"/>
      <c r="L9474" s="36"/>
      <c r="M9474" s="38"/>
      <c r="N9474" s="36"/>
      <c r="O9474" s="38"/>
    </row>
    <row r="9475" spans="8:15">
      <c r="H9475" s="37"/>
      <c r="I9475" s="36"/>
      <c r="J9475" s="38"/>
      <c r="K9475" s="36"/>
      <c r="L9475" s="36"/>
      <c r="M9475" s="38"/>
      <c r="N9475" s="36"/>
      <c r="O9475" s="38"/>
    </row>
    <row r="9476" spans="8:15">
      <c r="H9476" s="37"/>
      <c r="I9476" s="36"/>
      <c r="J9476" s="38"/>
      <c r="K9476" s="36"/>
      <c r="L9476" s="36"/>
      <c r="M9476" s="38"/>
      <c r="N9476" s="36"/>
      <c r="O9476" s="38"/>
    </row>
    <row r="9477" spans="8:15">
      <c r="H9477" s="37"/>
      <c r="I9477" s="36"/>
      <c r="J9477" s="38"/>
      <c r="K9477" s="36"/>
      <c r="L9477" s="36"/>
      <c r="M9477" s="38"/>
      <c r="N9477" s="36"/>
      <c r="O9477" s="38"/>
    </row>
    <row r="9478" spans="8:15">
      <c r="H9478" s="37"/>
      <c r="I9478" s="36"/>
      <c r="J9478" s="38"/>
      <c r="K9478" s="36"/>
      <c r="L9478" s="36"/>
      <c r="M9478" s="38"/>
      <c r="N9478" s="36"/>
      <c r="O9478" s="38"/>
    </row>
    <row r="9479" spans="8:15">
      <c r="H9479" s="37"/>
      <c r="I9479" s="36"/>
      <c r="J9479" s="38"/>
      <c r="K9479" s="36"/>
      <c r="L9479" s="36"/>
      <c r="M9479" s="38"/>
      <c r="N9479" s="36"/>
      <c r="O9479" s="38"/>
    </row>
    <row r="9480" spans="8:15">
      <c r="H9480" s="37"/>
      <c r="I9480" s="36"/>
      <c r="J9480" s="38"/>
      <c r="K9480" s="36"/>
      <c r="L9480" s="36"/>
      <c r="M9480" s="38"/>
      <c r="N9480" s="36"/>
      <c r="O9480" s="38"/>
    </row>
    <row r="9481" spans="8:15">
      <c r="H9481" s="37"/>
      <c r="I9481" s="36"/>
      <c r="J9481" s="38"/>
      <c r="K9481" s="36"/>
      <c r="L9481" s="36"/>
      <c r="M9481" s="38"/>
      <c r="N9481" s="36"/>
      <c r="O9481" s="38"/>
    </row>
    <row r="9482" spans="8:15">
      <c r="H9482" s="37"/>
      <c r="I9482" s="36"/>
      <c r="J9482" s="38"/>
      <c r="K9482" s="36"/>
      <c r="L9482" s="36"/>
      <c r="M9482" s="38"/>
      <c r="N9482" s="36"/>
      <c r="O9482" s="38"/>
    </row>
    <row r="9483" spans="8:15">
      <c r="H9483" s="37"/>
      <c r="I9483" s="36"/>
      <c r="J9483" s="38"/>
      <c r="K9483" s="36"/>
      <c r="L9483" s="36"/>
      <c r="M9483" s="38"/>
      <c r="N9483" s="36"/>
      <c r="O9483" s="38"/>
    </row>
    <row r="9484" spans="8:15">
      <c r="H9484" s="37"/>
      <c r="I9484" s="36"/>
      <c r="J9484" s="38"/>
      <c r="K9484" s="36"/>
      <c r="L9484" s="36"/>
      <c r="M9484" s="38"/>
      <c r="N9484" s="36"/>
      <c r="O9484" s="38"/>
    </row>
    <row r="9485" spans="8:15">
      <c r="H9485" s="37"/>
      <c r="I9485" s="36"/>
      <c r="J9485" s="38"/>
      <c r="K9485" s="36"/>
      <c r="L9485" s="36"/>
      <c r="M9485" s="38"/>
      <c r="N9485" s="36"/>
      <c r="O9485" s="38"/>
    </row>
    <row r="9486" spans="8:15">
      <c r="H9486" s="37"/>
      <c r="I9486" s="36"/>
      <c r="J9486" s="38"/>
      <c r="K9486" s="36"/>
      <c r="L9486" s="36"/>
      <c r="M9486" s="38"/>
      <c r="N9486" s="36"/>
      <c r="O9486" s="38"/>
    </row>
    <row r="9487" spans="8:15">
      <c r="H9487" s="37"/>
      <c r="I9487" s="36"/>
      <c r="J9487" s="38"/>
      <c r="K9487" s="36"/>
      <c r="L9487" s="36"/>
      <c r="M9487" s="38"/>
      <c r="N9487" s="36"/>
      <c r="O9487" s="38"/>
    </row>
    <row r="9488" spans="8:15">
      <c r="H9488" s="37"/>
      <c r="I9488" s="36"/>
      <c r="J9488" s="38"/>
      <c r="K9488" s="36"/>
      <c r="L9488" s="36"/>
      <c r="M9488" s="38"/>
      <c r="N9488" s="36"/>
      <c r="O9488" s="38"/>
    </row>
    <row r="9489" spans="8:15">
      <c r="H9489" s="37"/>
      <c r="I9489" s="36"/>
      <c r="J9489" s="38"/>
      <c r="K9489" s="36"/>
      <c r="L9489" s="36"/>
      <c r="M9489" s="38"/>
      <c r="N9489" s="36"/>
      <c r="O9489" s="38"/>
    </row>
    <row r="9490" spans="8:15">
      <c r="H9490" s="37"/>
      <c r="I9490" s="36"/>
      <c r="J9490" s="38"/>
      <c r="K9490" s="36"/>
      <c r="L9490" s="36"/>
      <c r="M9490" s="38"/>
      <c r="N9490" s="36"/>
      <c r="O9490" s="38"/>
    </row>
    <row r="9491" spans="8:15">
      <c r="H9491" s="37"/>
      <c r="I9491" s="36"/>
      <c r="J9491" s="38"/>
      <c r="K9491" s="36"/>
      <c r="L9491" s="36"/>
      <c r="M9491" s="38"/>
      <c r="N9491" s="36"/>
      <c r="O9491" s="38"/>
    </row>
    <row r="9492" spans="8:15">
      <c r="H9492" s="37"/>
      <c r="I9492" s="36"/>
      <c r="J9492" s="38"/>
      <c r="K9492" s="36"/>
      <c r="L9492" s="36"/>
      <c r="M9492" s="38"/>
      <c r="N9492" s="36"/>
      <c r="O9492" s="38"/>
    </row>
    <row r="9493" spans="8:15">
      <c r="H9493" s="37"/>
      <c r="I9493" s="36"/>
      <c r="J9493" s="38"/>
      <c r="K9493" s="36"/>
      <c r="L9493" s="36"/>
      <c r="M9493" s="38"/>
      <c r="N9493" s="36"/>
      <c r="O9493" s="38"/>
    </row>
    <row r="9494" spans="8:15">
      <c r="H9494" s="37"/>
      <c r="I9494" s="36"/>
      <c r="J9494" s="38"/>
      <c r="K9494" s="36"/>
      <c r="L9494" s="36"/>
      <c r="M9494" s="38"/>
      <c r="N9494" s="36"/>
      <c r="O9494" s="38"/>
    </row>
    <row r="9495" spans="8:15">
      <c r="H9495" s="37"/>
      <c r="I9495" s="36"/>
      <c r="J9495" s="38"/>
      <c r="K9495" s="36"/>
      <c r="L9495" s="36"/>
      <c r="M9495" s="38"/>
      <c r="N9495" s="36"/>
      <c r="O9495" s="38"/>
    </row>
    <row r="9496" spans="8:15">
      <c r="H9496" s="37"/>
      <c r="I9496" s="36"/>
      <c r="J9496" s="38"/>
      <c r="K9496" s="36"/>
      <c r="L9496" s="36"/>
      <c r="M9496" s="38"/>
      <c r="N9496" s="36"/>
      <c r="O9496" s="38"/>
    </row>
    <row r="9497" spans="8:15">
      <c r="H9497" s="37"/>
      <c r="I9497" s="36"/>
      <c r="J9497" s="38"/>
      <c r="K9497" s="36"/>
      <c r="L9497" s="36"/>
      <c r="M9497" s="38"/>
      <c r="N9497" s="36"/>
      <c r="O9497" s="38"/>
    </row>
    <row r="9498" spans="8:15">
      <c r="H9498" s="37"/>
      <c r="I9498" s="36"/>
      <c r="J9498" s="38"/>
      <c r="K9498" s="36"/>
      <c r="L9498" s="36"/>
      <c r="M9498" s="38"/>
      <c r="N9498" s="36"/>
      <c r="O9498" s="38"/>
    </row>
    <row r="9499" spans="8:15">
      <c r="H9499" s="37"/>
      <c r="I9499" s="36"/>
      <c r="J9499" s="38"/>
      <c r="K9499" s="36"/>
      <c r="L9499" s="36"/>
      <c r="M9499" s="38"/>
      <c r="N9499" s="36"/>
      <c r="O9499" s="38"/>
    </row>
    <row r="9500" spans="8:15">
      <c r="H9500" s="37"/>
      <c r="I9500" s="36"/>
      <c r="J9500" s="38"/>
      <c r="K9500" s="36"/>
      <c r="L9500" s="36"/>
      <c r="M9500" s="38"/>
      <c r="N9500" s="36"/>
      <c r="O9500" s="38"/>
    </row>
    <row r="9501" spans="8:15">
      <c r="H9501" s="37"/>
      <c r="I9501" s="36"/>
      <c r="J9501" s="38"/>
      <c r="K9501" s="36"/>
      <c r="L9501" s="36"/>
      <c r="M9501" s="38"/>
      <c r="N9501" s="36"/>
      <c r="O9501" s="38"/>
    </row>
    <row r="9502" spans="8:15">
      <c r="H9502" s="37"/>
      <c r="I9502" s="36"/>
      <c r="J9502" s="38"/>
      <c r="K9502" s="36"/>
      <c r="L9502" s="36"/>
      <c r="M9502" s="38"/>
      <c r="N9502" s="36"/>
      <c r="O9502" s="38"/>
    </row>
    <row r="9503" spans="8:15">
      <c r="H9503" s="37"/>
      <c r="I9503" s="36"/>
      <c r="J9503" s="38"/>
      <c r="K9503" s="36"/>
      <c r="L9503" s="36"/>
      <c r="M9503" s="38"/>
      <c r="N9503" s="36"/>
      <c r="O9503" s="38"/>
    </row>
    <row r="9504" spans="8:15">
      <c r="H9504" s="37"/>
      <c r="I9504" s="36"/>
      <c r="J9504" s="38"/>
      <c r="K9504" s="36"/>
      <c r="L9504" s="36"/>
      <c r="M9504" s="38"/>
      <c r="N9504" s="36"/>
      <c r="O9504" s="38"/>
    </row>
    <row r="9505" spans="8:15">
      <c r="H9505" s="37"/>
      <c r="I9505" s="36"/>
      <c r="J9505" s="38"/>
      <c r="K9505" s="36"/>
      <c r="L9505" s="36"/>
      <c r="M9505" s="38"/>
      <c r="N9505" s="36"/>
      <c r="O9505" s="38"/>
    </row>
    <row r="9506" spans="8:15">
      <c r="H9506" s="37"/>
      <c r="I9506" s="36"/>
      <c r="J9506" s="38"/>
      <c r="K9506" s="36"/>
      <c r="L9506" s="36"/>
      <c r="M9506" s="38"/>
      <c r="N9506" s="36"/>
      <c r="O9506" s="38"/>
    </row>
    <row r="9507" spans="8:15">
      <c r="H9507" s="37"/>
      <c r="I9507" s="36"/>
      <c r="J9507" s="38"/>
      <c r="K9507" s="36"/>
      <c r="L9507" s="36"/>
      <c r="M9507" s="38"/>
      <c r="N9507" s="36"/>
      <c r="O9507" s="38"/>
    </row>
    <row r="9508" spans="8:15">
      <c r="H9508" s="37"/>
      <c r="I9508" s="36"/>
      <c r="J9508" s="38"/>
      <c r="K9508" s="36"/>
      <c r="L9508" s="36"/>
      <c r="M9508" s="38"/>
      <c r="N9508" s="36"/>
      <c r="O9508" s="38"/>
    </row>
    <row r="9509" spans="8:15">
      <c r="H9509" s="37"/>
      <c r="I9509" s="36"/>
      <c r="J9509" s="38"/>
      <c r="K9509" s="36"/>
      <c r="L9509" s="36"/>
      <c r="M9509" s="38"/>
      <c r="N9509" s="36"/>
      <c r="O9509" s="38"/>
    </row>
    <row r="9510" spans="8:15">
      <c r="H9510" s="37"/>
      <c r="I9510" s="36"/>
      <c r="J9510" s="38"/>
      <c r="K9510" s="36"/>
      <c r="L9510" s="36"/>
      <c r="M9510" s="38"/>
      <c r="N9510" s="36"/>
      <c r="O9510" s="38"/>
    </row>
    <row r="9511" spans="8:15">
      <c r="H9511" s="37"/>
      <c r="I9511" s="36"/>
      <c r="J9511" s="38"/>
      <c r="K9511" s="36"/>
      <c r="L9511" s="36"/>
      <c r="M9511" s="38"/>
      <c r="N9511" s="36"/>
      <c r="O9511" s="38"/>
    </row>
    <row r="9512" spans="8:15">
      <c r="H9512" s="37"/>
      <c r="I9512" s="36"/>
      <c r="J9512" s="38"/>
      <c r="K9512" s="36"/>
      <c r="L9512" s="36"/>
      <c r="M9512" s="38"/>
      <c r="N9512" s="36"/>
      <c r="O9512" s="38"/>
    </row>
    <row r="9513" spans="8:15">
      <c r="H9513" s="37"/>
      <c r="I9513" s="36"/>
      <c r="J9513" s="38"/>
      <c r="K9513" s="36"/>
      <c r="L9513" s="36"/>
      <c r="M9513" s="38"/>
      <c r="N9513" s="36"/>
      <c r="O9513" s="38"/>
    </row>
    <row r="9514" spans="8:15">
      <c r="H9514" s="37"/>
      <c r="I9514" s="36"/>
      <c r="J9514" s="38"/>
      <c r="K9514" s="36"/>
      <c r="L9514" s="36"/>
      <c r="M9514" s="38"/>
      <c r="N9514" s="36"/>
      <c r="O9514" s="38"/>
    </row>
    <row r="9515" spans="8:15">
      <c r="H9515" s="37"/>
      <c r="I9515" s="36"/>
      <c r="J9515" s="38"/>
      <c r="K9515" s="36"/>
      <c r="L9515" s="36"/>
      <c r="M9515" s="38"/>
      <c r="N9515" s="36"/>
      <c r="O9515" s="38"/>
    </row>
    <row r="9516" spans="8:15">
      <c r="H9516" s="37"/>
      <c r="I9516" s="36"/>
      <c r="J9516" s="38"/>
      <c r="K9516" s="36"/>
      <c r="L9516" s="36"/>
      <c r="M9516" s="38"/>
      <c r="N9516" s="36"/>
      <c r="O9516" s="38"/>
    </row>
    <row r="9517" spans="8:15">
      <c r="H9517" s="37"/>
      <c r="I9517" s="36"/>
      <c r="J9517" s="38"/>
      <c r="K9517" s="36"/>
      <c r="L9517" s="36"/>
      <c r="M9517" s="38"/>
      <c r="N9517" s="36"/>
      <c r="O9517" s="38"/>
    </row>
    <row r="9518" spans="8:15">
      <c r="H9518" s="37"/>
      <c r="I9518" s="36"/>
      <c r="J9518" s="38"/>
      <c r="K9518" s="36"/>
      <c r="L9518" s="36"/>
      <c r="M9518" s="38"/>
      <c r="N9518" s="36"/>
      <c r="O9518" s="38"/>
    </row>
    <row r="9519" spans="8:15">
      <c r="H9519" s="37"/>
      <c r="I9519" s="36"/>
      <c r="J9519" s="38"/>
      <c r="K9519" s="36"/>
      <c r="L9519" s="36"/>
      <c r="M9519" s="38"/>
      <c r="N9519" s="36"/>
      <c r="O9519" s="38"/>
    </row>
    <row r="9520" spans="8:15">
      <c r="H9520" s="37"/>
      <c r="I9520" s="36"/>
      <c r="J9520" s="38"/>
      <c r="K9520" s="36"/>
      <c r="L9520" s="36"/>
      <c r="M9520" s="38"/>
      <c r="N9520" s="36"/>
      <c r="O9520" s="38"/>
    </row>
    <row r="9521" spans="8:15">
      <c r="H9521" s="37"/>
      <c r="I9521" s="36"/>
      <c r="J9521" s="38"/>
      <c r="K9521" s="36"/>
      <c r="L9521" s="36"/>
      <c r="M9521" s="38"/>
      <c r="N9521" s="36"/>
      <c r="O9521" s="38"/>
    </row>
    <row r="9522" spans="8:15">
      <c r="H9522" s="37"/>
      <c r="I9522" s="36"/>
      <c r="J9522" s="38"/>
      <c r="K9522" s="36"/>
      <c r="L9522" s="36"/>
      <c r="M9522" s="38"/>
      <c r="N9522" s="36"/>
      <c r="O9522" s="38"/>
    </row>
    <row r="9523" spans="8:15">
      <c r="H9523" s="37"/>
      <c r="I9523" s="36"/>
      <c r="J9523" s="38"/>
      <c r="K9523" s="36"/>
      <c r="L9523" s="36"/>
      <c r="M9523" s="38"/>
      <c r="N9523" s="36"/>
      <c r="O9523" s="38"/>
    </row>
    <row r="9524" spans="8:15">
      <c r="H9524" s="37"/>
      <c r="I9524" s="36"/>
      <c r="J9524" s="38"/>
      <c r="K9524" s="36"/>
      <c r="L9524" s="36"/>
      <c r="M9524" s="38"/>
      <c r="N9524" s="36"/>
      <c r="O9524" s="38"/>
    </row>
    <row r="9525" spans="8:15">
      <c r="H9525" s="37"/>
      <c r="I9525" s="36"/>
      <c r="J9525" s="38"/>
      <c r="K9525" s="36"/>
      <c r="L9525" s="36"/>
      <c r="M9525" s="38"/>
      <c r="N9525" s="36"/>
      <c r="O9525" s="38"/>
    </row>
    <row r="9526" spans="8:15">
      <c r="H9526" s="37"/>
      <c r="I9526" s="36"/>
      <c r="J9526" s="38"/>
      <c r="K9526" s="36"/>
      <c r="L9526" s="36"/>
      <c r="M9526" s="38"/>
      <c r="N9526" s="36"/>
      <c r="O9526" s="38"/>
    </row>
    <row r="9527" spans="8:15">
      <c r="H9527" s="37"/>
      <c r="I9527" s="36"/>
      <c r="J9527" s="38"/>
      <c r="K9527" s="36"/>
      <c r="L9527" s="36"/>
      <c r="M9527" s="38"/>
      <c r="N9527" s="36"/>
      <c r="O9527" s="38"/>
    </row>
    <row r="9528" spans="8:15">
      <c r="H9528" s="37"/>
      <c r="I9528" s="36"/>
      <c r="J9528" s="38"/>
      <c r="K9528" s="36"/>
      <c r="L9528" s="36"/>
      <c r="M9528" s="38"/>
      <c r="N9528" s="36"/>
      <c r="O9528" s="38"/>
    </row>
    <row r="9529" spans="8:15">
      <c r="H9529" s="37"/>
      <c r="I9529" s="36"/>
      <c r="J9529" s="38"/>
      <c r="K9529" s="36"/>
      <c r="L9529" s="36"/>
      <c r="M9529" s="38"/>
      <c r="N9529" s="36"/>
      <c r="O9529" s="38"/>
    </row>
    <row r="9530" spans="8:15">
      <c r="H9530" s="37"/>
      <c r="I9530" s="36"/>
      <c r="J9530" s="38"/>
      <c r="K9530" s="36"/>
      <c r="L9530" s="36"/>
      <c r="M9530" s="38"/>
      <c r="N9530" s="36"/>
      <c r="O9530" s="38"/>
    </row>
    <row r="9531" spans="8:15">
      <c r="H9531" s="37"/>
      <c r="I9531" s="36"/>
      <c r="J9531" s="38"/>
      <c r="K9531" s="36"/>
      <c r="L9531" s="36"/>
      <c r="M9531" s="38"/>
      <c r="N9531" s="36"/>
      <c r="O9531" s="38"/>
    </row>
    <row r="9532" spans="8:15">
      <c r="H9532" s="37"/>
      <c r="I9532" s="36"/>
      <c r="J9532" s="38"/>
      <c r="K9532" s="36"/>
      <c r="L9532" s="36"/>
      <c r="M9532" s="38"/>
      <c r="N9532" s="36"/>
      <c r="O9532" s="38"/>
    </row>
    <row r="9533" spans="8:15">
      <c r="H9533" s="37"/>
      <c r="I9533" s="36"/>
      <c r="J9533" s="38"/>
      <c r="K9533" s="36"/>
      <c r="L9533" s="36"/>
      <c r="M9533" s="38"/>
      <c r="N9533" s="36"/>
      <c r="O9533" s="38"/>
    </row>
    <row r="9534" spans="8:15">
      <c r="H9534" s="37"/>
      <c r="I9534" s="36"/>
      <c r="J9534" s="38"/>
      <c r="K9534" s="36"/>
      <c r="L9534" s="36"/>
      <c r="M9534" s="38"/>
      <c r="N9534" s="36"/>
      <c r="O9534" s="38"/>
    </row>
    <row r="9535" spans="8:15">
      <c r="H9535" s="37"/>
      <c r="I9535" s="36"/>
      <c r="J9535" s="38"/>
      <c r="K9535" s="36"/>
      <c r="L9535" s="36"/>
      <c r="M9535" s="38"/>
      <c r="N9535" s="36"/>
      <c r="O9535" s="38"/>
    </row>
    <row r="9536" spans="8:15">
      <c r="H9536" s="37"/>
      <c r="I9536" s="36"/>
      <c r="J9536" s="38"/>
      <c r="K9536" s="36"/>
      <c r="L9536" s="36"/>
      <c r="M9536" s="38"/>
      <c r="N9536" s="36"/>
      <c r="O9536" s="38"/>
    </row>
    <row r="9537" spans="8:15">
      <c r="H9537" s="37"/>
      <c r="I9537" s="36"/>
      <c r="J9537" s="38"/>
      <c r="K9537" s="36"/>
      <c r="L9537" s="36"/>
      <c r="M9537" s="38"/>
      <c r="N9537" s="36"/>
      <c r="O9537" s="38"/>
    </row>
    <row r="9538" spans="8:15">
      <c r="H9538" s="37"/>
      <c r="I9538" s="36"/>
      <c r="J9538" s="38"/>
      <c r="K9538" s="36"/>
      <c r="L9538" s="36"/>
      <c r="M9538" s="38"/>
      <c r="N9538" s="36"/>
      <c r="O9538" s="38"/>
    </row>
    <row r="9539" spans="8:15">
      <c r="H9539" s="37"/>
      <c r="I9539" s="36"/>
      <c r="J9539" s="38"/>
      <c r="K9539" s="36"/>
      <c r="L9539" s="36"/>
      <c r="M9539" s="38"/>
      <c r="N9539" s="36"/>
      <c r="O9539" s="38"/>
    </row>
    <row r="9540" spans="8:15">
      <c r="H9540" s="37"/>
      <c r="I9540" s="36"/>
      <c r="J9540" s="38"/>
      <c r="K9540" s="36"/>
      <c r="L9540" s="36"/>
      <c r="M9540" s="38"/>
      <c r="N9540" s="36"/>
      <c r="O9540" s="38"/>
    </row>
    <row r="9541" spans="8:15">
      <c r="H9541" s="37"/>
      <c r="I9541" s="36"/>
      <c r="J9541" s="38"/>
      <c r="K9541" s="36"/>
      <c r="L9541" s="36"/>
      <c r="M9541" s="38"/>
      <c r="N9541" s="36"/>
      <c r="O9541" s="38"/>
    </row>
    <row r="9542" spans="8:15">
      <c r="H9542" s="37"/>
      <c r="I9542" s="36"/>
      <c r="J9542" s="38"/>
      <c r="K9542" s="36"/>
      <c r="L9542" s="36"/>
      <c r="M9542" s="38"/>
      <c r="N9542" s="36"/>
      <c r="O9542" s="38"/>
    </row>
    <row r="9543" spans="8:15">
      <c r="H9543" s="37"/>
      <c r="I9543" s="36"/>
      <c r="J9543" s="38"/>
      <c r="K9543" s="36"/>
      <c r="L9543" s="36"/>
      <c r="M9543" s="38"/>
      <c r="N9543" s="36"/>
      <c r="O9543" s="38"/>
    </row>
    <row r="9544" spans="8:15">
      <c r="H9544" s="37"/>
      <c r="I9544" s="36"/>
      <c r="J9544" s="38"/>
      <c r="K9544" s="36"/>
      <c r="L9544" s="36"/>
      <c r="M9544" s="38"/>
      <c r="N9544" s="36"/>
      <c r="O9544" s="38"/>
    </row>
    <row r="9545" spans="8:15">
      <c r="H9545" s="37"/>
      <c r="I9545" s="36"/>
      <c r="J9545" s="38"/>
      <c r="K9545" s="36"/>
      <c r="L9545" s="36"/>
      <c r="M9545" s="38"/>
      <c r="N9545" s="36"/>
      <c r="O9545" s="38"/>
    </row>
    <row r="9546" spans="8:15">
      <c r="H9546" s="37"/>
      <c r="I9546" s="36"/>
      <c r="J9546" s="38"/>
      <c r="K9546" s="36"/>
      <c r="L9546" s="36"/>
      <c r="M9546" s="38"/>
      <c r="N9546" s="36"/>
      <c r="O9546" s="38"/>
    </row>
    <row r="9547" spans="8:15">
      <c r="H9547" s="37"/>
      <c r="I9547" s="36"/>
      <c r="J9547" s="38"/>
      <c r="K9547" s="36"/>
      <c r="L9547" s="36"/>
      <c r="M9547" s="38"/>
      <c r="N9547" s="36"/>
      <c r="O9547" s="38"/>
    </row>
    <row r="9548" spans="8:15">
      <c r="H9548" s="37"/>
      <c r="I9548" s="36"/>
      <c r="J9548" s="38"/>
      <c r="K9548" s="36"/>
      <c r="L9548" s="36"/>
      <c r="M9548" s="38"/>
      <c r="N9548" s="36"/>
      <c r="O9548" s="38"/>
    </row>
    <row r="9549" spans="8:15">
      <c r="H9549" s="37"/>
      <c r="I9549" s="36"/>
      <c r="J9549" s="38"/>
      <c r="K9549" s="36"/>
      <c r="L9549" s="36"/>
      <c r="M9549" s="38"/>
      <c r="N9549" s="36"/>
      <c r="O9549" s="38"/>
    </row>
    <row r="9550" spans="8:15">
      <c r="H9550" s="37"/>
      <c r="I9550" s="36"/>
      <c r="J9550" s="38"/>
      <c r="K9550" s="36"/>
      <c r="L9550" s="36"/>
      <c r="M9550" s="38"/>
      <c r="N9550" s="36"/>
      <c r="O9550" s="38"/>
    </row>
    <row r="9551" spans="8:15">
      <c r="H9551" s="37"/>
      <c r="I9551" s="36"/>
      <c r="J9551" s="38"/>
      <c r="K9551" s="36"/>
      <c r="L9551" s="36"/>
      <c r="M9551" s="38"/>
      <c r="N9551" s="36"/>
      <c r="O9551" s="38"/>
    </row>
    <row r="9552" spans="8:15">
      <c r="H9552" s="37"/>
      <c r="I9552" s="36"/>
      <c r="J9552" s="38"/>
      <c r="K9552" s="36"/>
      <c r="L9552" s="36"/>
      <c r="M9552" s="38"/>
      <c r="N9552" s="36"/>
      <c r="O9552" s="38"/>
    </row>
    <row r="9553" spans="8:15">
      <c r="H9553" s="37"/>
      <c r="I9553" s="36"/>
      <c r="J9553" s="38"/>
      <c r="K9553" s="36"/>
      <c r="L9553" s="36"/>
      <c r="M9553" s="38"/>
      <c r="N9553" s="36"/>
      <c r="O9553" s="38"/>
    </row>
    <row r="9554" spans="8:15">
      <c r="H9554" s="37"/>
      <c r="I9554" s="36"/>
      <c r="J9554" s="38"/>
      <c r="K9554" s="36"/>
      <c r="L9554" s="36"/>
      <c r="M9554" s="38"/>
      <c r="N9554" s="36"/>
      <c r="O9554" s="38"/>
    </row>
    <row r="9555" spans="8:15">
      <c r="H9555" s="37"/>
      <c r="I9555" s="36"/>
      <c r="J9555" s="38"/>
      <c r="K9555" s="36"/>
      <c r="L9555" s="36"/>
      <c r="M9555" s="38"/>
      <c r="N9555" s="36"/>
      <c r="O9555" s="38"/>
    </row>
    <row r="9556" spans="8:15">
      <c r="H9556" s="37"/>
      <c r="I9556" s="36"/>
      <c r="J9556" s="38"/>
      <c r="K9556" s="36"/>
      <c r="L9556" s="36"/>
      <c r="M9556" s="38"/>
      <c r="N9556" s="36"/>
      <c r="O9556" s="38"/>
    </row>
    <row r="9557" spans="8:15">
      <c r="H9557" s="37"/>
      <c r="I9557" s="36"/>
      <c r="J9557" s="38"/>
      <c r="K9557" s="36"/>
      <c r="L9557" s="36"/>
      <c r="M9557" s="38"/>
      <c r="N9557" s="36"/>
      <c r="O9557" s="38"/>
    </row>
    <row r="9558" spans="8:15">
      <c r="H9558" s="37"/>
      <c r="I9558" s="36"/>
      <c r="J9558" s="38"/>
      <c r="K9558" s="36"/>
      <c r="L9558" s="36"/>
      <c r="M9558" s="38"/>
      <c r="N9558" s="36"/>
      <c r="O9558" s="38"/>
    </row>
    <row r="9559" spans="8:15">
      <c r="H9559" s="37"/>
      <c r="I9559" s="36"/>
      <c r="J9559" s="38"/>
      <c r="K9559" s="36"/>
      <c r="L9559" s="36"/>
      <c r="M9559" s="38"/>
      <c r="N9559" s="36"/>
      <c r="O9559" s="38"/>
    </row>
    <row r="9560" spans="8:15">
      <c r="H9560" s="37"/>
      <c r="I9560" s="36"/>
      <c r="J9560" s="38"/>
      <c r="K9560" s="36"/>
      <c r="L9560" s="36"/>
      <c r="M9560" s="38"/>
      <c r="N9560" s="36"/>
      <c r="O9560" s="38"/>
    </row>
    <row r="9561" spans="8:15">
      <c r="H9561" s="37"/>
      <c r="I9561" s="36"/>
      <c r="J9561" s="38"/>
      <c r="K9561" s="36"/>
      <c r="L9561" s="36"/>
      <c r="M9561" s="38"/>
      <c r="N9561" s="36"/>
      <c r="O9561" s="38"/>
    </row>
    <row r="9562" spans="8:15">
      <c r="H9562" s="37"/>
      <c r="I9562" s="36"/>
      <c r="J9562" s="38"/>
      <c r="K9562" s="36"/>
      <c r="L9562" s="36"/>
      <c r="M9562" s="38"/>
      <c r="N9562" s="36"/>
      <c r="O9562" s="38"/>
    </row>
    <row r="9563" spans="8:15">
      <c r="H9563" s="37"/>
      <c r="I9563" s="36"/>
      <c r="J9563" s="38"/>
      <c r="K9563" s="36"/>
      <c r="L9563" s="36"/>
      <c r="M9563" s="38"/>
      <c r="N9563" s="36"/>
      <c r="O9563" s="38"/>
    </row>
    <row r="9564" spans="8:15">
      <c r="H9564" s="37"/>
      <c r="I9564" s="36"/>
      <c r="J9564" s="38"/>
      <c r="K9564" s="36"/>
      <c r="L9564" s="36"/>
      <c r="M9564" s="38"/>
      <c r="N9564" s="36"/>
      <c r="O9564" s="38"/>
    </row>
    <row r="9565" spans="8:15">
      <c r="H9565" s="37"/>
      <c r="I9565" s="36"/>
      <c r="J9565" s="38"/>
      <c r="K9565" s="36"/>
      <c r="L9565" s="36"/>
      <c r="M9565" s="38"/>
      <c r="N9565" s="36"/>
      <c r="O9565" s="38"/>
    </row>
    <row r="9566" spans="8:15">
      <c r="H9566" s="37"/>
      <c r="I9566" s="36"/>
      <c r="J9566" s="38"/>
      <c r="K9566" s="36"/>
      <c r="L9566" s="36"/>
      <c r="M9566" s="38"/>
      <c r="N9566" s="36"/>
      <c r="O9566" s="38"/>
    </row>
    <row r="9567" spans="8:15">
      <c r="H9567" s="37"/>
      <c r="I9567" s="36"/>
      <c r="J9567" s="38"/>
      <c r="K9567" s="36"/>
      <c r="L9567" s="36"/>
      <c r="M9567" s="38"/>
      <c r="N9567" s="36"/>
      <c r="O9567" s="38"/>
    </row>
    <row r="9568" spans="8:15">
      <c r="H9568" s="37"/>
      <c r="I9568" s="36"/>
      <c r="J9568" s="38"/>
      <c r="K9568" s="36"/>
      <c r="L9568" s="36"/>
      <c r="M9568" s="38"/>
      <c r="N9568" s="36"/>
      <c r="O9568" s="38"/>
    </row>
    <row r="9569" spans="8:15">
      <c r="H9569" s="37"/>
      <c r="I9569" s="36"/>
      <c r="J9569" s="38"/>
      <c r="K9569" s="36"/>
      <c r="L9569" s="36"/>
      <c r="M9569" s="38"/>
      <c r="N9569" s="36"/>
      <c r="O9569" s="38"/>
    </row>
    <row r="9570" spans="8:15">
      <c r="H9570" s="37"/>
      <c r="I9570" s="36"/>
      <c r="J9570" s="38"/>
      <c r="K9570" s="36"/>
      <c r="L9570" s="36"/>
      <c r="M9570" s="38"/>
      <c r="N9570" s="36"/>
      <c r="O9570" s="38"/>
    </row>
    <row r="9571" spans="8:15">
      <c r="H9571" s="37"/>
      <c r="I9571" s="36"/>
      <c r="J9571" s="38"/>
      <c r="K9571" s="36"/>
      <c r="L9571" s="36"/>
      <c r="M9571" s="38"/>
      <c r="N9571" s="36"/>
      <c r="O9571" s="38"/>
    </row>
    <row r="9572" spans="8:15">
      <c r="H9572" s="37"/>
      <c r="I9572" s="36"/>
      <c r="J9572" s="38"/>
      <c r="K9572" s="36"/>
      <c r="L9572" s="36"/>
      <c r="M9572" s="38"/>
      <c r="N9572" s="36"/>
      <c r="O9572" s="38"/>
    </row>
    <row r="9573" spans="8:15">
      <c r="H9573" s="37"/>
      <c r="I9573" s="36"/>
      <c r="J9573" s="38"/>
      <c r="K9573" s="36"/>
      <c r="L9573" s="36"/>
      <c r="M9573" s="38"/>
      <c r="N9573" s="36"/>
      <c r="O9573" s="38"/>
    </row>
    <row r="9574" spans="8:15">
      <c r="H9574" s="37"/>
      <c r="I9574" s="36"/>
      <c r="J9574" s="38"/>
      <c r="K9574" s="36"/>
      <c r="L9574" s="36"/>
      <c r="M9574" s="38"/>
      <c r="N9574" s="36"/>
      <c r="O9574" s="38"/>
    </row>
    <row r="9575" spans="8:15">
      <c r="H9575" s="37"/>
      <c r="I9575" s="36"/>
      <c r="J9575" s="38"/>
      <c r="K9575" s="36"/>
      <c r="L9575" s="36"/>
      <c r="M9575" s="38"/>
      <c r="N9575" s="36"/>
      <c r="O9575" s="38"/>
    </row>
    <row r="9576" spans="8:15">
      <c r="H9576" s="37"/>
      <c r="I9576" s="36"/>
      <c r="J9576" s="38"/>
      <c r="K9576" s="36"/>
      <c r="L9576" s="36"/>
      <c r="M9576" s="38"/>
      <c r="N9576" s="36"/>
      <c r="O9576" s="38"/>
    </row>
    <row r="9577" spans="8:15">
      <c r="H9577" s="37"/>
      <c r="I9577" s="36"/>
      <c r="J9577" s="38"/>
      <c r="K9577" s="36"/>
      <c r="L9577" s="36"/>
      <c r="M9577" s="38"/>
      <c r="N9577" s="36"/>
      <c r="O9577" s="38"/>
    </row>
    <row r="9578" spans="8:15">
      <c r="H9578" s="37"/>
      <c r="I9578" s="36"/>
      <c r="J9578" s="38"/>
      <c r="K9578" s="36"/>
      <c r="L9578" s="36"/>
      <c r="M9578" s="38"/>
      <c r="N9578" s="36"/>
      <c r="O9578" s="38"/>
    </row>
    <row r="9579" spans="8:15">
      <c r="H9579" s="37"/>
      <c r="I9579" s="36"/>
      <c r="J9579" s="38"/>
      <c r="K9579" s="36"/>
      <c r="L9579" s="36"/>
      <c r="M9579" s="38"/>
      <c r="N9579" s="36"/>
      <c r="O9579" s="38"/>
    </row>
    <row r="9580" spans="8:15">
      <c r="H9580" s="37"/>
      <c r="I9580" s="36"/>
      <c r="J9580" s="38"/>
      <c r="K9580" s="36"/>
      <c r="L9580" s="36"/>
      <c r="M9580" s="38"/>
      <c r="N9580" s="36"/>
      <c r="O9580" s="38"/>
    </row>
    <row r="9581" spans="8:15">
      <c r="H9581" s="37"/>
      <c r="I9581" s="36"/>
      <c r="J9581" s="38"/>
      <c r="K9581" s="36"/>
      <c r="L9581" s="36"/>
      <c r="M9581" s="38"/>
      <c r="N9581" s="36"/>
      <c r="O9581" s="38"/>
    </row>
    <row r="9582" spans="8:15">
      <c r="H9582" s="37"/>
      <c r="I9582" s="36"/>
      <c r="J9582" s="38"/>
      <c r="K9582" s="36"/>
      <c r="L9582" s="36"/>
      <c r="M9582" s="38"/>
      <c r="N9582" s="36"/>
      <c r="O9582" s="38"/>
    </row>
    <row r="9583" spans="8:15">
      <c r="H9583" s="37"/>
      <c r="I9583" s="36"/>
      <c r="J9583" s="38"/>
      <c r="K9583" s="36"/>
      <c r="L9583" s="36"/>
      <c r="M9583" s="38"/>
      <c r="N9583" s="36"/>
      <c r="O9583" s="38"/>
    </row>
    <row r="9584" spans="8:15">
      <c r="H9584" s="37"/>
      <c r="I9584" s="36"/>
      <c r="J9584" s="38"/>
      <c r="K9584" s="36"/>
      <c r="L9584" s="36"/>
      <c r="M9584" s="38"/>
      <c r="N9584" s="36"/>
      <c r="O9584" s="38"/>
    </row>
    <row r="9585" spans="8:15">
      <c r="H9585" s="37"/>
      <c r="I9585" s="36"/>
      <c r="J9585" s="38"/>
      <c r="K9585" s="36"/>
      <c r="L9585" s="36"/>
      <c r="M9585" s="38"/>
      <c r="N9585" s="36"/>
      <c r="O9585" s="38"/>
    </row>
    <row r="9586" spans="8:15">
      <c r="H9586" s="37"/>
      <c r="I9586" s="36"/>
      <c r="J9586" s="38"/>
      <c r="K9586" s="36"/>
      <c r="L9586" s="36"/>
      <c r="M9586" s="38"/>
      <c r="N9586" s="36"/>
      <c r="O9586" s="38"/>
    </row>
    <row r="9587" spans="8:15">
      <c r="H9587" s="37"/>
      <c r="I9587" s="36"/>
      <c r="J9587" s="38"/>
      <c r="K9587" s="36"/>
      <c r="L9587" s="36"/>
      <c r="M9587" s="38"/>
      <c r="N9587" s="36"/>
      <c r="O9587" s="38"/>
    </row>
    <row r="9588" spans="8:15">
      <c r="H9588" s="37"/>
      <c r="I9588" s="36"/>
      <c r="J9588" s="38"/>
      <c r="K9588" s="36"/>
      <c r="L9588" s="36"/>
      <c r="M9588" s="38"/>
      <c r="N9588" s="36"/>
      <c r="O9588" s="38"/>
    </row>
    <row r="9589" spans="8:15">
      <c r="H9589" s="37"/>
      <c r="I9589" s="36"/>
      <c r="J9589" s="38"/>
      <c r="K9589" s="36"/>
      <c r="L9589" s="36"/>
      <c r="M9589" s="38"/>
      <c r="N9589" s="36"/>
      <c r="O9589" s="38"/>
    </row>
    <row r="9590" spans="8:15">
      <c r="H9590" s="37"/>
      <c r="I9590" s="36"/>
      <c r="J9590" s="38"/>
      <c r="K9590" s="36"/>
      <c r="L9590" s="36"/>
      <c r="M9590" s="38"/>
      <c r="N9590" s="36"/>
      <c r="O9590" s="38"/>
    </row>
    <row r="9591" spans="8:15">
      <c r="H9591" s="37"/>
      <c r="I9591" s="36"/>
      <c r="J9591" s="38"/>
      <c r="K9591" s="36"/>
      <c r="L9591" s="36"/>
      <c r="M9591" s="38"/>
      <c r="N9591" s="36"/>
      <c r="O9591" s="38"/>
    </row>
    <row r="9592" spans="8:15">
      <c r="H9592" s="37"/>
      <c r="I9592" s="36"/>
      <c r="J9592" s="38"/>
      <c r="K9592" s="36"/>
      <c r="L9592" s="36"/>
      <c r="M9592" s="38"/>
      <c r="N9592" s="36"/>
      <c r="O9592" s="38"/>
    </row>
    <row r="9593" spans="8:15">
      <c r="H9593" s="37"/>
      <c r="I9593" s="36"/>
      <c r="J9593" s="38"/>
      <c r="K9593" s="36"/>
      <c r="L9593" s="36"/>
      <c r="M9593" s="38"/>
      <c r="N9593" s="36"/>
      <c r="O9593" s="38"/>
    </row>
    <row r="9594" spans="8:15">
      <c r="H9594" s="37"/>
      <c r="I9594" s="36"/>
      <c r="J9594" s="38"/>
      <c r="K9594" s="36"/>
      <c r="L9594" s="36"/>
      <c r="M9594" s="38"/>
      <c r="N9594" s="36"/>
      <c r="O9594" s="38"/>
    </row>
    <row r="9595" spans="8:15">
      <c r="H9595" s="37"/>
      <c r="I9595" s="36"/>
      <c r="J9595" s="38"/>
      <c r="K9595" s="36"/>
      <c r="L9595" s="36"/>
      <c r="M9595" s="38"/>
      <c r="N9595" s="36"/>
      <c r="O9595" s="38"/>
    </row>
    <row r="9596" spans="8:15">
      <c r="H9596" s="37"/>
      <c r="I9596" s="36"/>
      <c r="J9596" s="38"/>
      <c r="K9596" s="36"/>
      <c r="L9596" s="36"/>
      <c r="M9596" s="38"/>
      <c r="N9596" s="36"/>
      <c r="O9596" s="38"/>
    </row>
    <row r="9597" spans="8:15">
      <c r="H9597" s="37"/>
      <c r="I9597" s="36"/>
      <c r="J9597" s="38"/>
      <c r="K9597" s="36"/>
      <c r="L9597" s="36"/>
      <c r="M9597" s="38"/>
      <c r="N9597" s="36"/>
      <c r="O9597" s="38"/>
    </row>
    <row r="9598" spans="8:15">
      <c r="H9598" s="37"/>
      <c r="I9598" s="36"/>
      <c r="J9598" s="38"/>
      <c r="K9598" s="36"/>
      <c r="L9598" s="36"/>
      <c r="M9598" s="38"/>
      <c r="N9598" s="36"/>
      <c r="O9598" s="38"/>
    </row>
    <row r="9599" spans="8:15">
      <c r="H9599" s="37"/>
      <c r="I9599" s="36"/>
      <c r="J9599" s="38"/>
      <c r="K9599" s="36"/>
      <c r="L9599" s="36"/>
      <c r="M9599" s="38"/>
      <c r="N9599" s="36"/>
      <c r="O9599" s="38"/>
    </row>
    <row r="9600" spans="8:15">
      <c r="H9600" s="37"/>
      <c r="I9600" s="36"/>
      <c r="J9600" s="38"/>
      <c r="K9600" s="36"/>
      <c r="L9600" s="36"/>
      <c r="M9600" s="38"/>
      <c r="N9600" s="36"/>
      <c r="O9600" s="38"/>
    </row>
    <row r="9601" spans="8:15">
      <c r="H9601" s="37"/>
      <c r="I9601" s="36"/>
      <c r="J9601" s="38"/>
      <c r="K9601" s="36"/>
      <c r="L9601" s="36"/>
      <c r="M9601" s="38"/>
      <c r="N9601" s="36"/>
      <c r="O9601" s="38"/>
    </row>
    <row r="9602" spans="8:15">
      <c r="H9602" s="37"/>
      <c r="I9602" s="36"/>
      <c r="J9602" s="38"/>
      <c r="K9602" s="36"/>
      <c r="L9602" s="36"/>
      <c r="M9602" s="38"/>
      <c r="N9602" s="36"/>
      <c r="O9602" s="38"/>
    </row>
    <row r="9603" spans="8:15">
      <c r="H9603" s="37"/>
      <c r="I9603" s="36"/>
      <c r="J9603" s="38"/>
      <c r="K9603" s="36"/>
      <c r="L9603" s="36"/>
      <c r="M9603" s="38"/>
      <c r="N9603" s="36"/>
      <c r="O9603" s="38"/>
    </row>
    <row r="9604" spans="8:15">
      <c r="H9604" s="37"/>
      <c r="I9604" s="36"/>
      <c r="J9604" s="38"/>
      <c r="K9604" s="36"/>
      <c r="L9604" s="36"/>
      <c r="M9604" s="38"/>
      <c r="N9604" s="36"/>
      <c r="O9604" s="38"/>
    </row>
    <row r="9605" spans="8:15">
      <c r="H9605" s="37"/>
      <c r="I9605" s="36"/>
      <c r="J9605" s="38"/>
      <c r="K9605" s="36"/>
      <c r="L9605" s="36"/>
      <c r="M9605" s="38"/>
      <c r="N9605" s="36"/>
      <c r="O9605" s="38"/>
    </row>
    <row r="9606" spans="8:15">
      <c r="H9606" s="37"/>
      <c r="I9606" s="36"/>
      <c r="J9606" s="38"/>
      <c r="K9606" s="36"/>
      <c r="L9606" s="36"/>
      <c r="M9606" s="38"/>
      <c r="N9606" s="36"/>
      <c r="O9606" s="38"/>
    </row>
    <row r="9607" spans="8:15">
      <c r="H9607" s="37"/>
      <c r="I9607" s="36"/>
      <c r="J9607" s="38"/>
      <c r="K9607" s="36"/>
      <c r="L9607" s="36"/>
      <c r="M9607" s="38"/>
      <c r="N9607" s="36"/>
      <c r="O9607" s="38"/>
    </row>
    <row r="9608" spans="8:15">
      <c r="H9608" s="37"/>
      <c r="I9608" s="36"/>
      <c r="J9608" s="38"/>
      <c r="K9608" s="36"/>
      <c r="L9608" s="36"/>
      <c r="M9608" s="38"/>
      <c r="N9608" s="36"/>
      <c r="O9608" s="38"/>
    </row>
    <row r="9609" spans="8:15">
      <c r="H9609" s="37"/>
      <c r="I9609" s="36"/>
      <c r="J9609" s="38"/>
      <c r="K9609" s="36"/>
      <c r="L9609" s="36"/>
      <c r="M9609" s="38"/>
      <c r="N9609" s="36"/>
      <c r="O9609" s="38"/>
    </row>
    <row r="9610" spans="8:15">
      <c r="H9610" s="37"/>
      <c r="I9610" s="36"/>
      <c r="J9610" s="38"/>
      <c r="K9610" s="36"/>
      <c r="L9610" s="36"/>
      <c r="M9610" s="38"/>
      <c r="N9610" s="36"/>
      <c r="O9610" s="38"/>
    </row>
    <row r="9611" spans="8:15">
      <c r="H9611" s="37"/>
      <c r="I9611" s="36"/>
      <c r="J9611" s="38"/>
      <c r="K9611" s="36"/>
      <c r="L9611" s="36"/>
      <c r="M9611" s="38"/>
      <c r="N9611" s="36"/>
      <c r="O9611" s="38"/>
    </row>
    <row r="9612" spans="8:15">
      <c r="H9612" s="37"/>
      <c r="I9612" s="36"/>
      <c r="J9612" s="38"/>
      <c r="K9612" s="36"/>
      <c r="L9612" s="36"/>
      <c r="M9612" s="38"/>
      <c r="N9612" s="36"/>
      <c r="O9612" s="38"/>
    </row>
    <row r="9613" spans="8:15">
      <c r="H9613" s="37"/>
      <c r="I9613" s="36"/>
      <c r="J9613" s="38"/>
      <c r="K9613" s="36"/>
      <c r="L9613" s="36"/>
      <c r="M9613" s="38"/>
      <c r="N9613" s="36"/>
      <c r="O9613" s="38"/>
    </row>
    <row r="9614" spans="8:15">
      <c r="H9614" s="37"/>
      <c r="I9614" s="36"/>
      <c r="J9614" s="38"/>
      <c r="K9614" s="36"/>
      <c r="L9614" s="36"/>
      <c r="M9614" s="38"/>
      <c r="N9614" s="36"/>
      <c r="O9614" s="38"/>
    </row>
    <row r="9615" spans="8:15">
      <c r="H9615" s="37"/>
      <c r="I9615" s="36"/>
      <c r="J9615" s="38"/>
      <c r="K9615" s="36"/>
      <c r="L9615" s="36"/>
      <c r="M9615" s="38"/>
      <c r="N9615" s="36"/>
      <c r="O9615" s="38"/>
    </row>
    <row r="9616" spans="8:15">
      <c r="H9616" s="37"/>
      <c r="I9616" s="36"/>
      <c r="J9616" s="38"/>
      <c r="K9616" s="36"/>
      <c r="L9616" s="36"/>
      <c r="M9616" s="38"/>
      <c r="N9616" s="36"/>
      <c r="O9616" s="38"/>
    </row>
    <row r="9617" spans="8:15">
      <c r="H9617" s="37"/>
      <c r="I9617" s="36"/>
      <c r="J9617" s="38"/>
      <c r="K9617" s="36"/>
      <c r="L9617" s="36"/>
      <c r="M9617" s="38"/>
      <c r="N9617" s="36"/>
      <c r="O9617" s="38"/>
    </row>
    <row r="9618" spans="8:15">
      <c r="H9618" s="37"/>
      <c r="I9618" s="36"/>
      <c r="J9618" s="38"/>
      <c r="K9618" s="36"/>
      <c r="L9618" s="36"/>
      <c r="M9618" s="38"/>
      <c r="N9618" s="36"/>
      <c r="O9618" s="38"/>
    </row>
    <row r="9619" spans="8:15">
      <c r="H9619" s="37"/>
      <c r="I9619" s="36"/>
      <c r="J9619" s="38"/>
      <c r="K9619" s="36"/>
      <c r="L9619" s="36"/>
      <c r="M9619" s="38"/>
      <c r="N9619" s="36"/>
      <c r="O9619" s="38"/>
    </row>
    <row r="9620" spans="8:15">
      <c r="H9620" s="37"/>
      <c r="I9620" s="36"/>
      <c r="J9620" s="38"/>
      <c r="K9620" s="36"/>
      <c r="L9620" s="36"/>
      <c r="M9620" s="38"/>
      <c r="N9620" s="36"/>
      <c r="O9620" s="38"/>
    </row>
    <row r="9621" spans="8:15">
      <c r="H9621" s="37"/>
      <c r="I9621" s="36"/>
      <c r="J9621" s="38"/>
      <c r="K9621" s="36"/>
      <c r="L9621" s="36"/>
      <c r="M9621" s="38"/>
      <c r="N9621" s="36"/>
      <c r="O9621" s="38"/>
    </row>
    <row r="9622" spans="8:15">
      <c r="H9622" s="37"/>
      <c r="I9622" s="36"/>
      <c r="J9622" s="38"/>
      <c r="K9622" s="36"/>
      <c r="L9622" s="36"/>
      <c r="M9622" s="38"/>
      <c r="N9622" s="36"/>
      <c r="O9622" s="38"/>
    </row>
    <row r="9623" spans="8:15">
      <c r="H9623" s="37"/>
      <c r="I9623" s="36"/>
      <c r="J9623" s="38"/>
      <c r="K9623" s="36"/>
      <c r="L9623" s="36"/>
      <c r="M9623" s="38"/>
      <c r="N9623" s="36"/>
      <c r="O9623" s="38"/>
    </row>
    <row r="9624" spans="8:15">
      <c r="H9624" s="37"/>
      <c r="I9624" s="36"/>
      <c r="J9624" s="38"/>
      <c r="K9624" s="36"/>
      <c r="L9624" s="36"/>
      <c r="M9624" s="38"/>
      <c r="N9624" s="36"/>
      <c r="O9624" s="38"/>
    </row>
    <row r="9625" spans="8:15">
      <c r="H9625" s="37"/>
      <c r="I9625" s="36"/>
      <c r="J9625" s="38"/>
      <c r="K9625" s="36"/>
      <c r="L9625" s="36"/>
      <c r="M9625" s="38"/>
      <c r="N9625" s="36"/>
      <c r="O9625" s="38"/>
    </row>
    <row r="9626" spans="8:15">
      <c r="H9626" s="37"/>
      <c r="I9626" s="36"/>
      <c r="J9626" s="38"/>
      <c r="K9626" s="36"/>
      <c r="L9626" s="36"/>
      <c r="M9626" s="38"/>
      <c r="N9626" s="36"/>
      <c r="O9626" s="38"/>
    </row>
    <row r="9627" spans="8:15">
      <c r="H9627" s="37"/>
      <c r="I9627" s="36"/>
      <c r="J9627" s="38"/>
      <c r="K9627" s="36"/>
      <c r="L9627" s="36"/>
      <c r="M9627" s="38"/>
      <c r="N9627" s="36"/>
      <c r="O9627" s="38"/>
    </row>
    <row r="9628" spans="8:15">
      <c r="H9628" s="37"/>
      <c r="I9628" s="36"/>
      <c r="J9628" s="38"/>
      <c r="K9628" s="36"/>
      <c r="L9628" s="36"/>
      <c r="M9628" s="38"/>
      <c r="N9628" s="36"/>
      <c r="O9628" s="38"/>
    </row>
    <row r="9629" spans="8:15">
      <c r="H9629" s="37"/>
      <c r="I9629" s="36"/>
      <c r="J9629" s="38"/>
      <c r="K9629" s="36"/>
      <c r="L9629" s="36"/>
      <c r="M9629" s="38"/>
      <c r="N9629" s="36"/>
      <c r="O9629" s="38"/>
    </row>
    <row r="9630" spans="8:15">
      <c r="H9630" s="37"/>
      <c r="I9630" s="36"/>
      <c r="J9630" s="38"/>
      <c r="K9630" s="36"/>
      <c r="L9630" s="36"/>
      <c r="M9630" s="38"/>
      <c r="N9630" s="36"/>
      <c r="O9630" s="38"/>
    </row>
    <row r="9631" spans="8:15">
      <c r="H9631" s="37"/>
      <c r="I9631" s="36"/>
      <c r="J9631" s="38"/>
      <c r="K9631" s="36"/>
      <c r="L9631" s="36"/>
      <c r="M9631" s="38"/>
      <c r="N9631" s="36"/>
      <c r="O9631" s="38"/>
    </row>
    <row r="9632" spans="8:15">
      <c r="H9632" s="37"/>
      <c r="I9632" s="36"/>
      <c r="J9632" s="38"/>
      <c r="K9632" s="36"/>
      <c r="L9632" s="36"/>
      <c r="M9632" s="38"/>
      <c r="N9632" s="36"/>
      <c r="O9632" s="38"/>
    </row>
    <row r="9633" spans="8:15">
      <c r="H9633" s="37"/>
      <c r="I9633" s="36"/>
      <c r="J9633" s="38"/>
      <c r="K9633" s="36"/>
      <c r="L9633" s="36"/>
      <c r="M9633" s="38"/>
      <c r="N9633" s="36"/>
      <c r="O9633" s="38"/>
    </row>
    <row r="9634" spans="8:15">
      <c r="H9634" s="37"/>
      <c r="I9634" s="36"/>
      <c r="J9634" s="38"/>
      <c r="K9634" s="36"/>
      <c r="L9634" s="36"/>
      <c r="M9634" s="38"/>
      <c r="N9634" s="36"/>
      <c r="O9634" s="38"/>
    </row>
    <row r="9635" spans="8:15">
      <c r="H9635" s="37"/>
      <c r="I9635" s="36"/>
      <c r="J9635" s="38"/>
      <c r="K9635" s="36"/>
      <c r="L9635" s="36"/>
      <c r="M9635" s="38"/>
      <c r="N9635" s="36"/>
      <c r="O9635" s="38"/>
    </row>
    <row r="9636" spans="8:15">
      <c r="H9636" s="37"/>
      <c r="I9636" s="36"/>
      <c r="J9636" s="38"/>
      <c r="K9636" s="36"/>
      <c r="L9636" s="36"/>
      <c r="M9636" s="38"/>
      <c r="N9636" s="36"/>
      <c r="O9636" s="38"/>
    </row>
    <row r="9637" spans="8:15">
      <c r="H9637" s="37"/>
      <c r="I9637" s="36"/>
      <c r="J9637" s="38"/>
      <c r="K9637" s="36"/>
      <c r="L9637" s="36"/>
      <c r="M9637" s="38"/>
      <c r="N9637" s="36"/>
      <c r="O9637" s="38"/>
    </row>
    <row r="9638" spans="8:15">
      <c r="H9638" s="37"/>
      <c r="I9638" s="36"/>
      <c r="J9638" s="38"/>
      <c r="K9638" s="36"/>
      <c r="L9638" s="36"/>
      <c r="M9638" s="38"/>
      <c r="N9638" s="36"/>
      <c r="O9638" s="38"/>
    </row>
    <row r="9639" spans="8:15">
      <c r="H9639" s="37"/>
      <c r="I9639" s="36"/>
      <c r="J9639" s="38"/>
      <c r="K9639" s="36"/>
      <c r="L9639" s="36"/>
      <c r="M9639" s="38"/>
      <c r="N9639" s="36"/>
      <c r="O9639" s="38"/>
    </row>
    <row r="9640" spans="8:15">
      <c r="H9640" s="37"/>
      <c r="I9640" s="36"/>
      <c r="J9640" s="38"/>
      <c r="K9640" s="36"/>
      <c r="L9640" s="36"/>
      <c r="M9640" s="38"/>
      <c r="N9640" s="36"/>
      <c r="O9640" s="38"/>
    </row>
    <row r="9641" spans="8:15">
      <c r="H9641" s="37"/>
      <c r="I9641" s="36"/>
      <c r="J9641" s="38"/>
      <c r="K9641" s="36"/>
      <c r="L9641" s="36"/>
      <c r="M9641" s="38"/>
      <c r="N9641" s="36"/>
      <c r="O9641" s="38"/>
    </row>
    <row r="9642" spans="8:15">
      <c r="H9642" s="37"/>
      <c r="I9642" s="36"/>
      <c r="J9642" s="38"/>
      <c r="K9642" s="36"/>
      <c r="L9642" s="36"/>
      <c r="M9642" s="38"/>
      <c r="N9642" s="36"/>
      <c r="O9642" s="38"/>
    </row>
    <row r="9643" spans="8:15">
      <c r="H9643" s="37"/>
      <c r="I9643" s="36"/>
      <c r="J9643" s="38"/>
      <c r="K9643" s="36"/>
      <c r="L9643" s="36"/>
      <c r="M9643" s="38"/>
      <c r="N9643" s="36"/>
      <c r="O9643" s="38"/>
    </row>
    <row r="9644" spans="8:15">
      <c r="H9644" s="37"/>
      <c r="I9644" s="36"/>
      <c r="J9644" s="38"/>
      <c r="K9644" s="36"/>
      <c r="L9644" s="36"/>
      <c r="M9644" s="38"/>
      <c r="N9644" s="36"/>
      <c r="O9644" s="38"/>
    </row>
    <row r="9645" spans="8:15">
      <c r="H9645" s="37"/>
      <c r="I9645" s="36"/>
      <c r="J9645" s="38"/>
      <c r="K9645" s="36"/>
      <c r="L9645" s="36"/>
      <c r="M9645" s="38"/>
      <c r="N9645" s="36"/>
      <c r="O9645" s="38"/>
    </row>
    <row r="9646" spans="8:15">
      <c r="H9646" s="37"/>
      <c r="I9646" s="36"/>
      <c r="J9646" s="38"/>
      <c r="K9646" s="36"/>
      <c r="L9646" s="36"/>
      <c r="M9646" s="38"/>
      <c r="N9646" s="36"/>
      <c r="O9646" s="38"/>
    </row>
    <row r="9647" spans="8:15">
      <c r="H9647" s="37"/>
      <c r="I9647" s="36"/>
      <c r="J9647" s="38"/>
      <c r="K9647" s="36"/>
      <c r="L9647" s="36"/>
      <c r="M9647" s="38"/>
      <c r="N9647" s="36"/>
      <c r="O9647" s="38"/>
    </row>
    <row r="9648" spans="8:15">
      <c r="H9648" s="37"/>
      <c r="I9648" s="36"/>
      <c r="J9648" s="38"/>
      <c r="K9648" s="36"/>
      <c r="L9648" s="36"/>
      <c r="M9648" s="38"/>
      <c r="N9648" s="36"/>
      <c r="O9648" s="38"/>
    </row>
    <row r="9649" spans="8:15">
      <c r="H9649" s="37"/>
      <c r="I9649" s="36"/>
      <c r="J9649" s="38"/>
      <c r="K9649" s="36"/>
      <c r="L9649" s="36"/>
      <c r="M9649" s="38"/>
      <c r="N9649" s="36"/>
      <c r="O9649" s="38"/>
    </row>
    <row r="9650" spans="8:15">
      <c r="H9650" s="37"/>
      <c r="I9650" s="36"/>
      <c r="J9650" s="38"/>
      <c r="K9650" s="36"/>
      <c r="L9650" s="36"/>
      <c r="M9650" s="38"/>
      <c r="N9650" s="36"/>
      <c r="O9650" s="38"/>
    </row>
    <row r="9651" spans="8:15">
      <c r="H9651" s="37"/>
      <c r="I9651" s="36"/>
      <c r="J9651" s="38"/>
      <c r="K9651" s="36"/>
      <c r="L9651" s="36"/>
      <c r="M9651" s="38"/>
      <c r="N9651" s="36"/>
      <c r="O9651" s="38"/>
    </row>
    <row r="9652" spans="8:15">
      <c r="H9652" s="37"/>
      <c r="I9652" s="36"/>
      <c r="J9652" s="38"/>
      <c r="K9652" s="36"/>
      <c r="L9652" s="36"/>
      <c r="M9652" s="38"/>
      <c r="N9652" s="36"/>
      <c r="O9652" s="38"/>
    </row>
    <row r="9653" spans="8:15">
      <c r="H9653" s="37"/>
      <c r="I9653" s="36"/>
      <c r="J9653" s="38"/>
      <c r="K9653" s="36"/>
      <c r="L9653" s="36"/>
      <c r="M9653" s="38"/>
      <c r="N9653" s="36"/>
      <c r="O9653" s="38"/>
    </row>
    <row r="9654" spans="8:15">
      <c r="H9654" s="37"/>
      <c r="I9654" s="36"/>
      <c r="J9654" s="38"/>
      <c r="K9654" s="36"/>
      <c r="L9654" s="36"/>
      <c r="M9654" s="38"/>
      <c r="N9654" s="36"/>
      <c r="O9654" s="38"/>
    </row>
    <row r="9655" spans="8:15">
      <c r="H9655" s="37"/>
      <c r="I9655" s="36"/>
      <c r="J9655" s="38"/>
      <c r="K9655" s="36"/>
      <c r="L9655" s="36"/>
      <c r="M9655" s="38"/>
      <c r="N9655" s="36"/>
      <c r="O9655" s="38"/>
    </row>
    <row r="9656" spans="8:15">
      <c r="H9656" s="37"/>
      <c r="I9656" s="36"/>
      <c r="J9656" s="38"/>
      <c r="K9656" s="36"/>
      <c r="L9656" s="36"/>
      <c r="M9656" s="38"/>
      <c r="N9656" s="36"/>
      <c r="O9656" s="38"/>
    </row>
    <row r="9657" spans="8:15">
      <c r="H9657" s="37"/>
      <c r="I9657" s="36"/>
      <c r="J9657" s="38"/>
      <c r="K9657" s="36"/>
      <c r="L9657" s="36"/>
      <c r="M9657" s="38"/>
      <c r="N9657" s="36"/>
      <c r="O9657" s="38"/>
    </row>
    <row r="9658" spans="8:15">
      <c r="H9658" s="37"/>
      <c r="I9658" s="36"/>
      <c r="J9658" s="38"/>
      <c r="K9658" s="36"/>
      <c r="L9658" s="36"/>
      <c r="M9658" s="38"/>
      <c r="N9658" s="36"/>
      <c r="O9658" s="38"/>
    </row>
    <row r="9659" spans="8:15">
      <c r="H9659" s="37"/>
      <c r="I9659" s="36"/>
      <c r="J9659" s="38"/>
      <c r="K9659" s="36"/>
      <c r="L9659" s="36"/>
      <c r="M9659" s="38"/>
      <c r="N9659" s="36"/>
      <c r="O9659" s="38"/>
    </row>
    <row r="9660" spans="8:15">
      <c r="H9660" s="37"/>
      <c r="I9660" s="36"/>
      <c r="J9660" s="38"/>
      <c r="K9660" s="36"/>
      <c r="L9660" s="36"/>
      <c r="M9660" s="38"/>
      <c r="N9660" s="36"/>
      <c r="O9660" s="38"/>
    </row>
    <row r="9661" spans="8:15">
      <c r="H9661" s="37"/>
      <c r="I9661" s="36"/>
      <c r="J9661" s="38"/>
      <c r="K9661" s="36"/>
      <c r="L9661" s="36"/>
      <c r="M9661" s="38"/>
      <c r="N9661" s="36"/>
      <c r="O9661" s="38"/>
    </row>
    <row r="9662" spans="8:15">
      <c r="H9662" s="37"/>
      <c r="I9662" s="36"/>
      <c r="J9662" s="38"/>
      <c r="K9662" s="36"/>
      <c r="L9662" s="36"/>
      <c r="M9662" s="38"/>
      <c r="N9662" s="36"/>
      <c r="O9662" s="38"/>
    </row>
    <row r="9663" spans="8:15">
      <c r="H9663" s="37"/>
      <c r="I9663" s="36"/>
      <c r="J9663" s="38"/>
      <c r="K9663" s="36"/>
      <c r="L9663" s="36"/>
      <c r="M9663" s="38"/>
      <c r="N9663" s="36"/>
      <c r="O9663" s="38"/>
    </row>
    <row r="9664" spans="8:15">
      <c r="H9664" s="37"/>
      <c r="I9664" s="36"/>
      <c r="J9664" s="38"/>
      <c r="K9664" s="36"/>
      <c r="L9664" s="36"/>
      <c r="M9664" s="38"/>
      <c r="N9664" s="36"/>
      <c r="O9664" s="38"/>
    </row>
    <row r="9665" spans="8:15">
      <c r="H9665" s="37"/>
      <c r="I9665" s="36"/>
      <c r="J9665" s="38"/>
      <c r="K9665" s="36"/>
      <c r="L9665" s="36"/>
      <c r="M9665" s="38"/>
      <c r="N9665" s="36"/>
      <c r="O9665" s="38"/>
    </row>
    <row r="9666" spans="8:15">
      <c r="H9666" s="37"/>
      <c r="I9666" s="36"/>
      <c r="J9666" s="38"/>
      <c r="K9666" s="36"/>
      <c r="L9666" s="36"/>
      <c r="M9666" s="38"/>
      <c r="N9666" s="36"/>
      <c r="O9666" s="38"/>
    </row>
    <row r="9667" spans="8:15">
      <c r="H9667" s="37"/>
      <c r="I9667" s="36"/>
      <c r="J9667" s="38"/>
      <c r="K9667" s="36"/>
      <c r="L9667" s="36"/>
      <c r="M9667" s="38"/>
      <c r="N9667" s="36"/>
      <c r="O9667" s="38"/>
    </row>
    <row r="9668" spans="8:15">
      <c r="H9668" s="37"/>
      <c r="I9668" s="36"/>
      <c r="J9668" s="38"/>
      <c r="K9668" s="36"/>
      <c r="L9668" s="36"/>
      <c r="M9668" s="38"/>
      <c r="N9668" s="36"/>
      <c r="O9668" s="38"/>
    </row>
    <row r="9669" spans="8:15">
      <c r="H9669" s="37"/>
      <c r="I9669" s="36"/>
      <c r="J9669" s="38"/>
      <c r="K9669" s="36"/>
      <c r="L9669" s="36"/>
      <c r="M9669" s="38"/>
      <c r="N9669" s="36"/>
      <c r="O9669" s="38"/>
    </row>
    <row r="9670" spans="8:15">
      <c r="H9670" s="37"/>
      <c r="I9670" s="36"/>
      <c r="J9670" s="38"/>
      <c r="K9670" s="36"/>
      <c r="L9670" s="36"/>
      <c r="M9670" s="38"/>
      <c r="N9670" s="36"/>
      <c r="O9670" s="38"/>
    </row>
    <row r="9671" spans="8:15">
      <c r="H9671" s="37"/>
      <c r="I9671" s="36"/>
      <c r="J9671" s="38"/>
      <c r="K9671" s="36"/>
      <c r="L9671" s="36"/>
      <c r="M9671" s="38"/>
      <c r="N9671" s="36"/>
      <c r="O9671" s="38"/>
    </row>
    <row r="9672" spans="8:15">
      <c r="H9672" s="37"/>
      <c r="I9672" s="36"/>
      <c r="J9672" s="38"/>
      <c r="K9672" s="36"/>
      <c r="L9672" s="36"/>
      <c r="M9672" s="38"/>
      <c r="N9672" s="36"/>
      <c r="O9672" s="38"/>
    </row>
    <row r="9673" spans="8:15">
      <c r="H9673" s="37"/>
      <c r="I9673" s="36"/>
      <c r="J9673" s="38"/>
      <c r="K9673" s="36"/>
      <c r="L9673" s="36"/>
      <c r="M9673" s="38"/>
      <c r="N9673" s="36"/>
      <c r="O9673" s="38"/>
    </row>
    <row r="9674" spans="8:15">
      <c r="H9674" s="37"/>
      <c r="I9674" s="36"/>
      <c r="J9674" s="38"/>
      <c r="K9674" s="36"/>
      <c r="L9674" s="36"/>
      <c r="M9674" s="38"/>
      <c r="N9674" s="36"/>
      <c r="O9674" s="38"/>
    </row>
    <row r="9675" spans="8:15">
      <c r="H9675" s="37"/>
      <c r="I9675" s="36"/>
      <c r="J9675" s="38"/>
      <c r="K9675" s="36"/>
      <c r="L9675" s="36"/>
      <c r="M9675" s="38"/>
      <c r="N9675" s="36"/>
      <c r="O9675" s="38"/>
    </row>
    <row r="9676" spans="8:15">
      <c r="H9676" s="37"/>
      <c r="I9676" s="36"/>
      <c r="J9676" s="38"/>
      <c r="K9676" s="36"/>
      <c r="L9676" s="36"/>
      <c r="M9676" s="38"/>
      <c r="N9676" s="36"/>
      <c r="O9676" s="38"/>
    </row>
    <row r="9677" spans="8:15">
      <c r="H9677" s="37"/>
      <c r="I9677" s="36"/>
      <c r="J9677" s="38"/>
      <c r="K9677" s="36"/>
      <c r="L9677" s="36"/>
      <c r="M9677" s="38"/>
      <c r="N9677" s="36"/>
      <c r="O9677" s="38"/>
    </row>
    <row r="9678" spans="8:15">
      <c r="H9678" s="37"/>
      <c r="I9678" s="36"/>
      <c r="J9678" s="38"/>
      <c r="K9678" s="36"/>
      <c r="L9678" s="36"/>
      <c r="M9678" s="38"/>
      <c r="N9678" s="36"/>
      <c r="O9678" s="38"/>
    </row>
    <row r="9679" spans="8:15">
      <c r="H9679" s="37"/>
      <c r="I9679" s="36"/>
      <c r="J9679" s="38"/>
      <c r="K9679" s="36"/>
      <c r="L9679" s="36"/>
      <c r="M9679" s="38"/>
      <c r="N9679" s="36"/>
      <c r="O9679" s="38"/>
    </row>
    <row r="9680" spans="8:15">
      <c r="H9680" s="37"/>
      <c r="I9680" s="36"/>
      <c r="J9680" s="38"/>
      <c r="K9680" s="36"/>
      <c r="L9680" s="36"/>
      <c r="M9680" s="38"/>
      <c r="N9680" s="36"/>
      <c r="O9680" s="38"/>
    </row>
    <row r="9681" spans="8:15">
      <c r="H9681" s="37"/>
      <c r="I9681" s="36"/>
      <c r="J9681" s="38"/>
      <c r="K9681" s="36"/>
      <c r="L9681" s="36"/>
      <c r="M9681" s="38"/>
      <c r="N9681" s="36"/>
      <c r="O9681" s="38"/>
    </row>
    <row r="9682" spans="8:15">
      <c r="H9682" s="37"/>
      <c r="I9682" s="36"/>
      <c r="J9682" s="38"/>
      <c r="K9682" s="36"/>
      <c r="L9682" s="36"/>
      <c r="M9682" s="38"/>
      <c r="N9682" s="36"/>
      <c r="O9682" s="38"/>
    </row>
    <row r="9683" spans="8:15">
      <c r="H9683" s="37"/>
      <c r="I9683" s="36"/>
      <c r="J9683" s="38"/>
      <c r="K9683" s="36"/>
      <c r="L9683" s="36"/>
      <c r="M9683" s="38"/>
      <c r="N9683" s="36"/>
      <c r="O9683" s="38"/>
    </row>
    <row r="9684" spans="8:15">
      <c r="H9684" s="37"/>
      <c r="I9684" s="36"/>
      <c r="J9684" s="38"/>
      <c r="K9684" s="36"/>
      <c r="L9684" s="36"/>
      <c r="M9684" s="38"/>
      <c r="N9684" s="36"/>
      <c r="O9684" s="38"/>
    </row>
    <row r="9685" spans="8:15">
      <c r="H9685" s="37"/>
      <c r="I9685" s="36"/>
      <c r="J9685" s="38"/>
      <c r="K9685" s="36"/>
      <c r="L9685" s="36"/>
      <c r="M9685" s="38"/>
      <c r="N9685" s="36"/>
      <c r="O9685" s="38"/>
    </row>
    <row r="9686" spans="8:15">
      <c r="H9686" s="37"/>
      <c r="I9686" s="36"/>
      <c r="J9686" s="38"/>
      <c r="K9686" s="36"/>
      <c r="L9686" s="36"/>
      <c r="M9686" s="38"/>
      <c r="N9686" s="36"/>
      <c r="O9686" s="38"/>
    </row>
    <row r="9687" spans="8:15">
      <c r="H9687" s="37"/>
      <c r="I9687" s="36"/>
      <c r="J9687" s="38"/>
      <c r="K9687" s="36"/>
      <c r="L9687" s="36"/>
      <c r="M9687" s="38"/>
      <c r="N9687" s="36"/>
      <c r="O9687" s="38"/>
    </row>
    <row r="9688" spans="8:15">
      <c r="H9688" s="37"/>
      <c r="I9688" s="36"/>
      <c r="J9688" s="38"/>
      <c r="K9688" s="36"/>
      <c r="L9688" s="36"/>
      <c r="M9688" s="38"/>
      <c r="N9688" s="36"/>
      <c r="O9688" s="38"/>
    </row>
    <row r="9689" spans="8:15">
      <c r="H9689" s="37"/>
      <c r="I9689" s="36"/>
      <c r="J9689" s="38"/>
      <c r="K9689" s="36"/>
      <c r="L9689" s="36"/>
      <c r="M9689" s="38"/>
      <c r="N9689" s="36"/>
      <c r="O9689" s="38"/>
    </row>
    <row r="9690" spans="8:15">
      <c r="H9690" s="37"/>
      <c r="I9690" s="36"/>
      <c r="J9690" s="38"/>
      <c r="K9690" s="36"/>
      <c r="L9690" s="36"/>
      <c r="M9690" s="38"/>
      <c r="N9690" s="36"/>
      <c r="O9690" s="38"/>
    </row>
    <row r="9691" spans="8:15">
      <c r="H9691" s="37"/>
      <c r="I9691" s="36"/>
      <c r="J9691" s="38"/>
      <c r="K9691" s="36"/>
      <c r="L9691" s="36"/>
      <c r="M9691" s="38"/>
      <c r="N9691" s="36"/>
      <c r="O9691" s="38"/>
    </row>
    <row r="9692" spans="8:15">
      <c r="H9692" s="37"/>
      <c r="I9692" s="36"/>
      <c r="J9692" s="38"/>
      <c r="K9692" s="36"/>
      <c r="L9692" s="36"/>
      <c r="M9692" s="38"/>
      <c r="N9692" s="36"/>
      <c r="O9692" s="38"/>
    </row>
    <row r="9693" spans="8:15">
      <c r="H9693" s="37"/>
      <c r="I9693" s="36"/>
      <c r="J9693" s="38"/>
      <c r="K9693" s="36"/>
      <c r="L9693" s="36"/>
      <c r="M9693" s="38"/>
      <c r="N9693" s="36"/>
      <c r="O9693" s="38"/>
    </row>
    <row r="9694" spans="8:15">
      <c r="H9694" s="37"/>
      <c r="I9694" s="36"/>
      <c r="J9694" s="38"/>
      <c r="K9694" s="36"/>
      <c r="L9694" s="36"/>
      <c r="M9694" s="38"/>
      <c r="N9694" s="36"/>
      <c r="O9694" s="38"/>
    </row>
    <row r="9695" spans="8:15">
      <c r="H9695" s="37"/>
      <c r="I9695" s="36"/>
      <c r="J9695" s="38"/>
      <c r="K9695" s="36"/>
      <c r="L9695" s="36"/>
      <c r="M9695" s="38"/>
      <c r="N9695" s="36"/>
      <c r="O9695" s="38"/>
    </row>
    <row r="9696" spans="8:15">
      <c r="H9696" s="37"/>
      <c r="I9696" s="36"/>
      <c r="J9696" s="38"/>
      <c r="K9696" s="36"/>
      <c r="L9696" s="36"/>
      <c r="M9696" s="38"/>
      <c r="N9696" s="36"/>
      <c r="O9696" s="38"/>
    </row>
    <row r="9697" spans="8:15">
      <c r="H9697" s="37"/>
      <c r="I9697" s="36"/>
      <c r="J9697" s="38"/>
      <c r="K9697" s="36"/>
      <c r="L9697" s="36"/>
      <c r="M9697" s="38"/>
      <c r="N9697" s="36"/>
      <c r="O9697" s="38"/>
    </row>
    <row r="9698" spans="8:15">
      <c r="H9698" s="37"/>
      <c r="I9698" s="36"/>
      <c r="J9698" s="38"/>
      <c r="K9698" s="36"/>
      <c r="L9698" s="36"/>
      <c r="M9698" s="38"/>
      <c r="N9698" s="36"/>
      <c r="O9698" s="38"/>
    </row>
    <row r="9699" spans="8:15">
      <c r="H9699" s="37"/>
      <c r="I9699" s="36"/>
      <c r="J9699" s="38"/>
      <c r="K9699" s="36"/>
      <c r="L9699" s="36"/>
      <c r="M9699" s="38"/>
      <c r="N9699" s="36"/>
      <c r="O9699" s="38"/>
    </row>
    <row r="9700" spans="8:15">
      <c r="H9700" s="37"/>
      <c r="I9700" s="36"/>
      <c r="J9700" s="38"/>
      <c r="K9700" s="36"/>
      <c r="L9700" s="36"/>
      <c r="M9700" s="38"/>
      <c r="N9700" s="36"/>
      <c r="O9700" s="38"/>
    </row>
    <row r="9701" spans="8:15">
      <c r="H9701" s="37"/>
      <c r="I9701" s="36"/>
      <c r="J9701" s="38"/>
      <c r="K9701" s="36"/>
      <c r="L9701" s="36"/>
      <c r="M9701" s="38"/>
      <c r="N9701" s="36"/>
      <c r="O9701" s="38"/>
    </row>
    <row r="9702" spans="8:15">
      <c r="H9702" s="37"/>
      <c r="I9702" s="36"/>
      <c r="J9702" s="38"/>
      <c r="K9702" s="36"/>
      <c r="L9702" s="36"/>
      <c r="M9702" s="38"/>
      <c r="N9702" s="36"/>
      <c r="O9702" s="38"/>
    </row>
    <row r="9703" spans="8:15">
      <c r="H9703" s="37"/>
      <c r="I9703" s="36"/>
      <c r="J9703" s="38"/>
      <c r="K9703" s="36"/>
      <c r="L9703" s="36"/>
      <c r="M9703" s="38"/>
      <c r="N9703" s="36"/>
      <c r="O9703" s="38"/>
    </row>
    <row r="9704" spans="8:15">
      <c r="H9704" s="37"/>
      <c r="I9704" s="36"/>
      <c r="J9704" s="38"/>
      <c r="K9704" s="36"/>
      <c r="L9704" s="36"/>
      <c r="M9704" s="38"/>
      <c r="N9704" s="36"/>
      <c r="O9704" s="38"/>
    </row>
    <row r="9705" spans="8:15">
      <c r="H9705" s="37"/>
      <c r="I9705" s="36"/>
      <c r="J9705" s="38"/>
      <c r="K9705" s="36"/>
      <c r="L9705" s="36"/>
      <c r="M9705" s="38"/>
      <c r="N9705" s="36"/>
      <c r="O9705" s="38"/>
    </row>
    <row r="9706" spans="8:15">
      <c r="H9706" s="37"/>
      <c r="I9706" s="36"/>
      <c r="J9706" s="38"/>
      <c r="K9706" s="36"/>
      <c r="L9706" s="36"/>
      <c r="M9706" s="38"/>
      <c r="N9706" s="36"/>
      <c r="O9706" s="38"/>
    </row>
    <row r="9707" spans="8:15">
      <c r="H9707" s="37"/>
      <c r="I9707" s="36"/>
      <c r="J9707" s="38"/>
      <c r="K9707" s="36"/>
      <c r="L9707" s="36"/>
      <c r="M9707" s="38"/>
      <c r="N9707" s="36"/>
      <c r="O9707" s="38"/>
    </row>
    <row r="9708" spans="8:15">
      <c r="H9708" s="37"/>
      <c r="I9708" s="36"/>
      <c r="J9708" s="38"/>
      <c r="K9708" s="36"/>
      <c r="L9708" s="36"/>
      <c r="M9708" s="38"/>
      <c r="N9708" s="36"/>
      <c r="O9708" s="38"/>
    </row>
    <row r="9709" spans="8:15">
      <c r="H9709" s="37"/>
      <c r="I9709" s="36"/>
      <c r="J9709" s="38"/>
      <c r="K9709" s="36"/>
      <c r="L9709" s="36"/>
      <c r="M9709" s="38"/>
      <c r="N9709" s="36"/>
      <c r="O9709" s="38"/>
    </row>
    <row r="9710" spans="8:15">
      <c r="H9710" s="37"/>
      <c r="I9710" s="36"/>
      <c r="J9710" s="38"/>
      <c r="K9710" s="36"/>
      <c r="L9710" s="36"/>
      <c r="M9710" s="38"/>
      <c r="N9710" s="36"/>
      <c r="O9710" s="38"/>
    </row>
    <row r="9711" spans="8:15">
      <c r="H9711" s="37"/>
      <c r="I9711" s="36"/>
      <c r="J9711" s="38"/>
      <c r="K9711" s="36"/>
      <c r="L9711" s="36"/>
      <c r="M9711" s="38"/>
      <c r="N9711" s="36"/>
      <c r="O9711" s="38"/>
    </row>
    <row r="9712" spans="8:15">
      <c r="H9712" s="37"/>
      <c r="I9712" s="36"/>
      <c r="J9712" s="38"/>
      <c r="K9712" s="36"/>
      <c r="L9712" s="36"/>
      <c r="M9712" s="38"/>
      <c r="N9712" s="36"/>
      <c r="O9712" s="38"/>
    </row>
    <row r="9713" spans="8:15">
      <c r="H9713" s="37"/>
      <c r="I9713" s="36"/>
      <c r="J9713" s="38"/>
      <c r="K9713" s="36"/>
      <c r="L9713" s="36"/>
      <c r="M9713" s="38"/>
      <c r="N9713" s="36"/>
      <c r="O9713" s="38"/>
    </row>
    <row r="9714" spans="8:15">
      <c r="H9714" s="37"/>
      <c r="I9714" s="36"/>
      <c r="J9714" s="38"/>
      <c r="K9714" s="36"/>
      <c r="L9714" s="36"/>
      <c r="M9714" s="38"/>
      <c r="N9714" s="36"/>
      <c r="O9714" s="38"/>
    </row>
    <row r="9715" spans="8:15">
      <c r="H9715" s="37"/>
      <c r="I9715" s="36"/>
      <c r="J9715" s="38"/>
      <c r="K9715" s="36"/>
      <c r="L9715" s="36"/>
      <c r="M9715" s="38"/>
      <c r="N9715" s="36"/>
      <c r="O9715" s="38"/>
    </row>
    <row r="9716" spans="8:15">
      <c r="H9716" s="37"/>
      <c r="I9716" s="36"/>
      <c r="J9716" s="38"/>
      <c r="K9716" s="36"/>
      <c r="L9716" s="36"/>
      <c r="M9716" s="38"/>
      <c r="N9716" s="36"/>
      <c r="O9716" s="38"/>
    </row>
    <row r="9717" spans="8:15">
      <c r="H9717" s="37"/>
      <c r="I9717" s="36"/>
      <c r="J9717" s="38"/>
      <c r="K9717" s="36"/>
      <c r="L9717" s="36"/>
      <c r="M9717" s="38"/>
      <c r="N9717" s="36"/>
      <c r="O9717" s="38"/>
    </row>
    <row r="9718" spans="8:15">
      <c r="H9718" s="37"/>
      <c r="I9718" s="36"/>
      <c r="J9718" s="38"/>
      <c r="K9718" s="36"/>
      <c r="L9718" s="36"/>
      <c r="M9718" s="38"/>
      <c r="N9718" s="36"/>
      <c r="O9718" s="38"/>
    </row>
    <row r="9719" spans="8:15">
      <c r="H9719" s="37"/>
      <c r="I9719" s="36"/>
      <c r="J9719" s="38"/>
      <c r="K9719" s="36"/>
      <c r="L9719" s="36"/>
      <c r="M9719" s="38"/>
      <c r="N9719" s="36"/>
      <c r="O9719" s="38"/>
    </row>
    <row r="9720" spans="8:15">
      <c r="H9720" s="37"/>
      <c r="I9720" s="36"/>
      <c r="J9720" s="38"/>
      <c r="K9720" s="36"/>
      <c r="L9720" s="36"/>
      <c r="M9720" s="38"/>
      <c r="N9720" s="36"/>
      <c r="O9720" s="38"/>
    </row>
    <row r="9721" spans="8:15">
      <c r="H9721" s="37"/>
      <c r="I9721" s="36"/>
      <c r="J9721" s="38"/>
      <c r="K9721" s="36"/>
      <c r="L9721" s="36"/>
      <c r="M9721" s="38"/>
      <c r="N9721" s="36"/>
      <c r="O9721" s="38"/>
    </row>
    <row r="9722" spans="8:15">
      <c r="H9722" s="37"/>
      <c r="I9722" s="36"/>
      <c r="J9722" s="38"/>
      <c r="K9722" s="36"/>
      <c r="L9722" s="36"/>
      <c r="M9722" s="38"/>
      <c r="N9722" s="36"/>
      <c r="O9722" s="38"/>
    </row>
    <row r="9723" spans="8:15">
      <c r="H9723" s="37"/>
      <c r="I9723" s="36"/>
      <c r="J9723" s="38"/>
      <c r="K9723" s="36"/>
      <c r="L9723" s="36"/>
      <c r="M9723" s="38"/>
      <c r="N9723" s="36"/>
      <c r="O9723" s="38"/>
    </row>
    <row r="9724" spans="8:15">
      <c r="H9724" s="37"/>
      <c r="I9724" s="36"/>
      <c r="J9724" s="38"/>
      <c r="K9724" s="36"/>
      <c r="L9724" s="36"/>
      <c r="M9724" s="38"/>
      <c r="N9724" s="36"/>
      <c r="O9724" s="38"/>
    </row>
    <row r="9725" spans="8:15">
      <c r="H9725" s="37"/>
      <c r="I9725" s="36"/>
      <c r="J9725" s="38"/>
      <c r="K9725" s="36"/>
      <c r="L9725" s="36"/>
      <c r="M9725" s="38"/>
      <c r="N9725" s="36"/>
      <c r="O9725" s="38"/>
    </row>
    <row r="9726" spans="8:15">
      <c r="H9726" s="37"/>
      <c r="I9726" s="36"/>
      <c r="J9726" s="38"/>
      <c r="K9726" s="36"/>
      <c r="L9726" s="36"/>
      <c r="M9726" s="38"/>
      <c r="N9726" s="36"/>
      <c r="O9726" s="38"/>
    </row>
    <row r="9727" spans="8:15">
      <c r="H9727" s="37"/>
      <c r="I9727" s="36"/>
      <c r="J9727" s="38"/>
      <c r="K9727" s="36"/>
      <c r="L9727" s="36"/>
      <c r="M9727" s="38"/>
      <c r="N9727" s="36"/>
      <c r="O9727" s="38"/>
    </row>
    <row r="9728" spans="8:15">
      <c r="H9728" s="37"/>
      <c r="I9728" s="36"/>
      <c r="J9728" s="38"/>
      <c r="K9728" s="36"/>
      <c r="L9728" s="36"/>
      <c r="M9728" s="38"/>
      <c r="N9728" s="36"/>
      <c r="O9728" s="38"/>
    </row>
    <row r="9729" spans="8:15">
      <c r="H9729" s="37"/>
      <c r="I9729" s="36"/>
      <c r="J9729" s="38"/>
      <c r="K9729" s="36"/>
      <c r="L9729" s="36"/>
      <c r="M9729" s="38"/>
      <c r="N9729" s="36"/>
      <c r="O9729" s="38"/>
    </row>
    <row r="9730" spans="8:15">
      <c r="H9730" s="37"/>
      <c r="I9730" s="36"/>
      <c r="J9730" s="38"/>
      <c r="K9730" s="36"/>
      <c r="L9730" s="36"/>
      <c r="M9730" s="38"/>
      <c r="N9730" s="36"/>
      <c r="O9730" s="38"/>
    </row>
    <row r="9731" spans="8:15">
      <c r="H9731" s="37"/>
      <c r="I9731" s="36"/>
      <c r="J9731" s="38"/>
      <c r="K9731" s="36"/>
      <c r="L9731" s="36"/>
      <c r="M9731" s="38"/>
      <c r="N9731" s="36"/>
      <c r="O9731" s="38"/>
    </row>
    <row r="9732" spans="8:15">
      <c r="H9732" s="37"/>
      <c r="I9732" s="36"/>
      <c r="J9732" s="38"/>
      <c r="K9732" s="36"/>
      <c r="L9732" s="36"/>
      <c r="M9732" s="38"/>
      <c r="N9732" s="36"/>
      <c r="O9732" s="38"/>
    </row>
    <row r="9733" spans="8:15">
      <c r="H9733" s="37"/>
      <c r="I9733" s="36"/>
      <c r="J9733" s="38"/>
      <c r="K9733" s="36"/>
      <c r="L9733" s="36"/>
      <c r="M9733" s="38"/>
      <c r="N9733" s="36"/>
      <c r="O9733" s="38"/>
    </row>
    <row r="9734" spans="8:15">
      <c r="H9734" s="37"/>
      <c r="I9734" s="36"/>
      <c r="J9734" s="38"/>
      <c r="K9734" s="36"/>
      <c r="L9734" s="36"/>
      <c r="M9734" s="38"/>
      <c r="N9734" s="36"/>
      <c r="O9734" s="38"/>
    </row>
    <row r="9735" spans="8:15">
      <c r="H9735" s="37"/>
      <c r="I9735" s="36"/>
      <c r="J9735" s="38"/>
      <c r="K9735" s="36"/>
      <c r="L9735" s="36"/>
      <c r="M9735" s="38"/>
      <c r="N9735" s="36"/>
      <c r="O9735" s="38"/>
    </row>
    <row r="9736" spans="8:15">
      <c r="H9736" s="37"/>
      <c r="I9736" s="36"/>
      <c r="J9736" s="38"/>
      <c r="K9736" s="36"/>
      <c r="L9736" s="36"/>
      <c r="M9736" s="38"/>
      <c r="N9736" s="36"/>
      <c r="O9736" s="38"/>
    </row>
    <row r="9737" spans="8:15">
      <c r="H9737" s="37"/>
      <c r="I9737" s="36"/>
      <c r="J9737" s="38"/>
      <c r="K9737" s="36"/>
      <c r="L9737" s="36"/>
      <c r="M9737" s="38"/>
      <c r="N9737" s="36"/>
      <c r="O9737" s="38"/>
    </row>
    <row r="9738" spans="8:15">
      <c r="H9738" s="37"/>
      <c r="I9738" s="36"/>
      <c r="J9738" s="38"/>
      <c r="K9738" s="36"/>
      <c r="L9738" s="36"/>
      <c r="M9738" s="38"/>
      <c r="N9738" s="36"/>
      <c r="O9738" s="38"/>
    </row>
    <row r="9739" spans="8:15">
      <c r="H9739" s="37"/>
      <c r="I9739" s="36"/>
      <c r="J9739" s="38"/>
      <c r="K9739" s="36"/>
      <c r="L9739" s="36"/>
      <c r="M9739" s="38"/>
      <c r="N9739" s="36"/>
      <c r="O9739" s="38"/>
    </row>
    <row r="9740" spans="8:15">
      <c r="H9740" s="37"/>
      <c r="I9740" s="36"/>
      <c r="J9740" s="38"/>
      <c r="K9740" s="36"/>
      <c r="L9740" s="36"/>
      <c r="M9740" s="38"/>
      <c r="N9740" s="36"/>
      <c r="O9740" s="38"/>
    </row>
    <row r="9741" spans="8:15">
      <c r="H9741" s="37"/>
      <c r="I9741" s="36"/>
      <c r="J9741" s="38"/>
      <c r="K9741" s="36"/>
      <c r="L9741" s="36"/>
      <c r="M9741" s="38"/>
      <c r="N9741" s="36"/>
      <c r="O9741" s="38"/>
    </row>
    <row r="9742" spans="8:15">
      <c r="H9742" s="37"/>
      <c r="I9742" s="36"/>
      <c r="J9742" s="38"/>
      <c r="K9742" s="36"/>
      <c r="L9742" s="36"/>
      <c r="M9742" s="38"/>
      <c r="N9742" s="36"/>
      <c r="O9742" s="38"/>
    </row>
    <row r="9743" spans="8:15">
      <c r="H9743" s="37"/>
      <c r="I9743" s="36"/>
      <c r="J9743" s="38"/>
      <c r="K9743" s="36"/>
      <c r="L9743" s="36"/>
      <c r="M9743" s="38"/>
      <c r="N9743" s="36"/>
      <c r="O9743" s="38"/>
    </row>
    <row r="9744" spans="8:15">
      <c r="H9744" s="37"/>
      <c r="I9744" s="36"/>
      <c r="J9744" s="38"/>
      <c r="K9744" s="36"/>
      <c r="L9744" s="36"/>
      <c r="M9744" s="38"/>
      <c r="N9744" s="36"/>
      <c r="O9744" s="38"/>
    </row>
    <row r="9745" spans="8:15">
      <c r="H9745" s="37"/>
      <c r="I9745" s="36"/>
      <c r="J9745" s="38"/>
      <c r="K9745" s="36"/>
      <c r="L9745" s="36"/>
      <c r="M9745" s="38"/>
      <c r="N9745" s="36"/>
      <c r="O9745" s="38"/>
    </row>
    <row r="9746" spans="8:15">
      <c r="H9746" s="37"/>
      <c r="I9746" s="36"/>
      <c r="J9746" s="38"/>
      <c r="K9746" s="36"/>
      <c r="L9746" s="36"/>
      <c r="M9746" s="38"/>
      <c r="N9746" s="36"/>
      <c r="O9746" s="38"/>
    </row>
    <row r="9747" spans="8:15">
      <c r="H9747" s="37"/>
      <c r="I9747" s="36"/>
      <c r="J9747" s="38"/>
      <c r="K9747" s="36"/>
      <c r="L9747" s="36"/>
      <c r="M9747" s="38"/>
      <c r="N9747" s="36"/>
      <c r="O9747" s="38"/>
    </row>
    <row r="9748" spans="8:15">
      <c r="H9748" s="37"/>
      <c r="I9748" s="36"/>
      <c r="J9748" s="38"/>
      <c r="K9748" s="36"/>
      <c r="L9748" s="36"/>
      <c r="M9748" s="38"/>
      <c r="N9748" s="36"/>
      <c r="O9748" s="38"/>
    </row>
    <row r="9749" spans="8:15">
      <c r="H9749" s="37"/>
      <c r="I9749" s="36"/>
      <c r="J9749" s="38"/>
      <c r="K9749" s="36"/>
      <c r="L9749" s="36"/>
      <c r="M9749" s="38"/>
      <c r="N9749" s="36"/>
      <c r="O9749" s="38"/>
    </row>
    <row r="9750" spans="8:15">
      <c r="H9750" s="37"/>
      <c r="I9750" s="36"/>
      <c r="J9750" s="38"/>
      <c r="K9750" s="36"/>
      <c r="L9750" s="36"/>
      <c r="M9750" s="38"/>
      <c r="N9750" s="36"/>
      <c r="O9750" s="38"/>
    </row>
    <row r="9751" spans="8:15">
      <c r="H9751" s="37"/>
      <c r="I9751" s="36"/>
      <c r="J9751" s="38"/>
      <c r="K9751" s="36"/>
      <c r="L9751" s="36"/>
      <c r="M9751" s="38"/>
      <c r="N9751" s="36"/>
      <c r="O9751" s="38"/>
    </row>
    <row r="9752" spans="8:15">
      <c r="H9752" s="37"/>
      <c r="I9752" s="36"/>
      <c r="J9752" s="38"/>
      <c r="K9752" s="36"/>
      <c r="L9752" s="36"/>
      <c r="M9752" s="38"/>
      <c r="N9752" s="36"/>
      <c r="O9752" s="38"/>
    </row>
    <row r="9753" spans="8:15">
      <c r="H9753" s="37"/>
      <c r="I9753" s="36"/>
      <c r="J9753" s="38"/>
      <c r="K9753" s="36"/>
      <c r="L9753" s="36"/>
      <c r="M9753" s="38"/>
      <c r="N9753" s="36"/>
      <c r="O9753" s="38"/>
    </row>
    <row r="9754" spans="8:15">
      <c r="H9754" s="37"/>
      <c r="I9754" s="36"/>
      <c r="J9754" s="38"/>
      <c r="K9754" s="36"/>
      <c r="L9754" s="36"/>
      <c r="M9754" s="38"/>
      <c r="N9754" s="36"/>
      <c r="O9754" s="38"/>
    </row>
    <row r="9755" spans="8:15">
      <c r="H9755" s="37"/>
      <c r="I9755" s="36"/>
      <c r="J9755" s="38"/>
      <c r="K9755" s="36"/>
      <c r="L9755" s="36"/>
      <c r="M9755" s="38"/>
      <c r="N9755" s="36"/>
      <c r="O9755" s="38"/>
    </row>
    <row r="9756" spans="8:15">
      <c r="H9756" s="37"/>
      <c r="I9756" s="36"/>
      <c r="J9756" s="38"/>
      <c r="K9756" s="36"/>
      <c r="L9756" s="36"/>
      <c r="M9756" s="38"/>
      <c r="N9756" s="36"/>
      <c r="O9756" s="38"/>
    </row>
    <row r="9757" spans="8:15">
      <c r="H9757" s="37"/>
      <c r="I9757" s="36"/>
      <c r="J9757" s="38"/>
      <c r="K9757" s="36"/>
      <c r="L9757" s="36"/>
      <c r="M9757" s="38"/>
      <c r="N9757" s="36"/>
      <c r="O9757" s="38"/>
    </row>
    <row r="9758" spans="8:15">
      <c r="H9758" s="37"/>
      <c r="I9758" s="36"/>
      <c r="J9758" s="38"/>
      <c r="K9758" s="36"/>
      <c r="L9758" s="36"/>
      <c r="M9758" s="38"/>
      <c r="N9758" s="36"/>
      <c r="O9758" s="38"/>
    </row>
    <row r="9759" spans="8:15">
      <c r="H9759" s="37"/>
      <c r="I9759" s="36"/>
      <c r="J9759" s="38"/>
      <c r="K9759" s="36"/>
      <c r="L9759" s="36"/>
      <c r="M9759" s="38"/>
      <c r="N9759" s="36"/>
      <c r="O9759" s="38"/>
    </row>
    <row r="9760" spans="8:15">
      <c r="H9760" s="37"/>
      <c r="I9760" s="36"/>
      <c r="J9760" s="38"/>
      <c r="K9760" s="36"/>
      <c r="L9760" s="36"/>
      <c r="M9760" s="38"/>
      <c r="N9760" s="36"/>
      <c r="O9760" s="38"/>
    </row>
    <row r="9761" spans="8:15">
      <c r="H9761" s="37"/>
      <c r="I9761" s="36"/>
      <c r="J9761" s="38"/>
      <c r="K9761" s="36"/>
      <c r="L9761" s="36"/>
      <c r="M9761" s="38"/>
      <c r="N9761" s="36"/>
      <c r="O9761" s="38"/>
    </row>
    <row r="9762" spans="8:15">
      <c r="H9762" s="37"/>
      <c r="I9762" s="36"/>
      <c r="J9762" s="38"/>
      <c r="K9762" s="36"/>
      <c r="L9762" s="36"/>
      <c r="M9762" s="38"/>
      <c r="N9762" s="36"/>
      <c r="O9762" s="38"/>
    </row>
    <row r="9763" spans="8:15">
      <c r="H9763" s="37"/>
      <c r="I9763" s="36"/>
      <c r="J9763" s="38"/>
      <c r="K9763" s="36"/>
      <c r="L9763" s="36"/>
      <c r="M9763" s="38"/>
      <c r="N9763" s="36"/>
      <c r="O9763" s="38"/>
    </row>
    <row r="9764" spans="8:15">
      <c r="H9764" s="37"/>
      <c r="I9764" s="36"/>
      <c r="J9764" s="38"/>
      <c r="K9764" s="36"/>
      <c r="L9764" s="36"/>
      <c r="M9764" s="38"/>
      <c r="N9764" s="36"/>
      <c r="O9764" s="38"/>
    </row>
    <row r="9765" spans="8:15">
      <c r="H9765" s="37"/>
      <c r="I9765" s="36"/>
      <c r="J9765" s="38"/>
      <c r="K9765" s="36"/>
      <c r="L9765" s="36"/>
      <c r="M9765" s="38"/>
      <c r="N9765" s="36"/>
      <c r="O9765" s="38"/>
    </row>
    <row r="9766" spans="8:15">
      <c r="H9766" s="37"/>
      <c r="I9766" s="36"/>
      <c r="J9766" s="38"/>
      <c r="K9766" s="36"/>
      <c r="L9766" s="36"/>
      <c r="M9766" s="38"/>
      <c r="N9766" s="36"/>
      <c r="O9766" s="38"/>
    </row>
    <row r="9767" spans="8:15">
      <c r="H9767" s="37"/>
      <c r="I9767" s="36"/>
      <c r="J9767" s="38"/>
      <c r="K9767" s="36"/>
      <c r="L9767" s="36"/>
      <c r="M9767" s="38"/>
      <c r="N9767" s="36"/>
      <c r="O9767" s="38"/>
    </row>
    <row r="9768" spans="8:15">
      <c r="H9768" s="37"/>
      <c r="I9768" s="36"/>
      <c r="J9768" s="38"/>
      <c r="K9768" s="36"/>
      <c r="L9768" s="36"/>
      <c r="M9768" s="38"/>
      <c r="N9768" s="36"/>
      <c r="O9768" s="38"/>
    </row>
    <row r="9769" spans="8:15">
      <c r="H9769" s="37"/>
      <c r="I9769" s="36"/>
      <c r="J9769" s="38"/>
      <c r="K9769" s="36"/>
      <c r="L9769" s="36"/>
      <c r="M9769" s="38"/>
      <c r="N9769" s="36"/>
      <c r="O9769" s="38"/>
    </row>
    <row r="9770" spans="8:15">
      <c r="H9770" s="37"/>
      <c r="I9770" s="36"/>
      <c r="J9770" s="38"/>
      <c r="K9770" s="36"/>
      <c r="L9770" s="36"/>
      <c r="M9770" s="38"/>
      <c r="N9770" s="36"/>
      <c r="O9770" s="38"/>
    </row>
    <row r="9771" spans="8:15">
      <c r="H9771" s="37"/>
      <c r="I9771" s="36"/>
      <c r="J9771" s="38"/>
      <c r="K9771" s="36"/>
      <c r="L9771" s="36"/>
      <c r="M9771" s="38"/>
      <c r="N9771" s="36"/>
      <c r="O9771" s="38"/>
    </row>
    <row r="9772" spans="8:15">
      <c r="H9772" s="37"/>
      <c r="I9772" s="36"/>
      <c r="J9772" s="38"/>
      <c r="K9772" s="36"/>
      <c r="L9772" s="36"/>
      <c r="M9772" s="38"/>
      <c r="N9772" s="36"/>
      <c r="O9772" s="38"/>
    </row>
    <row r="9773" spans="8:15">
      <c r="H9773" s="37"/>
      <c r="I9773" s="36"/>
      <c r="J9773" s="38"/>
      <c r="K9773" s="36"/>
      <c r="L9773" s="36"/>
      <c r="M9773" s="38"/>
      <c r="N9773" s="36"/>
      <c r="O9773" s="38"/>
    </row>
    <row r="9774" spans="8:15">
      <c r="H9774" s="37"/>
      <c r="I9774" s="36"/>
      <c r="J9774" s="38"/>
      <c r="K9774" s="36"/>
      <c r="L9774" s="36"/>
      <c r="M9774" s="38"/>
      <c r="N9774" s="36"/>
      <c r="O9774" s="38"/>
    </row>
    <row r="9775" spans="8:15">
      <c r="H9775" s="37"/>
      <c r="I9775" s="36"/>
      <c r="J9775" s="38"/>
      <c r="K9775" s="36"/>
      <c r="L9775" s="36"/>
      <c r="M9775" s="38"/>
      <c r="N9775" s="36"/>
      <c r="O9775" s="38"/>
    </row>
    <row r="9776" spans="8:15">
      <c r="H9776" s="37"/>
      <c r="I9776" s="36"/>
      <c r="J9776" s="38"/>
      <c r="K9776" s="36"/>
      <c r="L9776" s="36"/>
      <c r="M9776" s="38"/>
      <c r="N9776" s="36"/>
      <c r="O9776" s="38"/>
    </row>
    <row r="9777" spans="8:15">
      <c r="H9777" s="37"/>
      <c r="I9777" s="36"/>
      <c r="J9777" s="38"/>
      <c r="K9777" s="36"/>
      <c r="L9777" s="36"/>
      <c r="M9777" s="38"/>
      <c r="N9777" s="36"/>
      <c r="O9777" s="38"/>
    </row>
    <row r="9778" spans="8:15">
      <c r="H9778" s="37"/>
      <c r="I9778" s="36"/>
      <c r="J9778" s="38"/>
      <c r="K9778" s="36"/>
      <c r="L9778" s="36"/>
      <c r="M9778" s="38"/>
      <c r="N9778" s="36"/>
      <c r="O9778" s="38"/>
    </row>
    <row r="9779" spans="8:15">
      <c r="H9779" s="37"/>
      <c r="I9779" s="36"/>
      <c r="J9779" s="38"/>
      <c r="K9779" s="36"/>
      <c r="L9779" s="36"/>
      <c r="M9779" s="38"/>
      <c r="N9779" s="36"/>
      <c r="O9779" s="38"/>
    </row>
    <row r="9780" spans="8:15">
      <c r="H9780" s="37"/>
      <c r="I9780" s="36"/>
      <c r="J9780" s="38"/>
      <c r="K9780" s="36"/>
      <c r="L9780" s="36"/>
      <c r="M9780" s="38"/>
      <c r="N9780" s="36"/>
      <c r="O9780" s="38"/>
    </row>
    <row r="9781" spans="8:15">
      <c r="H9781" s="37"/>
      <c r="I9781" s="36"/>
      <c r="J9781" s="38"/>
      <c r="K9781" s="36"/>
      <c r="L9781" s="36"/>
      <c r="M9781" s="38"/>
      <c r="N9781" s="36"/>
      <c r="O9781" s="38"/>
    </row>
    <row r="9782" spans="8:15">
      <c r="H9782" s="37"/>
      <c r="I9782" s="36"/>
      <c r="J9782" s="38"/>
      <c r="K9782" s="36"/>
      <c r="L9782" s="36"/>
      <c r="M9782" s="38"/>
      <c r="N9782" s="36"/>
      <c r="O9782" s="38"/>
    </row>
    <row r="9783" spans="8:15">
      <c r="H9783" s="37"/>
      <c r="I9783" s="36"/>
      <c r="J9783" s="38"/>
      <c r="K9783" s="36"/>
      <c r="L9783" s="36"/>
      <c r="M9783" s="38"/>
      <c r="N9783" s="36"/>
      <c r="O9783" s="38"/>
    </row>
    <row r="9784" spans="8:15">
      <c r="H9784" s="37"/>
      <c r="I9784" s="36"/>
      <c r="J9784" s="38"/>
      <c r="K9784" s="36"/>
      <c r="L9784" s="36"/>
      <c r="M9784" s="38"/>
      <c r="N9784" s="36"/>
      <c r="O9784" s="38"/>
    </row>
    <row r="9785" spans="8:15">
      <c r="H9785" s="37"/>
      <c r="I9785" s="36"/>
      <c r="J9785" s="38"/>
      <c r="K9785" s="36"/>
      <c r="L9785" s="36"/>
      <c r="M9785" s="38"/>
      <c r="N9785" s="36"/>
      <c r="O9785" s="38"/>
    </row>
    <row r="9786" spans="8:15">
      <c r="H9786" s="37"/>
      <c r="I9786" s="36"/>
      <c r="J9786" s="38"/>
      <c r="K9786" s="36"/>
      <c r="L9786" s="36"/>
      <c r="M9786" s="38"/>
      <c r="N9786" s="36"/>
      <c r="O9786" s="38"/>
    </row>
    <row r="9787" spans="8:15">
      <c r="H9787" s="37"/>
      <c r="I9787" s="36"/>
      <c r="J9787" s="38"/>
      <c r="K9787" s="36"/>
      <c r="L9787" s="36"/>
      <c r="M9787" s="38"/>
      <c r="N9787" s="36"/>
      <c r="O9787" s="38"/>
    </row>
    <row r="9788" spans="8:15">
      <c r="H9788" s="37"/>
      <c r="I9788" s="36"/>
      <c r="J9788" s="38"/>
      <c r="K9788" s="36"/>
      <c r="L9788" s="36"/>
      <c r="M9788" s="38"/>
      <c r="N9788" s="36"/>
      <c r="O9788" s="38"/>
    </row>
    <row r="9789" spans="8:15">
      <c r="H9789" s="37"/>
      <c r="I9789" s="36"/>
      <c r="J9789" s="38"/>
      <c r="K9789" s="36"/>
      <c r="L9789" s="36"/>
      <c r="M9789" s="38"/>
      <c r="N9789" s="36"/>
      <c r="O9789" s="38"/>
    </row>
    <row r="9790" spans="8:15">
      <c r="H9790" s="37"/>
      <c r="I9790" s="36"/>
      <c r="J9790" s="38"/>
      <c r="K9790" s="36"/>
      <c r="L9790" s="36"/>
      <c r="M9790" s="38"/>
      <c r="N9790" s="36"/>
      <c r="O9790" s="38"/>
    </row>
    <row r="9791" spans="8:15">
      <c r="H9791" s="37"/>
      <c r="I9791" s="36"/>
      <c r="J9791" s="38"/>
      <c r="K9791" s="36"/>
      <c r="L9791" s="36"/>
      <c r="M9791" s="38"/>
      <c r="N9791" s="36"/>
      <c r="O9791" s="38"/>
    </row>
    <row r="9792" spans="8:15">
      <c r="H9792" s="37"/>
      <c r="I9792" s="36"/>
      <c r="J9792" s="38"/>
      <c r="K9792" s="36"/>
      <c r="L9792" s="36"/>
      <c r="M9792" s="38"/>
      <c r="N9792" s="36"/>
      <c r="O9792" s="38"/>
    </row>
    <row r="9793" spans="8:15">
      <c r="H9793" s="37"/>
      <c r="I9793" s="36"/>
      <c r="J9793" s="38"/>
      <c r="K9793" s="36"/>
      <c r="L9793" s="36"/>
      <c r="M9793" s="38"/>
      <c r="N9793" s="36"/>
      <c r="O9793" s="38"/>
    </row>
    <row r="9794" spans="8:15">
      <c r="H9794" s="37"/>
      <c r="I9794" s="36"/>
      <c r="J9794" s="38"/>
      <c r="K9794" s="36"/>
      <c r="L9794" s="36"/>
      <c r="M9794" s="38"/>
      <c r="N9794" s="36"/>
      <c r="O9794" s="38"/>
    </row>
    <row r="9795" spans="8:15">
      <c r="H9795" s="37"/>
      <c r="I9795" s="36"/>
      <c r="J9795" s="38"/>
      <c r="K9795" s="36"/>
      <c r="L9795" s="36"/>
      <c r="M9795" s="38"/>
      <c r="N9795" s="36"/>
      <c r="O9795" s="38"/>
    </row>
    <row r="9796" spans="8:15">
      <c r="H9796" s="37"/>
      <c r="I9796" s="36"/>
      <c r="J9796" s="38"/>
      <c r="K9796" s="36"/>
      <c r="L9796" s="36"/>
      <c r="M9796" s="38"/>
      <c r="N9796" s="36"/>
      <c r="O9796" s="38"/>
    </row>
    <row r="9797" spans="8:15">
      <c r="H9797" s="37"/>
      <c r="I9797" s="36"/>
      <c r="J9797" s="38"/>
      <c r="K9797" s="36"/>
      <c r="L9797" s="36"/>
      <c r="M9797" s="38"/>
      <c r="N9797" s="36"/>
      <c r="O9797" s="38"/>
    </row>
    <row r="9798" spans="8:15">
      <c r="H9798" s="37"/>
      <c r="I9798" s="36"/>
      <c r="J9798" s="38"/>
      <c r="K9798" s="36"/>
      <c r="L9798" s="36"/>
      <c r="M9798" s="38"/>
      <c r="N9798" s="36"/>
      <c r="O9798" s="38"/>
    </row>
    <row r="9799" spans="8:15">
      <c r="H9799" s="37"/>
      <c r="I9799" s="36"/>
      <c r="J9799" s="38"/>
      <c r="K9799" s="36"/>
      <c r="L9799" s="36"/>
      <c r="M9799" s="38"/>
      <c r="N9799" s="36"/>
      <c r="O9799" s="38"/>
    </row>
    <row r="9800" spans="8:15">
      <c r="H9800" s="37"/>
      <c r="I9800" s="36"/>
      <c r="J9800" s="38"/>
      <c r="K9800" s="36"/>
      <c r="L9800" s="36"/>
      <c r="M9800" s="38"/>
      <c r="N9800" s="36"/>
      <c r="O9800" s="38"/>
    </row>
    <row r="9801" spans="8:15">
      <c r="H9801" s="37"/>
      <c r="I9801" s="36"/>
      <c r="J9801" s="38"/>
      <c r="K9801" s="36"/>
      <c r="L9801" s="36"/>
      <c r="M9801" s="38"/>
      <c r="N9801" s="36"/>
      <c r="O9801" s="38"/>
    </row>
    <row r="9802" spans="8:15">
      <c r="H9802" s="37"/>
      <c r="I9802" s="36"/>
      <c r="J9802" s="38"/>
      <c r="K9802" s="36"/>
      <c r="L9802" s="36"/>
      <c r="M9802" s="38"/>
      <c r="N9802" s="36"/>
      <c r="O9802" s="38"/>
    </row>
    <row r="9803" spans="8:15">
      <c r="H9803" s="37"/>
      <c r="I9803" s="36"/>
      <c r="J9803" s="38"/>
      <c r="K9803" s="36"/>
      <c r="L9803" s="36"/>
      <c r="M9803" s="38"/>
      <c r="N9803" s="36"/>
      <c r="O9803" s="38"/>
    </row>
    <row r="9804" spans="8:15">
      <c r="H9804" s="37"/>
      <c r="I9804" s="36"/>
      <c r="J9804" s="38"/>
      <c r="K9804" s="36"/>
      <c r="L9804" s="36"/>
      <c r="M9804" s="38"/>
      <c r="N9804" s="36"/>
      <c r="O9804" s="38"/>
    </row>
    <row r="9805" spans="8:15">
      <c r="H9805" s="37"/>
      <c r="I9805" s="36"/>
      <c r="J9805" s="38"/>
      <c r="K9805" s="36"/>
      <c r="L9805" s="36"/>
      <c r="M9805" s="38"/>
      <c r="N9805" s="36"/>
      <c r="O9805" s="38"/>
    </row>
    <row r="9806" spans="8:15">
      <c r="H9806" s="37"/>
      <c r="I9806" s="36"/>
      <c r="J9806" s="38"/>
      <c r="K9806" s="36"/>
      <c r="L9806" s="36"/>
      <c r="M9806" s="38"/>
      <c r="N9806" s="36"/>
      <c r="O9806" s="38"/>
    </row>
    <row r="9807" spans="8:15">
      <c r="H9807" s="37"/>
      <c r="I9807" s="36"/>
      <c r="J9807" s="38"/>
      <c r="K9807" s="36"/>
      <c r="L9807" s="36"/>
      <c r="M9807" s="38"/>
      <c r="N9807" s="36"/>
      <c r="O9807" s="38"/>
    </row>
    <row r="9808" spans="8:15">
      <c r="H9808" s="37"/>
      <c r="I9808" s="36"/>
      <c r="J9808" s="38"/>
      <c r="K9808" s="36"/>
      <c r="L9808" s="36"/>
      <c r="M9808" s="38"/>
      <c r="N9808" s="36"/>
      <c r="O9808" s="38"/>
    </row>
    <row r="9809" spans="8:15">
      <c r="H9809" s="37"/>
      <c r="I9809" s="36"/>
      <c r="J9809" s="38"/>
      <c r="K9809" s="36"/>
      <c r="L9809" s="36"/>
      <c r="M9809" s="38"/>
      <c r="N9809" s="36"/>
      <c r="O9809" s="38"/>
    </row>
    <row r="9810" spans="8:15">
      <c r="H9810" s="37"/>
      <c r="I9810" s="36"/>
      <c r="J9810" s="38"/>
      <c r="K9810" s="36"/>
      <c r="L9810" s="36"/>
      <c r="M9810" s="38"/>
      <c r="N9810" s="36"/>
      <c r="O9810" s="38"/>
    </row>
    <row r="9811" spans="8:15">
      <c r="H9811" s="37"/>
      <c r="I9811" s="36"/>
      <c r="J9811" s="38"/>
      <c r="K9811" s="36"/>
      <c r="L9811" s="36"/>
      <c r="M9811" s="38"/>
      <c r="N9811" s="36"/>
      <c r="O9811" s="38"/>
    </row>
    <row r="9812" spans="8:15">
      <c r="H9812" s="37"/>
      <c r="I9812" s="36"/>
      <c r="J9812" s="38"/>
      <c r="K9812" s="36"/>
      <c r="L9812" s="36"/>
      <c r="M9812" s="38"/>
      <c r="N9812" s="36"/>
      <c r="O9812" s="38"/>
    </row>
    <row r="9813" spans="8:15">
      <c r="H9813" s="37"/>
      <c r="I9813" s="36"/>
      <c r="J9813" s="38"/>
      <c r="K9813" s="36"/>
      <c r="L9813" s="36"/>
      <c r="M9813" s="38"/>
      <c r="N9813" s="36"/>
      <c r="O9813" s="38"/>
    </row>
    <row r="9814" spans="8:15">
      <c r="H9814" s="37"/>
      <c r="I9814" s="36"/>
      <c r="J9814" s="38"/>
      <c r="K9814" s="36"/>
      <c r="L9814" s="36"/>
      <c r="M9814" s="38"/>
      <c r="N9814" s="36"/>
      <c r="O9814" s="38"/>
    </row>
    <row r="9815" spans="8:15">
      <c r="H9815" s="37"/>
      <c r="I9815" s="36"/>
      <c r="J9815" s="38"/>
      <c r="K9815" s="36"/>
      <c r="L9815" s="36"/>
      <c r="M9815" s="38"/>
      <c r="N9815" s="36"/>
      <c r="O9815" s="38"/>
    </row>
    <row r="9816" spans="8:15">
      <c r="H9816" s="37"/>
      <c r="I9816" s="36"/>
      <c r="J9816" s="38"/>
      <c r="K9816" s="36"/>
      <c r="L9816" s="36"/>
      <c r="M9816" s="38"/>
      <c r="N9816" s="36"/>
      <c r="O9816" s="38"/>
    </row>
    <row r="9817" spans="8:15">
      <c r="H9817" s="37"/>
      <c r="I9817" s="36"/>
      <c r="J9817" s="38"/>
      <c r="K9817" s="36"/>
      <c r="L9817" s="36"/>
      <c r="M9817" s="38"/>
      <c r="N9817" s="36"/>
      <c r="O9817" s="38"/>
    </row>
    <row r="9818" spans="8:15">
      <c r="H9818" s="37"/>
      <c r="I9818" s="36"/>
      <c r="J9818" s="38"/>
      <c r="K9818" s="36"/>
      <c r="L9818" s="36"/>
      <c r="M9818" s="38"/>
      <c r="N9818" s="36"/>
      <c r="O9818" s="38"/>
    </row>
    <row r="9819" spans="8:15">
      <c r="H9819" s="37"/>
      <c r="I9819" s="36"/>
      <c r="J9819" s="38"/>
      <c r="K9819" s="36"/>
      <c r="L9819" s="36"/>
      <c r="M9819" s="38"/>
      <c r="N9819" s="36"/>
      <c r="O9819" s="38"/>
    </row>
    <row r="9820" spans="8:15">
      <c r="H9820" s="37"/>
      <c r="I9820" s="36"/>
      <c r="J9820" s="38"/>
      <c r="K9820" s="36"/>
      <c r="L9820" s="36"/>
      <c r="M9820" s="38"/>
      <c r="N9820" s="36"/>
      <c r="O9820" s="38"/>
    </row>
    <row r="9821" spans="8:15">
      <c r="H9821" s="37"/>
      <c r="I9821" s="36"/>
      <c r="J9821" s="38"/>
      <c r="K9821" s="36"/>
      <c r="L9821" s="36"/>
      <c r="M9821" s="38"/>
      <c r="N9821" s="36"/>
      <c r="O9821" s="38"/>
    </row>
    <row r="9822" spans="8:15">
      <c r="H9822" s="37"/>
      <c r="I9822" s="36"/>
      <c r="J9822" s="38"/>
      <c r="K9822" s="36"/>
      <c r="L9822" s="36"/>
      <c r="M9822" s="38"/>
      <c r="N9822" s="36"/>
      <c r="O9822" s="38"/>
    </row>
    <row r="9823" spans="8:15">
      <c r="H9823" s="37"/>
      <c r="I9823" s="36"/>
      <c r="J9823" s="38"/>
      <c r="K9823" s="36"/>
      <c r="L9823" s="36"/>
      <c r="M9823" s="38"/>
      <c r="N9823" s="36"/>
      <c r="O9823" s="38"/>
    </row>
    <row r="9824" spans="8:15">
      <c r="H9824" s="37"/>
      <c r="I9824" s="36"/>
      <c r="J9824" s="38"/>
      <c r="K9824" s="36"/>
      <c r="L9824" s="36"/>
      <c r="M9824" s="38"/>
      <c r="N9824" s="36"/>
      <c r="O9824" s="38"/>
    </row>
    <row r="9825" spans="8:15">
      <c r="H9825" s="37"/>
      <c r="I9825" s="36"/>
      <c r="J9825" s="38"/>
      <c r="K9825" s="36"/>
      <c r="L9825" s="36"/>
      <c r="M9825" s="38"/>
      <c r="N9825" s="36"/>
      <c r="O9825" s="38"/>
    </row>
    <row r="9826" spans="8:15">
      <c r="H9826" s="37"/>
      <c r="I9826" s="36"/>
      <c r="J9826" s="38"/>
      <c r="K9826" s="36"/>
      <c r="L9826" s="36"/>
      <c r="M9826" s="38"/>
      <c r="N9826" s="36"/>
      <c r="O9826" s="38"/>
    </row>
    <row r="9827" spans="8:15">
      <c r="H9827" s="37"/>
      <c r="I9827" s="36"/>
      <c r="J9827" s="38"/>
      <c r="K9827" s="36"/>
      <c r="L9827" s="36"/>
      <c r="M9827" s="38"/>
      <c r="N9827" s="36"/>
      <c r="O9827" s="38"/>
    </row>
    <row r="9828" spans="8:15">
      <c r="H9828" s="37"/>
      <c r="I9828" s="36"/>
      <c r="J9828" s="38"/>
      <c r="K9828" s="36"/>
      <c r="L9828" s="36"/>
      <c r="M9828" s="38"/>
      <c r="N9828" s="36"/>
      <c r="O9828" s="38"/>
    </row>
    <row r="9829" spans="8:15">
      <c r="H9829" s="37"/>
      <c r="I9829" s="36"/>
      <c r="J9829" s="38"/>
      <c r="K9829" s="36"/>
      <c r="L9829" s="36"/>
      <c r="M9829" s="38"/>
      <c r="N9829" s="36"/>
      <c r="O9829" s="38"/>
    </row>
    <row r="9830" spans="8:15">
      <c r="H9830" s="37"/>
      <c r="I9830" s="36"/>
      <c r="J9830" s="38"/>
      <c r="K9830" s="36"/>
      <c r="L9830" s="36"/>
      <c r="M9830" s="38"/>
      <c r="N9830" s="36"/>
      <c r="O9830" s="38"/>
    </row>
    <row r="9831" spans="8:15">
      <c r="H9831" s="37"/>
      <c r="I9831" s="36"/>
      <c r="J9831" s="38"/>
      <c r="K9831" s="36"/>
      <c r="L9831" s="36"/>
      <c r="M9831" s="38"/>
      <c r="N9831" s="36"/>
      <c r="O9831" s="38"/>
    </row>
    <row r="9832" spans="8:15">
      <c r="H9832" s="37"/>
      <c r="I9832" s="36"/>
      <c r="J9832" s="38"/>
      <c r="K9832" s="36"/>
      <c r="L9832" s="36"/>
      <c r="M9832" s="38"/>
      <c r="N9832" s="36"/>
      <c r="O9832" s="38"/>
    </row>
    <row r="9833" spans="8:15">
      <c r="H9833" s="37"/>
      <c r="I9833" s="36"/>
      <c r="J9833" s="38"/>
      <c r="K9833" s="36"/>
      <c r="L9833" s="36"/>
      <c r="M9833" s="38"/>
      <c r="N9833" s="36"/>
      <c r="O9833" s="38"/>
    </row>
    <row r="9834" spans="8:15">
      <c r="H9834" s="37"/>
      <c r="I9834" s="36"/>
      <c r="J9834" s="38"/>
      <c r="K9834" s="36"/>
      <c r="L9834" s="36"/>
      <c r="M9834" s="38"/>
      <c r="N9834" s="36"/>
      <c r="O9834" s="38"/>
    </row>
    <row r="9835" spans="8:15">
      <c r="H9835" s="37"/>
      <c r="I9835" s="36"/>
      <c r="J9835" s="38"/>
      <c r="K9835" s="36"/>
      <c r="L9835" s="36"/>
      <c r="M9835" s="38"/>
      <c r="N9835" s="36"/>
      <c r="O9835" s="38"/>
    </row>
    <row r="9836" spans="8:15">
      <c r="H9836" s="37"/>
      <c r="I9836" s="36"/>
      <c r="J9836" s="38"/>
      <c r="K9836" s="36"/>
      <c r="L9836" s="36"/>
      <c r="M9836" s="38"/>
      <c r="N9836" s="36"/>
      <c r="O9836" s="38"/>
    </row>
    <row r="9837" spans="8:15">
      <c r="H9837" s="37"/>
      <c r="I9837" s="36"/>
      <c r="J9837" s="38"/>
      <c r="K9837" s="36"/>
      <c r="L9837" s="36"/>
      <c r="M9837" s="38"/>
      <c r="N9837" s="36"/>
      <c r="O9837" s="38"/>
    </row>
    <row r="9838" spans="8:15">
      <c r="H9838" s="37"/>
      <c r="I9838" s="36"/>
      <c r="J9838" s="38"/>
      <c r="K9838" s="36"/>
      <c r="L9838" s="36"/>
      <c r="M9838" s="38"/>
      <c r="N9838" s="36"/>
      <c r="O9838" s="38"/>
    </row>
    <row r="9839" spans="8:15">
      <c r="H9839" s="37"/>
      <c r="I9839" s="36"/>
      <c r="J9839" s="38"/>
      <c r="K9839" s="36"/>
      <c r="L9839" s="36"/>
      <c r="M9839" s="38"/>
      <c r="N9839" s="36"/>
      <c r="O9839" s="38"/>
    </row>
    <row r="9840" spans="8:15">
      <c r="H9840" s="37"/>
      <c r="I9840" s="36"/>
      <c r="J9840" s="38"/>
      <c r="K9840" s="36"/>
      <c r="L9840" s="36"/>
      <c r="M9840" s="38"/>
      <c r="N9840" s="36"/>
      <c r="O9840" s="38"/>
    </row>
    <row r="9841" spans="8:15">
      <c r="H9841" s="37"/>
      <c r="I9841" s="36"/>
      <c r="J9841" s="38"/>
      <c r="K9841" s="36"/>
      <c r="L9841" s="36"/>
      <c r="M9841" s="38"/>
      <c r="N9841" s="36"/>
      <c r="O9841" s="38"/>
    </row>
    <row r="9842" spans="8:15">
      <c r="H9842" s="37"/>
      <c r="I9842" s="36"/>
      <c r="J9842" s="38"/>
      <c r="K9842" s="36"/>
      <c r="L9842" s="36"/>
      <c r="M9842" s="38"/>
      <c r="N9842" s="36"/>
      <c r="O9842" s="38"/>
    </row>
    <row r="9843" spans="8:15">
      <c r="H9843" s="37"/>
      <c r="I9843" s="36"/>
      <c r="J9843" s="38"/>
      <c r="K9843" s="36"/>
      <c r="L9843" s="36"/>
      <c r="M9843" s="38"/>
      <c r="N9843" s="36"/>
      <c r="O9843" s="38"/>
    </row>
    <row r="9844" spans="8:15">
      <c r="H9844" s="37"/>
      <c r="I9844" s="36"/>
      <c r="J9844" s="38"/>
      <c r="K9844" s="36"/>
      <c r="L9844" s="36"/>
      <c r="M9844" s="38"/>
      <c r="N9844" s="36"/>
      <c r="O9844" s="38"/>
    </row>
    <row r="9845" spans="8:15">
      <c r="H9845" s="37"/>
      <c r="I9845" s="36"/>
      <c r="J9845" s="38"/>
      <c r="K9845" s="36"/>
      <c r="L9845" s="36"/>
      <c r="M9845" s="38"/>
      <c r="N9845" s="36"/>
      <c r="O9845" s="38"/>
    </row>
    <row r="9846" spans="8:15">
      <c r="H9846" s="37"/>
      <c r="I9846" s="36"/>
      <c r="J9846" s="38"/>
      <c r="K9846" s="36"/>
      <c r="L9846" s="36"/>
      <c r="M9846" s="38"/>
      <c r="N9846" s="36"/>
      <c r="O9846" s="38"/>
    </row>
    <row r="9847" spans="8:15">
      <c r="H9847" s="37"/>
      <c r="I9847" s="36"/>
      <c r="J9847" s="38"/>
      <c r="K9847" s="36"/>
      <c r="L9847" s="36"/>
      <c r="M9847" s="38"/>
      <c r="N9847" s="36"/>
      <c r="O9847" s="38"/>
    </row>
    <row r="9848" spans="8:15">
      <c r="H9848" s="37"/>
      <c r="I9848" s="36"/>
      <c r="J9848" s="38"/>
      <c r="K9848" s="36"/>
      <c r="L9848" s="36"/>
      <c r="M9848" s="38"/>
      <c r="N9848" s="36"/>
      <c r="O9848" s="38"/>
    </row>
    <row r="9849" spans="8:15">
      <c r="H9849" s="37"/>
      <c r="I9849" s="36"/>
      <c r="J9849" s="38"/>
      <c r="K9849" s="36"/>
      <c r="L9849" s="36"/>
      <c r="M9849" s="38"/>
      <c r="N9849" s="36"/>
      <c r="O9849" s="38"/>
    </row>
    <row r="9850" spans="8:15">
      <c r="H9850" s="37"/>
      <c r="I9850" s="36"/>
      <c r="J9850" s="38"/>
      <c r="K9850" s="36"/>
      <c r="L9850" s="36"/>
      <c r="M9850" s="38"/>
      <c r="N9850" s="36"/>
      <c r="O9850" s="38"/>
    </row>
    <row r="9851" spans="8:15">
      <c r="H9851" s="37"/>
      <c r="I9851" s="36"/>
      <c r="J9851" s="38"/>
      <c r="K9851" s="36"/>
      <c r="L9851" s="36"/>
      <c r="M9851" s="38"/>
      <c r="N9851" s="36"/>
      <c r="O9851" s="38"/>
    </row>
    <row r="9852" spans="8:15">
      <c r="H9852" s="37"/>
      <c r="I9852" s="36"/>
      <c r="J9852" s="38"/>
      <c r="K9852" s="36"/>
      <c r="L9852" s="36"/>
      <c r="M9852" s="38"/>
      <c r="N9852" s="36"/>
      <c r="O9852" s="38"/>
    </row>
    <row r="9853" spans="8:15">
      <c r="H9853" s="37"/>
      <c r="I9853" s="36"/>
      <c r="J9853" s="38"/>
      <c r="K9853" s="36"/>
      <c r="L9853" s="36"/>
      <c r="M9853" s="38"/>
      <c r="N9853" s="36"/>
      <c r="O9853" s="38"/>
    </row>
    <row r="9854" spans="8:15">
      <c r="H9854" s="37"/>
      <c r="I9854" s="36"/>
      <c r="J9854" s="38"/>
      <c r="K9854" s="36"/>
      <c r="L9854" s="36"/>
      <c r="M9854" s="38"/>
      <c r="N9854" s="36"/>
      <c r="O9854" s="38"/>
    </row>
    <row r="9855" spans="8:15">
      <c r="H9855" s="37"/>
      <c r="I9855" s="36"/>
      <c r="J9855" s="38"/>
      <c r="K9855" s="36"/>
      <c r="L9855" s="36"/>
      <c r="M9855" s="38"/>
      <c r="N9855" s="36"/>
      <c r="O9855" s="38"/>
    </row>
    <row r="9856" spans="8:15">
      <c r="H9856" s="37"/>
      <c r="I9856" s="36"/>
      <c r="J9856" s="38"/>
      <c r="K9856" s="36"/>
      <c r="L9856" s="36"/>
      <c r="M9856" s="38"/>
      <c r="N9856" s="36"/>
      <c r="O9856" s="38"/>
    </row>
    <row r="9857" spans="8:15">
      <c r="H9857" s="37"/>
      <c r="I9857" s="36"/>
      <c r="J9857" s="38"/>
      <c r="K9857" s="36"/>
      <c r="L9857" s="36"/>
      <c r="M9857" s="38"/>
      <c r="N9857" s="36"/>
      <c r="O9857" s="38"/>
    </row>
    <row r="9858" spans="8:15">
      <c r="H9858" s="37"/>
      <c r="I9858" s="36"/>
      <c r="J9858" s="38"/>
      <c r="K9858" s="36"/>
      <c r="L9858" s="36"/>
      <c r="M9858" s="38"/>
      <c r="N9858" s="36"/>
      <c r="O9858" s="38"/>
    </row>
    <row r="9859" spans="8:15">
      <c r="H9859" s="37"/>
      <c r="I9859" s="36"/>
      <c r="J9859" s="38"/>
      <c r="K9859" s="36"/>
      <c r="L9859" s="36"/>
      <c r="M9859" s="38"/>
      <c r="N9859" s="36"/>
      <c r="O9859" s="38"/>
    </row>
    <row r="9860" spans="8:15">
      <c r="H9860" s="37"/>
      <c r="I9860" s="36"/>
      <c r="J9860" s="38"/>
      <c r="K9860" s="36"/>
      <c r="L9860" s="36"/>
      <c r="M9860" s="38"/>
      <c r="N9860" s="36"/>
      <c r="O9860" s="38"/>
    </row>
    <row r="9861" spans="8:15">
      <c r="H9861" s="37"/>
      <c r="I9861" s="36"/>
      <c r="J9861" s="38"/>
      <c r="K9861" s="36"/>
      <c r="L9861" s="36"/>
      <c r="M9861" s="38"/>
      <c r="N9861" s="36"/>
      <c r="O9861" s="38"/>
    </row>
    <row r="9862" spans="8:15">
      <c r="H9862" s="37"/>
      <c r="I9862" s="36"/>
      <c r="J9862" s="38"/>
      <c r="K9862" s="36"/>
      <c r="L9862" s="36"/>
      <c r="M9862" s="38"/>
      <c r="N9862" s="36"/>
      <c r="O9862" s="38"/>
    </row>
    <row r="9863" spans="8:15">
      <c r="H9863" s="37"/>
      <c r="I9863" s="36"/>
      <c r="J9863" s="38"/>
      <c r="K9863" s="36"/>
      <c r="L9863" s="36"/>
      <c r="M9863" s="38"/>
      <c r="N9863" s="36"/>
      <c r="O9863" s="38"/>
    </row>
    <row r="9864" spans="8:15">
      <c r="H9864" s="37"/>
      <c r="I9864" s="36"/>
      <c r="J9864" s="38"/>
      <c r="K9864" s="36"/>
      <c r="L9864" s="36"/>
      <c r="M9864" s="38"/>
      <c r="N9864" s="36"/>
      <c r="O9864" s="38"/>
    </row>
    <row r="9865" spans="8:15">
      <c r="H9865" s="37"/>
      <c r="I9865" s="36"/>
      <c r="J9865" s="38"/>
      <c r="K9865" s="36"/>
      <c r="L9865" s="36"/>
      <c r="M9865" s="38"/>
      <c r="N9865" s="36"/>
      <c r="O9865" s="38"/>
    </row>
    <row r="9866" spans="8:15">
      <c r="H9866" s="37"/>
      <c r="I9866" s="36"/>
      <c r="J9866" s="38"/>
      <c r="K9866" s="36"/>
      <c r="L9866" s="36"/>
      <c r="M9866" s="38"/>
      <c r="N9866" s="36"/>
      <c r="O9866" s="38"/>
    </row>
    <row r="9867" spans="8:15">
      <c r="H9867" s="37"/>
      <c r="I9867" s="36"/>
      <c r="J9867" s="38"/>
      <c r="K9867" s="36"/>
      <c r="L9867" s="36"/>
      <c r="M9867" s="38"/>
      <c r="N9867" s="36"/>
      <c r="O9867" s="38"/>
    </row>
    <row r="9868" spans="8:15">
      <c r="H9868" s="37"/>
      <c r="I9868" s="36"/>
      <c r="J9868" s="38"/>
      <c r="K9868" s="36"/>
      <c r="L9868" s="36"/>
      <c r="M9868" s="38"/>
      <c r="N9868" s="36"/>
      <c r="O9868" s="38"/>
    </row>
    <row r="9869" spans="8:15">
      <c r="H9869" s="37"/>
      <c r="I9869" s="36"/>
      <c r="J9869" s="38"/>
      <c r="K9869" s="36"/>
      <c r="L9869" s="36"/>
      <c r="M9869" s="38"/>
      <c r="N9869" s="36"/>
      <c r="O9869" s="38"/>
    </row>
    <row r="9870" spans="8:15">
      <c r="H9870" s="37"/>
      <c r="I9870" s="36"/>
      <c r="J9870" s="38"/>
      <c r="K9870" s="36"/>
      <c r="L9870" s="36"/>
      <c r="M9870" s="38"/>
      <c r="N9870" s="36"/>
      <c r="O9870" s="38"/>
    </row>
    <row r="9871" spans="8:15">
      <c r="H9871" s="37"/>
      <c r="I9871" s="36"/>
      <c r="J9871" s="38"/>
      <c r="K9871" s="36"/>
      <c r="L9871" s="36"/>
      <c r="M9871" s="38"/>
      <c r="N9871" s="36"/>
      <c r="O9871" s="38"/>
    </row>
    <row r="9872" spans="8:15">
      <c r="H9872" s="37"/>
      <c r="I9872" s="36"/>
      <c r="J9872" s="38"/>
      <c r="K9872" s="36"/>
      <c r="L9872" s="36"/>
      <c r="M9872" s="38"/>
      <c r="N9872" s="36"/>
      <c r="O9872" s="38"/>
    </row>
    <row r="9873" spans="8:15">
      <c r="H9873" s="37"/>
      <c r="I9873" s="36"/>
      <c r="J9873" s="38"/>
      <c r="K9873" s="36"/>
      <c r="L9873" s="36"/>
      <c r="M9873" s="38"/>
      <c r="N9873" s="36"/>
      <c r="O9873" s="38"/>
    </row>
    <row r="9874" spans="8:15">
      <c r="H9874" s="37"/>
      <c r="I9874" s="36"/>
      <c r="J9874" s="38"/>
      <c r="K9874" s="36"/>
      <c r="L9874" s="36"/>
      <c r="M9874" s="38"/>
      <c r="N9874" s="36"/>
      <c r="O9874" s="38"/>
    </row>
    <row r="9875" spans="8:15">
      <c r="H9875" s="37"/>
      <c r="I9875" s="36"/>
      <c r="J9875" s="38"/>
      <c r="K9875" s="36"/>
      <c r="L9875" s="36"/>
      <c r="M9875" s="38"/>
      <c r="N9875" s="36"/>
      <c r="O9875" s="38"/>
    </row>
    <row r="9876" spans="8:15">
      <c r="H9876" s="37"/>
      <c r="I9876" s="36"/>
      <c r="J9876" s="38"/>
      <c r="K9876" s="36"/>
      <c r="L9876" s="36"/>
      <c r="M9876" s="38"/>
      <c r="N9876" s="36"/>
      <c r="O9876" s="38"/>
    </row>
    <row r="9877" spans="8:15">
      <c r="H9877" s="37"/>
      <c r="I9877" s="36"/>
      <c r="J9877" s="38"/>
      <c r="K9877" s="36"/>
      <c r="L9877" s="36"/>
      <c r="M9877" s="38"/>
      <c r="N9877" s="36"/>
      <c r="O9877" s="38"/>
    </row>
    <row r="9878" spans="8:15">
      <c r="H9878" s="37"/>
      <c r="I9878" s="36"/>
      <c r="J9878" s="38"/>
      <c r="K9878" s="36"/>
      <c r="L9878" s="36"/>
      <c r="M9878" s="38"/>
      <c r="N9878" s="36"/>
      <c r="O9878" s="38"/>
    </row>
    <row r="9879" spans="8:15">
      <c r="H9879" s="37"/>
      <c r="I9879" s="36"/>
      <c r="J9879" s="38"/>
      <c r="K9879" s="36"/>
      <c r="L9879" s="36"/>
      <c r="M9879" s="38"/>
      <c r="N9879" s="36"/>
      <c r="O9879" s="38"/>
    </row>
    <row r="9880" spans="8:15">
      <c r="H9880" s="37"/>
      <c r="I9880" s="36"/>
      <c r="J9880" s="38"/>
      <c r="K9880" s="36"/>
      <c r="L9880" s="36"/>
      <c r="M9880" s="38"/>
      <c r="N9880" s="36"/>
      <c r="O9880" s="38"/>
    </row>
    <row r="9881" spans="8:15">
      <c r="H9881" s="37"/>
      <c r="I9881" s="36"/>
      <c r="J9881" s="38"/>
      <c r="K9881" s="36"/>
      <c r="L9881" s="36"/>
      <c r="M9881" s="38"/>
      <c r="N9881" s="36"/>
      <c r="O9881" s="38"/>
    </row>
    <row r="9882" spans="8:15">
      <c r="H9882" s="37"/>
      <c r="I9882" s="36"/>
      <c r="J9882" s="38"/>
      <c r="K9882" s="36"/>
      <c r="L9882" s="36"/>
      <c r="M9882" s="38"/>
      <c r="N9882" s="36"/>
      <c r="O9882" s="38"/>
    </row>
    <row r="9883" spans="8:15">
      <c r="H9883" s="37"/>
      <c r="I9883" s="36"/>
      <c r="J9883" s="38"/>
      <c r="K9883" s="36"/>
      <c r="L9883" s="36"/>
      <c r="M9883" s="38"/>
      <c r="N9883" s="36"/>
      <c r="O9883" s="38"/>
    </row>
    <row r="9884" spans="8:15">
      <c r="H9884" s="37"/>
      <c r="I9884" s="36"/>
      <c r="J9884" s="38"/>
      <c r="K9884" s="36"/>
      <c r="L9884" s="36"/>
      <c r="M9884" s="38"/>
      <c r="N9884" s="36"/>
      <c r="O9884" s="38"/>
    </row>
    <row r="9885" spans="8:15">
      <c r="H9885" s="37"/>
      <c r="I9885" s="36"/>
      <c r="J9885" s="38"/>
      <c r="K9885" s="36"/>
      <c r="L9885" s="36"/>
      <c r="M9885" s="38"/>
      <c r="N9885" s="36"/>
      <c r="O9885" s="38"/>
    </row>
    <row r="9886" spans="8:15">
      <c r="H9886" s="37"/>
      <c r="I9886" s="36"/>
      <c r="J9886" s="38"/>
      <c r="K9886" s="36"/>
      <c r="L9886" s="36"/>
      <c r="M9886" s="38"/>
      <c r="N9886" s="36"/>
      <c r="O9886" s="38"/>
    </row>
    <row r="9887" spans="8:15">
      <c r="H9887" s="37"/>
      <c r="I9887" s="36"/>
      <c r="J9887" s="38"/>
      <c r="K9887" s="36"/>
      <c r="L9887" s="36"/>
      <c r="M9887" s="38"/>
      <c r="N9887" s="36"/>
      <c r="O9887" s="38"/>
    </row>
    <row r="9888" spans="8:15">
      <c r="H9888" s="37"/>
      <c r="I9888" s="36"/>
      <c r="J9888" s="38"/>
      <c r="K9888" s="36"/>
      <c r="L9888" s="36"/>
      <c r="M9888" s="38"/>
      <c r="N9888" s="36"/>
      <c r="O9888" s="38"/>
    </row>
    <row r="9889" spans="8:15">
      <c r="H9889" s="37"/>
      <c r="I9889" s="36"/>
      <c r="J9889" s="38"/>
      <c r="K9889" s="36"/>
      <c r="L9889" s="36"/>
      <c r="M9889" s="38"/>
      <c r="N9889" s="36"/>
      <c r="O9889" s="38"/>
    </row>
    <row r="9890" spans="8:15">
      <c r="H9890" s="37"/>
      <c r="I9890" s="36"/>
      <c r="J9890" s="38"/>
      <c r="K9890" s="36"/>
      <c r="L9890" s="36"/>
      <c r="M9890" s="38"/>
      <c r="N9890" s="36"/>
      <c r="O9890" s="38"/>
    </row>
    <row r="9891" spans="8:15">
      <c r="H9891" s="37"/>
      <c r="I9891" s="36"/>
      <c r="J9891" s="38"/>
      <c r="K9891" s="36"/>
      <c r="L9891" s="36"/>
      <c r="M9891" s="38"/>
      <c r="N9891" s="36"/>
      <c r="O9891" s="38"/>
    </row>
    <row r="9892" spans="8:15">
      <c r="H9892" s="37"/>
      <c r="I9892" s="36"/>
      <c r="J9892" s="38"/>
      <c r="K9892" s="36"/>
      <c r="L9892" s="36"/>
      <c r="M9892" s="38"/>
      <c r="N9892" s="36"/>
      <c r="O9892" s="38"/>
    </row>
    <row r="9893" spans="8:15">
      <c r="H9893" s="37"/>
      <c r="I9893" s="36"/>
      <c r="J9893" s="38"/>
      <c r="K9893" s="36"/>
      <c r="L9893" s="36"/>
      <c r="M9893" s="38"/>
      <c r="N9893" s="36"/>
      <c r="O9893" s="38"/>
    </row>
    <row r="9894" spans="8:15">
      <c r="H9894" s="37"/>
      <c r="I9894" s="36"/>
      <c r="J9894" s="38"/>
      <c r="K9894" s="36"/>
      <c r="L9894" s="36"/>
      <c r="M9894" s="38"/>
      <c r="N9894" s="36"/>
      <c r="O9894" s="38"/>
    </row>
    <row r="9895" spans="8:15">
      <c r="H9895" s="37"/>
      <c r="I9895" s="36"/>
      <c r="J9895" s="38"/>
      <c r="K9895" s="36"/>
      <c r="L9895" s="36"/>
      <c r="M9895" s="38"/>
      <c r="N9895" s="36"/>
      <c r="O9895" s="38"/>
    </row>
    <row r="9896" spans="8:15">
      <c r="H9896" s="37"/>
      <c r="I9896" s="36"/>
      <c r="J9896" s="38"/>
      <c r="K9896" s="36"/>
      <c r="L9896" s="36"/>
      <c r="M9896" s="38"/>
      <c r="N9896" s="36"/>
      <c r="O9896" s="38"/>
    </row>
    <row r="9897" spans="8:15">
      <c r="H9897" s="37"/>
      <c r="I9897" s="36"/>
      <c r="J9897" s="38"/>
      <c r="K9897" s="36"/>
      <c r="L9897" s="36"/>
      <c r="M9897" s="38"/>
      <c r="N9897" s="36"/>
      <c r="O9897" s="38"/>
    </row>
    <row r="9898" spans="8:15">
      <c r="H9898" s="37"/>
      <c r="I9898" s="36"/>
      <c r="J9898" s="38"/>
      <c r="K9898" s="36"/>
      <c r="L9898" s="36"/>
      <c r="M9898" s="38"/>
      <c r="N9898" s="36"/>
      <c r="O9898" s="38"/>
    </row>
    <row r="9899" spans="8:15">
      <c r="H9899" s="37"/>
      <c r="I9899" s="36"/>
      <c r="J9899" s="38"/>
      <c r="K9899" s="36"/>
      <c r="L9899" s="36"/>
      <c r="M9899" s="38"/>
      <c r="N9899" s="36"/>
      <c r="O9899" s="38"/>
    </row>
    <row r="9900" spans="8:15">
      <c r="H9900" s="37"/>
      <c r="I9900" s="36"/>
      <c r="J9900" s="38"/>
      <c r="K9900" s="36"/>
      <c r="L9900" s="36"/>
      <c r="M9900" s="38"/>
      <c r="N9900" s="36"/>
      <c r="O9900" s="38"/>
    </row>
    <row r="9901" spans="8:15">
      <c r="H9901" s="37"/>
      <c r="I9901" s="36"/>
      <c r="J9901" s="38"/>
      <c r="K9901" s="36"/>
      <c r="L9901" s="36"/>
      <c r="M9901" s="38"/>
      <c r="N9901" s="36"/>
      <c r="O9901" s="38"/>
    </row>
    <row r="9902" spans="8:15">
      <c r="H9902" s="37"/>
      <c r="I9902" s="36"/>
      <c r="J9902" s="38"/>
      <c r="K9902" s="36"/>
      <c r="L9902" s="36"/>
      <c r="M9902" s="38"/>
      <c r="N9902" s="36"/>
      <c r="O9902" s="38"/>
    </row>
    <row r="9903" spans="8:15">
      <c r="H9903" s="37"/>
      <c r="I9903" s="36"/>
      <c r="J9903" s="38"/>
      <c r="K9903" s="36"/>
      <c r="L9903" s="36"/>
      <c r="M9903" s="38"/>
      <c r="N9903" s="36"/>
      <c r="O9903" s="38"/>
    </row>
    <row r="9904" spans="8:15">
      <c r="H9904" s="37"/>
      <c r="I9904" s="36"/>
      <c r="J9904" s="38"/>
      <c r="K9904" s="36"/>
      <c r="L9904" s="36"/>
      <c r="M9904" s="38"/>
      <c r="N9904" s="36"/>
      <c r="O9904" s="38"/>
    </row>
    <row r="9905" spans="8:15">
      <c r="H9905" s="37"/>
      <c r="I9905" s="36"/>
      <c r="J9905" s="38"/>
      <c r="K9905" s="36"/>
      <c r="L9905" s="36"/>
      <c r="M9905" s="38"/>
      <c r="N9905" s="36"/>
      <c r="O9905" s="38"/>
    </row>
    <row r="9906" spans="8:15">
      <c r="H9906" s="37"/>
      <c r="I9906" s="36"/>
      <c r="J9906" s="38"/>
      <c r="K9906" s="36"/>
      <c r="L9906" s="36"/>
      <c r="M9906" s="38"/>
      <c r="N9906" s="36"/>
      <c r="O9906" s="38"/>
    </row>
    <row r="9907" spans="8:15">
      <c r="H9907" s="37"/>
      <c r="I9907" s="36"/>
      <c r="J9907" s="38"/>
      <c r="K9907" s="36"/>
      <c r="L9907" s="36"/>
      <c r="M9907" s="38"/>
      <c r="N9907" s="36"/>
      <c r="O9907" s="38"/>
    </row>
    <row r="9908" spans="8:15">
      <c r="H9908" s="37"/>
      <c r="I9908" s="36"/>
      <c r="J9908" s="38"/>
      <c r="K9908" s="36"/>
      <c r="L9908" s="36"/>
      <c r="M9908" s="38"/>
      <c r="N9908" s="36"/>
      <c r="O9908" s="38"/>
    </row>
    <row r="9909" spans="8:15">
      <c r="H9909" s="37"/>
      <c r="I9909" s="36"/>
      <c r="J9909" s="38"/>
      <c r="K9909" s="36"/>
      <c r="L9909" s="36"/>
      <c r="M9909" s="38"/>
      <c r="N9909" s="36"/>
      <c r="O9909" s="38"/>
    </row>
    <row r="9910" spans="8:15">
      <c r="H9910" s="37"/>
      <c r="I9910" s="36"/>
      <c r="J9910" s="38"/>
      <c r="K9910" s="36"/>
      <c r="L9910" s="36"/>
      <c r="M9910" s="38"/>
      <c r="N9910" s="36"/>
      <c r="O9910" s="38"/>
    </row>
    <row r="9911" spans="8:15">
      <c r="H9911" s="37"/>
      <c r="I9911" s="36"/>
      <c r="J9911" s="38"/>
      <c r="K9911" s="36"/>
      <c r="L9911" s="36"/>
      <c r="M9911" s="38"/>
      <c r="N9911" s="36"/>
      <c r="O9911" s="38"/>
    </row>
    <row r="9912" spans="8:15">
      <c r="H9912" s="37"/>
      <c r="I9912" s="36"/>
      <c r="J9912" s="38"/>
      <c r="K9912" s="36"/>
      <c r="L9912" s="36"/>
      <c r="M9912" s="38"/>
      <c r="N9912" s="36"/>
      <c r="O9912" s="38"/>
    </row>
    <row r="9913" spans="8:15">
      <c r="H9913" s="37"/>
      <c r="I9913" s="36"/>
      <c r="J9913" s="38"/>
      <c r="K9913" s="36"/>
      <c r="L9913" s="36"/>
      <c r="M9913" s="38"/>
      <c r="N9913" s="36"/>
      <c r="O9913" s="38"/>
    </row>
    <row r="9914" spans="8:15">
      <c r="H9914" s="37"/>
      <c r="I9914" s="36"/>
      <c r="J9914" s="38"/>
      <c r="K9914" s="36"/>
      <c r="L9914" s="36"/>
      <c r="M9914" s="38"/>
      <c r="N9914" s="36"/>
      <c r="O9914" s="38"/>
    </row>
    <row r="9915" spans="8:15">
      <c r="H9915" s="37"/>
      <c r="I9915" s="36"/>
      <c r="J9915" s="38"/>
      <c r="K9915" s="36"/>
      <c r="L9915" s="36"/>
      <c r="M9915" s="38"/>
      <c r="N9915" s="36"/>
      <c r="O9915" s="38"/>
    </row>
    <row r="9916" spans="8:15">
      <c r="H9916" s="37"/>
      <c r="I9916" s="36"/>
      <c r="J9916" s="38"/>
      <c r="K9916" s="36"/>
      <c r="L9916" s="36"/>
      <c r="M9916" s="38"/>
      <c r="N9916" s="36"/>
      <c r="O9916" s="38"/>
    </row>
    <row r="9917" spans="8:15">
      <c r="H9917" s="37"/>
      <c r="I9917" s="36"/>
      <c r="J9917" s="38"/>
      <c r="K9917" s="36"/>
      <c r="L9917" s="36"/>
      <c r="M9917" s="38"/>
      <c r="N9917" s="36"/>
      <c r="O9917" s="38"/>
    </row>
    <row r="9918" spans="8:15">
      <c r="H9918" s="37"/>
      <c r="I9918" s="36"/>
      <c r="J9918" s="38"/>
      <c r="K9918" s="36"/>
      <c r="L9918" s="36"/>
      <c r="M9918" s="38"/>
      <c r="N9918" s="36"/>
      <c r="O9918" s="38"/>
    </row>
    <row r="9919" spans="8:15">
      <c r="H9919" s="37"/>
      <c r="I9919" s="36"/>
      <c r="J9919" s="38"/>
      <c r="K9919" s="36"/>
      <c r="L9919" s="36"/>
      <c r="M9919" s="38"/>
      <c r="N9919" s="36"/>
      <c r="O9919" s="38"/>
    </row>
    <row r="9920" spans="8:15">
      <c r="H9920" s="37"/>
      <c r="I9920" s="36"/>
      <c r="J9920" s="38"/>
      <c r="K9920" s="36"/>
      <c r="L9920" s="36"/>
      <c r="M9920" s="38"/>
      <c r="N9920" s="36"/>
      <c r="O9920" s="38"/>
    </row>
    <row r="9921" spans="8:15">
      <c r="H9921" s="37"/>
      <c r="I9921" s="36"/>
      <c r="J9921" s="38"/>
      <c r="K9921" s="36"/>
      <c r="L9921" s="36"/>
      <c r="M9921" s="38"/>
      <c r="N9921" s="36"/>
      <c r="O9921" s="38"/>
    </row>
    <row r="9922" spans="8:15">
      <c r="H9922" s="37"/>
      <c r="I9922" s="36"/>
      <c r="J9922" s="38"/>
      <c r="K9922" s="36"/>
      <c r="L9922" s="36"/>
      <c r="M9922" s="38"/>
      <c r="N9922" s="36"/>
      <c r="O9922" s="38"/>
    </row>
    <row r="9923" spans="8:15">
      <c r="H9923" s="37"/>
      <c r="I9923" s="36"/>
      <c r="J9923" s="38"/>
      <c r="K9923" s="36"/>
      <c r="L9923" s="36"/>
      <c r="M9923" s="38"/>
      <c r="N9923" s="36"/>
      <c r="O9923" s="38"/>
    </row>
    <row r="9924" spans="8:15">
      <c r="H9924" s="37"/>
      <c r="I9924" s="36"/>
      <c r="J9924" s="38"/>
      <c r="K9924" s="36"/>
      <c r="L9924" s="36"/>
      <c r="M9924" s="38"/>
      <c r="N9924" s="36"/>
      <c r="O9924" s="38"/>
    </row>
    <row r="9925" spans="8:15">
      <c r="H9925" s="37"/>
      <c r="I9925" s="36"/>
      <c r="J9925" s="38"/>
      <c r="K9925" s="36"/>
      <c r="L9925" s="36"/>
      <c r="M9925" s="38"/>
      <c r="N9925" s="36"/>
      <c r="O9925" s="38"/>
    </row>
    <row r="9926" spans="8:15">
      <c r="H9926" s="37"/>
      <c r="I9926" s="36"/>
      <c r="J9926" s="38"/>
      <c r="K9926" s="36"/>
      <c r="L9926" s="36"/>
      <c r="M9926" s="38"/>
      <c r="N9926" s="36"/>
      <c r="O9926" s="38"/>
    </row>
    <row r="9927" spans="8:15">
      <c r="H9927" s="37"/>
      <c r="I9927" s="36"/>
      <c r="J9927" s="38"/>
      <c r="K9927" s="36"/>
      <c r="L9927" s="36"/>
      <c r="M9927" s="38"/>
      <c r="N9927" s="36"/>
      <c r="O9927" s="38"/>
    </row>
    <row r="9928" spans="8:15">
      <c r="H9928" s="37"/>
      <c r="I9928" s="36"/>
      <c r="J9928" s="38"/>
      <c r="K9928" s="36"/>
      <c r="L9928" s="36"/>
      <c r="M9928" s="38"/>
      <c r="N9928" s="36"/>
      <c r="O9928" s="38"/>
    </row>
    <row r="9929" spans="8:15">
      <c r="H9929" s="37"/>
      <c r="I9929" s="36"/>
      <c r="J9929" s="38"/>
      <c r="K9929" s="36"/>
      <c r="L9929" s="36"/>
      <c r="M9929" s="38"/>
      <c r="N9929" s="36"/>
      <c r="O9929" s="38"/>
    </row>
    <row r="9930" spans="8:15">
      <c r="H9930" s="37"/>
      <c r="I9930" s="36"/>
      <c r="J9930" s="38"/>
      <c r="K9930" s="36"/>
      <c r="L9930" s="36"/>
      <c r="M9930" s="38"/>
      <c r="N9930" s="36"/>
      <c r="O9930" s="38"/>
    </row>
    <row r="9931" spans="8:15">
      <c r="H9931" s="37"/>
      <c r="I9931" s="36"/>
      <c r="J9931" s="38"/>
      <c r="K9931" s="36"/>
      <c r="L9931" s="36"/>
      <c r="M9931" s="38"/>
      <c r="N9931" s="36"/>
      <c r="O9931" s="38"/>
    </row>
    <row r="9932" spans="8:15">
      <c r="H9932" s="37"/>
      <c r="I9932" s="36"/>
      <c r="J9932" s="38"/>
      <c r="K9932" s="36"/>
      <c r="L9932" s="36"/>
      <c r="M9932" s="38"/>
      <c r="N9932" s="36"/>
      <c r="O9932" s="38"/>
    </row>
    <row r="9933" spans="8:15">
      <c r="H9933" s="37"/>
      <c r="I9933" s="36"/>
      <c r="J9933" s="38"/>
      <c r="K9933" s="36"/>
      <c r="L9933" s="36"/>
      <c r="M9933" s="38"/>
      <c r="N9933" s="36"/>
      <c r="O9933" s="38"/>
    </row>
    <row r="9934" spans="8:15">
      <c r="H9934" s="37"/>
      <c r="I9934" s="36"/>
      <c r="J9934" s="38"/>
      <c r="K9934" s="36"/>
      <c r="L9934" s="36"/>
      <c r="M9934" s="38"/>
      <c r="N9934" s="36"/>
      <c r="O9934" s="38"/>
    </row>
    <row r="9935" spans="8:15">
      <c r="H9935" s="37"/>
      <c r="I9935" s="36"/>
      <c r="J9935" s="38"/>
      <c r="K9935" s="36"/>
      <c r="L9935" s="36"/>
      <c r="M9935" s="38"/>
      <c r="N9935" s="36"/>
      <c r="O9935" s="38"/>
    </row>
    <row r="9936" spans="8:15">
      <c r="H9936" s="37"/>
      <c r="I9936" s="36"/>
      <c r="J9936" s="38"/>
      <c r="K9936" s="36"/>
      <c r="L9936" s="36"/>
      <c r="M9936" s="38"/>
      <c r="N9936" s="36"/>
      <c r="O9936" s="38"/>
    </row>
    <row r="9937" spans="8:15">
      <c r="H9937" s="37"/>
      <c r="I9937" s="36"/>
      <c r="J9937" s="38"/>
      <c r="K9937" s="36"/>
      <c r="L9937" s="36"/>
      <c r="M9937" s="38"/>
      <c r="N9937" s="36"/>
      <c r="O9937" s="38"/>
    </row>
    <row r="9938" spans="8:15">
      <c r="H9938" s="37"/>
      <c r="I9938" s="36"/>
      <c r="J9938" s="38"/>
      <c r="K9938" s="36"/>
      <c r="L9938" s="36"/>
      <c r="M9938" s="38"/>
      <c r="N9938" s="36"/>
      <c r="O9938" s="38"/>
    </row>
    <row r="9939" spans="8:15">
      <c r="H9939" s="37"/>
      <c r="I9939" s="36"/>
      <c r="J9939" s="38"/>
      <c r="K9939" s="36"/>
      <c r="L9939" s="36"/>
      <c r="M9939" s="38"/>
      <c r="N9939" s="36"/>
      <c r="O9939" s="38"/>
    </row>
    <row r="9940" spans="8:15">
      <c r="H9940" s="37"/>
      <c r="I9940" s="36"/>
      <c r="J9940" s="38"/>
      <c r="K9940" s="36"/>
      <c r="L9940" s="36"/>
      <c r="M9940" s="38"/>
      <c r="N9940" s="36"/>
      <c r="O9940" s="38"/>
    </row>
    <row r="9941" spans="8:15">
      <c r="H9941" s="37"/>
      <c r="I9941" s="36"/>
      <c r="J9941" s="38"/>
      <c r="K9941" s="36"/>
      <c r="L9941" s="36"/>
      <c r="M9941" s="38"/>
      <c r="N9941" s="36"/>
      <c r="O9941" s="38"/>
    </row>
    <row r="9942" spans="8:15">
      <c r="H9942" s="37"/>
      <c r="I9942" s="36"/>
      <c r="J9942" s="38"/>
      <c r="K9942" s="36"/>
      <c r="L9942" s="36"/>
      <c r="M9942" s="38"/>
      <c r="N9942" s="36"/>
      <c r="O9942" s="38"/>
    </row>
    <row r="9943" spans="8:15">
      <c r="H9943" s="37"/>
      <c r="I9943" s="36"/>
      <c r="J9943" s="38"/>
      <c r="K9943" s="36"/>
      <c r="L9943" s="36"/>
      <c r="M9943" s="38"/>
      <c r="N9943" s="36"/>
      <c r="O9943" s="38"/>
    </row>
    <row r="9944" spans="8:15">
      <c r="H9944" s="37"/>
      <c r="I9944" s="36"/>
      <c r="J9944" s="38"/>
      <c r="K9944" s="36"/>
      <c r="L9944" s="36"/>
      <c r="M9944" s="38"/>
      <c r="N9944" s="36"/>
      <c r="O9944" s="38"/>
    </row>
    <row r="9945" spans="8:15">
      <c r="H9945" s="37"/>
      <c r="I9945" s="36"/>
      <c r="J9945" s="38"/>
      <c r="K9945" s="36"/>
      <c r="L9945" s="36"/>
      <c r="M9945" s="38"/>
      <c r="N9945" s="36"/>
      <c r="O9945" s="38"/>
    </row>
    <row r="9946" spans="8:15">
      <c r="H9946" s="37"/>
      <c r="I9946" s="36"/>
      <c r="J9946" s="38"/>
      <c r="K9946" s="36"/>
      <c r="L9946" s="36"/>
      <c r="M9946" s="38"/>
      <c r="N9946" s="36"/>
      <c r="O9946" s="38"/>
    </row>
    <row r="9947" spans="8:15">
      <c r="H9947" s="37"/>
      <c r="I9947" s="36"/>
      <c r="J9947" s="38"/>
      <c r="K9947" s="36"/>
      <c r="L9947" s="36"/>
      <c r="M9947" s="38"/>
      <c r="N9947" s="36"/>
      <c r="O9947" s="38"/>
    </row>
    <row r="9948" spans="8:15">
      <c r="H9948" s="37"/>
      <c r="I9948" s="36"/>
      <c r="J9948" s="38"/>
      <c r="K9948" s="36"/>
      <c r="L9948" s="36"/>
      <c r="M9948" s="38"/>
      <c r="N9948" s="36"/>
      <c r="O9948" s="38"/>
    </row>
    <row r="9949" spans="8:15">
      <c r="H9949" s="37"/>
      <c r="I9949" s="36"/>
      <c r="J9949" s="38"/>
      <c r="K9949" s="36"/>
      <c r="L9949" s="36"/>
      <c r="M9949" s="38"/>
      <c r="N9949" s="36"/>
      <c r="O9949" s="38"/>
    </row>
    <row r="9950" spans="8:15">
      <c r="H9950" s="37"/>
      <c r="I9950" s="36"/>
      <c r="J9950" s="38"/>
      <c r="K9950" s="36"/>
      <c r="L9950" s="36"/>
      <c r="M9950" s="38"/>
      <c r="N9950" s="36"/>
      <c r="O9950" s="38"/>
    </row>
    <row r="9951" spans="8:15">
      <c r="H9951" s="37"/>
      <c r="I9951" s="36"/>
      <c r="J9951" s="38"/>
      <c r="K9951" s="36"/>
      <c r="L9951" s="36"/>
      <c r="M9951" s="38"/>
      <c r="N9951" s="36"/>
      <c r="O9951" s="38"/>
    </row>
    <row r="9952" spans="8:15">
      <c r="H9952" s="37"/>
      <c r="I9952" s="36"/>
      <c r="J9952" s="38"/>
      <c r="K9952" s="36"/>
      <c r="L9952" s="36"/>
      <c r="M9952" s="38"/>
      <c r="N9952" s="36"/>
      <c r="O9952" s="38"/>
    </row>
    <row r="9953" spans="8:15">
      <c r="H9953" s="37"/>
      <c r="I9953" s="36"/>
      <c r="J9953" s="38"/>
      <c r="K9953" s="36"/>
      <c r="L9953" s="36"/>
      <c r="M9953" s="38"/>
      <c r="N9953" s="36"/>
      <c r="O9953" s="38"/>
    </row>
    <row r="9954" spans="8:15">
      <c r="H9954" s="37"/>
      <c r="I9954" s="36"/>
      <c r="J9954" s="38"/>
      <c r="K9954" s="36"/>
      <c r="L9954" s="36"/>
      <c r="M9954" s="38"/>
      <c r="N9954" s="36"/>
      <c r="O9954" s="38"/>
    </row>
    <row r="9955" spans="8:15">
      <c r="H9955" s="37"/>
      <c r="I9955" s="36"/>
      <c r="J9955" s="38"/>
      <c r="K9955" s="36"/>
      <c r="L9955" s="36"/>
      <c r="M9955" s="38"/>
      <c r="N9955" s="36"/>
      <c r="O9955" s="38"/>
    </row>
    <row r="9956" spans="8:15">
      <c r="H9956" s="37"/>
      <c r="I9956" s="36"/>
      <c r="J9956" s="38"/>
      <c r="K9956" s="36"/>
      <c r="L9956" s="36"/>
      <c r="M9956" s="38"/>
      <c r="N9956" s="36"/>
      <c r="O9956" s="38"/>
    </row>
    <row r="9957" spans="8:15">
      <c r="H9957" s="37"/>
      <c r="I9957" s="36"/>
      <c r="J9957" s="38"/>
      <c r="K9957" s="36"/>
      <c r="L9957" s="36"/>
      <c r="M9957" s="38"/>
      <c r="N9957" s="36"/>
      <c r="O9957" s="38"/>
    </row>
    <row r="9958" spans="8:15">
      <c r="H9958" s="37"/>
      <c r="I9958" s="36"/>
      <c r="J9958" s="38"/>
      <c r="K9958" s="36"/>
      <c r="L9958" s="36"/>
      <c r="M9958" s="38"/>
      <c r="N9958" s="36"/>
      <c r="O9958" s="38"/>
    </row>
    <row r="9959" spans="8:15">
      <c r="H9959" s="37"/>
      <c r="I9959" s="36"/>
      <c r="J9959" s="38"/>
      <c r="K9959" s="36"/>
      <c r="L9959" s="36"/>
      <c r="M9959" s="38"/>
      <c r="N9959" s="36"/>
      <c r="O9959" s="38"/>
    </row>
    <row r="9960" spans="8:15">
      <c r="H9960" s="37"/>
      <c r="I9960" s="36"/>
      <c r="J9960" s="38"/>
      <c r="K9960" s="36"/>
      <c r="L9960" s="36"/>
      <c r="M9960" s="38"/>
      <c r="N9960" s="36"/>
      <c r="O9960" s="38"/>
    </row>
    <row r="9961" spans="8:15">
      <c r="H9961" s="37"/>
      <c r="I9961" s="36"/>
      <c r="J9961" s="38"/>
      <c r="K9961" s="36"/>
      <c r="L9961" s="36"/>
      <c r="M9961" s="38"/>
      <c r="N9961" s="36"/>
      <c r="O9961" s="38"/>
    </row>
    <row r="9962" spans="8:15">
      <c r="H9962" s="37"/>
      <c r="I9962" s="36"/>
      <c r="J9962" s="38"/>
      <c r="K9962" s="36"/>
      <c r="L9962" s="36"/>
      <c r="M9962" s="38"/>
      <c r="N9962" s="36"/>
      <c r="O9962" s="38"/>
    </row>
    <row r="9963" spans="8:15">
      <c r="H9963" s="37"/>
      <c r="I9963" s="36"/>
      <c r="J9963" s="38"/>
      <c r="K9963" s="36"/>
      <c r="L9963" s="36"/>
      <c r="M9963" s="38"/>
      <c r="N9963" s="36"/>
      <c r="O9963" s="38"/>
    </row>
    <row r="9964" spans="8:15">
      <c r="H9964" s="37"/>
      <c r="I9964" s="36"/>
      <c r="J9964" s="38"/>
      <c r="K9964" s="36"/>
      <c r="L9964" s="36"/>
      <c r="M9964" s="38"/>
      <c r="N9964" s="36"/>
      <c r="O9964" s="38"/>
    </row>
    <row r="9965" spans="8:15">
      <c r="H9965" s="37"/>
      <c r="I9965" s="36"/>
      <c r="J9965" s="38"/>
      <c r="K9965" s="36"/>
      <c r="L9965" s="36"/>
      <c r="M9965" s="38"/>
      <c r="N9965" s="36"/>
      <c r="O9965" s="38"/>
    </row>
    <row r="9966" spans="8:15">
      <c r="H9966" s="37"/>
      <c r="I9966" s="36"/>
      <c r="J9966" s="38"/>
      <c r="K9966" s="36"/>
      <c r="L9966" s="36"/>
      <c r="M9966" s="38"/>
      <c r="N9966" s="36"/>
      <c r="O9966" s="38"/>
    </row>
    <row r="9967" spans="8:15">
      <c r="H9967" s="37"/>
      <c r="I9967" s="36"/>
      <c r="J9967" s="38"/>
      <c r="K9967" s="36"/>
      <c r="L9967" s="36"/>
      <c r="M9967" s="38"/>
      <c r="N9967" s="36"/>
      <c r="O9967" s="38"/>
    </row>
    <row r="9968" spans="8:15">
      <c r="H9968" s="37"/>
      <c r="I9968" s="36"/>
      <c r="J9968" s="38"/>
      <c r="K9968" s="36"/>
      <c r="L9968" s="36"/>
      <c r="M9968" s="38"/>
      <c r="N9968" s="36"/>
      <c r="O9968" s="38"/>
    </row>
    <row r="9969" spans="8:15">
      <c r="H9969" s="37"/>
      <c r="I9969" s="36"/>
      <c r="J9969" s="38"/>
      <c r="K9969" s="36"/>
      <c r="L9969" s="36"/>
      <c r="M9969" s="38"/>
      <c r="N9969" s="36"/>
      <c r="O9969" s="38"/>
    </row>
    <row r="9970" spans="8:15">
      <c r="H9970" s="37"/>
      <c r="I9970" s="36"/>
      <c r="J9970" s="38"/>
      <c r="K9970" s="36"/>
      <c r="L9970" s="36"/>
      <c r="M9970" s="38"/>
      <c r="N9970" s="36"/>
      <c r="O9970" s="38"/>
    </row>
    <row r="9971" spans="8:15">
      <c r="H9971" s="37"/>
      <c r="I9971" s="36"/>
      <c r="J9971" s="38"/>
      <c r="K9971" s="36"/>
      <c r="L9971" s="36"/>
      <c r="M9971" s="38"/>
      <c r="N9971" s="36"/>
      <c r="O9971" s="38"/>
    </row>
    <row r="9972" spans="8:15">
      <c r="H9972" s="37"/>
      <c r="I9972" s="36"/>
      <c r="J9972" s="38"/>
      <c r="K9972" s="36"/>
      <c r="L9972" s="36"/>
      <c r="M9972" s="38"/>
      <c r="N9972" s="36"/>
      <c r="O9972" s="38"/>
    </row>
    <row r="9973" spans="8:15">
      <c r="H9973" s="37"/>
      <c r="I9973" s="36"/>
      <c r="J9973" s="38"/>
      <c r="K9973" s="36"/>
      <c r="L9973" s="36"/>
      <c r="M9973" s="38"/>
      <c r="N9973" s="36"/>
      <c r="O9973" s="38"/>
    </row>
    <row r="9974" spans="8:15">
      <c r="H9974" s="37"/>
      <c r="I9974" s="36"/>
      <c r="J9974" s="38"/>
      <c r="K9974" s="36"/>
      <c r="L9974" s="36"/>
      <c r="M9974" s="38"/>
      <c r="N9974" s="36"/>
      <c r="O9974" s="38"/>
    </row>
    <row r="9975" spans="8:15">
      <c r="H9975" s="37"/>
      <c r="I9975" s="36"/>
      <c r="J9975" s="38"/>
      <c r="K9975" s="36"/>
      <c r="L9975" s="36"/>
      <c r="M9975" s="38"/>
      <c r="N9975" s="36"/>
      <c r="O9975" s="38"/>
    </row>
    <row r="9976" spans="8:15">
      <c r="H9976" s="37"/>
      <c r="I9976" s="36"/>
      <c r="J9976" s="38"/>
      <c r="K9976" s="36"/>
      <c r="L9976" s="36"/>
      <c r="M9976" s="38"/>
      <c r="N9976" s="36"/>
      <c r="O9976" s="38"/>
    </row>
    <row r="9977" spans="8:15">
      <c r="H9977" s="37"/>
      <c r="I9977" s="36"/>
      <c r="J9977" s="38"/>
      <c r="K9977" s="36"/>
      <c r="L9977" s="36"/>
      <c r="M9977" s="38"/>
      <c r="N9977" s="36"/>
      <c r="O9977" s="38"/>
    </row>
    <row r="9978" spans="8:15">
      <c r="H9978" s="37"/>
      <c r="I9978" s="36"/>
      <c r="J9978" s="38"/>
      <c r="K9978" s="36"/>
      <c r="L9978" s="36"/>
      <c r="M9978" s="38"/>
      <c r="N9978" s="36"/>
      <c r="O9978" s="38"/>
    </row>
    <row r="9979" spans="8:15">
      <c r="H9979" s="37"/>
      <c r="I9979" s="36"/>
      <c r="J9979" s="38"/>
      <c r="K9979" s="36"/>
      <c r="L9979" s="36"/>
      <c r="M9979" s="38"/>
      <c r="N9979" s="36"/>
      <c r="O9979" s="38"/>
    </row>
    <row r="9980" spans="8:15">
      <c r="H9980" s="37"/>
      <c r="I9980" s="36"/>
      <c r="J9980" s="38"/>
      <c r="K9980" s="36"/>
      <c r="L9980" s="36"/>
      <c r="M9980" s="38"/>
      <c r="N9980" s="36"/>
      <c r="O9980" s="38"/>
    </row>
    <row r="9981" spans="8:15">
      <c r="H9981" s="37"/>
      <c r="I9981" s="36"/>
      <c r="J9981" s="38"/>
      <c r="K9981" s="36"/>
      <c r="L9981" s="36"/>
      <c r="M9981" s="38"/>
      <c r="N9981" s="36"/>
      <c r="O9981" s="38"/>
    </row>
    <row r="9982" spans="8:15">
      <c r="H9982" s="37"/>
      <c r="I9982" s="36"/>
      <c r="J9982" s="38"/>
      <c r="K9982" s="36"/>
      <c r="L9982" s="36"/>
      <c r="M9982" s="38"/>
      <c r="N9982" s="36"/>
      <c r="O9982" s="38"/>
    </row>
    <row r="9983" spans="8:15">
      <c r="H9983" s="37"/>
      <c r="I9983" s="36"/>
      <c r="J9983" s="38"/>
      <c r="K9983" s="36"/>
      <c r="L9983" s="36"/>
      <c r="M9983" s="38"/>
      <c r="N9983" s="36"/>
      <c r="O9983" s="38"/>
    </row>
    <row r="9984" spans="8:15">
      <c r="H9984" s="37"/>
      <c r="I9984" s="36"/>
      <c r="J9984" s="38"/>
      <c r="K9984" s="36"/>
      <c r="L9984" s="36"/>
      <c r="M9984" s="38"/>
      <c r="N9984" s="36"/>
      <c r="O9984" s="38"/>
    </row>
    <row r="9985" spans="8:15">
      <c r="H9985" s="37"/>
      <c r="I9985" s="36"/>
      <c r="J9985" s="38"/>
      <c r="K9985" s="36"/>
      <c r="L9985" s="36"/>
      <c r="M9985" s="38"/>
      <c r="N9985" s="36"/>
      <c r="O9985" s="38"/>
    </row>
    <row r="9986" spans="8:15">
      <c r="H9986" s="37"/>
      <c r="I9986" s="36"/>
      <c r="J9986" s="38"/>
      <c r="K9986" s="36"/>
      <c r="L9986" s="36"/>
      <c r="M9986" s="38"/>
      <c r="N9986" s="36"/>
      <c r="O9986" s="38"/>
    </row>
    <row r="9987" spans="8:15">
      <c r="H9987" s="37"/>
      <c r="I9987" s="36"/>
      <c r="J9987" s="38"/>
      <c r="K9987" s="36"/>
      <c r="L9987" s="36"/>
      <c r="M9987" s="38"/>
      <c r="N9987" s="36"/>
      <c r="O9987" s="38"/>
    </row>
    <row r="9988" spans="8:15">
      <c r="H9988" s="37"/>
      <c r="I9988" s="36"/>
      <c r="J9988" s="38"/>
      <c r="K9988" s="36"/>
      <c r="L9988" s="36"/>
      <c r="M9988" s="38"/>
      <c r="N9988" s="36"/>
      <c r="O9988" s="38"/>
    </row>
    <row r="9989" spans="8:15">
      <c r="H9989" s="37"/>
      <c r="I9989" s="36"/>
      <c r="J9989" s="38"/>
      <c r="K9989" s="36"/>
      <c r="L9989" s="36"/>
      <c r="M9989" s="38"/>
      <c r="N9989" s="36"/>
      <c r="O9989" s="38"/>
    </row>
    <row r="9990" spans="8:15">
      <c r="H9990" s="37"/>
      <c r="I9990" s="36"/>
      <c r="J9990" s="38"/>
      <c r="K9990" s="36"/>
      <c r="L9990" s="36"/>
      <c r="M9990" s="38"/>
      <c r="N9990" s="36"/>
      <c r="O9990" s="38"/>
    </row>
    <row r="9991" spans="8:15">
      <c r="H9991" s="37"/>
      <c r="I9991" s="36"/>
      <c r="J9991" s="38"/>
      <c r="K9991" s="36"/>
      <c r="L9991" s="36"/>
      <c r="M9991" s="38"/>
      <c r="N9991" s="36"/>
      <c r="O9991" s="38"/>
    </row>
    <row r="9992" spans="8:15">
      <c r="H9992" s="37"/>
      <c r="I9992" s="36"/>
      <c r="J9992" s="38"/>
      <c r="K9992" s="36"/>
      <c r="L9992" s="36"/>
      <c r="M9992" s="38"/>
      <c r="N9992" s="36"/>
      <c r="O9992" s="38"/>
    </row>
    <row r="9993" spans="8:15">
      <c r="H9993" s="37"/>
      <c r="I9993" s="36"/>
      <c r="J9993" s="38"/>
      <c r="K9993" s="36"/>
      <c r="L9993" s="36"/>
      <c r="M9993" s="38"/>
      <c r="N9993" s="36"/>
      <c r="O9993" s="38"/>
    </row>
    <row r="9994" spans="8:15">
      <c r="H9994" s="37"/>
      <c r="I9994" s="36"/>
      <c r="J9994" s="38"/>
      <c r="K9994" s="36"/>
      <c r="L9994" s="36"/>
      <c r="M9994" s="38"/>
      <c r="N9994" s="36"/>
      <c r="O9994" s="38"/>
    </row>
    <row r="9995" spans="8:15">
      <c r="H9995" s="37"/>
      <c r="I9995" s="36"/>
      <c r="J9995" s="38"/>
      <c r="K9995" s="36"/>
      <c r="L9995" s="36"/>
      <c r="M9995" s="38"/>
      <c r="N9995" s="36"/>
      <c r="O9995" s="38"/>
    </row>
    <row r="9996" spans="8:15">
      <c r="H9996" s="37"/>
      <c r="I9996" s="36"/>
      <c r="J9996" s="38"/>
      <c r="K9996" s="36"/>
      <c r="L9996" s="36"/>
      <c r="M9996" s="38"/>
      <c r="N9996" s="36"/>
      <c r="O9996" s="38"/>
    </row>
    <row r="9997" spans="8:15">
      <c r="H9997" s="37"/>
      <c r="I9997" s="36"/>
      <c r="J9997" s="38"/>
      <c r="K9997" s="36"/>
      <c r="L9997" s="36"/>
      <c r="M9997" s="38"/>
      <c r="N9997" s="36"/>
      <c r="O9997" s="38"/>
    </row>
    <row r="9998" spans="8:15">
      <c r="H9998" s="37"/>
      <c r="I9998" s="36"/>
      <c r="J9998" s="38"/>
      <c r="K9998" s="36"/>
      <c r="L9998" s="36"/>
      <c r="M9998" s="38"/>
      <c r="N9998" s="36"/>
      <c r="O9998" s="38"/>
    </row>
    <row r="9999" spans="8:15">
      <c r="H9999" s="37"/>
      <c r="I9999" s="36"/>
      <c r="J9999" s="38"/>
      <c r="K9999" s="36"/>
      <c r="L9999" s="36"/>
      <c r="M9999" s="38"/>
      <c r="N9999" s="36"/>
      <c r="O9999" s="38"/>
    </row>
    <row r="10000" spans="8:15">
      <c r="H10000" s="37"/>
      <c r="I10000" s="36"/>
      <c r="J10000" s="38"/>
      <c r="K10000" s="36"/>
      <c r="L10000" s="36"/>
      <c r="M10000" s="38"/>
      <c r="N10000" s="36"/>
      <c r="O10000" s="38"/>
    </row>
    <row r="10001" spans="8:15">
      <c r="H10001" s="37"/>
      <c r="I10001" s="36"/>
      <c r="J10001" s="38"/>
      <c r="K10001" s="36"/>
      <c r="L10001" s="36"/>
      <c r="M10001" s="38"/>
      <c r="N10001" s="36"/>
      <c r="O10001" s="38"/>
    </row>
    <row r="10002" spans="8:15">
      <c r="H10002" s="37"/>
      <c r="I10002" s="36"/>
      <c r="J10002" s="38"/>
      <c r="K10002" s="36"/>
      <c r="L10002" s="36"/>
      <c r="M10002" s="38"/>
      <c r="N10002" s="36"/>
      <c r="O10002" s="38"/>
    </row>
    <row r="10003" spans="8:15">
      <c r="H10003" s="37"/>
      <c r="I10003" s="36"/>
      <c r="J10003" s="38"/>
      <c r="K10003" s="36"/>
      <c r="L10003" s="36"/>
      <c r="M10003" s="38"/>
      <c r="N10003" s="36"/>
      <c r="O10003" s="38"/>
    </row>
    <row r="10004" spans="8:15">
      <c r="H10004" s="37"/>
      <c r="I10004" s="36"/>
      <c r="J10004" s="38"/>
      <c r="K10004" s="36"/>
      <c r="L10004" s="36"/>
      <c r="M10004" s="38"/>
      <c r="N10004" s="36"/>
      <c r="O10004" s="38"/>
    </row>
  </sheetData>
  <mergeCells count="46">
    <mergeCell ref="A36:C36"/>
    <mergeCell ref="A1:C2"/>
    <mergeCell ref="A4:B4"/>
    <mergeCell ref="D4:E4"/>
    <mergeCell ref="Q4:T4"/>
    <mergeCell ref="A31:D31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C57:E57"/>
    <mergeCell ref="C58:E58"/>
    <mergeCell ref="C59:E59"/>
    <mergeCell ref="C60:E60"/>
    <mergeCell ref="C61:E61"/>
    <mergeCell ref="C62:E62"/>
    <mergeCell ref="C63:E63"/>
    <mergeCell ref="C64:E64"/>
    <mergeCell ref="C65:E65"/>
    <mergeCell ref="C66:E66"/>
    <mergeCell ref="A69:B69"/>
    <mergeCell ref="C69:E69"/>
    <mergeCell ref="A70:B70"/>
    <mergeCell ref="C70:E70"/>
    <mergeCell ref="A71:B71"/>
    <mergeCell ref="C71:E71"/>
    <mergeCell ref="A72:B72"/>
    <mergeCell ref="C72:E72"/>
    <mergeCell ref="A73:B73"/>
    <mergeCell ref="C73:E73"/>
    <mergeCell ref="A74:B74"/>
    <mergeCell ref="C74:E74"/>
    <mergeCell ref="A78:B78"/>
    <mergeCell ref="C78:E78"/>
    <mergeCell ref="A75:B75"/>
    <mergeCell ref="C75:E75"/>
    <mergeCell ref="A76:B76"/>
    <mergeCell ref="C76:E76"/>
    <mergeCell ref="A77:B77"/>
    <mergeCell ref="C77:E77"/>
  </mergeCells>
  <phoneticPr fontId="6" type="noConversion"/>
  <dataValidations count="1">
    <dataValidation type="list" allowBlank="1" showInputMessage="1" showErrorMessage="1" sqref="B7" xr:uid="{2A836235-E16E-944D-B60F-8F832BF52C00}">
      <formula1>"1,0"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B0E23-FD44-F04D-9976-8C2B6A4D7621}">
  <dimension ref="A1:AY1004"/>
  <sheetViews>
    <sheetView showGridLines="0" tabSelected="1" workbookViewId="0">
      <selection activeCell="E7" sqref="E7"/>
    </sheetView>
  </sheetViews>
  <sheetFormatPr baseColWidth="10" defaultColWidth="11.1640625" defaultRowHeight="16"/>
  <cols>
    <col min="1" max="1" width="21.6640625" bestFit="1" customWidth="1"/>
    <col min="2" max="2" width="12.83203125" bestFit="1" customWidth="1"/>
    <col min="3" max="3" width="15.1640625" bestFit="1" customWidth="1"/>
    <col min="4" max="4" width="17.6640625" bestFit="1" customWidth="1"/>
    <col min="5" max="5" width="27" customWidth="1"/>
    <col min="14" max="14" width="11.6640625" bestFit="1" customWidth="1"/>
    <col min="15" max="15" width="12.6640625" bestFit="1" customWidth="1"/>
  </cols>
  <sheetData>
    <row r="1" spans="1:49">
      <c r="A1" s="88" t="s">
        <v>105</v>
      </c>
      <c r="B1" s="88"/>
      <c r="C1" s="88"/>
    </row>
    <row r="2" spans="1:49">
      <c r="A2" s="88"/>
      <c r="B2" s="88"/>
      <c r="C2" s="88"/>
    </row>
    <row r="4" spans="1:49">
      <c r="A4" s="91" t="s">
        <v>6</v>
      </c>
      <c r="B4" s="91"/>
      <c r="D4" s="91" t="s">
        <v>24</v>
      </c>
      <c r="E4" s="91"/>
      <c r="H4" s="1" t="s">
        <v>21</v>
      </c>
      <c r="I4" s="1" t="s">
        <v>7</v>
      </c>
      <c r="J4" s="1" t="s">
        <v>8</v>
      </c>
      <c r="K4" s="1" t="s">
        <v>9</v>
      </c>
      <c r="L4" s="1" t="s">
        <v>18</v>
      </c>
      <c r="M4" s="1" t="s">
        <v>17</v>
      </c>
      <c r="N4" s="1" t="s">
        <v>15</v>
      </c>
      <c r="O4" s="1" t="s">
        <v>16</v>
      </c>
      <c r="R4" s="89" t="s">
        <v>36</v>
      </c>
      <c r="S4" s="89"/>
      <c r="T4" s="89"/>
      <c r="U4" s="89"/>
    </row>
    <row r="5" spans="1:49">
      <c r="A5" s="6" t="s">
        <v>14</v>
      </c>
      <c r="B5" s="7">
        <v>0.03</v>
      </c>
      <c r="D5" s="2" t="s">
        <v>22</v>
      </c>
      <c r="E5" s="11">
        <f>B8/100</f>
        <v>1.2623933289845699</v>
      </c>
      <c r="H5" s="8">
        <v>1</v>
      </c>
      <c r="I5" s="9">
        <v>0.12480021753478172</v>
      </c>
      <c r="J5" s="9">
        <f ca="1">NORMSINV(RAND())</f>
        <v>1.296958215493869</v>
      </c>
      <c r="K5" s="9">
        <f>IF($B$7=0,I5,J5)</f>
        <v>0.12480021753478172</v>
      </c>
      <c r="L5" s="9">
        <f>$E$7*EXP(($B$5-0.5*$E$9^2)*$B$6+$E$9*SQRT($B$6)*K5)</f>
        <v>101.57321211640058</v>
      </c>
      <c r="M5" s="9">
        <f>$E$8*EXP(($B$5-0.5*$E$10^2)*$B$6+$E$10*SQRT($B$6)*K5)</f>
        <v>103.81010239834477</v>
      </c>
      <c r="N5" s="9">
        <f>IF(L5&lt;$E$11,0,IF(AND(L5&gt;$E$11,L5&lt;$E$12),L5-$E$11,IF(AND(L5&gt;$E$12,L5&lt;$E$13),L5-$E$11+2*$E$12-2*L5,0)))</f>
        <v>17.248708560774844</v>
      </c>
      <c r="O5" s="9">
        <f>IF(M5&lt;$E$14,0,IF(AND(M5&gt;$E$14,M5&lt;$E$15),M5-$E$14,IF(AND(M5&gt;$E$15,M5&lt;$E$16),M5-$E$14+2*$E$15-2*M5,0)))</f>
        <v>9.7235638955336015</v>
      </c>
      <c r="R5" s="9">
        <f>L5</f>
        <v>101.57321211640058</v>
      </c>
      <c r="S5" s="9">
        <f>N5</f>
        <v>17.248708560774844</v>
      </c>
      <c r="T5" s="9">
        <f>M5</f>
        <v>103.81010239834477</v>
      </c>
      <c r="U5" s="9">
        <f>O5</f>
        <v>9.7235638955336015</v>
      </c>
    </row>
    <row r="6" spans="1:49">
      <c r="A6" s="2" t="s">
        <v>0</v>
      </c>
      <c r="B6" s="5">
        <v>1</v>
      </c>
      <c r="D6" s="2" t="s">
        <v>23</v>
      </c>
      <c r="E6" s="11">
        <f>B9/100</f>
        <v>4.4039800380071004</v>
      </c>
      <c r="H6" s="8">
        <v>2</v>
      </c>
      <c r="I6" s="9">
        <v>-0.48999955115240001</v>
      </c>
      <c r="J6" s="9">
        <f t="shared" ref="J6:J69" ca="1" si="0">NORMSINV(RAND())</f>
        <v>0.67125156743875247</v>
      </c>
      <c r="K6" s="9">
        <f t="shared" ref="K6:K69" si="1">IF($B$7=0,I6,J6)</f>
        <v>-0.48999955115240001</v>
      </c>
      <c r="L6" s="9">
        <f t="shared" ref="L6:L68" si="2">$E$7*EXP(($B$5-0.5*$E$9^2)*$B$6+$E$9*SQRT($B$6)*K6)</f>
        <v>82.646366701202297</v>
      </c>
      <c r="M6" s="9">
        <f t="shared" ref="M6:M69" si="3">$E$8*EXP(($B$5-0.5*$E$10^2)*$B$6+$E$10*SQRT($B$6)*K6)</f>
        <v>97.817555600525097</v>
      </c>
      <c r="N6" s="9">
        <f t="shared" ref="N6:N69" si="4">IF(L6&lt;$E$11,0,IF(AND(L6&gt;$E$11,L6&lt;$E$12),L6-$E$11,IF(AND(L6&gt;$E$12,L6&lt;$E$13),L6-$E$11+2*$E$12-2*L6,0)))</f>
        <v>3.4317529164186737</v>
      </c>
      <c r="O6" s="9">
        <f t="shared" ref="O6:O69" si="5">IF(M6&lt;$E$14,0,IF(AND(M6&gt;$E$14,M6&lt;$E$15),M6-$E$14,IF(AND(M6&gt;$E$15,M6&lt;$E$16),M6-$E$14+2*$E$15-2*M6,0)))</f>
        <v>6.9906225654223846</v>
      </c>
      <c r="R6" s="9">
        <f t="shared" ref="R6:R69" si="6">L6</f>
        <v>82.646366701202297</v>
      </c>
      <c r="S6" s="9">
        <f t="shared" ref="S6:S69" si="7">N6</f>
        <v>3.4317529164186737</v>
      </c>
      <c r="T6" s="9">
        <f t="shared" ref="T6:T69" si="8">M6</f>
        <v>97.817555600525097</v>
      </c>
      <c r="U6" s="9">
        <f t="shared" ref="U6:U69" si="9">O6</f>
        <v>6.9906225654223846</v>
      </c>
    </row>
    <row r="7" spans="1:49">
      <c r="A7" s="2" t="s">
        <v>5</v>
      </c>
      <c r="B7" s="5">
        <v>0</v>
      </c>
      <c r="D7" s="2" t="s">
        <v>3</v>
      </c>
      <c r="E7" s="12">
        <f>B8/E5</f>
        <v>100</v>
      </c>
      <c r="H7" s="8">
        <v>3</v>
      </c>
      <c r="I7" s="9">
        <v>-0.96120242246060406</v>
      </c>
      <c r="J7" s="9">
        <f t="shared" ca="1" si="0"/>
        <v>5.9925891167135405E-2</v>
      </c>
      <c r="K7" s="9">
        <f t="shared" si="1"/>
        <v>-0.96120242246060406</v>
      </c>
      <c r="L7" s="9">
        <f t="shared" si="2"/>
        <v>70.564380027761729</v>
      </c>
      <c r="M7" s="9">
        <f t="shared" si="3"/>
        <v>93.459907686689604</v>
      </c>
      <c r="N7" s="9">
        <f t="shared" si="4"/>
        <v>0</v>
      </c>
      <c r="O7" s="9">
        <f t="shared" si="5"/>
        <v>2.6329746515868919</v>
      </c>
      <c r="R7" s="9">
        <f t="shared" si="6"/>
        <v>70.564380027761729</v>
      </c>
      <c r="S7" s="9">
        <f t="shared" si="7"/>
        <v>0</v>
      </c>
      <c r="T7" s="9">
        <f t="shared" si="8"/>
        <v>93.459907686689604</v>
      </c>
      <c r="U7" s="9">
        <f t="shared" si="9"/>
        <v>2.6329746515868919</v>
      </c>
    </row>
    <row r="8" spans="1:49">
      <c r="A8" s="2" t="s">
        <v>3</v>
      </c>
      <c r="B8" s="4">
        <v>126.23933289845699</v>
      </c>
      <c r="D8" s="2" t="s">
        <v>4</v>
      </c>
      <c r="E8" s="12">
        <f>B9/E6</f>
        <v>99.999999999999986</v>
      </c>
      <c r="H8" s="8">
        <v>4</v>
      </c>
      <c r="I8" s="9">
        <v>-4.723067942469017E-2</v>
      </c>
      <c r="J8" s="9">
        <f t="shared" ca="1" si="0"/>
        <v>0.5299028348144813</v>
      </c>
      <c r="K8" s="9">
        <f t="shared" si="1"/>
        <v>-4.723067942469017E-2</v>
      </c>
      <c r="L8" s="9">
        <f t="shared" si="2"/>
        <v>95.878257972152653</v>
      </c>
      <c r="M8" s="9">
        <f t="shared" si="3"/>
        <v>102.09723471691757</v>
      </c>
      <c r="N8" s="9">
        <f t="shared" si="4"/>
        <v>16.66364418736903</v>
      </c>
      <c r="O8" s="9">
        <f t="shared" si="5"/>
        <v>11.270301681814857</v>
      </c>
      <c r="R8" s="9">
        <f t="shared" si="6"/>
        <v>95.878257972152653</v>
      </c>
      <c r="S8" s="9">
        <f t="shared" si="7"/>
        <v>16.66364418736903</v>
      </c>
      <c r="T8" s="9">
        <f t="shared" si="8"/>
        <v>102.09723471691757</v>
      </c>
      <c r="U8" s="9">
        <f t="shared" si="9"/>
        <v>11.270301681814857</v>
      </c>
    </row>
    <row r="9" spans="1:49">
      <c r="A9" s="2" t="s">
        <v>4</v>
      </c>
      <c r="B9" s="4">
        <v>440.39800380071</v>
      </c>
      <c r="D9" s="2" t="s">
        <v>1</v>
      </c>
      <c r="E9" s="13">
        <f>B10/E5</f>
        <v>0.33540835141475495</v>
      </c>
      <c r="H9" s="8">
        <v>5</v>
      </c>
      <c r="I9" s="9">
        <v>1.5565678100816656</v>
      </c>
      <c r="J9" s="9">
        <f t="shared" ca="1" si="0"/>
        <v>0.34784426249208727</v>
      </c>
      <c r="K9" s="9">
        <f t="shared" si="1"/>
        <v>1.5565678100816656</v>
      </c>
      <c r="L9" s="9">
        <f t="shared" si="2"/>
        <v>164.18710274680771</v>
      </c>
      <c r="M9" s="9">
        <f t="shared" si="3"/>
        <v>119.22757398443657</v>
      </c>
      <c r="N9" s="9">
        <f t="shared" si="4"/>
        <v>0</v>
      </c>
      <c r="O9" s="9">
        <f t="shared" si="5"/>
        <v>0</v>
      </c>
      <c r="R9" s="9">
        <f t="shared" si="6"/>
        <v>164.18710274680771</v>
      </c>
      <c r="S9" s="9">
        <f t="shared" si="7"/>
        <v>0</v>
      </c>
      <c r="T9" s="9">
        <f t="shared" si="8"/>
        <v>119.22757398443657</v>
      </c>
      <c r="U9" s="9">
        <f t="shared" si="9"/>
        <v>0</v>
      </c>
      <c r="AD9" s="46" t="s">
        <v>70</v>
      </c>
      <c r="AN9" s="46" t="s">
        <v>66</v>
      </c>
    </row>
    <row r="10" spans="1:49">
      <c r="A10" s="6" t="s">
        <v>1</v>
      </c>
      <c r="B10" s="7">
        <v>0.42341726531169899</v>
      </c>
      <c r="D10" s="2" t="s">
        <v>2</v>
      </c>
      <c r="E10" s="13">
        <f>B11/E6</f>
        <v>9.6713155380139193E-2</v>
      </c>
      <c r="H10" s="8">
        <v>6</v>
      </c>
      <c r="I10" s="9">
        <v>-7.111160478858204E-3</v>
      </c>
      <c r="J10" s="9">
        <f t="shared" ca="1" si="0"/>
        <v>0.43468596251501196</v>
      </c>
      <c r="K10" s="9">
        <f t="shared" si="1"/>
        <v>-7.111160478858204E-3</v>
      </c>
      <c r="L10" s="9">
        <f t="shared" si="2"/>
        <v>97.177155903527535</v>
      </c>
      <c r="M10" s="9">
        <f t="shared" si="3"/>
        <v>102.49415022845733</v>
      </c>
      <c r="N10" s="9">
        <f t="shared" si="4"/>
        <v>17.962542118743912</v>
      </c>
      <c r="O10" s="9">
        <f t="shared" si="5"/>
        <v>11.039516065421054</v>
      </c>
      <c r="R10" s="9">
        <f t="shared" si="6"/>
        <v>97.177155903527535</v>
      </c>
      <c r="S10" s="9">
        <f t="shared" si="7"/>
        <v>17.962542118743912</v>
      </c>
      <c r="T10" s="9">
        <f t="shared" si="8"/>
        <v>102.49415022845733</v>
      </c>
      <c r="U10" s="9">
        <f t="shared" si="9"/>
        <v>11.039516065421054</v>
      </c>
      <c r="AD10" s="52"/>
      <c r="AE10" s="53">
        <f>E23</f>
        <v>0.1335911814468223</v>
      </c>
      <c r="AN10" s="53">
        <f>E19</f>
        <v>0.76860992812752638</v>
      </c>
      <c r="AO10" s="50">
        <v>100</v>
      </c>
      <c r="AP10" s="50">
        <v>101</v>
      </c>
      <c r="AQ10" s="50">
        <v>102</v>
      </c>
      <c r="AR10" s="50">
        <v>103</v>
      </c>
      <c r="AS10" s="50">
        <v>104</v>
      </c>
      <c r="AT10" s="50">
        <v>105</v>
      </c>
      <c r="AU10" s="50">
        <v>106</v>
      </c>
      <c r="AV10" s="50">
        <v>107</v>
      </c>
      <c r="AW10" s="50">
        <v>108</v>
      </c>
    </row>
    <row r="11" spans="1:49">
      <c r="A11" s="2" t="s">
        <v>2</v>
      </c>
      <c r="B11" s="3">
        <v>0.42592280570681201</v>
      </c>
      <c r="D11" s="2" t="s">
        <v>10</v>
      </c>
      <c r="E11" s="12">
        <f>B12/E5</f>
        <v>79.214613784783623</v>
      </c>
      <c r="H11" s="8">
        <v>7</v>
      </c>
      <c r="I11" s="9">
        <v>0.63097649176576709</v>
      </c>
      <c r="J11" s="9">
        <f t="shared" ca="1" si="0"/>
        <v>-0.97867681912292848</v>
      </c>
      <c r="K11" s="9">
        <f t="shared" si="1"/>
        <v>0.63097649176576709</v>
      </c>
      <c r="L11" s="9">
        <f t="shared" si="2"/>
        <v>120.36822544411459</v>
      </c>
      <c r="M11" s="9">
        <f t="shared" si="3"/>
        <v>109.01845679243293</v>
      </c>
      <c r="N11" s="9">
        <f t="shared" si="4"/>
        <v>0</v>
      </c>
      <c r="O11" s="9">
        <f t="shared" si="5"/>
        <v>4.5152095014454687</v>
      </c>
      <c r="R11" s="9">
        <f t="shared" si="6"/>
        <v>120.36822544411459</v>
      </c>
      <c r="S11" s="9">
        <f t="shared" si="7"/>
        <v>0</v>
      </c>
      <c r="T11" s="9">
        <f t="shared" si="8"/>
        <v>109.01845679243293</v>
      </c>
      <c r="U11" s="9">
        <f t="shared" si="9"/>
        <v>4.5152095014454687</v>
      </c>
      <c r="AD11" s="52">
        <v>70</v>
      </c>
      <c r="AE11" s="45">
        <f t="dataTable" ref="AE11:AE41" dt2D="0" dtr="0" r1="E21"/>
        <v>0</v>
      </c>
      <c r="AN11" s="50">
        <v>121</v>
      </c>
      <c r="AO11" s="45">
        <f t="dataTable" ref="AO11:AW20" dt2D="1" dtr="1" r1="B12" r2="B13"/>
        <v>1.0620869894244411</v>
      </c>
      <c r="AP11" s="45">
        <v>1.1639946948339053</v>
      </c>
      <c r="AQ11" s="45">
        <v>1.2818735509288179</v>
      </c>
      <c r="AR11" s="45">
        <v>1.4196315667408668</v>
      </c>
      <c r="AS11" s="45">
        <v>1.5834970752349344</v>
      </c>
      <c r="AT11" s="45">
        <v>1.7799302950505187</v>
      </c>
      <c r="AU11" s="45">
        <v>2.0178965491176895</v>
      </c>
      <c r="AV11" s="45">
        <v>2.3119045053076164</v>
      </c>
      <c r="AW11" s="45">
        <v>2.6734863015955037</v>
      </c>
    </row>
    <row r="12" spans="1:49">
      <c r="A12" s="2" t="s">
        <v>10</v>
      </c>
      <c r="B12" s="5">
        <v>100</v>
      </c>
      <c r="D12" s="2" t="s">
        <v>11</v>
      </c>
      <c r="E12" s="12">
        <f>B13/E5</f>
        <v>99.018267230979532</v>
      </c>
      <c r="F12" s="20"/>
      <c r="H12" s="8">
        <v>8</v>
      </c>
      <c r="I12" s="9">
        <v>0.21475923144394526</v>
      </c>
      <c r="J12" s="9">
        <f t="shared" ca="1" si="0"/>
        <v>0.33360722037472645</v>
      </c>
      <c r="K12" s="9">
        <f t="shared" si="1"/>
        <v>0.21475923144394526</v>
      </c>
      <c r="L12" s="9">
        <f t="shared" si="2"/>
        <v>104.68468631408663</v>
      </c>
      <c r="M12" s="9">
        <f t="shared" si="3"/>
        <v>104.71721344778297</v>
      </c>
      <c r="N12" s="9">
        <f t="shared" si="4"/>
        <v>14.137234363088794</v>
      </c>
      <c r="O12" s="9">
        <f t="shared" si="5"/>
        <v>8.8164528460954159</v>
      </c>
      <c r="R12" s="9">
        <f t="shared" si="6"/>
        <v>104.68468631408663</v>
      </c>
      <c r="S12" s="9">
        <f t="shared" si="7"/>
        <v>14.137234363088794</v>
      </c>
      <c r="T12" s="9">
        <f t="shared" si="8"/>
        <v>104.71721344778297</v>
      </c>
      <c r="U12" s="9">
        <f t="shared" si="9"/>
        <v>8.8164528460954159</v>
      </c>
      <c r="AD12" s="52">
        <v>72</v>
      </c>
      <c r="AE12" s="45">
        <v>0</v>
      </c>
      <c r="AN12" s="50">
        <v>122</v>
      </c>
      <c r="AO12" s="45">
        <v>0.97071621671001973</v>
      </c>
      <c r="AP12" s="45">
        <v>1.0590020098850348</v>
      </c>
      <c r="AQ12" s="45">
        <v>1.1609265540338991</v>
      </c>
      <c r="AR12" s="45">
        <v>1.2783427320869636</v>
      </c>
      <c r="AS12" s="45">
        <v>1.4164333883707541</v>
      </c>
      <c r="AT12" s="45">
        <v>1.5790795654590202</v>
      </c>
      <c r="AU12" s="45">
        <v>1.7738759321620767</v>
      </c>
      <c r="AV12" s="45">
        <v>2.0097769233030292</v>
      </c>
      <c r="AW12" s="45">
        <v>2.2949406567247492</v>
      </c>
    </row>
    <row r="13" spans="1:49">
      <c r="A13" s="2" t="s">
        <v>11</v>
      </c>
      <c r="B13" s="5">
        <v>125</v>
      </c>
      <c r="D13" s="19" t="s">
        <v>34</v>
      </c>
      <c r="E13" s="12">
        <f>B14/E5</f>
        <v>118.82192067717544</v>
      </c>
      <c r="F13" s="20"/>
      <c r="H13" s="8">
        <v>9</v>
      </c>
      <c r="I13" s="9">
        <v>-0.20855406677796287</v>
      </c>
      <c r="J13" s="9">
        <f t="shared" ca="1" si="0"/>
        <v>1.0244070997437409</v>
      </c>
      <c r="K13" s="9">
        <f t="shared" si="1"/>
        <v>-0.20855406677796287</v>
      </c>
      <c r="L13" s="9">
        <f t="shared" si="2"/>
        <v>90.828219899835162</v>
      </c>
      <c r="M13" s="9">
        <f t="shared" si="3"/>
        <v>100.51666623263134</v>
      </c>
      <c r="N13" s="9">
        <f t="shared" si="4"/>
        <v>11.613606115051539</v>
      </c>
      <c r="O13" s="9">
        <f t="shared" si="5"/>
        <v>9.6897331975286249</v>
      </c>
      <c r="R13" s="9">
        <f t="shared" si="6"/>
        <v>90.828219899835162</v>
      </c>
      <c r="S13" s="9">
        <f t="shared" si="7"/>
        <v>11.613606115051539</v>
      </c>
      <c r="T13" s="9">
        <f t="shared" si="8"/>
        <v>100.51666623263134</v>
      </c>
      <c r="U13" s="9">
        <f t="shared" si="9"/>
        <v>9.6897331975286249</v>
      </c>
      <c r="AD13" s="52">
        <v>74</v>
      </c>
      <c r="AE13" s="45">
        <v>0</v>
      </c>
      <c r="AN13" s="50">
        <v>123</v>
      </c>
      <c r="AO13" s="45">
        <v>0.89437810602466561</v>
      </c>
      <c r="AP13" s="45">
        <v>0.97116420497004396</v>
      </c>
      <c r="AQ13" s="45">
        <v>1.0587721858282864</v>
      </c>
      <c r="AR13" s="45">
        <v>1.1601974764439649</v>
      </c>
      <c r="AS13" s="45">
        <v>1.2791715468930882</v>
      </c>
      <c r="AT13" s="45">
        <v>1.4171941911579413</v>
      </c>
      <c r="AU13" s="45">
        <v>1.580510828800828</v>
      </c>
      <c r="AV13" s="45">
        <v>1.7745825904590753</v>
      </c>
      <c r="AW13" s="45">
        <v>2.0064308726247799</v>
      </c>
    </row>
    <row r="14" spans="1:49">
      <c r="A14" s="19" t="s">
        <v>34</v>
      </c>
      <c r="B14" s="5">
        <f>B13+B13-B12</f>
        <v>150</v>
      </c>
      <c r="D14" s="2" t="s">
        <v>12</v>
      </c>
      <c r="E14" s="12">
        <f>B15/E6</f>
        <v>90.826933035102712</v>
      </c>
      <c r="H14" s="8">
        <v>10</v>
      </c>
      <c r="I14" s="9">
        <v>-0.82990320602894196</v>
      </c>
      <c r="J14" s="9">
        <f t="shared" ca="1" si="0"/>
        <v>-1.0299636675863639</v>
      </c>
      <c r="K14" s="9">
        <f t="shared" si="1"/>
        <v>-0.82990320602894196</v>
      </c>
      <c r="L14" s="9">
        <f t="shared" si="2"/>
        <v>73.741397084986232</v>
      </c>
      <c r="M14" s="9">
        <f t="shared" si="3"/>
        <v>94.654262507837302</v>
      </c>
      <c r="N14" s="9">
        <f t="shared" si="4"/>
        <v>0</v>
      </c>
      <c r="O14" s="9">
        <f t="shared" si="5"/>
        <v>3.8273294727345899</v>
      </c>
      <c r="R14" s="9">
        <f t="shared" si="6"/>
        <v>73.741397084986232</v>
      </c>
      <c r="S14" s="9">
        <f t="shared" si="7"/>
        <v>0</v>
      </c>
      <c r="T14" s="9">
        <f t="shared" si="8"/>
        <v>94.654262507837302</v>
      </c>
      <c r="U14" s="9">
        <f t="shared" si="9"/>
        <v>3.8273294727345899</v>
      </c>
      <c r="AD14" s="52">
        <v>76</v>
      </c>
      <c r="AE14" s="45">
        <v>0</v>
      </c>
      <c r="AN14" s="50">
        <v>124</v>
      </c>
      <c r="AO14" s="45">
        <v>0.82726428984684974</v>
      </c>
      <c r="AP14" s="45">
        <v>0.8957668841808698</v>
      </c>
      <c r="AQ14" s="45">
        <v>0.97365316134444702</v>
      </c>
      <c r="AR14" s="45">
        <v>1.0616045644597107</v>
      </c>
      <c r="AS14" s="45">
        <v>1.1634581121895662</v>
      </c>
      <c r="AT14" s="45">
        <v>1.2821821533746764</v>
      </c>
      <c r="AU14" s="45">
        <v>1.4222615070077615</v>
      </c>
      <c r="AV14" s="45">
        <v>1.5860592609368318</v>
      </c>
      <c r="AW14" s="45">
        <v>1.7793329555285651</v>
      </c>
    </row>
    <row r="15" spans="1:49">
      <c r="A15" s="2" t="s">
        <v>12</v>
      </c>
      <c r="B15" s="5">
        <v>400</v>
      </c>
      <c r="D15" s="2" t="s">
        <v>13</v>
      </c>
      <c r="E15" s="12">
        <f>B16/E6</f>
        <v>102.18029966449055</v>
      </c>
      <c r="H15" s="8">
        <v>11</v>
      </c>
      <c r="I15" s="9">
        <v>1.5124797511374971E-2</v>
      </c>
      <c r="J15" s="9">
        <f t="shared" ca="1" si="0"/>
        <v>0.28850488968714949</v>
      </c>
      <c r="K15" s="9">
        <f t="shared" si="1"/>
        <v>1.5124797511374971E-2</v>
      </c>
      <c r="L15" s="9">
        <f t="shared" si="2"/>
        <v>97.904624782958194</v>
      </c>
      <c r="M15" s="9">
        <f t="shared" si="3"/>
        <v>102.71480206054201</v>
      </c>
      <c r="N15" s="9">
        <f t="shared" si="4"/>
        <v>18.690010998174571</v>
      </c>
      <c r="O15" s="9">
        <f t="shared" si="5"/>
        <v>10.81886423333637</v>
      </c>
      <c r="R15" s="9">
        <f t="shared" si="6"/>
        <v>97.904624782958194</v>
      </c>
      <c r="S15" s="9">
        <f t="shared" si="7"/>
        <v>18.690010998174571</v>
      </c>
      <c r="T15" s="9">
        <f t="shared" si="8"/>
        <v>102.71480206054201</v>
      </c>
      <c r="U15" s="9">
        <f t="shared" si="9"/>
        <v>10.81886423333637</v>
      </c>
      <c r="AD15" s="52">
        <v>78</v>
      </c>
      <c r="AE15" s="45">
        <v>0</v>
      </c>
      <c r="AN15" s="50">
        <v>125</v>
      </c>
      <c r="AO15" s="45">
        <v>0.76860992812752638</v>
      </c>
      <c r="AP15" s="45">
        <v>0.82897784306765621</v>
      </c>
      <c r="AQ15" s="45">
        <v>0.89766582264795813</v>
      </c>
      <c r="AR15" s="45">
        <v>0.97573107492231625</v>
      </c>
      <c r="AS15" s="45">
        <v>1.0657475260701659</v>
      </c>
      <c r="AT15" s="45">
        <v>1.1679502970732329</v>
      </c>
      <c r="AU15" s="45">
        <v>1.2868545419623689</v>
      </c>
      <c r="AV15" s="45">
        <v>1.4264794196740957</v>
      </c>
      <c r="AW15" s="45">
        <v>1.5907369583922768</v>
      </c>
    </row>
    <row r="16" spans="1:49">
      <c r="A16" s="21" t="s">
        <v>13</v>
      </c>
      <c r="B16" s="22">
        <v>450</v>
      </c>
      <c r="D16" s="2" t="s">
        <v>35</v>
      </c>
      <c r="E16" s="12">
        <f>B17/E6</f>
        <v>113.53366629387838</v>
      </c>
      <c r="H16" s="8">
        <v>12</v>
      </c>
      <c r="I16" s="9">
        <v>-1.3515379258410085</v>
      </c>
      <c r="J16" s="9">
        <f t="shared" ca="1" si="0"/>
        <v>0.41435812201488581</v>
      </c>
      <c r="K16" s="9">
        <f t="shared" si="1"/>
        <v>-1.3515379258410085</v>
      </c>
      <c r="L16" s="9">
        <f t="shared" si="2"/>
        <v>61.905169956399654</v>
      </c>
      <c r="M16" s="9">
        <f t="shared" si="3"/>
        <v>89.997507126507173</v>
      </c>
      <c r="N16" s="9">
        <f t="shared" si="4"/>
        <v>0</v>
      </c>
      <c r="O16" s="9">
        <f t="shared" si="5"/>
        <v>0</v>
      </c>
      <c r="R16" s="9">
        <f t="shared" si="6"/>
        <v>61.905169956399654</v>
      </c>
      <c r="S16" s="9">
        <f t="shared" si="7"/>
        <v>0</v>
      </c>
      <c r="T16" s="9">
        <f t="shared" si="8"/>
        <v>89.997507126507173</v>
      </c>
      <c r="U16" s="9">
        <f t="shared" si="9"/>
        <v>0</v>
      </c>
      <c r="AD16" s="52">
        <v>80</v>
      </c>
      <c r="AE16" s="45">
        <v>6.0365564242980951E-3</v>
      </c>
      <c r="AN16" s="50">
        <v>126</v>
      </c>
      <c r="AO16" s="45">
        <v>0.71600078268963974</v>
      </c>
      <c r="AP16" s="45">
        <v>0.77052082926069465</v>
      </c>
      <c r="AQ16" s="45">
        <v>0.83141198286102969</v>
      </c>
      <c r="AR16" s="45">
        <v>0.89981314873773299</v>
      </c>
      <c r="AS16" s="45">
        <v>0.97868869750891541</v>
      </c>
      <c r="AT16" s="45">
        <v>1.0687993088743433</v>
      </c>
      <c r="AU16" s="45">
        <v>1.1731350501730882</v>
      </c>
      <c r="AV16" s="45">
        <v>1.2922679488856017</v>
      </c>
      <c r="AW16" s="45">
        <v>1.4303107402045541</v>
      </c>
    </row>
    <row r="17" spans="1:51">
      <c r="A17" s="2" t="s">
        <v>35</v>
      </c>
      <c r="B17" s="23">
        <f>2*B16-B15</f>
        <v>500</v>
      </c>
      <c r="H17" s="8">
        <v>13</v>
      </c>
      <c r="I17" s="9">
        <v>-0.61414264389578777</v>
      </c>
      <c r="J17" s="9">
        <f t="shared" ca="1" si="0"/>
        <v>1.8888588055040862</v>
      </c>
      <c r="K17" s="9">
        <f t="shared" si="1"/>
        <v>-0.61414264389578777</v>
      </c>
      <c r="L17" s="9">
        <f t="shared" si="2"/>
        <v>79.275746198611202</v>
      </c>
      <c r="M17" s="9">
        <f t="shared" si="3"/>
        <v>96.650153690757961</v>
      </c>
      <c r="N17" s="9">
        <f t="shared" si="4"/>
        <v>6.1132413827579057E-2</v>
      </c>
      <c r="O17" s="9">
        <f t="shared" si="5"/>
        <v>5.8232206556552484</v>
      </c>
      <c r="R17" s="9">
        <f t="shared" si="6"/>
        <v>79.275746198611202</v>
      </c>
      <c r="S17" s="9">
        <f t="shared" si="7"/>
        <v>6.1132413827579057E-2</v>
      </c>
      <c r="T17" s="9">
        <f t="shared" si="8"/>
        <v>96.650153690757961</v>
      </c>
      <c r="U17" s="9">
        <f t="shared" si="9"/>
        <v>5.8232206556552484</v>
      </c>
      <c r="AD17" s="52">
        <v>82</v>
      </c>
      <c r="AE17" s="45">
        <v>2.1408754986848622E-2</v>
      </c>
      <c r="AN17" s="50">
        <v>127</v>
      </c>
      <c r="AO17" s="45">
        <v>0.66975961786068638</v>
      </c>
      <c r="AP17" s="45">
        <v>0.71830124775749593</v>
      </c>
      <c r="AQ17" s="45">
        <v>0.77283369362858456</v>
      </c>
      <c r="AR17" s="45">
        <v>0.83442484013626361</v>
      </c>
      <c r="AS17" s="45">
        <v>0.90406263246192275</v>
      </c>
      <c r="AT17" s="45">
        <v>0.98263826699519174</v>
      </c>
      <c r="AU17" s="45">
        <v>1.0735909402703745</v>
      </c>
      <c r="AV17" s="45">
        <v>1.1780898267014392</v>
      </c>
      <c r="AW17" s="45">
        <v>1.2986223620337976</v>
      </c>
    </row>
    <row r="18" spans="1:51">
      <c r="H18" s="8">
        <v>14</v>
      </c>
      <c r="I18" s="9">
        <v>-1.7445001374906028</v>
      </c>
      <c r="J18" s="9">
        <f t="shared" ca="1" si="0"/>
        <v>-3.1632183394867307E-2</v>
      </c>
      <c r="K18" s="9">
        <f t="shared" si="1"/>
        <v>-1.7445001374906028</v>
      </c>
      <c r="L18" s="9">
        <f t="shared" si="2"/>
        <v>54.260736991421844</v>
      </c>
      <c r="M18" s="9">
        <f t="shared" si="3"/>
        <v>86.641364870230518</v>
      </c>
      <c r="N18" s="9">
        <f t="shared" si="4"/>
        <v>0</v>
      </c>
      <c r="O18" s="9">
        <f t="shared" si="5"/>
        <v>0</v>
      </c>
      <c r="R18" s="9">
        <f t="shared" si="6"/>
        <v>54.260736991421844</v>
      </c>
      <c r="S18" s="9">
        <f t="shared" si="7"/>
        <v>0</v>
      </c>
      <c r="T18" s="9">
        <f t="shared" si="8"/>
        <v>86.641364870230518</v>
      </c>
      <c r="U18" s="9">
        <f t="shared" si="9"/>
        <v>0</v>
      </c>
      <c r="AD18" s="52">
        <v>84</v>
      </c>
      <c r="AE18" s="45">
        <v>3.6780953549399149E-2</v>
      </c>
      <c r="AN18" s="50">
        <v>128</v>
      </c>
      <c r="AO18" s="45">
        <v>0.62917585341365179</v>
      </c>
      <c r="AP18" s="45">
        <v>0.672687880908592</v>
      </c>
      <c r="AQ18" s="45">
        <v>0.72130985359448652</v>
      </c>
      <c r="AR18" s="45">
        <v>0.77592688680172139</v>
      </c>
      <c r="AS18" s="45">
        <v>0.83802263553093925</v>
      </c>
      <c r="AT18" s="45">
        <v>0.90846508784906255</v>
      </c>
      <c r="AU18" s="45">
        <v>0.98834056184609897</v>
      </c>
      <c r="AV18" s="45">
        <v>1.078897998782776</v>
      </c>
      <c r="AW18" s="45">
        <v>1.1833138733696804</v>
      </c>
    </row>
    <row r="19" spans="1:51">
      <c r="A19" s="15" t="s">
        <v>25</v>
      </c>
      <c r="B19" s="14">
        <f>B5+0.78%</f>
        <v>3.78E-2</v>
      </c>
      <c r="D19" s="15" t="s">
        <v>27</v>
      </c>
      <c r="E19" s="58">
        <f>(100-B20)/B21</f>
        <v>0.76860992812752638</v>
      </c>
      <c r="H19" s="8">
        <v>15</v>
      </c>
      <c r="I19" s="9">
        <v>0.29207177008064622</v>
      </c>
      <c r="J19" s="9">
        <f t="shared" ca="1" si="0"/>
        <v>-0.14988754883424851</v>
      </c>
      <c r="K19" s="9">
        <f t="shared" si="1"/>
        <v>0.29207177008064622</v>
      </c>
      <c r="L19" s="9">
        <f t="shared" si="2"/>
        <v>107.43479611612663</v>
      </c>
      <c r="M19" s="9">
        <f t="shared" si="3"/>
        <v>105.50313322162134</v>
      </c>
      <c r="N19" s="9">
        <f t="shared" si="4"/>
        <v>11.387124561048807</v>
      </c>
      <c r="O19" s="9">
        <f t="shared" si="5"/>
        <v>8.0305330722570432</v>
      </c>
      <c r="R19" s="9">
        <f t="shared" si="6"/>
        <v>107.43479611612663</v>
      </c>
      <c r="S19" s="9">
        <f t="shared" si="7"/>
        <v>11.387124561048807</v>
      </c>
      <c r="T19" s="9">
        <f t="shared" si="8"/>
        <v>105.50313322162134</v>
      </c>
      <c r="U19" s="9">
        <f t="shared" si="9"/>
        <v>8.0305330722570432</v>
      </c>
      <c r="AD19" s="52">
        <v>86</v>
      </c>
      <c r="AE19" s="45">
        <v>5.2153152111949673E-2</v>
      </c>
      <c r="AN19" s="50">
        <v>129</v>
      </c>
      <c r="AO19" s="45">
        <v>0.59352074033126279</v>
      </c>
      <c r="AP19" s="45">
        <v>0.63291292744718308</v>
      </c>
      <c r="AQ19" s="45">
        <v>0.67655866452769231</v>
      </c>
      <c r="AR19" s="45">
        <v>0.7253866671837943</v>
      </c>
      <c r="AS19" s="45">
        <v>0.78057528883690297</v>
      </c>
      <c r="AT19" s="45">
        <v>0.84281315366512577</v>
      </c>
      <c r="AU19" s="45">
        <v>0.913777739044907</v>
      </c>
      <c r="AV19" s="45">
        <v>0.99467366281794645</v>
      </c>
      <c r="AW19" s="45">
        <v>1.0859865192951259</v>
      </c>
    </row>
    <row r="20" spans="1:51">
      <c r="A20" s="15" t="s">
        <v>26</v>
      </c>
      <c r="B20" s="10">
        <f>100/(1+B19)</f>
        <v>96.357679707072649</v>
      </c>
      <c r="D20" s="15" t="s">
        <v>28</v>
      </c>
      <c r="E20" s="58">
        <f>(100-B20)/B22</f>
        <v>0.78909048489184264</v>
      </c>
      <c r="H20" s="8">
        <v>16</v>
      </c>
      <c r="I20" s="9">
        <v>0.11098236617609473</v>
      </c>
      <c r="J20" s="9">
        <f t="shared" ca="1" si="0"/>
        <v>-1.6242489422839763</v>
      </c>
      <c r="K20" s="9">
        <f t="shared" si="1"/>
        <v>0.11098236617609473</v>
      </c>
      <c r="L20" s="9">
        <f t="shared" si="2"/>
        <v>101.10354779647099</v>
      </c>
      <c r="M20" s="9">
        <f t="shared" si="3"/>
        <v>103.67146655374063</v>
      </c>
      <c r="N20" s="9">
        <f t="shared" si="4"/>
        <v>17.718372880704464</v>
      </c>
      <c r="O20" s="9">
        <f t="shared" si="5"/>
        <v>9.8621997401377541</v>
      </c>
      <c r="R20" s="9">
        <f t="shared" si="6"/>
        <v>101.10354779647099</v>
      </c>
      <c r="S20" s="9">
        <f t="shared" si="7"/>
        <v>17.718372880704464</v>
      </c>
      <c r="T20" s="9">
        <f t="shared" si="8"/>
        <v>103.67146655374063</v>
      </c>
      <c r="U20" s="9">
        <f t="shared" si="9"/>
        <v>9.8621997401377541</v>
      </c>
      <c r="AD20" s="52">
        <v>88</v>
      </c>
      <c r="AE20" s="45">
        <v>6.7525350674500204E-2</v>
      </c>
      <c r="AN20" s="50">
        <v>130</v>
      </c>
      <c r="AO20" s="45">
        <v>0.56144222061490234</v>
      </c>
      <c r="AP20" s="45">
        <v>0.59753118944281003</v>
      </c>
      <c r="AQ20" s="45">
        <v>0.63741509762855164</v>
      </c>
      <c r="AR20" s="45">
        <v>0.68153067785252286</v>
      </c>
      <c r="AS20" s="45">
        <v>0.73094300930448619</v>
      </c>
      <c r="AT20" s="45">
        <v>0.78642063706795062</v>
      </c>
      <c r="AU20" s="45">
        <v>0.8492807901445939</v>
      </c>
      <c r="AV20" s="45">
        <v>0.920482009481842</v>
      </c>
      <c r="AW20" s="45">
        <v>1.0013313458326425</v>
      </c>
    </row>
    <row r="21" spans="1:51">
      <c r="A21" s="2" t="s">
        <v>19</v>
      </c>
      <c r="B21" s="40">
        <f>AVERAGE(N5:N1004)*EXP(-B5*B6)</f>
        <v>4.7388410683175879</v>
      </c>
      <c r="D21" s="15" t="s">
        <v>62</v>
      </c>
      <c r="E21" s="59">
        <f>AVERAGE(L5:L1004)</f>
        <v>101.44103909368164</v>
      </c>
      <c r="H21" s="8">
        <v>17</v>
      </c>
      <c r="I21" s="9">
        <v>1.0875632764816958</v>
      </c>
      <c r="J21" s="9">
        <f t="shared" ca="1" si="0"/>
        <v>-0.38204650655287359</v>
      </c>
      <c r="K21" s="9">
        <f t="shared" si="1"/>
        <v>1.0875632764816958</v>
      </c>
      <c r="L21" s="9">
        <f t="shared" si="2"/>
        <v>140.2881624630287</v>
      </c>
      <c r="M21" s="9">
        <f t="shared" si="3"/>
        <v>113.9403590104835</v>
      </c>
      <c r="N21" s="9">
        <f t="shared" si="4"/>
        <v>0</v>
      </c>
      <c r="O21" s="9">
        <f t="shared" si="5"/>
        <v>0</v>
      </c>
      <c r="R21" s="9">
        <f t="shared" si="6"/>
        <v>140.2881624630287</v>
      </c>
      <c r="S21" s="9">
        <f t="shared" si="7"/>
        <v>0</v>
      </c>
      <c r="T21" s="9">
        <f t="shared" si="8"/>
        <v>113.9403590104835</v>
      </c>
      <c r="U21" s="9">
        <f t="shared" si="9"/>
        <v>0</v>
      </c>
      <c r="AD21" s="52">
        <v>90</v>
      </c>
      <c r="AE21" s="45">
        <v>8.2897549237050741E-2</v>
      </c>
    </row>
    <row r="22" spans="1:51">
      <c r="A22" s="2" t="s">
        <v>20</v>
      </c>
      <c r="B22" s="43">
        <f>AVERAGE(O5:O1004)*EXP(-B5*B6)</f>
        <v>4.6158461705777496</v>
      </c>
      <c r="D22" s="15" t="s">
        <v>63</v>
      </c>
      <c r="E22" s="59">
        <f>AVERAGE(M5:M1004)</f>
        <v>102.57278179694721</v>
      </c>
      <c r="H22" s="8">
        <v>18</v>
      </c>
      <c r="I22" s="9">
        <v>-9.5792301647602898E-2</v>
      </c>
      <c r="J22" s="9">
        <f t="shared" ca="1" si="0"/>
        <v>-0.21713309865860883</v>
      </c>
      <c r="K22" s="9">
        <f t="shared" si="1"/>
        <v>-9.5792301647602898E-2</v>
      </c>
      <c r="L22" s="9">
        <f t="shared" si="2"/>
        <v>94.329244820917836</v>
      </c>
      <c r="M22" s="9">
        <f t="shared" si="3"/>
        <v>101.61885442969066</v>
      </c>
      <c r="N22" s="9">
        <f t="shared" si="4"/>
        <v>15.114631036134213</v>
      </c>
      <c r="O22" s="9">
        <f t="shared" si="5"/>
        <v>10.791921394587945</v>
      </c>
      <c r="R22" s="9">
        <f t="shared" si="6"/>
        <v>94.329244820917836</v>
      </c>
      <c r="S22" s="9">
        <f t="shared" si="7"/>
        <v>15.114631036134213</v>
      </c>
      <c r="T22" s="9">
        <f t="shared" si="8"/>
        <v>101.61885442969066</v>
      </c>
      <c r="U22" s="9">
        <f t="shared" si="9"/>
        <v>10.791921394587945</v>
      </c>
      <c r="AD22" s="52">
        <v>92</v>
      </c>
      <c r="AE22" s="45">
        <v>9.8269747799601251E-2</v>
      </c>
    </row>
    <row r="23" spans="1:51">
      <c r="D23" s="15" t="s">
        <v>64</v>
      </c>
      <c r="E23" s="58">
        <f>(IF(E21&lt;$E$11,0,IF(AND(E21&gt;$E$11,E21&lt;$E$12),E21-$E$11,IF(AND(E21&gt;$E$12,E21&lt;$E$13),E21-$E$11+2*$E$12-2*E21,0))))/100*E19</f>
        <v>0.1335911814468223</v>
      </c>
      <c r="H23" s="8">
        <v>19</v>
      </c>
      <c r="I23" s="9">
        <v>-0.4165558017354839</v>
      </c>
      <c r="J23" s="9">
        <f t="shared" ca="1" si="0"/>
        <v>-0.11644659590717851</v>
      </c>
      <c r="K23" s="9">
        <f t="shared" si="1"/>
        <v>-0.4165558017354839</v>
      </c>
      <c r="L23" s="9">
        <f t="shared" si="2"/>
        <v>84.707530884585154</v>
      </c>
      <c r="M23" s="9">
        <f t="shared" si="3"/>
        <v>98.514824835621681</v>
      </c>
      <c r="N23" s="9">
        <f t="shared" si="4"/>
        <v>5.4929170998015309</v>
      </c>
      <c r="O23" s="9">
        <f t="shared" si="5"/>
        <v>7.6878918005189689</v>
      </c>
      <c r="R23" s="9">
        <f t="shared" si="6"/>
        <v>84.707530884585154</v>
      </c>
      <c r="S23" s="9">
        <f t="shared" si="7"/>
        <v>5.4929170998015309</v>
      </c>
      <c r="T23" s="9">
        <f t="shared" si="8"/>
        <v>98.514824835621681</v>
      </c>
      <c r="U23" s="9">
        <f t="shared" si="9"/>
        <v>7.6878918005189689</v>
      </c>
      <c r="AD23" s="52">
        <v>94</v>
      </c>
      <c r="AE23" s="45">
        <v>0.1136419463621518</v>
      </c>
    </row>
    <row r="24" spans="1:51">
      <c r="D24" s="15" t="s">
        <v>65</v>
      </c>
      <c r="E24" s="58">
        <f>(IF(E22&lt;$E$14,0,IF(AND(E22&gt;$E$14,E22&lt;$E$15),E22-$E$14,IF(AND(E22&gt;$E$15,E22&lt;$E$16),E22-$E$14+2*$E$15-2*E22,0))))/100*E20</f>
        <v>8.649129662526911E-2</v>
      </c>
      <c r="H24" s="8">
        <v>20</v>
      </c>
      <c r="I24" s="9">
        <v>-1.2630240617527939</v>
      </c>
      <c r="J24" s="9">
        <f t="shared" ca="1" si="0"/>
        <v>1.1827762810496809</v>
      </c>
      <c r="K24" s="9">
        <f t="shared" si="1"/>
        <v>-1.2630240617527939</v>
      </c>
      <c r="L24" s="9">
        <f t="shared" si="2"/>
        <v>63.770581981185757</v>
      </c>
      <c r="M24" s="9">
        <f t="shared" si="3"/>
        <v>90.771233745566036</v>
      </c>
      <c r="N24" s="9">
        <f t="shared" si="4"/>
        <v>0</v>
      </c>
      <c r="O24" s="9">
        <f t="shared" si="5"/>
        <v>0</v>
      </c>
      <c r="R24" s="9">
        <f t="shared" si="6"/>
        <v>63.770581981185757</v>
      </c>
      <c r="S24" s="9">
        <f t="shared" si="7"/>
        <v>0</v>
      </c>
      <c r="T24" s="9">
        <f t="shared" si="8"/>
        <v>90.771233745566036</v>
      </c>
      <c r="U24" s="9">
        <f t="shared" si="9"/>
        <v>0</v>
      </c>
      <c r="AD24" s="52">
        <v>96</v>
      </c>
      <c r="AE24" s="45">
        <v>0.12901414492470231</v>
      </c>
    </row>
    <row r="25" spans="1:51">
      <c r="H25" s="8">
        <v>21</v>
      </c>
      <c r="I25" s="9">
        <v>0.25071273589512755</v>
      </c>
      <c r="J25" s="9">
        <f t="shared" ca="1" si="0"/>
        <v>0.80060790623197486</v>
      </c>
      <c r="K25" s="9">
        <f t="shared" si="1"/>
        <v>0.25071273589512755</v>
      </c>
      <c r="L25" s="9">
        <f t="shared" si="2"/>
        <v>105.95473242597247</v>
      </c>
      <c r="M25" s="9">
        <f t="shared" si="3"/>
        <v>105.08196750916224</v>
      </c>
      <c r="N25" s="9">
        <f t="shared" si="4"/>
        <v>12.867188251202975</v>
      </c>
      <c r="O25" s="9">
        <f t="shared" si="5"/>
        <v>8.4516987847161431</v>
      </c>
      <c r="R25" s="9">
        <f t="shared" si="6"/>
        <v>105.95473242597247</v>
      </c>
      <c r="S25" s="9">
        <f t="shared" si="7"/>
        <v>12.867188251202975</v>
      </c>
      <c r="T25" s="9">
        <f t="shared" si="8"/>
        <v>105.08196750916224</v>
      </c>
      <c r="U25" s="9">
        <f t="shared" si="9"/>
        <v>8.4516987847161431</v>
      </c>
      <c r="AD25" s="52">
        <v>98</v>
      </c>
      <c r="AE25" s="45">
        <v>0.14438634348725285</v>
      </c>
    </row>
    <row r="26" spans="1:51">
      <c r="A26" s="95" t="s">
        <v>41</v>
      </c>
      <c r="B26" s="95"/>
      <c r="C26" s="95"/>
      <c r="D26" s="95"/>
      <c r="H26" s="8">
        <v>22</v>
      </c>
      <c r="I26" s="9">
        <v>0.13963873555227344</v>
      </c>
      <c r="J26" s="9">
        <f t="shared" ca="1" si="0"/>
        <v>1.0728067415877325</v>
      </c>
      <c r="K26" s="9">
        <f t="shared" si="1"/>
        <v>0.13963873555227344</v>
      </c>
      <c r="L26" s="9">
        <f t="shared" si="2"/>
        <v>102.07999830317101</v>
      </c>
      <c r="M26" s="9">
        <f t="shared" si="3"/>
        <v>103.95918513680689</v>
      </c>
      <c r="N26" s="9">
        <f t="shared" si="4"/>
        <v>16.741922374004446</v>
      </c>
      <c r="O26" s="9">
        <f t="shared" si="5"/>
        <v>9.5744811570714887</v>
      </c>
      <c r="R26" s="9">
        <f t="shared" si="6"/>
        <v>102.07999830317101</v>
      </c>
      <c r="S26" s="9">
        <f t="shared" si="7"/>
        <v>16.741922374004446</v>
      </c>
      <c r="T26" s="9">
        <f t="shared" si="8"/>
        <v>103.95918513680689</v>
      </c>
      <c r="U26" s="9">
        <f t="shared" si="9"/>
        <v>9.5744811570714887</v>
      </c>
      <c r="AD26" s="52">
        <v>100</v>
      </c>
      <c r="AE26" s="45">
        <v>0.1446671509890583</v>
      </c>
    </row>
    <row r="27" spans="1:51">
      <c r="A27" s="30" t="s">
        <v>37</v>
      </c>
      <c r="B27" s="9">
        <f>1/E9*(LN(E7/E11)+(B5-E9^2/2))</f>
        <v>0.61644262801695193</v>
      </c>
      <c r="C27" s="30" t="s">
        <v>53</v>
      </c>
      <c r="D27" s="9">
        <f>$E$7*NORMSDIST(B28)-$E$11*EXP(-$B$5)*NORMSDIST(B27)</f>
        <v>26.731585184337447</v>
      </c>
      <c r="H27" s="8">
        <v>23</v>
      </c>
      <c r="I27" s="9">
        <v>0.61322517580010427</v>
      </c>
      <c r="J27" s="9">
        <f t="shared" ca="1" si="0"/>
        <v>0.62286878861932748</v>
      </c>
      <c r="K27" s="9">
        <f t="shared" si="1"/>
        <v>0.61322517580010427</v>
      </c>
      <c r="L27" s="9">
        <f t="shared" si="2"/>
        <v>119.65368955981216</v>
      </c>
      <c r="M27" s="9">
        <f t="shared" si="3"/>
        <v>108.83145602220381</v>
      </c>
      <c r="N27" s="9">
        <f t="shared" si="4"/>
        <v>0</v>
      </c>
      <c r="O27" s="9">
        <f t="shared" si="5"/>
        <v>4.7022102716745735</v>
      </c>
      <c r="R27" s="9">
        <f t="shared" si="6"/>
        <v>119.65368955981216</v>
      </c>
      <c r="S27" s="9">
        <f t="shared" si="7"/>
        <v>0</v>
      </c>
      <c r="T27" s="9">
        <f t="shared" si="8"/>
        <v>108.83145602220381</v>
      </c>
      <c r="U27" s="9">
        <f t="shared" si="9"/>
        <v>4.7022102716745735</v>
      </c>
      <c r="AD27" s="52">
        <v>102</v>
      </c>
      <c r="AE27" s="45">
        <v>0.12929495242650776</v>
      </c>
      <c r="AN27" s="46" t="s">
        <v>67</v>
      </c>
    </row>
    <row r="28" spans="1:51">
      <c r="A28" s="30" t="s">
        <v>38</v>
      </c>
      <c r="B28" s="9">
        <f>1/E9*(LN(E7/E11)+(B5+E9^2/2))</f>
        <v>0.95185097943170693</v>
      </c>
      <c r="C28" s="34"/>
      <c r="D28" s="9"/>
      <c r="H28" s="8">
        <v>24</v>
      </c>
      <c r="I28" s="9">
        <v>-0.16828932894295121</v>
      </c>
      <c r="J28" s="9">
        <f t="shared" ca="1" si="0"/>
        <v>1.8333042959785009</v>
      </c>
      <c r="K28" s="9">
        <f t="shared" si="1"/>
        <v>-0.16828932894295121</v>
      </c>
      <c r="L28" s="9">
        <f t="shared" si="2"/>
        <v>92.063187183248147</v>
      </c>
      <c r="M28" s="9">
        <f t="shared" si="3"/>
        <v>100.908854302718</v>
      </c>
      <c r="N28" s="9">
        <f t="shared" si="4"/>
        <v>12.848573398464524</v>
      </c>
      <c r="O28" s="9">
        <f t="shared" si="5"/>
        <v>10.081921267615286</v>
      </c>
      <c r="R28" s="9">
        <f t="shared" si="6"/>
        <v>92.063187183248147</v>
      </c>
      <c r="S28" s="9">
        <f t="shared" si="7"/>
        <v>12.848573398464524</v>
      </c>
      <c r="T28" s="9">
        <f t="shared" si="8"/>
        <v>100.908854302718</v>
      </c>
      <c r="U28" s="9">
        <f t="shared" si="9"/>
        <v>10.081921267615286</v>
      </c>
      <c r="AD28" s="52">
        <v>104</v>
      </c>
      <c r="AE28" s="45">
        <v>0.11392275386395725</v>
      </c>
      <c r="AN28" s="60">
        <f>E20</f>
        <v>0.78909048489184264</v>
      </c>
      <c r="AO28" s="15">
        <v>400</v>
      </c>
      <c r="AP28" s="15">
        <v>402</v>
      </c>
      <c r="AQ28" s="15">
        <v>404</v>
      </c>
      <c r="AR28" s="15">
        <v>406</v>
      </c>
      <c r="AS28" s="15">
        <v>408</v>
      </c>
      <c r="AT28" s="15">
        <v>410</v>
      </c>
      <c r="AU28" s="15">
        <v>412</v>
      </c>
      <c r="AV28" s="15">
        <v>414</v>
      </c>
      <c r="AW28" s="15">
        <v>416</v>
      </c>
      <c r="AX28" s="15">
        <v>418</v>
      </c>
      <c r="AY28" s="15">
        <v>420</v>
      </c>
    </row>
    <row r="29" spans="1:51">
      <c r="A29" s="30" t="s">
        <v>39</v>
      </c>
      <c r="B29" s="9">
        <f>1/E9*(LN(E7/E12)+(B5-E9^2/2))</f>
        <v>-4.8846564613430128E-2</v>
      </c>
      <c r="C29" s="30" t="s">
        <v>54</v>
      </c>
      <c r="D29" s="9">
        <f>$E$7*NORMSDIST(B30)-E12*EXP(-$B$5)*NORMSDIST(B29)</f>
        <v>15.103481900597217</v>
      </c>
      <c r="H29" s="8">
        <v>25</v>
      </c>
      <c r="I29" s="9">
        <v>0.73265933640417347</v>
      </c>
      <c r="J29" s="9">
        <f t="shared" ca="1" si="0"/>
        <v>-0.68519000646196404</v>
      </c>
      <c r="K29" s="9">
        <f t="shared" si="1"/>
        <v>0.73265933640417347</v>
      </c>
      <c r="L29" s="9">
        <f t="shared" si="2"/>
        <v>124.54422392248901</v>
      </c>
      <c r="M29" s="9">
        <f t="shared" si="3"/>
        <v>110.09584064260059</v>
      </c>
      <c r="N29" s="9">
        <f t="shared" si="4"/>
        <v>0</v>
      </c>
      <c r="O29" s="9">
        <f t="shared" si="5"/>
        <v>3.4378256512777909</v>
      </c>
      <c r="R29" s="9">
        <f t="shared" si="6"/>
        <v>124.54422392248901</v>
      </c>
      <c r="S29" s="9">
        <f t="shared" si="7"/>
        <v>0</v>
      </c>
      <c r="T29" s="9">
        <f t="shared" si="8"/>
        <v>110.09584064260059</v>
      </c>
      <c r="U29" s="9">
        <f t="shared" si="9"/>
        <v>3.4378256512777909</v>
      </c>
      <c r="AD29" s="52">
        <v>106</v>
      </c>
      <c r="AE29" s="45">
        <v>9.8550555301406703E-2</v>
      </c>
      <c r="AN29" s="15">
        <v>440</v>
      </c>
      <c r="AO29" s="14">
        <f t="dataTable" ref="AO29:AY59" dt2D="1" dtr="1" r1="B15" r2="B16"/>
        <v>1.2316112415566798</v>
      </c>
      <c r="AP29" s="14">
        <v>1.3623700875929381</v>
      </c>
      <c r="AQ29" s="14">
        <v>1.5161156837423666</v>
      </c>
      <c r="AR29" s="14">
        <v>1.6971982207924592</v>
      </c>
      <c r="AS29" s="14">
        <v>1.9134438174047956</v>
      </c>
      <c r="AT29" s="14">
        <v>2.176873272867907</v>
      </c>
      <c r="AU29" s="14">
        <v>2.4988671045252047</v>
      </c>
      <c r="AV29" s="14">
        <v>2.8960558058174195</v>
      </c>
      <c r="AW29" s="14">
        <v>3.4044630777421623</v>
      </c>
      <c r="AX29" s="14">
        <v>4.0634530576704915</v>
      </c>
      <c r="AY29" s="14">
        <v>4.9360429214202917</v>
      </c>
    </row>
    <row r="30" spans="1:51">
      <c r="A30" s="30" t="s">
        <v>40</v>
      </c>
      <c r="B30" s="9">
        <f>1/E9*(LN(E7/E12)+(B5+E9^2/2))</f>
        <v>0.28656178680132482</v>
      </c>
      <c r="C30" s="34"/>
      <c r="D30" s="9"/>
      <c r="H30" s="8">
        <v>26</v>
      </c>
      <c r="I30" s="9">
        <v>1.2405924366003431</v>
      </c>
      <c r="J30" s="9">
        <f t="shared" ca="1" si="0"/>
        <v>-0.28603993295119973</v>
      </c>
      <c r="K30" s="9">
        <f t="shared" si="1"/>
        <v>1.2405924366003431</v>
      </c>
      <c r="L30" s="9">
        <f t="shared" si="2"/>
        <v>147.67676555867894</v>
      </c>
      <c r="M30" s="9">
        <f t="shared" si="3"/>
        <v>115.6392091074991</v>
      </c>
      <c r="N30" s="9">
        <f t="shared" si="4"/>
        <v>0</v>
      </c>
      <c r="O30" s="9">
        <f t="shared" si="5"/>
        <v>0</v>
      </c>
      <c r="R30" s="9">
        <f t="shared" si="6"/>
        <v>147.67676555867894</v>
      </c>
      <c r="S30" s="9">
        <f t="shared" si="7"/>
        <v>0</v>
      </c>
      <c r="T30" s="9">
        <f t="shared" si="8"/>
        <v>115.6392091074991</v>
      </c>
      <c r="U30" s="9">
        <f t="shared" si="9"/>
        <v>0</v>
      </c>
      <c r="AD30" s="52">
        <v>108</v>
      </c>
      <c r="AE30" s="45">
        <v>8.3178356738856193E-2</v>
      </c>
      <c r="AN30" s="15">
        <v>441</v>
      </c>
      <c r="AO30" s="14">
        <v>1.1674406698274764</v>
      </c>
      <c r="AP30" s="14">
        <v>1.2872428232103834</v>
      </c>
      <c r="AQ30" s="14">
        <v>1.427546094265352</v>
      </c>
      <c r="AR30" s="14">
        <v>1.5918035465161615</v>
      </c>
      <c r="AS30" s="14">
        <v>1.7875644148036829</v>
      </c>
      <c r="AT30" s="14">
        <v>2.0220373777961353</v>
      </c>
      <c r="AU30" s="14">
        <v>2.3085965733028004</v>
      </c>
      <c r="AV30" s="14">
        <v>2.6568391903792592</v>
      </c>
      <c r="AW30" s="14">
        <v>3.0965730663859712</v>
      </c>
      <c r="AX30" s="14">
        <v>3.6604873733175576</v>
      </c>
      <c r="AY30" s="14">
        <v>4.4055450595905645</v>
      </c>
    </row>
    <row r="31" spans="1:51">
      <c r="A31" s="30" t="s">
        <v>42</v>
      </c>
      <c r="B31" s="9">
        <f>1/E9*(LN(E8/E13)+(B5-E9^2/2))</f>
        <v>-0.59242741471725457</v>
      </c>
      <c r="C31" s="30" t="s">
        <v>55</v>
      </c>
      <c r="D31" s="9">
        <f>$E$7*NORMSDIST(B32)-E13*EXP(-$B$5)*NORMSDIST(B31)</f>
        <v>7.9423906456958839</v>
      </c>
      <c r="H31" s="8">
        <v>27</v>
      </c>
      <c r="I31" s="9">
        <v>-0.17685572310219297</v>
      </c>
      <c r="J31" s="9">
        <f t="shared" ca="1" si="0"/>
        <v>1.7740085749385186</v>
      </c>
      <c r="K31" s="9">
        <f t="shared" si="1"/>
        <v>-0.17685572310219297</v>
      </c>
      <c r="L31" s="9">
        <f t="shared" si="2"/>
        <v>91.799047188720124</v>
      </c>
      <c r="M31" s="9">
        <f t="shared" si="3"/>
        <v>100.8252876529878</v>
      </c>
      <c r="N31" s="9">
        <f t="shared" si="4"/>
        <v>12.584433403936501</v>
      </c>
      <c r="O31" s="9">
        <f t="shared" si="5"/>
        <v>9.9983546178850844</v>
      </c>
      <c r="R31" s="9">
        <f t="shared" si="6"/>
        <v>91.799047188720124</v>
      </c>
      <c r="S31" s="9">
        <f t="shared" si="7"/>
        <v>12.584433403936501</v>
      </c>
      <c r="T31" s="9">
        <f t="shared" si="8"/>
        <v>100.8252876529878</v>
      </c>
      <c r="U31" s="9">
        <f t="shared" si="9"/>
        <v>9.9983546178850844</v>
      </c>
      <c r="AD31" s="52">
        <v>110</v>
      </c>
      <c r="AE31" s="45">
        <v>6.7806158176305656E-2</v>
      </c>
      <c r="AN31" s="15">
        <v>442</v>
      </c>
      <c r="AO31" s="14">
        <v>1.1093504093588022</v>
      </c>
      <c r="AP31" s="14">
        <v>1.2188088922056917</v>
      </c>
      <c r="AQ31" s="14">
        <v>1.3471080527261177</v>
      </c>
      <c r="AR31" s="14">
        <v>1.496715525031203</v>
      </c>
      <c r="AS31" s="14">
        <v>1.6738610077663532</v>
      </c>
      <c r="AT31" s="14">
        <v>1.8855753471117569</v>
      </c>
      <c r="AU31" s="14">
        <v>2.1398213049413934</v>
      </c>
      <c r="AV31" s="14">
        <v>2.4488300701278982</v>
      </c>
      <c r="AW31" s="14">
        <v>2.832729269826646</v>
      </c>
      <c r="AX31" s="14">
        <v>3.3180466098244485</v>
      </c>
      <c r="AY31" s="14">
        <v>3.9515206275572123</v>
      </c>
    </row>
    <row r="32" spans="1:51">
      <c r="A32" s="30" t="s">
        <v>43</v>
      </c>
      <c r="B32" s="9">
        <f>1/E9*(LN(E8/E13)+(B5+E9^2/2))</f>
        <v>-0.25701906330249963</v>
      </c>
      <c r="C32" s="34"/>
      <c r="D32" s="9"/>
      <c r="H32" s="8">
        <v>28</v>
      </c>
      <c r="I32" s="9">
        <v>-0.63686718011086008</v>
      </c>
      <c r="J32" s="9">
        <f t="shared" ca="1" si="0"/>
        <v>0.157199234957939</v>
      </c>
      <c r="K32" s="9">
        <f t="shared" si="1"/>
        <v>-0.63686718011086008</v>
      </c>
      <c r="L32" s="9">
        <f t="shared" si="2"/>
        <v>78.673803440008697</v>
      </c>
      <c r="M32" s="9">
        <f t="shared" si="3"/>
        <v>96.437972940915557</v>
      </c>
      <c r="N32" s="9">
        <f t="shared" si="4"/>
        <v>0</v>
      </c>
      <c r="O32" s="9">
        <f t="shared" si="5"/>
        <v>5.6110399058128451</v>
      </c>
      <c r="R32" s="9">
        <f t="shared" si="6"/>
        <v>78.673803440008697</v>
      </c>
      <c r="S32" s="9">
        <f t="shared" si="7"/>
        <v>0</v>
      </c>
      <c r="T32" s="9">
        <f t="shared" si="8"/>
        <v>96.437972940915557</v>
      </c>
      <c r="U32" s="9">
        <f t="shared" si="9"/>
        <v>5.6110399058128451</v>
      </c>
      <c r="AD32" s="52">
        <v>112</v>
      </c>
      <c r="AE32" s="45">
        <v>5.2433959613755125E-2</v>
      </c>
      <c r="AN32" s="15">
        <v>443</v>
      </c>
      <c r="AO32" s="14">
        <v>1.056587296686158</v>
      </c>
      <c r="AP32" s="14">
        <v>1.1571962562943603</v>
      </c>
      <c r="AQ32" s="14">
        <v>1.2742415800632636</v>
      </c>
      <c r="AR32" s="14">
        <v>1.4108582306215924</v>
      </c>
      <c r="AS32" s="14">
        <v>1.5719236699563361</v>
      </c>
      <c r="AT32" s="14">
        <v>1.7631289193422655</v>
      </c>
      <c r="AU32" s="14">
        <v>1.9922272300906207</v>
      </c>
      <c r="AV32" s="14">
        <v>2.2657547491488383</v>
      </c>
      <c r="AW32" s="14">
        <v>2.6053999623286614</v>
      </c>
      <c r="AX32" s="14">
        <v>3.0276280062139906</v>
      </c>
      <c r="AY32" s="14">
        <v>3.5702524612398676</v>
      </c>
    </row>
    <row r="33" spans="1:51">
      <c r="A33" s="31" t="s">
        <v>50</v>
      </c>
      <c r="B33" s="32"/>
      <c r="C33" s="33"/>
      <c r="D33" s="39">
        <f>D27+D31-2*D29</f>
        <v>4.4670120288388944</v>
      </c>
      <c r="H33" s="8">
        <v>29</v>
      </c>
      <c r="I33" s="9">
        <v>-1.6556714009268076</v>
      </c>
      <c r="J33" s="9">
        <f t="shared" ca="1" si="0"/>
        <v>-1.527940424560889</v>
      </c>
      <c r="K33" s="9">
        <f t="shared" si="1"/>
        <v>-1.6556714009268076</v>
      </c>
      <c r="L33" s="9">
        <f t="shared" si="2"/>
        <v>55.901699925742435</v>
      </c>
      <c r="M33" s="9">
        <f t="shared" si="3"/>
        <v>87.388899214577052</v>
      </c>
      <c r="N33" s="9">
        <f t="shared" si="4"/>
        <v>0</v>
      </c>
      <c r="O33" s="9">
        <f t="shared" si="5"/>
        <v>0</v>
      </c>
      <c r="R33" s="9">
        <f t="shared" si="6"/>
        <v>55.901699925742435</v>
      </c>
      <c r="S33" s="9">
        <f t="shared" si="7"/>
        <v>0</v>
      </c>
      <c r="T33" s="9">
        <f t="shared" si="8"/>
        <v>87.388899214577052</v>
      </c>
      <c r="U33" s="9">
        <f t="shared" si="9"/>
        <v>0</v>
      </c>
      <c r="AD33" s="52">
        <v>114</v>
      </c>
      <c r="AE33" s="45">
        <v>3.7061761051204602E-2</v>
      </c>
      <c r="AN33" s="15">
        <v>444</v>
      </c>
      <c r="AO33" s="14">
        <v>1.0074711819123392</v>
      </c>
      <c r="AP33" s="14">
        <v>1.1004810759966392</v>
      </c>
      <c r="AQ33" s="14">
        <v>1.2077499320080067</v>
      </c>
      <c r="AR33" s="14">
        <v>1.3319854001420379</v>
      </c>
      <c r="AS33" s="14">
        <v>1.478539835628663</v>
      </c>
      <c r="AT33" s="14">
        <v>1.6517009220364569</v>
      </c>
      <c r="AU33" s="14">
        <v>1.8576894107410333</v>
      </c>
      <c r="AV33" s="14">
        <v>2.1030626257286218</v>
      </c>
      <c r="AW33" s="14">
        <v>2.4019122274490674</v>
      </c>
      <c r="AX33" s="14">
        <v>2.7730458349315197</v>
      </c>
      <c r="AY33" s="14">
        <v>3.2412535343806228</v>
      </c>
    </row>
    <row r="34" spans="1:51">
      <c r="A34" s="30" t="s">
        <v>44</v>
      </c>
      <c r="B34" s="9">
        <f>1/E10*(LN(E8/E14)+(B5-E10^2/2))</f>
        <v>1.2566812378815406</v>
      </c>
      <c r="C34" s="30" t="s">
        <v>56</v>
      </c>
      <c r="D34" s="9">
        <f>$E$8*NORMSDIST(B35)-E14*EXP(-$B$5)*NORMSDIST(B34)</f>
        <v>12.266056328690937</v>
      </c>
      <c r="H34" s="8">
        <v>30</v>
      </c>
      <c r="I34" s="9">
        <v>1.1733255515345979</v>
      </c>
      <c r="J34" s="9">
        <f t="shared" ca="1" si="0"/>
        <v>2.3540419976348086</v>
      </c>
      <c r="K34" s="9">
        <f t="shared" si="1"/>
        <v>1.1733255515345979</v>
      </c>
      <c r="L34" s="9">
        <f t="shared" si="2"/>
        <v>144.38220630073576</v>
      </c>
      <c r="M34" s="9">
        <f t="shared" si="3"/>
        <v>114.88934929798015</v>
      </c>
      <c r="N34" s="9">
        <f t="shared" si="4"/>
        <v>0</v>
      </c>
      <c r="O34" s="9">
        <f t="shared" si="5"/>
        <v>0</v>
      </c>
      <c r="R34" s="9">
        <f t="shared" si="6"/>
        <v>144.38220630073576</v>
      </c>
      <c r="S34" s="9">
        <f t="shared" si="7"/>
        <v>0</v>
      </c>
      <c r="T34" s="9">
        <f t="shared" si="8"/>
        <v>114.88934929798015</v>
      </c>
      <c r="U34" s="9">
        <f t="shared" si="9"/>
        <v>0</v>
      </c>
      <c r="AD34" s="52">
        <v>116</v>
      </c>
      <c r="AE34" s="45">
        <v>2.1689562488654075E-2</v>
      </c>
      <c r="AN34" s="15">
        <v>445</v>
      </c>
      <c r="AO34" s="14">
        <v>0.96255198427530264</v>
      </c>
      <c r="AP34" s="14">
        <v>1.0484544445462083</v>
      </c>
      <c r="AQ34" s="14">
        <v>1.1474833898096035</v>
      </c>
      <c r="AR34" s="14">
        <v>1.2611693914971347</v>
      </c>
      <c r="AS34" s="14">
        <v>1.3941868213552699</v>
      </c>
      <c r="AT34" s="14">
        <v>1.5514297603572582</v>
      </c>
      <c r="AU34" s="14">
        <v>1.7375693624523678</v>
      </c>
      <c r="AV34" s="14">
        <v>1.9577139690527894</v>
      </c>
      <c r="AW34" s="14">
        <v>2.2250484363110883</v>
      </c>
      <c r="AX34" s="14">
        <v>2.5504900386243108</v>
      </c>
      <c r="AY34" s="14">
        <v>2.9603680112188573</v>
      </c>
    </row>
    <row r="35" spans="1:51">
      <c r="A35" s="30" t="s">
        <v>45</v>
      </c>
      <c r="B35" s="9">
        <f>1/E10*(LN(E8/E14)+(B5+E10^2/2))</f>
        <v>1.3533943932616799</v>
      </c>
      <c r="C35" s="34"/>
      <c r="D35" s="9"/>
      <c r="H35" s="8">
        <v>31</v>
      </c>
      <c r="I35" s="9">
        <v>1.0239704778678018</v>
      </c>
      <c r="J35" s="9">
        <f t="shared" ca="1" si="0"/>
        <v>-0.53784305066088911</v>
      </c>
      <c r="K35" s="9">
        <f t="shared" si="1"/>
        <v>1.0239704778678018</v>
      </c>
      <c r="L35" s="9">
        <f t="shared" si="2"/>
        <v>137.32756464234714</v>
      </c>
      <c r="M35" s="9">
        <f t="shared" si="3"/>
        <v>113.24174667969542</v>
      </c>
      <c r="N35" s="9">
        <f t="shared" si="4"/>
        <v>0</v>
      </c>
      <c r="O35" s="9">
        <f t="shared" si="5"/>
        <v>0.29191961418294454</v>
      </c>
      <c r="R35" s="9">
        <f t="shared" si="6"/>
        <v>137.32756464234714</v>
      </c>
      <c r="S35" s="9">
        <f t="shared" si="7"/>
        <v>0</v>
      </c>
      <c r="T35" s="9">
        <f t="shared" si="8"/>
        <v>113.24174667969542</v>
      </c>
      <c r="U35" s="9">
        <f t="shared" si="9"/>
        <v>0.29191961418294454</v>
      </c>
      <c r="AD35" s="52">
        <v>118</v>
      </c>
      <c r="AE35" s="45">
        <v>6.3173639261035483E-3</v>
      </c>
      <c r="AN35" s="15">
        <v>446</v>
      </c>
      <c r="AO35" s="14">
        <v>0.92172618669198536</v>
      </c>
      <c r="AP35" s="14">
        <v>1.0009116977580899</v>
      </c>
      <c r="AQ35" s="14">
        <v>1.0922429329848669</v>
      </c>
      <c r="AR35" s="14">
        <v>1.1970531692599451</v>
      </c>
      <c r="AS35" s="14">
        <v>1.3185594006600097</v>
      </c>
      <c r="AT35" s="14">
        <v>1.4609816287735218</v>
      </c>
      <c r="AU35" s="14">
        <v>1.6296455263772438</v>
      </c>
      <c r="AV35" s="14">
        <v>1.8281640275050381</v>
      </c>
      <c r="AW35" s="14">
        <v>2.0673339039341463</v>
      </c>
      <c r="AX35" s="14">
        <v>2.3576090691470282</v>
      </c>
      <c r="AY35" s="14">
        <v>2.7155716223451938</v>
      </c>
    </row>
    <row r="36" spans="1:51">
      <c r="A36" s="30" t="s">
        <v>46</v>
      </c>
      <c r="B36" s="9">
        <f>1/E10*(LN(E8/E15)+(B5-E10^2/2))</f>
        <v>3.882173166000108E-2</v>
      </c>
      <c r="C36" s="30" t="s">
        <v>57</v>
      </c>
      <c r="D36" s="9">
        <f>$E$8*NORMSDIST(B37)-E15*EXP(-$B$5)*NORMSDIST(B36)</f>
        <v>4.27496898059605</v>
      </c>
      <c r="H36" s="8">
        <v>32</v>
      </c>
      <c r="I36" s="9">
        <v>-6.0272759277701607E-2</v>
      </c>
      <c r="J36" s="9">
        <f t="shared" ca="1" si="0"/>
        <v>-2.7215031681581472E-2</v>
      </c>
      <c r="K36" s="9">
        <f t="shared" si="1"/>
        <v>-6.0272759277701607E-2</v>
      </c>
      <c r="L36" s="9">
        <f t="shared" si="2"/>
        <v>95.459761969489151</v>
      </c>
      <c r="M36" s="9">
        <f t="shared" si="3"/>
        <v>101.96853650310135</v>
      </c>
      <c r="N36" s="9">
        <f t="shared" si="4"/>
        <v>16.245148184705528</v>
      </c>
      <c r="O36" s="9">
        <f t="shared" si="5"/>
        <v>11.141603467998635</v>
      </c>
      <c r="R36" s="9">
        <f t="shared" si="6"/>
        <v>95.459761969489151</v>
      </c>
      <c r="S36" s="9">
        <f t="shared" si="7"/>
        <v>16.245148184705528</v>
      </c>
      <c r="T36" s="9">
        <f t="shared" si="8"/>
        <v>101.96853650310135</v>
      </c>
      <c r="U36" s="9">
        <f t="shared" si="9"/>
        <v>11.141603467998635</v>
      </c>
      <c r="AD36" s="52">
        <v>120</v>
      </c>
      <c r="AE36" s="45">
        <v>0</v>
      </c>
      <c r="AN36" s="15">
        <v>447</v>
      </c>
      <c r="AO36" s="14">
        <v>0.88443660136167213</v>
      </c>
      <c r="AP36" s="14">
        <v>0.95793292045937706</v>
      </c>
      <c r="AQ36" s="14">
        <v>1.0420348326348139</v>
      </c>
      <c r="AR36" s="14">
        <v>1.1386032685300371</v>
      </c>
      <c r="AS36" s="14">
        <v>1.2504960324390051</v>
      </c>
      <c r="AT36" s="14">
        <v>1.3804144906131457</v>
      </c>
      <c r="AU36" s="14">
        <v>1.5329328689386175</v>
      </c>
      <c r="AV36" s="14">
        <v>1.7125634081396581</v>
      </c>
      <c r="AW36" s="14">
        <v>1.9278180625997368</v>
      </c>
      <c r="AX36" s="14">
        <v>2.1869671406740174</v>
      </c>
      <c r="AY36" s="14">
        <v>2.5054308940427892</v>
      </c>
    </row>
    <row r="37" spans="1:51">
      <c r="A37" s="30" t="s">
        <v>47</v>
      </c>
      <c r="B37" s="9">
        <f>1/E10*(LN(E8/E15)+(B5+E10^2/2))</f>
        <v>0.13553488704014025</v>
      </c>
      <c r="C37" s="34"/>
      <c r="D37" s="9"/>
      <c r="H37" s="8">
        <v>33</v>
      </c>
      <c r="I37" s="9">
        <v>-3.2109432934676774E-2</v>
      </c>
      <c r="J37" s="9">
        <f t="shared" ca="1" si="0"/>
        <v>0.71510685763902082</v>
      </c>
      <c r="K37" s="9">
        <f t="shared" si="1"/>
        <v>-3.2109432934676774E-2</v>
      </c>
      <c r="L37" s="9">
        <f t="shared" si="2"/>
        <v>96.365767817428107</v>
      </c>
      <c r="M37" s="9">
        <f t="shared" si="3"/>
        <v>102.24665333832336</v>
      </c>
      <c r="N37" s="9">
        <f t="shared" si="4"/>
        <v>17.151154032644484</v>
      </c>
      <c r="O37" s="9">
        <f t="shared" si="5"/>
        <v>11.287012955555014</v>
      </c>
      <c r="R37" s="9">
        <f t="shared" si="6"/>
        <v>96.365767817428107</v>
      </c>
      <c r="S37" s="9">
        <f t="shared" si="7"/>
        <v>17.151154032644484</v>
      </c>
      <c r="T37" s="9">
        <f t="shared" si="8"/>
        <v>102.24665333832336</v>
      </c>
      <c r="U37" s="9">
        <f t="shared" si="9"/>
        <v>11.287012955555014</v>
      </c>
      <c r="AD37" s="52">
        <v>122</v>
      </c>
      <c r="AE37" s="45">
        <v>0</v>
      </c>
      <c r="AN37" s="15">
        <v>448</v>
      </c>
      <c r="AO37" s="14">
        <v>0.85012621981001346</v>
      </c>
      <c r="AP37" s="14">
        <v>0.91864176921943586</v>
      </c>
      <c r="AQ37" s="14">
        <v>0.99661857522937047</v>
      </c>
      <c r="AR37" s="14">
        <v>1.0854352586347751</v>
      </c>
      <c r="AS37" s="14">
        <v>1.1883912641646062</v>
      </c>
      <c r="AT37" s="14">
        <v>1.307862976791162</v>
      </c>
      <c r="AU37" s="14">
        <v>1.4467595479127242</v>
      </c>
      <c r="AV37" s="14">
        <v>1.60890515986431</v>
      </c>
      <c r="AW37" s="14">
        <v>1.8032605089347646</v>
      </c>
      <c r="AX37" s="14">
        <v>2.0359658526321041</v>
      </c>
      <c r="AY37" s="14">
        <v>2.319456783345974</v>
      </c>
    </row>
    <row r="38" spans="1:51">
      <c r="A38" s="30" t="s">
        <v>48</v>
      </c>
      <c r="B38" s="9">
        <f>1/E10*(LN(E8/E16)+(B5-E10^2/2))</f>
        <v>-1.0505907194558575</v>
      </c>
      <c r="C38" s="30" t="s">
        <v>58</v>
      </c>
      <c r="D38" s="9">
        <f>$E$8*NORMSDIST(B39)-E16*EXP(-$B$5)*NORMSDIST(B38)</f>
        <v>0.84156591505338341</v>
      </c>
      <c r="H38" s="8">
        <v>34</v>
      </c>
      <c r="I38" s="9">
        <v>0.88625285518890562</v>
      </c>
      <c r="J38" s="9">
        <f t="shared" ca="1" si="0"/>
        <v>2.146615392977234</v>
      </c>
      <c r="K38" s="9">
        <f t="shared" si="1"/>
        <v>0.88625285518890562</v>
      </c>
      <c r="L38" s="9">
        <f t="shared" si="2"/>
        <v>131.12845483099994</v>
      </c>
      <c r="M38" s="9">
        <f t="shared" si="3"/>
        <v>111.74346788630584</v>
      </c>
      <c r="N38" s="9">
        <f t="shared" si="4"/>
        <v>0</v>
      </c>
      <c r="O38" s="9">
        <f t="shared" si="5"/>
        <v>1.7901984075725466</v>
      </c>
      <c r="R38" s="9">
        <f t="shared" si="6"/>
        <v>131.12845483099994</v>
      </c>
      <c r="S38" s="9">
        <f t="shared" si="7"/>
        <v>0</v>
      </c>
      <c r="T38" s="9">
        <f t="shared" si="8"/>
        <v>111.74346788630584</v>
      </c>
      <c r="U38" s="9">
        <f t="shared" si="9"/>
        <v>1.7901984075725466</v>
      </c>
      <c r="AD38" s="52">
        <v>124</v>
      </c>
      <c r="AE38" s="45">
        <v>0</v>
      </c>
      <c r="AN38" s="15">
        <v>449</v>
      </c>
      <c r="AO38" s="14">
        <v>0.8183174906946884</v>
      </c>
      <c r="AP38" s="14">
        <v>0.88256999416527138</v>
      </c>
      <c r="AQ38" s="14">
        <v>0.95520065656613484</v>
      </c>
      <c r="AR38" s="14">
        <v>1.0374736966544729</v>
      </c>
      <c r="AS38" s="14">
        <v>1.1320509804833236</v>
      </c>
      <c r="AT38" s="14">
        <v>1.24184186032018</v>
      </c>
      <c r="AU38" s="14">
        <v>1.3694048553837872</v>
      </c>
      <c r="AV38" s="14">
        <v>1.5168645891917294</v>
      </c>
      <c r="AW38" s="14">
        <v>1.6919611676271906</v>
      </c>
      <c r="AX38" s="14">
        <v>1.9016625672152652</v>
      </c>
      <c r="AY38" s="14">
        <v>2.1556047392162485</v>
      </c>
    </row>
    <row r="39" spans="1:51">
      <c r="A39" s="30" t="s">
        <v>49</v>
      </c>
      <c r="B39" s="9">
        <f>1/E10*(LN(E8/E16)+(B5+E10^2/2))</f>
        <v>-0.95387756407571833</v>
      </c>
      <c r="C39" s="34"/>
      <c r="D39" s="9"/>
      <c r="H39" s="8">
        <v>35</v>
      </c>
      <c r="I39" s="9">
        <v>0.28586731794511305</v>
      </c>
      <c r="J39" s="9">
        <f t="shared" ca="1" si="0"/>
        <v>0.83668681592765803</v>
      </c>
      <c r="K39" s="9">
        <f t="shared" si="1"/>
        <v>0.28586731794511305</v>
      </c>
      <c r="L39" s="9">
        <f t="shared" si="2"/>
        <v>107.21145408364062</v>
      </c>
      <c r="M39" s="9">
        <f t="shared" si="3"/>
        <v>105.43984483045921</v>
      </c>
      <c r="N39" s="9">
        <f t="shared" si="4"/>
        <v>11.610466593534824</v>
      </c>
      <c r="O39" s="9">
        <f t="shared" si="5"/>
        <v>8.0938214634191752</v>
      </c>
      <c r="R39" s="9">
        <f t="shared" si="6"/>
        <v>107.21145408364062</v>
      </c>
      <c r="S39" s="9">
        <f t="shared" si="7"/>
        <v>11.610466593534824</v>
      </c>
      <c r="T39" s="9">
        <f t="shared" si="8"/>
        <v>105.43984483045921</v>
      </c>
      <c r="U39" s="9">
        <f t="shared" si="9"/>
        <v>8.0938214634191752</v>
      </c>
      <c r="AD39" s="52">
        <v>126</v>
      </c>
      <c r="AE39" s="45">
        <v>0</v>
      </c>
      <c r="AN39" s="15">
        <v>450</v>
      </c>
      <c r="AO39" s="14">
        <v>0.78909048489184264</v>
      </c>
      <c r="AP39" s="14">
        <v>0.84936567878682356</v>
      </c>
      <c r="AQ39" s="14">
        <v>0.91746286477446282</v>
      </c>
      <c r="AR39" s="14">
        <v>0.99407695886176095</v>
      </c>
      <c r="AS39" s="14">
        <v>1.0816495969720832</v>
      </c>
      <c r="AT39" s="14">
        <v>1.1824451819219388</v>
      </c>
      <c r="AU39" s="14">
        <v>1.2996049965264262</v>
      </c>
      <c r="AV39" s="14">
        <v>1.4349880421134555</v>
      </c>
      <c r="AW39" s="14">
        <v>1.5940955116943039</v>
      </c>
      <c r="AX39" s="14">
        <v>1.7828310861633381</v>
      </c>
      <c r="AY39" s="14">
        <v>2.0114000794866373</v>
      </c>
    </row>
    <row r="40" spans="1:51">
      <c r="A40" s="31" t="s">
        <v>59</v>
      </c>
      <c r="B40" s="32"/>
      <c r="C40" s="33"/>
      <c r="D40" s="44">
        <f>D34+D38-2*D36</f>
        <v>4.5576842825522199</v>
      </c>
      <c r="H40" s="8">
        <v>36</v>
      </c>
      <c r="I40" s="9">
        <v>-0.23385631184740255</v>
      </c>
      <c r="J40" s="9">
        <f t="shared" ca="1" si="0"/>
        <v>0.8454935554272599</v>
      </c>
      <c r="K40" s="9">
        <f t="shared" si="1"/>
        <v>-0.23385631184740255</v>
      </c>
      <c r="L40" s="9">
        <f t="shared" si="2"/>
        <v>90.060660141373901</v>
      </c>
      <c r="M40" s="9">
        <f t="shared" si="3"/>
        <v>100.27099663020947</v>
      </c>
      <c r="N40" s="9">
        <f t="shared" si="4"/>
        <v>10.846046356590278</v>
      </c>
      <c r="O40" s="9">
        <f t="shared" si="5"/>
        <v>9.4440635951067549</v>
      </c>
      <c r="R40" s="9">
        <f t="shared" si="6"/>
        <v>90.060660141373901</v>
      </c>
      <c r="S40" s="9">
        <f t="shared" si="7"/>
        <v>10.846046356590278</v>
      </c>
      <c r="T40" s="9">
        <f t="shared" si="8"/>
        <v>100.27099663020947</v>
      </c>
      <c r="U40" s="9">
        <f t="shared" si="9"/>
        <v>9.4440635951067549</v>
      </c>
      <c r="AD40" s="52">
        <v>128</v>
      </c>
      <c r="AE40" s="45">
        <v>0</v>
      </c>
      <c r="AN40" s="15">
        <v>451</v>
      </c>
      <c r="AO40" s="14">
        <v>0.76210579996716354</v>
      </c>
      <c r="AP40" s="14">
        <v>0.81899273356494628</v>
      </c>
      <c r="AQ40" s="14">
        <v>0.88287933426845866</v>
      </c>
      <c r="AR40" s="14">
        <v>0.95472602712184695</v>
      </c>
      <c r="AS40" s="14">
        <v>1.0362770033139272</v>
      </c>
      <c r="AT40" s="14">
        <v>1.1296024562049842</v>
      </c>
      <c r="AU40" s="14">
        <v>1.2371416416666905</v>
      </c>
      <c r="AV40" s="14">
        <v>1.3614872397354918</v>
      </c>
      <c r="AW40" s="14">
        <v>1.5075431528457501</v>
      </c>
      <c r="AX40" s="14">
        <v>1.679004104216322</v>
      </c>
      <c r="AY40" s="14">
        <v>1.8845992981545807</v>
      </c>
    </row>
    <row r="41" spans="1:51">
      <c r="H41" s="8">
        <v>37</v>
      </c>
      <c r="I41" s="9">
        <v>-0.41436968130329221</v>
      </c>
      <c r="J41" s="9">
        <f t="shared" ca="1" si="0"/>
        <v>-0.23425051562249422</v>
      </c>
      <c r="K41" s="9">
        <f t="shared" si="1"/>
        <v>-0.41436968130329221</v>
      </c>
      <c r="L41" s="9">
        <f t="shared" si="2"/>
        <v>84.769664869774687</v>
      </c>
      <c r="M41" s="9">
        <f t="shared" si="3"/>
        <v>98.535655692603711</v>
      </c>
      <c r="N41" s="9">
        <f t="shared" si="4"/>
        <v>5.5550510849910637</v>
      </c>
      <c r="O41" s="9">
        <f t="shared" si="5"/>
        <v>7.7087226575009993</v>
      </c>
      <c r="R41" s="9">
        <f t="shared" si="6"/>
        <v>84.769664869774687</v>
      </c>
      <c r="S41" s="9">
        <f t="shared" si="7"/>
        <v>5.5550510849910637</v>
      </c>
      <c r="T41" s="9">
        <f t="shared" si="8"/>
        <v>98.535655692603711</v>
      </c>
      <c r="U41" s="9">
        <f t="shared" si="9"/>
        <v>7.7087226575009993</v>
      </c>
      <c r="AD41" s="52">
        <v>130</v>
      </c>
      <c r="AE41" s="45">
        <v>0</v>
      </c>
      <c r="AN41" s="15">
        <v>452</v>
      </c>
      <c r="AO41" s="14">
        <v>0.73683515960624679</v>
      </c>
      <c r="AP41" s="14">
        <v>0.79085345570738708</v>
      </c>
      <c r="AQ41" s="14">
        <v>0.85114119726956061</v>
      </c>
      <c r="AR41" s="14">
        <v>0.91853607259426728</v>
      </c>
      <c r="AS41" s="14">
        <v>0.99499691263328616</v>
      </c>
      <c r="AT41" s="14">
        <v>1.0818775199581034</v>
      </c>
      <c r="AU41" s="14">
        <v>1.1814051992991814</v>
      </c>
      <c r="AV41" s="14">
        <v>1.2954811969016236</v>
      </c>
      <c r="AW41" s="14">
        <v>1.4295422050093658</v>
      </c>
      <c r="AX41" s="14">
        <v>1.5868486368501304</v>
      </c>
      <c r="AY41" s="14">
        <v>1.7734426245278816</v>
      </c>
    </row>
    <row r="42" spans="1:51">
      <c r="H42" s="8">
        <v>38</v>
      </c>
      <c r="I42" s="9">
        <v>-1.6370884145153095</v>
      </c>
      <c r="J42" s="9">
        <f t="shared" ca="1" si="0"/>
        <v>-0.26768068148348262</v>
      </c>
      <c r="K42" s="9">
        <f t="shared" si="1"/>
        <v>-1.6370884145153095</v>
      </c>
      <c r="L42" s="9">
        <f t="shared" si="2"/>
        <v>56.251217126559318</v>
      </c>
      <c r="M42" s="9">
        <f t="shared" si="3"/>
        <v>87.546097444207632</v>
      </c>
      <c r="N42" s="9">
        <f t="shared" si="4"/>
        <v>0</v>
      </c>
      <c r="O42" s="9">
        <f t="shared" si="5"/>
        <v>0</v>
      </c>
      <c r="R42" s="9">
        <f t="shared" si="6"/>
        <v>56.251217126559318</v>
      </c>
      <c r="S42" s="9">
        <f t="shared" si="7"/>
        <v>0</v>
      </c>
      <c r="T42" s="9">
        <f t="shared" si="8"/>
        <v>87.546097444207632</v>
      </c>
      <c r="U42" s="9">
        <f t="shared" si="9"/>
        <v>0</v>
      </c>
      <c r="AN42" s="15">
        <v>453</v>
      </c>
      <c r="AO42" s="14">
        <v>0.71321713576039525</v>
      </c>
      <c r="AP42" s="14">
        <v>0.76447699285771364</v>
      </c>
      <c r="AQ42" s="14">
        <v>0.8217176008940329</v>
      </c>
      <c r="AR42" s="14">
        <v>0.88530858237650223</v>
      </c>
      <c r="AS42" s="14">
        <v>0.957009772868604</v>
      </c>
      <c r="AT42" s="14">
        <v>1.0384436575158096</v>
      </c>
      <c r="AU42" s="14">
        <v>1.1310596272553495</v>
      </c>
      <c r="AV42" s="14">
        <v>1.2365924070627929</v>
      </c>
      <c r="AW42" s="14">
        <v>1.3594846024171989</v>
      </c>
      <c r="AX42" s="14">
        <v>1.5037622475775869</v>
      </c>
      <c r="AY42" s="14">
        <v>1.6747925079041708</v>
      </c>
    </row>
    <row r="43" spans="1:51">
      <c r="H43" s="8">
        <v>39</v>
      </c>
      <c r="I43" s="9">
        <v>0.968014858257221</v>
      </c>
      <c r="J43" s="9">
        <f t="shared" ca="1" si="0"/>
        <v>1.1794676162259192</v>
      </c>
      <c r="K43" s="9">
        <f t="shared" si="1"/>
        <v>0.968014858257221</v>
      </c>
      <c r="L43" s="9">
        <f t="shared" si="2"/>
        <v>134.77423869914938</v>
      </c>
      <c r="M43" s="9">
        <f t="shared" si="3"/>
        <v>112.63057780617785</v>
      </c>
      <c r="N43" s="9">
        <f t="shared" si="4"/>
        <v>0</v>
      </c>
      <c r="O43" s="9">
        <f t="shared" si="5"/>
        <v>0.90308848770052919</v>
      </c>
      <c r="R43" s="9">
        <f t="shared" si="6"/>
        <v>134.77423869914938</v>
      </c>
      <c r="S43" s="9">
        <f t="shared" si="7"/>
        <v>0</v>
      </c>
      <c r="T43" s="9">
        <f t="shared" si="8"/>
        <v>112.63057780617785</v>
      </c>
      <c r="U43" s="9">
        <f t="shared" si="9"/>
        <v>0.90308848770052919</v>
      </c>
      <c r="AN43" s="15">
        <v>454</v>
      </c>
      <c r="AO43" s="14">
        <v>0.69112875418358544</v>
      </c>
      <c r="AP43" s="14">
        <v>0.73961675256788484</v>
      </c>
      <c r="AQ43" s="14">
        <v>0.79389273010102768</v>
      </c>
      <c r="AR43" s="14">
        <v>0.85422964265116874</v>
      </c>
      <c r="AS43" s="14">
        <v>0.92182208630533102</v>
      </c>
      <c r="AT43" s="14">
        <v>0.99810504868877903</v>
      </c>
      <c r="AU43" s="14">
        <v>1.0848186956941359</v>
      </c>
      <c r="AV43" s="14">
        <v>1.1829044929366828</v>
      </c>
      <c r="AW43" s="14">
        <v>1.2964137691956441</v>
      </c>
      <c r="AX43" s="14">
        <v>1.4284228430073123</v>
      </c>
      <c r="AY43" s="14">
        <v>1.5849527296718602</v>
      </c>
    </row>
    <row r="44" spans="1:51">
      <c r="H44" s="8">
        <v>40</v>
      </c>
      <c r="I44" s="9">
        <v>-0.43917302026129196</v>
      </c>
      <c r="J44" s="9">
        <f t="shared" ca="1" si="0"/>
        <v>0.24265516528861347</v>
      </c>
      <c r="K44" s="9">
        <f t="shared" si="1"/>
        <v>-0.43917302026129196</v>
      </c>
      <c r="L44" s="9">
        <f t="shared" si="2"/>
        <v>84.067370418102939</v>
      </c>
      <c r="M44" s="9">
        <f t="shared" si="3"/>
        <v>98.299570732296644</v>
      </c>
      <c r="N44" s="9">
        <f t="shared" si="4"/>
        <v>4.8527566333193164</v>
      </c>
      <c r="O44" s="9">
        <f t="shared" si="5"/>
        <v>7.4726376971939317</v>
      </c>
      <c r="R44" s="9">
        <f t="shared" si="6"/>
        <v>84.067370418102939</v>
      </c>
      <c r="S44" s="9">
        <f t="shared" si="7"/>
        <v>4.8527566333193164</v>
      </c>
      <c r="T44" s="9">
        <f t="shared" si="8"/>
        <v>98.299570732296644</v>
      </c>
      <c r="U44" s="9">
        <f t="shared" si="9"/>
        <v>7.4726376971939317</v>
      </c>
      <c r="AN44" s="15">
        <v>455</v>
      </c>
      <c r="AO44" s="14">
        <v>0.67035960792048077</v>
      </c>
      <c r="AP44" s="14">
        <v>0.71636466122221687</v>
      </c>
      <c r="AQ44" s="14">
        <v>0.76766094969488086</v>
      </c>
      <c r="AR44" s="14">
        <v>0.8248286795584302</v>
      </c>
      <c r="AS44" s="14">
        <v>0.8889059280974716</v>
      </c>
      <c r="AT44" s="14">
        <v>0.96074415876492625</v>
      </c>
      <c r="AU44" s="14">
        <v>1.0418764679816794</v>
      </c>
      <c r="AV44" s="14">
        <v>1.1336097600132207</v>
      </c>
      <c r="AW44" s="14">
        <v>1.2389482411380481</v>
      </c>
      <c r="AX44" s="14">
        <v>1.3606677579117166</v>
      </c>
      <c r="AY44" s="14">
        <v>1.5035731429125039</v>
      </c>
    </row>
    <row r="45" spans="1:51">
      <c r="H45" s="8">
        <v>41</v>
      </c>
      <c r="I45" s="9">
        <v>-0.162660807858475</v>
      </c>
      <c r="J45" s="9">
        <f t="shared" ca="1" si="0"/>
        <v>-0.94965788200201451</v>
      </c>
      <c r="K45" s="9">
        <f t="shared" si="1"/>
        <v>-0.162660807858475</v>
      </c>
      <c r="L45" s="9">
        <f t="shared" si="2"/>
        <v>92.237153104695864</v>
      </c>
      <c r="M45" s="9">
        <f t="shared" si="3"/>
        <v>100.96379919615231</v>
      </c>
      <c r="N45" s="9">
        <f t="shared" si="4"/>
        <v>13.022539319912241</v>
      </c>
      <c r="O45" s="9">
        <f t="shared" si="5"/>
        <v>10.136866161049596</v>
      </c>
      <c r="R45" s="9">
        <f t="shared" si="6"/>
        <v>92.237153104695864</v>
      </c>
      <c r="S45" s="9">
        <f t="shared" si="7"/>
        <v>13.022539319912241</v>
      </c>
      <c r="T45" s="9">
        <f t="shared" si="8"/>
        <v>100.96379919615231</v>
      </c>
      <c r="U45" s="9">
        <f t="shared" si="9"/>
        <v>10.136866161049596</v>
      </c>
      <c r="AN45" s="15">
        <v>456</v>
      </c>
      <c r="AO45" s="14">
        <v>0.65105418286928929</v>
      </c>
      <c r="AP45" s="14">
        <v>0.69469848025177938</v>
      </c>
      <c r="AQ45" s="14">
        <v>0.74335514467643171</v>
      </c>
      <c r="AR45" s="14">
        <v>0.79736966564342171</v>
      </c>
      <c r="AS45" s="14">
        <v>0.85806410612237349</v>
      </c>
      <c r="AT45" s="14">
        <v>0.92615033424438709</v>
      </c>
      <c r="AU45" s="14">
        <v>1.0025303425832857</v>
      </c>
      <c r="AV45" s="14">
        <v>1.0883293244341012</v>
      </c>
      <c r="AW45" s="14">
        <v>1.1867952971693974</v>
      </c>
      <c r="AX45" s="14">
        <v>1.2996821440180737</v>
      </c>
      <c r="AY45" s="14">
        <v>1.4313299945255935</v>
      </c>
    </row>
    <row r="46" spans="1:51">
      <c r="H46" s="8">
        <v>42</v>
      </c>
      <c r="I46" s="9">
        <v>-1.1081645696445785</v>
      </c>
      <c r="J46" s="9">
        <f t="shared" ca="1" si="0"/>
        <v>-1.3297859811574435</v>
      </c>
      <c r="K46" s="9">
        <f t="shared" si="1"/>
        <v>-1.1081645696445785</v>
      </c>
      <c r="L46" s="9">
        <f t="shared" si="2"/>
        <v>67.170432187222815</v>
      </c>
      <c r="M46" s="9">
        <f t="shared" si="3"/>
        <v>92.140941404508212</v>
      </c>
      <c r="N46" s="9">
        <f t="shared" si="4"/>
        <v>0</v>
      </c>
      <c r="O46" s="9">
        <f t="shared" si="5"/>
        <v>1.3140083694054994</v>
      </c>
      <c r="R46" s="9">
        <f t="shared" si="6"/>
        <v>67.170432187222815</v>
      </c>
      <c r="S46" s="9">
        <f t="shared" si="7"/>
        <v>0</v>
      </c>
      <c r="T46" s="9">
        <f t="shared" si="8"/>
        <v>92.140941404508212</v>
      </c>
      <c r="U46" s="9">
        <f t="shared" si="9"/>
        <v>1.3140083694054994</v>
      </c>
      <c r="AN46" s="15">
        <v>457</v>
      </c>
      <c r="AO46" s="14">
        <v>0.63287782371223766</v>
      </c>
      <c r="AP46" s="14">
        <v>0.6744846120215725</v>
      </c>
      <c r="AQ46" s="14">
        <v>0.72061964421356217</v>
      </c>
      <c r="AR46" s="14">
        <v>0.77182927177004401</v>
      </c>
      <c r="AS46" s="14">
        <v>0.82913868973061822</v>
      </c>
      <c r="AT46" s="14">
        <v>0.89359097006816079</v>
      </c>
      <c r="AU46" s="14">
        <v>0.96594017356540329</v>
      </c>
      <c r="AV46" s="14">
        <v>1.0466654128035269</v>
      </c>
      <c r="AW46" s="14">
        <v>1.1386755221117386</v>
      </c>
      <c r="AX46" s="14">
        <v>1.2440994794885538</v>
      </c>
      <c r="AY46" s="14">
        <v>1.3660403259160057</v>
      </c>
    </row>
    <row r="47" spans="1:51">
      <c r="H47" s="8">
        <v>43</v>
      </c>
      <c r="I47" s="9">
        <v>-1.1783308965698982</v>
      </c>
      <c r="J47" s="9">
        <f t="shared" ca="1" si="0"/>
        <v>-1.1207558942075468</v>
      </c>
      <c r="K47" s="9">
        <f t="shared" si="1"/>
        <v>-1.1783308965698982</v>
      </c>
      <c r="L47" s="9">
        <f t="shared" si="2"/>
        <v>65.608074905681775</v>
      </c>
      <c r="M47" s="9">
        <f t="shared" si="3"/>
        <v>91.517789091636743</v>
      </c>
      <c r="N47" s="9">
        <f t="shared" si="4"/>
        <v>0</v>
      </c>
      <c r="O47" s="9">
        <f t="shared" si="5"/>
        <v>0.69085605653403093</v>
      </c>
      <c r="R47" s="9">
        <f t="shared" si="6"/>
        <v>65.608074905681775</v>
      </c>
      <c r="S47" s="9">
        <f t="shared" si="7"/>
        <v>0</v>
      </c>
      <c r="T47" s="9">
        <f t="shared" si="8"/>
        <v>91.517789091636743</v>
      </c>
      <c r="U47" s="9">
        <f t="shared" si="9"/>
        <v>0.69085605653403093</v>
      </c>
      <c r="AN47" s="15">
        <v>458</v>
      </c>
      <c r="AO47" s="14">
        <v>0.61587314468646071</v>
      </c>
      <c r="AP47" s="14">
        <v>0.65555197945977506</v>
      </c>
      <c r="AQ47" s="14">
        <v>0.69952576690475354</v>
      </c>
      <c r="AR47" s="14">
        <v>0.74807121401268406</v>
      </c>
      <c r="AS47" s="14">
        <v>0.80239054077383387</v>
      </c>
      <c r="AT47" s="14">
        <v>0.86322822126618315</v>
      </c>
      <c r="AU47" s="14">
        <v>0.93169906470027575</v>
      </c>
      <c r="AV47" s="14">
        <v>1.0081609420894599</v>
      </c>
      <c r="AW47" s="14">
        <v>1.0946977655802963</v>
      </c>
      <c r="AX47" s="14">
        <v>1.1931644133458992</v>
      </c>
      <c r="AY47" s="14">
        <v>1.3069787825964667</v>
      </c>
    </row>
    <row r="48" spans="1:51">
      <c r="A48" s="77" t="s">
        <v>79</v>
      </c>
      <c r="B48" s="78"/>
      <c r="C48" s="78" t="s">
        <v>85</v>
      </c>
      <c r="D48" s="78"/>
      <c r="E48" s="79"/>
      <c r="H48" s="8">
        <v>44</v>
      </c>
      <c r="I48" s="9">
        <v>0.27737682728099766</v>
      </c>
      <c r="J48" s="9">
        <f t="shared" ca="1" si="0"/>
        <v>0.93101737490823089</v>
      </c>
      <c r="K48" s="9">
        <f t="shared" si="1"/>
        <v>0.27737682728099766</v>
      </c>
      <c r="L48" s="9">
        <f t="shared" si="2"/>
        <v>106.90657361317125</v>
      </c>
      <c r="M48" s="9">
        <f t="shared" si="3"/>
        <v>105.35329926830026</v>
      </c>
      <c r="N48" s="9">
        <f t="shared" si="4"/>
        <v>11.915347064004209</v>
      </c>
      <c r="O48" s="9">
        <f t="shared" si="5"/>
        <v>8.1803670255781356</v>
      </c>
      <c r="R48" s="9">
        <f t="shared" si="6"/>
        <v>106.90657361317125</v>
      </c>
      <c r="S48" s="9">
        <f t="shared" si="7"/>
        <v>11.915347064004209</v>
      </c>
      <c r="T48" s="9">
        <f t="shared" si="8"/>
        <v>105.35329926830026</v>
      </c>
      <c r="U48" s="9">
        <f t="shared" si="9"/>
        <v>8.1803670255781356</v>
      </c>
      <c r="AN48" s="15">
        <v>459</v>
      </c>
      <c r="AO48" s="14">
        <v>0.5999813573716356</v>
      </c>
      <c r="AP48" s="14">
        <v>0.63785558771732798</v>
      </c>
      <c r="AQ48" s="14">
        <v>0.6797855388725691</v>
      </c>
      <c r="AR48" s="14">
        <v>0.72605287595360068</v>
      </c>
      <c r="AS48" s="14">
        <v>0.77753396040684719</v>
      </c>
      <c r="AT48" s="14">
        <v>0.83518396125812655</v>
      </c>
      <c r="AU48" s="14">
        <v>0.89979550608107084</v>
      </c>
      <c r="AV48" s="14">
        <v>0.972151751249545</v>
      </c>
      <c r="AW48" s="14">
        <v>1.0540986123284939</v>
      </c>
      <c r="AX48" s="14">
        <v>1.1466811141258251</v>
      </c>
      <c r="AY48" s="14">
        <v>1.252928220393259</v>
      </c>
    </row>
    <row r="49" spans="1:51">
      <c r="A49" s="66" t="s">
        <v>88</v>
      </c>
      <c r="B49" s="67"/>
      <c r="C49" s="67" t="s">
        <v>89</v>
      </c>
      <c r="D49" s="67"/>
      <c r="E49" s="68"/>
      <c r="H49" s="8">
        <v>45</v>
      </c>
      <c r="I49" s="9">
        <v>0.39105138782804855</v>
      </c>
      <c r="J49" s="9">
        <f t="shared" ca="1" si="0"/>
        <v>0.25100240404597535</v>
      </c>
      <c r="K49" s="9">
        <f t="shared" si="1"/>
        <v>0.39105138782804855</v>
      </c>
      <c r="L49" s="9">
        <f t="shared" si="2"/>
        <v>111.06134498751403</v>
      </c>
      <c r="M49" s="9">
        <f t="shared" si="3"/>
        <v>106.51792516646763</v>
      </c>
      <c r="N49" s="9">
        <f t="shared" si="4"/>
        <v>7.7605756896614082</v>
      </c>
      <c r="O49" s="9">
        <f t="shared" si="5"/>
        <v>7.0157411274107346</v>
      </c>
      <c r="R49" s="9">
        <f t="shared" si="6"/>
        <v>111.06134498751403</v>
      </c>
      <c r="S49" s="9">
        <f t="shared" si="7"/>
        <v>7.7605756896614082</v>
      </c>
      <c r="T49" s="9">
        <f t="shared" si="8"/>
        <v>106.51792516646763</v>
      </c>
      <c r="U49" s="9">
        <f t="shared" si="9"/>
        <v>7.0157411274107346</v>
      </c>
      <c r="AN49" s="15">
        <v>460</v>
      </c>
      <c r="AO49" s="14">
        <v>0.58498389348920288</v>
      </c>
      <c r="AP49" s="14">
        <v>0.62123934899146716</v>
      </c>
      <c r="AQ49" s="14">
        <v>0.66124523877993946</v>
      </c>
      <c r="AR49" s="14">
        <v>0.70534419677589622</v>
      </c>
      <c r="AS49" s="14">
        <v>0.75438585080205489</v>
      </c>
      <c r="AT49" s="14">
        <v>0.8089910230959918</v>
      </c>
      <c r="AU49" s="14">
        <v>0.87017998796179241</v>
      </c>
      <c r="AV49" s="14">
        <v>0.93841484302424771</v>
      </c>
      <c r="AW49" s="14">
        <v>1.0159051900555216</v>
      </c>
      <c r="AX49" s="14">
        <v>1.1035203080041176</v>
      </c>
      <c r="AY49" s="14">
        <v>1.2033259923406576</v>
      </c>
    </row>
    <row r="50" spans="1:51">
      <c r="A50" s="66" t="s">
        <v>90</v>
      </c>
      <c r="B50" s="67"/>
      <c r="C50" s="67" t="s">
        <v>91</v>
      </c>
      <c r="D50" s="67"/>
      <c r="E50" s="68"/>
      <c r="H50" s="8">
        <v>46</v>
      </c>
      <c r="I50" s="9">
        <v>1.057258143700359</v>
      </c>
      <c r="J50" s="9">
        <f t="shared" ca="1" si="0"/>
        <v>-1.0841860343163347E-2</v>
      </c>
      <c r="K50" s="9">
        <f t="shared" si="1"/>
        <v>1.057258143700359</v>
      </c>
      <c r="L50" s="9">
        <f t="shared" si="2"/>
        <v>138.86941288329197</v>
      </c>
      <c r="M50" s="9">
        <f t="shared" si="3"/>
        <v>113.60689954850395</v>
      </c>
      <c r="N50" s="9">
        <f t="shared" si="4"/>
        <v>0</v>
      </c>
      <c r="O50" s="9">
        <f t="shared" si="5"/>
        <v>0</v>
      </c>
      <c r="R50" s="9">
        <f t="shared" si="6"/>
        <v>138.86941288329197</v>
      </c>
      <c r="S50" s="9">
        <f t="shared" si="7"/>
        <v>0</v>
      </c>
      <c r="T50" s="9">
        <f t="shared" si="8"/>
        <v>113.60689954850395</v>
      </c>
      <c r="U50" s="9">
        <f t="shared" si="9"/>
        <v>0</v>
      </c>
      <c r="AN50" s="15">
        <v>461</v>
      </c>
      <c r="AO50" s="14">
        <v>0.57110943748142107</v>
      </c>
      <c r="AP50" s="14">
        <v>0.60577584703569398</v>
      </c>
      <c r="AQ50" s="14">
        <v>0.64408482070252393</v>
      </c>
      <c r="AR50" s="14">
        <v>0.68617539396021321</v>
      </c>
      <c r="AS50" s="14">
        <v>0.73293432005564296</v>
      </c>
      <c r="AT50" s="14">
        <v>0.78497153003292863</v>
      </c>
      <c r="AU50" s="14">
        <v>0.84294717861990365</v>
      </c>
      <c r="AV50" s="14">
        <v>0.90759712133246273</v>
      </c>
      <c r="AW50" s="14">
        <v>0.98069561208918055</v>
      </c>
      <c r="AX50" s="14">
        <v>1.06358473444752</v>
      </c>
      <c r="AY50" s="14">
        <v>1.158079516779194</v>
      </c>
    </row>
    <row r="51" spans="1:51">
      <c r="A51" s="66" t="s">
        <v>80</v>
      </c>
      <c r="B51" s="67"/>
      <c r="C51" s="72">
        <v>1000</v>
      </c>
      <c r="D51" s="72"/>
      <c r="E51" s="73"/>
      <c r="H51" s="8">
        <v>47</v>
      </c>
      <c r="I51" s="9">
        <v>-1.4404967861023412</v>
      </c>
      <c r="J51" s="9">
        <f t="shared" ca="1" si="0"/>
        <v>-0.7052976071671011</v>
      </c>
      <c r="K51" s="9">
        <f t="shared" si="1"/>
        <v>-1.4404967861023412</v>
      </c>
      <c r="L51" s="9">
        <f t="shared" si="2"/>
        <v>60.085356081625406</v>
      </c>
      <c r="M51" s="9">
        <f t="shared" si="3"/>
        <v>89.226535566645225</v>
      </c>
      <c r="N51" s="9">
        <f t="shared" si="4"/>
        <v>0</v>
      </c>
      <c r="O51" s="9">
        <f t="shared" si="5"/>
        <v>0</v>
      </c>
      <c r="R51" s="9">
        <f t="shared" si="6"/>
        <v>60.085356081625406</v>
      </c>
      <c r="S51" s="9">
        <f t="shared" si="7"/>
        <v>0</v>
      </c>
      <c r="T51" s="9">
        <f t="shared" si="8"/>
        <v>89.226535566645225</v>
      </c>
      <c r="U51" s="9">
        <f t="shared" si="9"/>
        <v>0</v>
      </c>
      <c r="AN51" s="15">
        <v>462</v>
      </c>
      <c r="AO51" s="14">
        <v>0.55827436891224269</v>
      </c>
      <c r="AP51" s="14">
        <v>0.5914780066649914</v>
      </c>
      <c r="AQ51" s="14">
        <v>0.62811868176315255</v>
      </c>
      <c r="AR51" s="14">
        <v>0.66843988060152693</v>
      </c>
      <c r="AS51" s="14">
        <v>0.71308379645652498</v>
      </c>
      <c r="AT51" s="14">
        <v>0.76271606526186542</v>
      </c>
      <c r="AU51" s="14">
        <v>0.81798718124111258</v>
      </c>
      <c r="AV51" s="14">
        <v>0.87926614558556104</v>
      </c>
      <c r="AW51" s="14">
        <v>0.94854769383075244</v>
      </c>
      <c r="AX51" s="14">
        <v>1.0267653751169685</v>
      </c>
      <c r="AY51" s="14">
        <v>1.1161966309619975</v>
      </c>
    </row>
    <row r="52" spans="1:51">
      <c r="A52" s="66" t="s">
        <v>81</v>
      </c>
      <c r="B52" s="67"/>
      <c r="C52" s="67" t="s">
        <v>86</v>
      </c>
      <c r="D52" s="67"/>
      <c r="E52" s="68"/>
      <c r="H52" s="8">
        <v>48</v>
      </c>
      <c r="I52" s="9">
        <v>-0.77036775314527561</v>
      </c>
      <c r="J52" s="9">
        <f t="shared" ca="1" si="0"/>
        <v>-2.2503992419426897</v>
      </c>
      <c r="K52" s="9">
        <f t="shared" si="1"/>
        <v>-0.77036775314527561</v>
      </c>
      <c r="L52" s="9">
        <f t="shared" si="2"/>
        <v>75.228716530803752</v>
      </c>
      <c r="M52" s="9">
        <f t="shared" si="3"/>
        <v>95.200840692939096</v>
      </c>
      <c r="N52" s="9">
        <f t="shared" si="4"/>
        <v>0</v>
      </c>
      <c r="O52" s="9">
        <f t="shared" si="5"/>
        <v>4.3739076578363836</v>
      </c>
      <c r="R52" s="9">
        <f t="shared" si="6"/>
        <v>75.228716530803752</v>
      </c>
      <c r="S52" s="9">
        <f t="shared" si="7"/>
        <v>0</v>
      </c>
      <c r="T52" s="9">
        <f t="shared" si="8"/>
        <v>95.200840692939096</v>
      </c>
      <c r="U52" s="9">
        <f t="shared" si="9"/>
        <v>4.3739076578363836</v>
      </c>
      <c r="AN52" s="15">
        <v>463</v>
      </c>
      <c r="AO52" s="14">
        <v>0.54627889415234843</v>
      </c>
      <c r="AP52" s="14">
        <v>0.57816591762658243</v>
      </c>
      <c r="AQ52" s="14">
        <v>0.61325935735960524</v>
      </c>
      <c r="AR52" s="14">
        <v>0.65182357826018178</v>
      </c>
      <c r="AS52" s="14">
        <v>0.69458984031223114</v>
      </c>
      <c r="AT52" s="14">
        <v>0.74197395092869056</v>
      </c>
      <c r="AU52" s="14">
        <v>0.79468722504168798</v>
      </c>
      <c r="AV52" s="14">
        <v>0.85310948707691003</v>
      </c>
      <c r="AW52" s="14">
        <v>0.91876619956537586</v>
      </c>
      <c r="AX52" s="14">
        <v>0.99288841288631513</v>
      </c>
      <c r="AY52" s="14">
        <v>1.0772535365202915</v>
      </c>
    </row>
    <row r="53" spans="1:51">
      <c r="A53" s="66" t="s">
        <v>82</v>
      </c>
      <c r="B53" s="67"/>
      <c r="C53" s="72">
        <v>1000</v>
      </c>
      <c r="D53" s="72"/>
      <c r="E53" s="73"/>
      <c r="H53" s="8">
        <v>49</v>
      </c>
      <c r="I53" s="9">
        <v>0.36458938810205843</v>
      </c>
      <c r="J53" s="9">
        <f t="shared" ca="1" si="0"/>
        <v>-0.65204689204508182</v>
      </c>
      <c r="K53" s="9">
        <f t="shared" si="1"/>
        <v>0.36458938810205843</v>
      </c>
      <c r="L53" s="9">
        <f t="shared" si="2"/>
        <v>110.07997317464127</v>
      </c>
      <c r="M53" s="9">
        <f t="shared" si="3"/>
        <v>106.24567051899288</v>
      </c>
      <c r="N53" s="9">
        <f t="shared" si="4"/>
        <v>8.741947502534174</v>
      </c>
      <c r="O53" s="9">
        <f t="shared" si="5"/>
        <v>7.287995774885502</v>
      </c>
      <c r="R53" s="9">
        <f t="shared" si="6"/>
        <v>110.07997317464127</v>
      </c>
      <c r="S53" s="9">
        <f t="shared" si="7"/>
        <v>8.741947502534174</v>
      </c>
      <c r="T53" s="9">
        <f t="shared" si="8"/>
        <v>106.24567051899288</v>
      </c>
      <c r="U53" s="9">
        <f t="shared" si="9"/>
        <v>7.287995774885502</v>
      </c>
      <c r="AN53" s="15">
        <v>464</v>
      </c>
      <c r="AO53" s="14">
        <v>0.53495258498384857</v>
      </c>
      <c r="AP53" s="14">
        <v>0.56566535363201675</v>
      </c>
      <c r="AQ53" s="14">
        <v>0.59935927708731207</v>
      </c>
      <c r="AR53" s="14">
        <v>0.63628506594829082</v>
      </c>
      <c r="AS53" s="14">
        <v>0.67717429381249983</v>
      </c>
      <c r="AT53" s="14">
        <v>0.72255140712067878</v>
      </c>
      <c r="AU53" s="14">
        <v>0.77285811986614794</v>
      </c>
      <c r="AV53" s="14">
        <v>0.82855830323973656</v>
      </c>
      <c r="AW53" s="14">
        <v>0.89112571633619586</v>
      </c>
      <c r="AX53" s="14">
        <v>0.96133049778594593</v>
      </c>
      <c r="AY53" s="14">
        <v>1.041226001687676</v>
      </c>
    </row>
    <row r="54" spans="1:51">
      <c r="A54" s="66" t="s">
        <v>87</v>
      </c>
      <c r="B54" s="67"/>
      <c r="C54" s="72">
        <v>40000000</v>
      </c>
      <c r="D54" s="72"/>
      <c r="E54" s="73"/>
      <c r="H54" s="8">
        <v>50</v>
      </c>
      <c r="I54" s="9">
        <v>0.91611917569838563</v>
      </c>
      <c r="J54" s="9">
        <f t="shared" ca="1" si="0"/>
        <v>-1.1488882102360551</v>
      </c>
      <c r="K54" s="9">
        <f t="shared" si="1"/>
        <v>0.91611917569838563</v>
      </c>
      <c r="L54" s="9">
        <f t="shared" si="2"/>
        <v>132.4486240623842</v>
      </c>
      <c r="M54" s="9">
        <f t="shared" si="3"/>
        <v>112.06670170498084</v>
      </c>
      <c r="N54" s="9">
        <f t="shared" si="4"/>
        <v>0</v>
      </c>
      <c r="O54" s="9">
        <f t="shared" si="5"/>
        <v>1.4669645888975253</v>
      </c>
      <c r="R54" s="9">
        <f t="shared" si="6"/>
        <v>132.4486240623842</v>
      </c>
      <c r="S54" s="9">
        <f t="shared" si="7"/>
        <v>0</v>
      </c>
      <c r="T54" s="9">
        <f t="shared" si="8"/>
        <v>112.06670170498084</v>
      </c>
      <c r="U54" s="9">
        <f t="shared" si="9"/>
        <v>1.4669645888975253</v>
      </c>
      <c r="AN54" s="15">
        <v>465</v>
      </c>
      <c r="AO54" s="14">
        <v>0.52431915531828743</v>
      </c>
      <c r="AP54" s="14">
        <v>0.55389278410678877</v>
      </c>
      <c r="AQ54" s="14">
        <v>0.58634284487079258</v>
      </c>
      <c r="AR54" s="14">
        <v>0.62179170062207234</v>
      </c>
      <c r="AS54" s="14">
        <v>0.66093592613452612</v>
      </c>
      <c r="AT54" s="14">
        <v>0.70431125595861888</v>
      </c>
      <c r="AU54" s="14">
        <v>0.75247770815156667</v>
      </c>
      <c r="AV54" s="14">
        <v>0.80562414369850921</v>
      </c>
      <c r="AW54" s="14">
        <v>0.86525742685949114</v>
      </c>
      <c r="AX54" s="14">
        <v>0.9321392971537229</v>
      </c>
      <c r="AY54" s="14">
        <v>1.007775127827919</v>
      </c>
    </row>
    <row r="55" spans="1:51">
      <c r="A55" s="66" t="s">
        <v>83</v>
      </c>
      <c r="B55" s="67"/>
      <c r="C55" s="67" t="s">
        <v>94</v>
      </c>
      <c r="D55" s="67"/>
      <c r="E55" s="68"/>
      <c r="H55" s="8">
        <v>51</v>
      </c>
      <c r="I55" s="9">
        <v>2.3077189722286253E-2</v>
      </c>
      <c r="J55" s="9">
        <f t="shared" ca="1" si="0"/>
        <v>-0.35707423187489085</v>
      </c>
      <c r="K55" s="9">
        <f t="shared" si="1"/>
        <v>2.3077189722286253E-2</v>
      </c>
      <c r="L55" s="9">
        <f t="shared" si="2"/>
        <v>98.166114247596312</v>
      </c>
      <c r="M55" s="9">
        <f t="shared" si="3"/>
        <v>102.79383049824949</v>
      </c>
      <c r="N55" s="9">
        <f t="shared" si="4"/>
        <v>18.951500462812689</v>
      </c>
      <c r="O55" s="9">
        <f t="shared" si="5"/>
        <v>10.739835795628892</v>
      </c>
      <c r="R55" s="9">
        <f t="shared" si="6"/>
        <v>98.166114247596312</v>
      </c>
      <c r="S55" s="9">
        <f t="shared" si="7"/>
        <v>18.951500462812689</v>
      </c>
      <c r="T55" s="9">
        <f t="shared" si="8"/>
        <v>102.79383049824949</v>
      </c>
      <c r="U55" s="9">
        <f t="shared" si="9"/>
        <v>10.739835795628892</v>
      </c>
      <c r="AN55" s="15">
        <v>466</v>
      </c>
      <c r="AO55" s="14">
        <v>0.51411140827434654</v>
      </c>
      <c r="AP55" s="14">
        <v>0.54272183401009189</v>
      </c>
      <c r="AQ55" s="14">
        <v>0.57395036735692229</v>
      </c>
      <c r="AR55" s="14">
        <v>0.60807117371770369</v>
      </c>
      <c r="AS55" s="14">
        <v>0.64562397198751187</v>
      </c>
      <c r="AT55" s="14">
        <v>0.68711601404481693</v>
      </c>
      <c r="AU55" s="14">
        <v>0.73311875829124207</v>
      </c>
      <c r="AV55" s="14">
        <v>0.78396427701886684</v>
      </c>
      <c r="AW55" s="14">
        <v>0.84080698784574115</v>
      </c>
      <c r="AX55" s="14">
        <v>0.90448579734990731</v>
      </c>
      <c r="AY55" s="14">
        <v>0.97645652343901079</v>
      </c>
    </row>
    <row r="56" spans="1:51">
      <c r="A56" s="66" t="s">
        <v>84</v>
      </c>
      <c r="B56" s="67"/>
      <c r="C56" s="67" t="s">
        <v>101</v>
      </c>
      <c r="D56" s="67"/>
      <c r="E56" s="68"/>
      <c r="H56" s="8">
        <v>52</v>
      </c>
      <c r="I56" s="9">
        <v>-0.28019466385299419</v>
      </c>
      <c r="J56" s="9">
        <f t="shared" ca="1" si="0"/>
        <v>0.24304708098816369</v>
      </c>
      <c r="K56" s="9">
        <f t="shared" si="1"/>
        <v>-0.28019466385299419</v>
      </c>
      <c r="L56" s="9">
        <f t="shared" si="2"/>
        <v>88.67173451022218</v>
      </c>
      <c r="M56" s="9">
        <f t="shared" si="3"/>
        <v>99.822634751024012</v>
      </c>
      <c r="N56" s="9">
        <f t="shared" si="4"/>
        <v>9.457120725438557</v>
      </c>
      <c r="O56" s="9">
        <f t="shared" si="5"/>
        <v>8.9957017159212995</v>
      </c>
      <c r="R56" s="9">
        <f t="shared" si="6"/>
        <v>88.67173451022218</v>
      </c>
      <c r="S56" s="9">
        <f t="shared" si="7"/>
        <v>9.457120725438557</v>
      </c>
      <c r="T56" s="9">
        <f t="shared" si="8"/>
        <v>99.822634751024012</v>
      </c>
      <c r="U56" s="9">
        <f t="shared" si="9"/>
        <v>8.9957017159212995</v>
      </c>
      <c r="AD56" s="46" t="s">
        <v>69</v>
      </c>
      <c r="AN56" s="15">
        <v>467</v>
      </c>
      <c r="AO56" s="14">
        <v>0.50446101208892014</v>
      </c>
      <c r="AP56" s="14">
        <v>0.53210054646233962</v>
      </c>
      <c r="AQ56" s="14">
        <v>0.56230855639704025</v>
      </c>
      <c r="AR56" s="14">
        <v>0.59513906046469123</v>
      </c>
      <c r="AS56" s="14">
        <v>0.63127764634650463</v>
      </c>
      <c r="AT56" s="14">
        <v>0.67107217638073668</v>
      </c>
      <c r="AU56" s="14">
        <v>0.71506302924122755</v>
      </c>
      <c r="AV56" s="14">
        <v>0.7636083109242463</v>
      </c>
      <c r="AW56" s="14">
        <v>0.81796952682558088</v>
      </c>
      <c r="AX56" s="14">
        <v>0.87864207268082195</v>
      </c>
      <c r="AY56" s="14">
        <v>0.94712953288863178</v>
      </c>
    </row>
    <row r="57" spans="1:51">
      <c r="A57" s="69" t="s">
        <v>92</v>
      </c>
      <c r="B57" s="70"/>
      <c r="C57" s="70" t="s">
        <v>93</v>
      </c>
      <c r="D57" s="70"/>
      <c r="E57" s="71"/>
      <c r="H57" s="8">
        <v>53</v>
      </c>
      <c r="I57" s="9">
        <v>0.34795762530430524</v>
      </c>
      <c r="J57" s="9">
        <f t="shared" ca="1" si="0"/>
        <v>-0.51218949401504388</v>
      </c>
      <c r="K57" s="9">
        <f t="shared" si="1"/>
        <v>0.34795762530430524</v>
      </c>
      <c r="L57" s="9">
        <f t="shared" si="2"/>
        <v>109.46760911786633</v>
      </c>
      <c r="M57" s="9">
        <f t="shared" si="3"/>
        <v>106.07491063924047</v>
      </c>
      <c r="N57" s="9">
        <f t="shared" si="4"/>
        <v>9.3543115593091102</v>
      </c>
      <c r="O57" s="9">
        <f t="shared" si="5"/>
        <v>7.4587556546379119</v>
      </c>
      <c r="R57" s="9">
        <f t="shared" si="6"/>
        <v>109.46760911786633</v>
      </c>
      <c r="S57" s="9">
        <f t="shared" si="7"/>
        <v>9.3543115593091102</v>
      </c>
      <c r="T57" s="9">
        <f t="shared" si="8"/>
        <v>106.07491063924047</v>
      </c>
      <c r="U57" s="9">
        <f t="shared" si="9"/>
        <v>7.4587556546379119</v>
      </c>
      <c r="AD57" s="45"/>
      <c r="AE57" s="45">
        <f>E24</f>
        <v>8.649129662526911E-2</v>
      </c>
      <c r="AN57" s="15">
        <v>468</v>
      </c>
      <c r="AO57" s="14">
        <v>0.49532265800659242</v>
      </c>
      <c r="AP57" s="14">
        <v>0.52199886454084299</v>
      </c>
      <c r="AQ57" s="14">
        <v>0.55117024977406692</v>
      </c>
      <c r="AR57" s="14">
        <v>0.58291685071759203</v>
      </c>
      <c r="AS57" s="14">
        <v>0.61767165744332642</v>
      </c>
      <c r="AT57" s="14">
        <v>0.65594787493316753</v>
      </c>
      <c r="AU57" s="14">
        <v>0.69811373245923913</v>
      </c>
      <c r="AV57" s="14">
        <v>0.7445055004175094</v>
      </c>
      <c r="AW57" s="14">
        <v>0.79636735975115225</v>
      </c>
      <c r="AX57" s="14">
        <v>0.85434701650506295</v>
      </c>
      <c r="AY57" s="14">
        <v>0.91954025332189593</v>
      </c>
    </row>
    <row r="58" spans="1:51">
      <c r="H58" s="8">
        <v>54</v>
      </c>
      <c r="I58" s="9">
        <v>-0.23294236431261917</v>
      </c>
      <c r="J58" s="9">
        <f t="shared" ca="1" si="0"/>
        <v>0.31974255106546229</v>
      </c>
      <c r="K58" s="9">
        <f t="shared" si="1"/>
        <v>-0.23294236431261917</v>
      </c>
      <c r="L58" s="9">
        <f t="shared" si="2"/>
        <v>90.08827207565119</v>
      </c>
      <c r="M58" s="9">
        <f t="shared" si="3"/>
        <v>100.27986005051535</v>
      </c>
      <c r="N58" s="9">
        <f t="shared" si="4"/>
        <v>10.873658290867567</v>
      </c>
      <c r="O58" s="9">
        <f t="shared" si="5"/>
        <v>9.4529270154126408</v>
      </c>
      <c r="R58" s="9">
        <f t="shared" si="6"/>
        <v>90.08827207565119</v>
      </c>
      <c r="S58" s="9">
        <f t="shared" si="7"/>
        <v>10.873658290867567</v>
      </c>
      <c r="T58" s="9">
        <f t="shared" si="8"/>
        <v>100.27986005051535</v>
      </c>
      <c r="U58" s="9">
        <f t="shared" si="9"/>
        <v>9.4529270154126408</v>
      </c>
      <c r="AD58" s="54">
        <v>70</v>
      </c>
      <c r="AE58" s="45">
        <f t="dataTable" ref="AE58:AE88" dt2D="0" dtr="0" r1="E22"/>
        <v>0</v>
      </c>
      <c r="AN58" s="15">
        <v>469</v>
      </c>
      <c r="AO58" s="14">
        <v>0.48665486941680947</v>
      </c>
      <c r="AP58" s="14">
        <v>0.51246572226768594</v>
      </c>
      <c r="AQ58" s="14">
        <v>0.54061210204690646</v>
      </c>
      <c r="AR58" s="14">
        <v>0.57126088548734455</v>
      </c>
      <c r="AS58" s="14">
        <v>0.60485863467050605</v>
      </c>
      <c r="AT58" s="14">
        <v>0.64165485941979816</v>
      </c>
      <c r="AU58" s="14">
        <v>0.68219580256533696</v>
      </c>
      <c r="AV58" s="14">
        <v>0.72664310490822281</v>
      </c>
      <c r="AW58" s="14">
        <v>0.77617566145491723</v>
      </c>
      <c r="AX58" s="14">
        <v>0.83145439622420969</v>
      </c>
      <c r="AY58" s="14">
        <v>0.89371141336972026</v>
      </c>
    </row>
    <row r="59" spans="1:51">
      <c r="A59" s="64"/>
      <c r="H59" s="8">
        <v>55</v>
      </c>
      <c r="I59" s="9">
        <v>0.35628731167218425</v>
      </c>
      <c r="J59" s="9">
        <f t="shared" ca="1" si="0"/>
        <v>-2.5232248298133642</v>
      </c>
      <c r="K59" s="9">
        <f t="shared" si="1"/>
        <v>0.35628731167218425</v>
      </c>
      <c r="L59" s="9">
        <f t="shared" si="2"/>
        <v>109.77387242760628</v>
      </c>
      <c r="M59" s="9">
        <f t="shared" si="3"/>
        <v>106.16039798249136</v>
      </c>
      <c r="N59" s="9">
        <f t="shared" si="4"/>
        <v>9.048048249569149</v>
      </c>
      <c r="O59" s="9">
        <f t="shared" si="5"/>
        <v>7.3732683113870223</v>
      </c>
      <c r="R59" s="9">
        <f t="shared" si="6"/>
        <v>109.77387242760628</v>
      </c>
      <c r="S59" s="9">
        <f t="shared" si="7"/>
        <v>9.048048249569149</v>
      </c>
      <c r="T59" s="9">
        <f t="shared" si="8"/>
        <v>106.16039798249136</v>
      </c>
      <c r="U59" s="9">
        <f t="shared" si="9"/>
        <v>7.3732683113870223</v>
      </c>
      <c r="AD59" s="54">
        <v>72</v>
      </c>
      <c r="AE59" s="45">
        <v>0</v>
      </c>
      <c r="AN59" s="15">
        <v>470</v>
      </c>
      <c r="AO59" s="14">
        <v>0.47846580904054703</v>
      </c>
      <c r="AP59" s="14">
        <v>0.50346504578535767</v>
      </c>
      <c r="AQ59" s="14">
        <v>0.53069569055726162</v>
      </c>
      <c r="AR59" s="14">
        <v>0.5602635571527077</v>
      </c>
      <c r="AS59" s="14">
        <v>0.59269482998151568</v>
      </c>
      <c r="AT59" s="14">
        <v>0.6282619135316766</v>
      </c>
      <c r="AU59" s="14">
        <v>0.66722688817701326</v>
      </c>
      <c r="AV59" s="14">
        <v>0.70995410172558804</v>
      </c>
      <c r="AW59" s="14">
        <v>0.75739614513816622</v>
      </c>
      <c r="AX59" s="14">
        <v>0.81017257022069211</v>
      </c>
      <c r="AY59" s="14">
        <v>0.86950205864145547</v>
      </c>
    </row>
    <row r="60" spans="1:51">
      <c r="A60" s="77" t="s">
        <v>79</v>
      </c>
      <c r="B60" s="78"/>
      <c r="C60" s="78" t="s">
        <v>85</v>
      </c>
      <c r="D60" s="78"/>
      <c r="E60" s="79"/>
      <c r="H60" s="8">
        <v>56</v>
      </c>
      <c r="I60" s="9">
        <v>-0.28401922785588291</v>
      </c>
      <c r="J60" s="9">
        <f t="shared" ca="1" si="0"/>
        <v>-1.611027394749371</v>
      </c>
      <c r="K60" s="9">
        <f t="shared" si="1"/>
        <v>-0.28401922785588291</v>
      </c>
      <c r="L60" s="9">
        <f t="shared" si="2"/>
        <v>88.558060158999766</v>
      </c>
      <c r="M60" s="9">
        <f t="shared" si="3"/>
        <v>99.785718618412432</v>
      </c>
      <c r="N60" s="9">
        <f t="shared" si="4"/>
        <v>9.3434463742161427</v>
      </c>
      <c r="O60" s="9">
        <f t="shared" si="5"/>
        <v>8.9587855833097194</v>
      </c>
      <c r="R60" s="9">
        <f t="shared" si="6"/>
        <v>88.558060158999766</v>
      </c>
      <c r="S60" s="9">
        <f t="shared" si="7"/>
        <v>9.3434463742161427</v>
      </c>
      <c r="T60" s="9">
        <f t="shared" si="8"/>
        <v>99.785718618412432</v>
      </c>
      <c r="U60" s="9">
        <f t="shared" si="9"/>
        <v>8.9587855833097194</v>
      </c>
      <c r="AD60" s="54">
        <v>74</v>
      </c>
      <c r="AE60" s="45">
        <v>0</v>
      </c>
    </row>
    <row r="61" spans="1:51">
      <c r="A61" s="66" t="s">
        <v>88</v>
      </c>
      <c r="B61" s="67"/>
      <c r="C61" s="67" t="s">
        <v>89</v>
      </c>
      <c r="D61" s="67"/>
      <c r="E61" s="68"/>
      <c r="H61" s="8">
        <v>57</v>
      </c>
      <c r="I61" s="9">
        <v>-0.98197363423322614</v>
      </c>
      <c r="J61" s="9">
        <f t="shared" ca="1" si="0"/>
        <v>7.1436465503475002E-2</v>
      </c>
      <c r="K61" s="9">
        <f t="shared" si="1"/>
        <v>-0.98197363423322614</v>
      </c>
      <c r="L61" s="9">
        <f t="shared" si="2"/>
        <v>70.074477946483654</v>
      </c>
      <c r="M61" s="9">
        <f t="shared" si="3"/>
        <v>93.272349255653623</v>
      </c>
      <c r="N61" s="9">
        <f t="shared" si="4"/>
        <v>0</v>
      </c>
      <c r="O61" s="9">
        <f t="shared" si="5"/>
        <v>2.4454162205509107</v>
      </c>
      <c r="R61" s="9">
        <f t="shared" si="6"/>
        <v>70.074477946483654</v>
      </c>
      <c r="S61" s="9">
        <f t="shared" si="7"/>
        <v>0</v>
      </c>
      <c r="T61" s="9">
        <f t="shared" si="8"/>
        <v>93.272349255653623</v>
      </c>
      <c r="U61" s="9">
        <f t="shared" si="9"/>
        <v>2.4454162205509107</v>
      </c>
      <c r="AD61" s="54">
        <v>76</v>
      </c>
      <c r="AE61" s="45">
        <v>0</v>
      </c>
    </row>
    <row r="62" spans="1:51">
      <c r="A62" s="66" t="s">
        <v>90</v>
      </c>
      <c r="B62" s="67"/>
      <c r="C62" s="67" t="s">
        <v>96</v>
      </c>
      <c r="D62" s="67"/>
      <c r="E62" s="68"/>
      <c r="H62" s="8">
        <v>58</v>
      </c>
      <c r="I62" s="9">
        <v>1.8993701138873389</v>
      </c>
      <c r="J62" s="9">
        <f t="shared" ca="1" si="0"/>
        <v>0.10100153156698805</v>
      </c>
      <c r="K62" s="9">
        <f t="shared" si="1"/>
        <v>1.8993701138873389</v>
      </c>
      <c r="L62" s="9">
        <f t="shared" si="2"/>
        <v>184.19323624361849</v>
      </c>
      <c r="M62" s="9">
        <f t="shared" si="3"/>
        <v>123.24663936369869</v>
      </c>
      <c r="N62" s="9">
        <f t="shared" si="4"/>
        <v>0</v>
      </c>
      <c r="O62" s="9">
        <f t="shared" si="5"/>
        <v>0</v>
      </c>
      <c r="R62" s="9">
        <f t="shared" si="6"/>
        <v>184.19323624361849</v>
      </c>
      <c r="S62" s="9">
        <f t="shared" si="7"/>
        <v>0</v>
      </c>
      <c r="T62" s="9">
        <f t="shared" si="8"/>
        <v>123.24663936369869</v>
      </c>
      <c r="U62" s="9">
        <f t="shared" si="9"/>
        <v>0</v>
      </c>
      <c r="AD62" s="54">
        <v>78</v>
      </c>
      <c r="AE62" s="45">
        <v>0</v>
      </c>
    </row>
    <row r="63" spans="1:51">
      <c r="A63" s="66" t="s">
        <v>80</v>
      </c>
      <c r="B63" s="67"/>
      <c r="C63" s="72">
        <v>1000</v>
      </c>
      <c r="D63" s="72"/>
      <c r="E63" s="73"/>
      <c r="H63" s="8">
        <v>59</v>
      </c>
      <c r="I63" s="9">
        <v>-0.27957836667455277</v>
      </c>
      <c r="J63" s="9">
        <f t="shared" ca="1" si="0"/>
        <v>1.1682820317745843</v>
      </c>
      <c r="K63" s="9">
        <f t="shared" si="1"/>
        <v>-0.27957836667455277</v>
      </c>
      <c r="L63" s="9">
        <f t="shared" si="2"/>
        <v>88.690065847276983</v>
      </c>
      <c r="M63" s="9">
        <f t="shared" si="3"/>
        <v>99.828584761136256</v>
      </c>
      <c r="N63" s="9">
        <f t="shared" si="4"/>
        <v>9.4754520624933605</v>
      </c>
      <c r="O63" s="9">
        <f t="shared" si="5"/>
        <v>9.0016517260335434</v>
      </c>
      <c r="R63" s="9">
        <f t="shared" si="6"/>
        <v>88.690065847276983</v>
      </c>
      <c r="S63" s="9">
        <f t="shared" si="7"/>
        <v>9.4754520624933605</v>
      </c>
      <c r="T63" s="9">
        <f t="shared" si="8"/>
        <v>99.828584761136256</v>
      </c>
      <c r="U63" s="9">
        <f t="shared" si="9"/>
        <v>9.0016517260335434</v>
      </c>
      <c r="AD63" s="54">
        <v>80</v>
      </c>
      <c r="AE63" s="45">
        <v>0</v>
      </c>
    </row>
    <row r="64" spans="1:51">
      <c r="A64" s="66" t="s">
        <v>81</v>
      </c>
      <c r="B64" s="67"/>
      <c r="C64" s="67" t="s">
        <v>86</v>
      </c>
      <c r="D64" s="67"/>
      <c r="E64" s="68"/>
      <c r="H64" s="8">
        <v>60</v>
      </c>
      <c r="I64" s="9">
        <v>1.0755722626841762</v>
      </c>
      <c r="J64" s="9">
        <f t="shared" ca="1" si="0"/>
        <v>-8.9099133901580418E-2</v>
      </c>
      <c r="K64" s="9">
        <f t="shared" si="1"/>
        <v>1.0755722626841762</v>
      </c>
      <c r="L64" s="9">
        <f t="shared" si="2"/>
        <v>139.72507254346223</v>
      </c>
      <c r="M64" s="9">
        <f t="shared" si="3"/>
        <v>113.80830024282136</v>
      </c>
      <c r="N64" s="9">
        <f t="shared" si="4"/>
        <v>0</v>
      </c>
      <c r="O64" s="9">
        <f t="shared" si="5"/>
        <v>0</v>
      </c>
      <c r="R64" s="9">
        <f t="shared" si="6"/>
        <v>139.72507254346223</v>
      </c>
      <c r="S64" s="9">
        <f t="shared" si="7"/>
        <v>0</v>
      </c>
      <c r="T64" s="9">
        <f t="shared" si="8"/>
        <v>113.80830024282136</v>
      </c>
      <c r="U64" s="9">
        <f t="shared" si="9"/>
        <v>0</v>
      </c>
      <c r="AD64" s="54">
        <v>82</v>
      </c>
      <c r="AE64" s="45">
        <v>0</v>
      </c>
    </row>
    <row r="65" spans="1:31">
      <c r="A65" s="66" t="s">
        <v>82</v>
      </c>
      <c r="B65" s="67"/>
      <c r="C65" s="72">
        <v>1000</v>
      </c>
      <c r="D65" s="72"/>
      <c r="E65" s="73"/>
      <c r="H65" s="8">
        <v>61</v>
      </c>
      <c r="I65" s="9">
        <v>0.44727453149323521</v>
      </c>
      <c r="J65" s="9">
        <f t="shared" ca="1" si="0"/>
        <v>0.80564370016782305</v>
      </c>
      <c r="K65" s="9">
        <f t="shared" si="1"/>
        <v>0.44727453149323521</v>
      </c>
      <c r="L65" s="9">
        <f t="shared" si="2"/>
        <v>113.17558000125135</v>
      </c>
      <c r="M65" s="9">
        <f t="shared" si="3"/>
        <v>107.09869580673877</v>
      </c>
      <c r="N65" s="9">
        <f t="shared" si="4"/>
        <v>5.6463406759240797</v>
      </c>
      <c r="O65" s="9">
        <f t="shared" si="5"/>
        <v>6.4349704871396227</v>
      </c>
      <c r="R65" s="9">
        <f t="shared" si="6"/>
        <v>113.17558000125135</v>
      </c>
      <c r="S65" s="9">
        <f t="shared" si="7"/>
        <v>5.6463406759240797</v>
      </c>
      <c r="T65" s="9">
        <f t="shared" si="8"/>
        <v>107.09869580673877</v>
      </c>
      <c r="U65" s="9">
        <f t="shared" si="9"/>
        <v>6.4349704871396227</v>
      </c>
      <c r="AD65" s="54">
        <v>84</v>
      </c>
      <c r="AE65" s="45">
        <v>0</v>
      </c>
    </row>
    <row r="66" spans="1:31">
      <c r="A66" s="66" t="s">
        <v>87</v>
      </c>
      <c r="B66" s="67"/>
      <c r="C66" s="72">
        <v>40000000</v>
      </c>
      <c r="D66" s="72"/>
      <c r="E66" s="73"/>
      <c r="H66" s="8">
        <v>62</v>
      </c>
      <c r="I66" s="9">
        <v>1.2282400100578803</v>
      </c>
      <c r="J66" s="9">
        <f t="shared" ca="1" si="0"/>
        <v>-0.7623610183869689</v>
      </c>
      <c r="K66" s="9">
        <f t="shared" si="1"/>
        <v>1.2282400100578803</v>
      </c>
      <c r="L66" s="9">
        <f t="shared" si="2"/>
        <v>147.06619062625953</v>
      </c>
      <c r="M66" s="9">
        <f t="shared" si="3"/>
        <v>115.50114411993987</v>
      </c>
      <c r="N66" s="9">
        <f t="shared" si="4"/>
        <v>0</v>
      </c>
      <c r="O66" s="9">
        <f t="shared" si="5"/>
        <v>0</v>
      </c>
      <c r="R66" s="9">
        <f t="shared" si="6"/>
        <v>147.06619062625953</v>
      </c>
      <c r="S66" s="9">
        <f t="shared" si="7"/>
        <v>0</v>
      </c>
      <c r="T66" s="9">
        <f t="shared" si="8"/>
        <v>115.50114411993987</v>
      </c>
      <c r="U66" s="9">
        <f t="shared" si="9"/>
        <v>0</v>
      </c>
      <c r="AD66" s="54">
        <v>86</v>
      </c>
      <c r="AE66" s="45">
        <v>0</v>
      </c>
    </row>
    <row r="67" spans="1:31">
      <c r="A67" s="66" t="s">
        <v>83</v>
      </c>
      <c r="B67" s="67"/>
      <c r="C67" s="67" t="s">
        <v>97</v>
      </c>
      <c r="D67" s="67"/>
      <c r="E67" s="68"/>
      <c r="H67" s="8">
        <v>63</v>
      </c>
      <c r="I67" s="9">
        <v>0.4172922870498359</v>
      </c>
      <c r="J67" s="9">
        <f t="shared" ca="1" si="0"/>
        <v>-0.90626540846663628</v>
      </c>
      <c r="K67" s="9">
        <f t="shared" si="1"/>
        <v>0.4172922870498359</v>
      </c>
      <c r="L67" s="9">
        <f t="shared" si="2"/>
        <v>112.04315649744461</v>
      </c>
      <c r="M67" s="9">
        <f t="shared" si="3"/>
        <v>106.78859394689241</v>
      </c>
      <c r="N67" s="9">
        <f t="shared" si="4"/>
        <v>6.7787641797308424</v>
      </c>
      <c r="O67" s="9">
        <f t="shared" si="5"/>
        <v>6.7450723469859781</v>
      </c>
      <c r="R67" s="9">
        <f t="shared" si="6"/>
        <v>112.04315649744461</v>
      </c>
      <c r="S67" s="9">
        <f t="shared" si="7"/>
        <v>6.7787641797308424</v>
      </c>
      <c r="T67" s="9">
        <f t="shared" si="8"/>
        <v>106.78859394689241</v>
      </c>
      <c r="U67" s="9">
        <f t="shared" si="9"/>
        <v>6.7450723469859781</v>
      </c>
      <c r="AD67" s="54">
        <v>88</v>
      </c>
      <c r="AE67" s="45">
        <v>0</v>
      </c>
    </row>
    <row r="68" spans="1:31">
      <c r="A68" s="66" t="s">
        <v>84</v>
      </c>
      <c r="B68" s="67"/>
      <c r="C68" s="67" t="s">
        <v>102</v>
      </c>
      <c r="D68" s="67"/>
      <c r="E68" s="68"/>
      <c r="H68" s="8">
        <v>64</v>
      </c>
      <c r="I68" s="9">
        <v>1.2868908978222624</v>
      </c>
      <c r="J68" s="9">
        <f t="shared" ca="1" si="0"/>
        <v>0.12034542107964272</v>
      </c>
      <c r="K68" s="9">
        <f t="shared" si="1"/>
        <v>1.2868908978222624</v>
      </c>
      <c r="L68" s="9">
        <f t="shared" si="2"/>
        <v>149.98792027867592</v>
      </c>
      <c r="M68" s="9">
        <f t="shared" si="3"/>
        <v>116.15816434478319</v>
      </c>
      <c r="N68" s="9">
        <f t="shared" si="4"/>
        <v>0</v>
      </c>
      <c r="O68" s="9">
        <f t="shared" si="5"/>
        <v>0</v>
      </c>
      <c r="R68" s="9">
        <f t="shared" si="6"/>
        <v>149.98792027867592</v>
      </c>
      <c r="S68" s="9">
        <f t="shared" si="7"/>
        <v>0</v>
      </c>
      <c r="T68" s="9">
        <f t="shared" si="8"/>
        <v>116.15816434478319</v>
      </c>
      <c r="U68" s="9">
        <f t="shared" si="9"/>
        <v>0</v>
      </c>
      <c r="AD68" s="54">
        <v>90</v>
      </c>
      <c r="AE68" s="45">
        <v>0</v>
      </c>
    </row>
    <row r="69" spans="1:31">
      <c r="A69" s="69" t="s">
        <v>92</v>
      </c>
      <c r="B69" s="70"/>
      <c r="C69" s="70" t="s">
        <v>93</v>
      </c>
      <c r="D69" s="70"/>
      <c r="E69" s="71"/>
      <c r="H69" s="8">
        <v>65</v>
      </c>
      <c r="I69" s="9">
        <v>-0.86938832275156253</v>
      </c>
      <c r="J69" s="9">
        <f t="shared" ca="1" si="0"/>
        <v>-0.70633978091366389</v>
      </c>
      <c r="K69" s="9">
        <f t="shared" si="1"/>
        <v>-0.86938832275156253</v>
      </c>
      <c r="L69" s="9">
        <f t="shared" ref="L69:L132" si="10">$E$7*EXP(($B$5-0.5*$E$9^2)*$B$6+$E$9*SQRT($B$6)*K69)</f>
        <v>72.771231166485023</v>
      </c>
      <c r="M69" s="9">
        <f t="shared" si="3"/>
        <v>94.293492694027307</v>
      </c>
      <c r="N69" s="9">
        <f t="shared" si="4"/>
        <v>0</v>
      </c>
      <c r="O69" s="9">
        <f t="shared" si="5"/>
        <v>3.4665596589245951</v>
      </c>
      <c r="R69" s="9">
        <f t="shared" si="6"/>
        <v>72.771231166485023</v>
      </c>
      <c r="S69" s="9">
        <f t="shared" si="7"/>
        <v>0</v>
      </c>
      <c r="T69" s="9">
        <f t="shared" si="8"/>
        <v>94.293492694027307</v>
      </c>
      <c r="U69" s="9">
        <f t="shared" si="9"/>
        <v>3.4665596589245951</v>
      </c>
      <c r="AD69" s="54">
        <v>92</v>
      </c>
      <c r="AE69" s="45">
        <v>9.2565598014140299E-3</v>
      </c>
    </row>
    <row r="70" spans="1:31">
      <c r="H70" s="8">
        <v>66</v>
      </c>
      <c r="I70" s="9">
        <v>-1.1351547685792709</v>
      </c>
      <c r="J70" s="9">
        <f t="shared" ref="J70:J133" ca="1" si="11">NORMSINV(RAND())</f>
        <v>1.2433813633196502</v>
      </c>
      <c r="K70" s="9">
        <f t="shared" ref="K70:K133" si="12">IF($B$7=0,I70,J70)</f>
        <v>-1.1351547685792709</v>
      </c>
      <c r="L70" s="9">
        <f t="shared" si="10"/>
        <v>66.56509994576227</v>
      </c>
      <c r="M70" s="9">
        <f t="shared" ref="M70:M133" si="13">$E$8*EXP(($B$5-0.5*$E$10^2)*$B$6+$E$10*SQRT($B$6)*K70)</f>
        <v>91.900738869830349</v>
      </c>
      <c r="N70" s="9">
        <f t="shared" ref="N70:N133" si="14">IF(L70&lt;$E$11,0,IF(AND(L70&gt;$E$11,L70&lt;$E$12),L70-$E$11,IF(AND(L70&gt;$E$12,L70&lt;$E$13),L70-$E$11+2*$E$12-2*L70,0)))</f>
        <v>0</v>
      </c>
      <c r="O70" s="9">
        <f t="shared" ref="O70:O133" si="15">IF(M70&lt;$E$14,0,IF(AND(M70&gt;$E$14,M70&lt;$E$15),M70-$E$14,IF(AND(M70&gt;$E$15,M70&lt;$E$16),M70-$E$14+2*$E$15-2*M70,0)))</f>
        <v>1.0738058347276365</v>
      </c>
      <c r="R70" s="9">
        <f t="shared" ref="R70:R133" si="16">L70</f>
        <v>66.56509994576227</v>
      </c>
      <c r="S70" s="9">
        <f t="shared" ref="S70:S133" si="17">N70</f>
        <v>0</v>
      </c>
      <c r="T70" s="9">
        <f t="shared" ref="T70:T133" si="18">M70</f>
        <v>91.900738869830349</v>
      </c>
      <c r="U70" s="9">
        <f t="shared" ref="U70:U133" si="19">O70</f>
        <v>1.0738058347276365</v>
      </c>
      <c r="AD70" s="54">
        <v>94</v>
      </c>
      <c r="AE70" s="45">
        <v>2.5038369499250882E-2</v>
      </c>
    </row>
    <row r="71" spans="1:31">
      <c r="H71" s="8">
        <v>67</v>
      </c>
      <c r="I71" s="9">
        <v>-0.57545960950091168</v>
      </c>
      <c r="J71" s="9">
        <f t="shared" ca="1" si="11"/>
        <v>-1.5064243140100204</v>
      </c>
      <c r="K71" s="9">
        <f t="shared" si="12"/>
        <v>-0.57545960950091168</v>
      </c>
      <c r="L71" s="9">
        <f t="shared" si="10"/>
        <v>80.311019924190674</v>
      </c>
      <c r="M71" s="9">
        <f t="shared" si="13"/>
        <v>97.012414431848839</v>
      </c>
      <c r="N71" s="9">
        <f t="shared" si="14"/>
        <v>1.0964061394070512</v>
      </c>
      <c r="O71" s="9">
        <f t="shared" si="15"/>
        <v>6.1854813967461268</v>
      </c>
      <c r="R71" s="9">
        <f t="shared" si="16"/>
        <v>80.311019924190674</v>
      </c>
      <c r="S71" s="9">
        <f t="shared" si="17"/>
        <v>1.0964061394070512</v>
      </c>
      <c r="T71" s="9">
        <f t="shared" si="18"/>
        <v>97.012414431848839</v>
      </c>
      <c r="U71" s="9">
        <f t="shared" si="19"/>
        <v>6.1854813967461268</v>
      </c>
      <c r="AD71" s="54">
        <v>96</v>
      </c>
      <c r="AE71" s="45">
        <v>4.0820179197087733E-2</v>
      </c>
    </row>
    <row r="72" spans="1:31">
      <c r="H72" s="8">
        <v>68</v>
      </c>
      <c r="I72" s="9">
        <v>-0.28999184514245169</v>
      </c>
      <c r="J72" s="9">
        <f t="shared" ca="1" si="11"/>
        <v>-0.1499323277662139</v>
      </c>
      <c r="K72" s="9">
        <f t="shared" si="12"/>
        <v>-0.28999184514245169</v>
      </c>
      <c r="L72" s="9">
        <f t="shared" si="10"/>
        <v>88.380832409461945</v>
      </c>
      <c r="M72" s="9">
        <f t="shared" si="13"/>
        <v>99.728095971448965</v>
      </c>
      <c r="N72" s="9">
        <f t="shared" si="14"/>
        <v>9.1662186246783222</v>
      </c>
      <c r="O72" s="9">
        <f t="shared" si="15"/>
        <v>8.9011629363462532</v>
      </c>
      <c r="R72" s="9">
        <f t="shared" si="16"/>
        <v>88.380832409461945</v>
      </c>
      <c r="S72" s="9">
        <f t="shared" si="17"/>
        <v>9.1662186246783222</v>
      </c>
      <c r="T72" s="9">
        <f t="shared" si="18"/>
        <v>99.728095971448965</v>
      </c>
      <c r="U72" s="9">
        <f t="shared" si="19"/>
        <v>8.9011629363462532</v>
      </c>
      <c r="AD72" s="54">
        <v>98</v>
      </c>
      <c r="AE72" s="45">
        <v>5.6601988894924585E-2</v>
      </c>
    </row>
    <row r="73" spans="1:31">
      <c r="H73" s="8">
        <v>69</v>
      </c>
      <c r="I73" s="9">
        <v>-0.44039225644333341</v>
      </c>
      <c r="J73" s="9">
        <f t="shared" ca="1" si="11"/>
        <v>1.0018617193096631</v>
      </c>
      <c r="K73" s="9">
        <f t="shared" si="12"/>
        <v>-0.44039225644333341</v>
      </c>
      <c r="L73" s="9">
        <f t="shared" si="10"/>
        <v>84.032998768178643</v>
      </c>
      <c r="M73" s="9">
        <f t="shared" si="13"/>
        <v>98.287980305948324</v>
      </c>
      <c r="N73" s="9">
        <f t="shared" si="14"/>
        <v>4.8183849833950205</v>
      </c>
      <c r="O73" s="9">
        <f t="shared" si="15"/>
        <v>7.4610472708456115</v>
      </c>
      <c r="R73" s="9">
        <f t="shared" si="16"/>
        <v>84.032998768178643</v>
      </c>
      <c r="S73" s="9">
        <f t="shared" si="17"/>
        <v>4.8183849833950205</v>
      </c>
      <c r="T73" s="9">
        <f t="shared" si="18"/>
        <v>98.287980305948324</v>
      </c>
      <c r="U73" s="9">
        <f t="shared" si="19"/>
        <v>7.4610472708456115</v>
      </c>
      <c r="AD73" s="54">
        <v>100</v>
      </c>
      <c r="AE73" s="45">
        <v>7.2383798592761436E-2</v>
      </c>
    </row>
    <row r="74" spans="1:31">
      <c r="H74" s="8">
        <v>70</v>
      </c>
      <c r="I74" s="9">
        <v>-1.0153764817019537</v>
      </c>
      <c r="J74" s="9">
        <f t="shared" ca="1" si="11"/>
        <v>-2.2047514389007844E-2</v>
      </c>
      <c r="K74" s="9">
        <f t="shared" si="12"/>
        <v>-1.0153764817019537</v>
      </c>
      <c r="L74" s="9">
        <f t="shared" si="10"/>
        <v>69.293773459903235</v>
      </c>
      <c r="M74" s="9">
        <f t="shared" si="13"/>
        <v>92.971519594457646</v>
      </c>
      <c r="N74" s="9">
        <f t="shared" si="14"/>
        <v>0</v>
      </c>
      <c r="O74" s="9">
        <f t="shared" si="15"/>
        <v>2.1445865593549343</v>
      </c>
      <c r="R74" s="9">
        <f t="shared" si="16"/>
        <v>69.293773459903235</v>
      </c>
      <c r="S74" s="9">
        <f t="shared" si="17"/>
        <v>0</v>
      </c>
      <c r="T74" s="9">
        <f t="shared" si="18"/>
        <v>92.971519594457646</v>
      </c>
      <c r="U74" s="9">
        <f t="shared" si="19"/>
        <v>2.1445865593549343</v>
      </c>
      <c r="AD74" s="54">
        <v>102</v>
      </c>
      <c r="AE74" s="45">
        <v>8.8165608290598302E-2</v>
      </c>
    </row>
    <row r="75" spans="1:31">
      <c r="H75" s="8">
        <v>71</v>
      </c>
      <c r="I75" s="9">
        <v>7.180673610644521E-2</v>
      </c>
      <c r="J75" s="9">
        <f t="shared" ca="1" si="11"/>
        <v>3.2787524254754654</v>
      </c>
      <c r="K75" s="9">
        <f t="shared" si="12"/>
        <v>7.180673610644521E-2</v>
      </c>
      <c r="L75" s="9">
        <f t="shared" si="10"/>
        <v>99.783753937273914</v>
      </c>
      <c r="M75" s="9">
        <f t="shared" si="13"/>
        <v>103.27941938877058</v>
      </c>
      <c r="N75" s="9">
        <f t="shared" si="14"/>
        <v>19.038166739901527</v>
      </c>
      <c r="O75" s="9">
        <f t="shared" si="15"/>
        <v>10.254246905107806</v>
      </c>
      <c r="R75" s="9">
        <f t="shared" si="16"/>
        <v>99.783753937273914</v>
      </c>
      <c r="S75" s="9">
        <f t="shared" si="17"/>
        <v>19.038166739901527</v>
      </c>
      <c r="T75" s="9">
        <f t="shared" si="18"/>
        <v>103.27941938877058</v>
      </c>
      <c r="U75" s="9">
        <f t="shared" si="19"/>
        <v>10.254246905107806</v>
      </c>
      <c r="AD75" s="54">
        <v>104</v>
      </c>
      <c r="AE75" s="45">
        <v>7.5229253586335101E-2</v>
      </c>
    </row>
    <row r="76" spans="1:31">
      <c r="H76" s="8">
        <v>72</v>
      </c>
      <c r="I76" s="9">
        <v>-1.1869246957420612</v>
      </c>
      <c r="J76" s="9">
        <f t="shared" ca="1" si="11"/>
        <v>-6.8146788420912249E-2</v>
      </c>
      <c r="K76" s="9">
        <f t="shared" si="12"/>
        <v>-1.1869246957420612</v>
      </c>
      <c r="L76" s="9">
        <f t="shared" si="10"/>
        <v>65.419236378134627</v>
      </c>
      <c r="M76" s="9">
        <f t="shared" si="13"/>
        <v>91.441757197959333</v>
      </c>
      <c r="N76" s="9">
        <f t="shared" si="14"/>
        <v>0</v>
      </c>
      <c r="O76" s="9">
        <f t="shared" si="15"/>
        <v>0.61482416285662111</v>
      </c>
      <c r="R76" s="9">
        <f t="shared" si="16"/>
        <v>65.419236378134627</v>
      </c>
      <c r="S76" s="9">
        <f t="shared" si="17"/>
        <v>0</v>
      </c>
      <c r="T76" s="9">
        <f t="shared" si="18"/>
        <v>91.441757197959333</v>
      </c>
      <c r="U76" s="9">
        <f t="shared" si="19"/>
        <v>0.61482416285662111</v>
      </c>
      <c r="AD76" s="54">
        <v>106</v>
      </c>
      <c r="AE76" s="45">
        <v>5.9447443888498243E-2</v>
      </c>
    </row>
    <row r="77" spans="1:31">
      <c r="H77" s="8">
        <v>73</v>
      </c>
      <c r="I77" s="9">
        <v>1.0983447287539143</v>
      </c>
      <c r="J77" s="9">
        <f t="shared" ca="1" si="11"/>
        <v>0.82504847643099499</v>
      </c>
      <c r="K77" s="9">
        <f t="shared" si="12"/>
        <v>1.0983447287539143</v>
      </c>
      <c r="L77" s="9">
        <f t="shared" si="10"/>
        <v>140.79638936000148</v>
      </c>
      <c r="M77" s="9">
        <f t="shared" si="13"/>
        <v>114.05922752679933</v>
      </c>
      <c r="N77" s="9">
        <f t="shared" si="14"/>
        <v>0</v>
      </c>
      <c r="O77" s="9">
        <f t="shared" si="15"/>
        <v>0</v>
      </c>
      <c r="R77" s="9">
        <f t="shared" si="16"/>
        <v>140.79638936000148</v>
      </c>
      <c r="S77" s="9">
        <f t="shared" si="17"/>
        <v>0</v>
      </c>
      <c r="T77" s="9">
        <f t="shared" si="18"/>
        <v>114.05922752679933</v>
      </c>
      <c r="U77" s="9">
        <f t="shared" si="19"/>
        <v>0</v>
      </c>
      <c r="AD77" s="54">
        <v>108</v>
      </c>
      <c r="AE77" s="45">
        <v>4.3665634190661391E-2</v>
      </c>
    </row>
    <row r="78" spans="1:31">
      <c r="H78" s="8">
        <v>74</v>
      </c>
      <c r="I78" s="9">
        <v>0.37614721394283812</v>
      </c>
      <c r="J78" s="9">
        <f t="shared" ca="1" si="11"/>
        <v>0.76731512325933537</v>
      </c>
      <c r="K78" s="9">
        <f t="shared" si="12"/>
        <v>0.37614721394283812</v>
      </c>
      <c r="L78" s="9">
        <f t="shared" si="10"/>
        <v>110.50753645077708</v>
      </c>
      <c r="M78" s="9">
        <f t="shared" si="13"/>
        <v>106.36449767121026</v>
      </c>
      <c r="N78" s="9">
        <f t="shared" si="14"/>
        <v>8.3143842263983743</v>
      </c>
      <c r="O78" s="9">
        <f t="shared" si="15"/>
        <v>7.1691686226681384</v>
      </c>
      <c r="R78" s="9">
        <f t="shared" si="16"/>
        <v>110.50753645077708</v>
      </c>
      <c r="S78" s="9">
        <f t="shared" si="17"/>
        <v>8.3143842263983743</v>
      </c>
      <c r="T78" s="9">
        <f t="shared" si="18"/>
        <v>106.36449767121026</v>
      </c>
      <c r="U78" s="9">
        <f t="shared" si="19"/>
        <v>7.1691686226681384</v>
      </c>
      <c r="AD78" s="54">
        <v>110</v>
      </c>
      <c r="AE78" s="45">
        <v>2.788382449282454E-2</v>
      </c>
    </row>
    <row r="79" spans="1:31">
      <c r="H79" s="8">
        <v>75</v>
      </c>
      <c r="I79" s="9">
        <v>-0.50442833765580097</v>
      </c>
      <c r="J79" s="9">
        <f t="shared" ca="1" si="11"/>
        <v>-0.87765544844689736</v>
      </c>
      <c r="K79" s="9">
        <f t="shared" si="12"/>
        <v>-0.50442833765580097</v>
      </c>
      <c r="L79" s="9">
        <f t="shared" si="10"/>
        <v>82.247362951263696</v>
      </c>
      <c r="M79" s="9">
        <f t="shared" si="13"/>
        <v>97.681150948340317</v>
      </c>
      <c r="N79" s="9">
        <f t="shared" si="14"/>
        <v>3.0327491664800732</v>
      </c>
      <c r="O79" s="9">
        <f t="shared" si="15"/>
        <v>6.8542179132376049</v>
      </c>
      <c r="R79" s="9">
        <f t="shared" si="16"/>
        <v>82.247362951263696</v>
      </c>
      <c r="S79" s="9">
        <f t="shared" si="17"/>
        <v>3.0327491664800732</v>
      </c>
      <c r="T79" s="9">
        <f t="shared" si="18"/>
        <v>97.681150948340317</v>
      </c>
      <c r="U79" s="9">
        <f t="shared" si="19"/>
        <v>6.8542179132376049</v>
      </c>
      <c r="AD79" s="54">
        <v>112</v>
      </c>
      <c r="AE79" s="45">
        <v>1.2102014794987686E-2</v>
      </c>
    </row>
    <row r="80" spans="1:31">
      <c r="H80" s="8">
        <v>76</v>
      </c>
      <c r="I80" s="9">
        <v>-0.55473725293329901</v>
      </c>
      <c r="J80" s="9">
        <f t="shared" ca="1" si="11"/>
        <v>0.37329884731570512</v>
      </c>
      <c r="K80" s="9">
        <f t="shared" si="12"/>
        <v>-0.55473725293329901</v>
      </c>
      <c r="L80" s="9">
        <f t="shared" si="10"/>
        <v>80.871162135018224</v>
      </c>
      <c r="M80" s="9">
        <f t="shared" si="13"/>
        <v>97.207034343625281</v>
      </c>
      <c r="N80" s="9">
        <f t="shared" si="14"/>
        <v>1.6565483502346012</v>
      </c>
      <c r="O80" s="9">
        <f t="shared" si="15"/>
        <v>6.3801013085225691</v>
      </c>
      <c r="R80" s="9">
        <f t="shared" si="16"/>
        <v>80.871162135018224</v>
      </c>
      <c r="S80" s="9">
        <f t="shared" si="17"/>
        <v>1.6565483502346012</v>
      </c>
      <c r="T80" s="9">
        <f t="shared" si="18"/>
        <v>97.207034343625281</v>
      </c>
      <c r="U80" s="9">
        <f t="shared" si="19"/>
        <v>6.3801013085225691</v>
      </c>
      <c r="AD80" s="54">
        <v>114</v>
      </c>
      <c r="AE80" s="45">
        <v>0</v>
      </c>
    </row>
    <row r="81" spans="8:31">
      <c r="H81" s="8">
        <v>77</v>
      </c>
      <c r="I81" s="9">
        <v>-0.34899681451250414</v>
      </c>
      <c r="J81" s="9">
        <f t="shared" ca="1" si="11"/>
        <v>1.6209528016060117</v>
      </c>
      <c r="K81" s="9">
        <f t="shared" si="12"/>
        <v>-0.34899681451250414</v>
      </c>
      <c r="L81" s="9">
        <f t="shared" si="10"/>
        <v>86.648903236511813</v>
      </c>
      <c r="M81" s="9">
        <f t="shared" si="13"/>
        <v>99.160612658004936</v>
      </c>
      <c r="N81" s="9">
        <f t="shared" si="14"/>
        <v>7.4342894517281906</v>
      </c>
      <c r="O81" s="9">
        <f t="shared" si="15"/>
        <v>8.3336796229022241</v>
      </c>
      <c r="R81" s="9">
        <f t="shared" si="16"/>
        <v>86.648903236511813</v>
      </c>
      <c r="S81" s="9">
        <f t="shared" si="17"/>
        <v>7.4342894517281906</v>
      </c>
      <c r="T81" s="9">
        <f t="shared" si="18"/>
        <v>99.160612658004936</v>
      </c>
      <c r="U81" s="9">
        <f t="shared" si="19"/>
        <v>8.3336796229022241</v>
      </c>
      <c r="AD81" s="54">
        <v>116</v>
      </c>
      <c r="AE81" s="45">
        <v>0</v>
      </c>
    </row>
    <row r="82" spans="8:31">
      <c r="H82" s="8">
        <v>78</v>
      </c>
      <c r="I82" s="9">
        <v>0.38744066707268832</v>
      </c>
      <c r="J82" s="9">
        <f t="shared" ca="1" si="11"/>
        <v>-0.17527934037929604</v>
      </c>
      <c r="K82" s="9">
        <f t="shared" si="12"/>
        <v>0.38744066707268832</v>
      </c>
      <c r="L82" s="9">
        <f t="shared" si="10"/>
        <v>110.92692379313011</v>
      </c>
      <c r="M82" s="9">
        <f t="shared" si="13"/>
        <v>106.48073515372832</v>
      </c>
      <c r="N82" s="9">
        <f t="shared" si="14"/>
        <v>7.8949968840453266</v>
      </c>
      <c r="O82" s="9">
        <f t="shared" si="15"/>
        <v>7.0529311401500649</v>
      </c>
      <c r="R82" s="9">
        <f t="shared" si="16"/>
        <v>110.92692379313011</v>
      </c>
      <c r="S82" s="9">
        <f t="shared" si="17"/>
        <v>7.8949968840453266</v>
      </c>
      <c r="T82" s="9">
        <f t="shared" si="18"/>
        <v>106.48073515372832</v>
      </c>
      <c r="U82" s="9">
        <f t="shared" si="19"/>
        <v>7.0529311401500649</v>
      </c>
      <c r="AD82" s="54">
        <v>118</v>
      </c>
      <c r="AE82" s="45">
        <v>0</v>
      </c>
    </row>
    <row r="83" spans="8:31">
      <c r="H83" s="8">
        <v>79</v>
      </c>
      <c r="I83" s="9">
        <v>2.4863091970915265</v>
      </c>
      <c r="J83" s="9">
        <f t="shared" ca="1" si="11"/>
        <v>0.68779140583965248</v>
      </c>
      <c r="K83" s="9">
        <f t="shared" si="12"/>
        <v>2.4863091970915265</v>
      </c>
      <c r="L83" s="9">
        <f t="shared" si="10"/>
        <v>224.26977363415941</v>
      </c>
      <c r="M83" s="9">
        <f t="shared" si="13"/>
        <v>130.44507754842067</v>
      </c>
      <c r="N83" s="9">
        <f t="shared" si="14"/>
        <v>0</v>
      </c>
      <c r="O83" s="9">
        <f t="shared" si="15"/>
        <v>0</v>
      </c>
      <c r="R83" s="9">
        <f t="shared" si="16"/>
        <v>224.26977363415941</v>
      </c>
      <c r="S83" s="9">
        <f t="shared" si="17"/>
        <v>0</v>
      </c>
      <c r="T83" s="9">
        <f t="shared" si="18"/>
        <v>130.44507754842067</v>
      </c>
      <c r="U83" s="9">
        <f t="shared" si="19"/>
        <v>0</v>
      </c>
      <c r="AD83" s="54">
        <v>120</v>
      </c>
      <c r="AE83" s="45">
        <v>0</v>
      </c>
    </row>
    <row r="84" spans="8:31">
      <c r="H84" s="8">
        <v>80</v>
      </c>
      <c r="I84" s="9">
        <v>-0.6659950063164447</v>
      </c>
      <c r="J84" s="9">
        <f t="shared" ca="1" si="11"/>
        <v>0.62480081359267636</v>
      </c>
      <c r="K84" s="9">
        <f t="shared" si="12"/>
        <v>-0.6659950063164447</v>
      </c>
      <c r="L84" s="9">
        <f t="shared" si="10"/>
        <v>77.908925116403466</v>
      </c>
      <c r="M84" s="9">
        <f t="shared" si="13"/>
        <v>96.166685223755493</v>
      </c>
      <c r="N84" s="9">
        <f t="shared" si="14"/>
        <v>0</v>
      </c>
      <c r="O84" s="9">
        <f t="shared" si="15"/>
        <v>5.3397521886527812</v>
      </c>
      <c r="R84" s="9">
        <f t="shared" si="16"/>
        <v>77.908925116403466</v>
      </c>
      <c r="S84" s="9">
        <f t="shared" si="17"/>
        <v>0</v>
      </c>
      <c r="T84" s="9">
        <f t="shared" si="18"/>
        <v>96.166685223755493</v>
      </c>
      <c r="U84" s="9">
        <f t="shared" si="19"/>
        <v>5.3397521886527812</v>
      </c>
      <c r="AD84" s="54">
        <v>122</v>
      </c>
      <c r="AE84" s="45">
        <v>0</v>
      </c>
    </row>
    <row r="85" spans="8:31">
      <c r="H85" s="8">
        <v>81</v>
      </c>
      <c r="I85" s="9">
        <v>1.7991977714547937E-2</v>
      </c>
      <c r="J85" s="9">
        <f t="shared" ca="1" si="11"/>
        <v>1.4325236771819365</v>
      </c>
      <c r="K85" s="9">
        <f t="shared" si="12"/>
        <v>1.7991977714547937E-2</v>
      </c>
      <c r="L85" s="9">
        <f t="shared" si="10"/>
        <v>97.998822615675067</v>
      </c>
      <c r="M85" s="9">
        <f t="shared" si="13"/>
        <v>102.74328821277224</v>
      </c>
      <c r="N85" s="9">
        <f t="shared" si="14"/>
        <v>18.784208830891444</v>
      </c>
      <c r="O85" s="9">
        <f t="shared" si="15"/>
        <v>10.790378081106127</v>
      </c>
      <c r="R85" s="9">
        <f t="shared" si="16"/>
        <v>97.998822615675067</v>
      </c>
      <c r="S85" s="9">
        <f t="shared" si="17"/>
        <v>18.784208830891444</v>
      </c>
      <c r="T85" s="9">
        <f t="shared" si="18"/>
        <v>102.74328821277224</v>
      </c>
      <c r="U85" s="9">
        <f t="shared" si="19"/>
        <v>10.790378081106127</v>
      </c>
      <c r="AD85" s="54">
        <v>124</v>
      </c>
      <c r="AE85" s="45">
        <v>0</v>
      </c>
    </row>
    <row r="86" spans="8:31">
      <c r="H86" s="8">
        <v>82</v>
      </c>
      <c r="I86" s="9">
        <v>-0.6504552885605569</v>
      </c>
      <c r="J86" s="9">
        <f t="shared" ca="1" si="11"/>
        <v>7.4748635402678787E-2</v>
      </c>
      <c r="K86" s="9">
        <f t="shared" si="12"/>
        <v>-0.6504552885605569</v>
      </c>
      <c r="L86" s="9">
        <f t="shared" si="10"/>
        <v>78.316058305389163</v>
      </c>
      <c r="M86" s="9">
        <f t="shared" si="13"/>
        <v>96.311322327380793</v>
      </c>
      <c r="N86" s="9">
        <f t="shared" si="14"/>
        <v>0</v>
      </c>
      <c r="O86" s="9">
        <f t="shared" si="15"/>
        <v>5.484389292278081</v>
      </c>
      <c r="R86" s="9">
        <f t="shared" si="16"/>
        <v>78.316058305389163</v>
      </c>
      <c r="S86" s="9">
        <f t="shared" si="17"/>
        <v>0</v>
      </c>
      <c r="T86" s="9">
        <f t="shared" si="18"/>
        <v>96.311322327380793</v>
      </c>
      <c r="U86" s="9">
        <f t="shared" si="19"/>
        <v>5.484389292278081</v>
      </c>
      <c r="AD86" s="54">
        <v>126</v>
      </c>
      <c r="AE86" s="45">
        <v>0</v>
      </c>
    </row>
    <row r="87" spans="8:31">
      <c r="H87" s="8">
        <v>83</v>
      </c>
      <c r="I87" s="9">
        <v>-0.10499444601844886</v>
      </c>
      <c r="J87" s="9">
        <f t="shared" ca="1" si="11"/>
        <v>0.79323591230341373</v>
      </c>
      <c r="K87" s="9">
        <f t="shared" si="12"/>
        <v>-0.10499444601844886</v>
      </c>
      <c r="L87" s="9">
        <f t="shared" si="10"/>
        <v>94.038548707873815</v>
      </c>
      <c r="M87" s="9">
        <f t="shared" si="13"/>
        <v>101.52845708989281</v>
      </c>
      <c r="N87" s="9">
        <f t="shared" si="14"/>
        <v>14.823934923090192</v>
      </c>
      <c r="O87" s="9">
        <f t="shared" si="15"/>
        <v>10.701524054790099</v>
      </c>
      <c r="R87" s="9">
        <f t="shared" si="16"/>
        <v>94.038548707873815</v>
      </c>
      <c r="S87" s="9">
        <f t="shared" si="17"/>
        <v>14.823934923090192</v>
      </c>
      <c r="T87" s="9">
        <f t="shared" si="18"/>
        <v>101.52845708989281</v>
      </c>
      <c r="U87" s="9">
        <f t="shared" si="19"/>
        <v>10.701524054790099</v>
      </c>
      <c r="AD87" s="54">
        <v>128</v>
      </c>
      <c r="AE87" s="45">
        <v>0</v>
      </c>
    </row>
    <row r="88" spans="8:31">
      <c r="H88" s="8">
        <v>84</v>
      </c>
      <c r="I88" s="9">
        <v>-0.56424546014349453</v>
      </c>
      <c r="J88" s="9">
        <f t="shared" ca="1" si="11"/>
        <v>0.15848250951351936</v>
      </c>
      <c r="K88" s="9">
        <f t="shared" si="12"/>
        <v>-0.56424546014349453</v>
      </c>
      <c r="L88" s="9">
        <f t="shared" si="10"/>
        <v>80.613664131279023</v>
      </c>
      <c r="M88" s="9">
        <f t="shared" si="13"/>
        <v>97.117686882213434</v>
      </c>
      <c r="N88" s="9">
        <f t="shared" si="14"/>
        <v>1.3990503464954003</v>
      </c>
      <c r="O88" s="9">
        <f t="shared" si="15"/>
        <v>6.2907538471107216</v>
      </c>
      <c r="R88" s="9">
        <f t="shared" si="16"/>
        <v>80.613664131279023</v>
      </c>
      <c r="S88" s="9">
        <f t="shared" si="17"/>
        <v>1.3990503464954003</v>
      </c>
      <c r="T88" s="9">
        <f t="shared" si="18"/>
        <v>97.117686882213434</v>
      </c>
      <c r="U88" s="9">
        <f t="shared" si="19"/>
        <v>6.2907538471107216</v>
      </c>
      <c r="AD88" s="54">
        <v>130</v>
      </c>
      <c r="AE88" s="45">
        <v>0</v>
      </c>
    </row>
    <row r="89" spans="8:31">
      <c r="H89" s="8">
        <v>85</v>
      </c>
      <c r="I89" s="9">
        <v>1.2586899376410203</v>
      </c>
      <c r="J89" s="9">
        <f t="shared" ca="1" si="11"/>
        <v>-1.8846333785522194</v>
      </c>
      <c r="K89" s="9">
        <f t="shared" si="12"/>
        <v>1.2586899376410203</v>
      </c>
      <c r="L89" s="9">
        <f t="shared" si="10"/>
        <v>148.57589747928415</v>
      </c>
      <c r="M89" s="9">
        <f t="shared" si="13"/>
        <v>115.84178576305268</v>
      </c>
      <c r="N89" s="9">
        <f t="shared" si="14"/>
        <v>0</v>
      </c>
      <c r="O89" s="9">
        <f t="shared" si="15"/>
        <v>0</v>
      </c>
      <c r="R89" s="9">
        <f t="shared" si="16"/>
        <v>148.57589747928415</v>
      </c>
      <c r="S89" s="9">
        <f t="shared" si="17"/>
        <v>0</v>
      </c>
      <c r="T89" s="9">
        <f t="shared" si="18"/>
        <v>115.84178576305268</v>
      </c>
      <c r="U89" s="9">
        <f t="shared" si="19"/>
        <v>0</v>
      </c>
    </row>
    <row r="90" spans="8:31">
      <c r="H90" s="8">
        <v>86</v>
      </c>
      <c r="I90" s="9">
        <v>-3.6250440059707657E-2</v>
      </c>
      <c r="J90" s="9">
        <f t="shared" ca="1" si="11"/>
        <v>-0.64179101715033415</v>
      </c>
      <c r="K90" s="9">
        <f t="shared" si="12"/>
        <v>-3.6250440059707657E-2</v>
      </c>
      <c r="L90" s="9">
        <f t="shared" si="10"/>
        <v>96.232015575963828</v>
      </c>
      <c r="M90" s="9">
        <f t="shared" si="13"/>
        <v>102.20571278856355</v>
      </c>
      <c r="N90" s="9">
        <f t="shared" si="14"/>
        <v>17.017401791180205</v>
      </c>
      <c r="O90" s="9">
        <f t="shared" si="15"/>
        <v>11.327953505314838</v>
      </c>
      <c r="R90" s="9">
        <f t="shared" si="16"/>
        <v>96.232015575963828</v>
      </c>
      <c r="S90" s="9">
        <f t="shared" si="17"/>
        <v>17.017401791180205</v>
      </c>
      <c r="T90" s="9">
        <f t="shared" si="18"/>
        <v>102.20571278856355</v>
      </c>
      <c r="U90" s="9">
        <f t="shared" si="19"/>
        <v>11.327953505314838</v>
      </c>
    </row>
    <row r="91" spans="8:31">
      <c r="H91" s="8">
        <v>87</v>
      </c>
      <c r="I91" s="9">
        <v>-0.51529212051249107</v>
      </c>
      <c r="J91" s="9">
        <f t="shared" ca="1" si="11"/>
        <v>0.12114641977804709</v>
      </c>
      <c r="K91" s="9">
        <f t="shared" si="12"/>
        <v>-0.51529212051249107</v>
      </c>
      <c r="L91" s="9">
        <f t="shared" si="10"/>
        <v>81.948215071468297</v>
      </c>
      <c r="M91" s="9">
        <f t="shared" si="13"/>
        <v>97.578574119869558</v>
      </c>
      <c r="N91" s="9">
        <f t="shared" si="14"/>
        <v>2.7336012866846744</v>
      </c>
      <c r="O91" s="9">
        <f t="shared" si="15"/>
        <v>6.7516410847668453</v>
      </c>
      <c r="R91" s="9">
        <f t="shared" si="16"/>
        <v>81.948215071468297</v>
      </c>
      <c r="S91" s="9">
        <f t="shared" si="17"/>
        <v>2.7336012866846744</v>
      </c>
      <c r="T91" s="9">
        <f t="shared" si="18"/>
        <v>97.578574119869558</v>
      </c>
      <c r="U91" s="9">
        <f t="shared" si="19"/>
        <v>6.7516410847668453</v>
      </c>
    </row>
    <row r="92" spans="8:31">
      <c r="H92" s="8">
        <v>88</v>
      </c>
      <c r="I92" s="9">
        <v>-6.560414725809123E-2</v>
      </c>
      <c r="J92" s="9">
        <f t="shared" ca="1" si="11"/>
        <v>-1.6299161034820193</v>
      </c>
      <c r="K92" s="9">
        <f t="shared" si="12"/>
        <v>-6.560414725809123E-2</v>
      </c>
      <c r="L92" s="9">
        <f t="shared" si="10"/>
        <v>95.289214113336001</v>
      </c>
      <c r="M92" s="9">
        <f t="shared" si="13"/>
        <v>101.91597351234832</v>
      </c>
      <c r="N92" s="9">
        <f t="shared" si="14"/>
        <v>16.074600328552378</v>
      </c>
      <c r="O92" s="9">
        <f t="shared" si="15"/>
        <v>11.089040477245604</v>
      </c>
      <c r="R92" s="9">
        <f t="shared" si="16"/>
        <v>95.289214113336001</v>
      </c>
      <c r="S92" s="9">
        <f t="shared" si="17"/>
        <v>16.074600328552378</v>
      </c>
      <c r="T92" s="9">
        <f t="shared" si="18"/>
        <v>101.91597351234832</v>
      </c>
      <c r="U92" s="9">
        <f t="shared" si="19"/>
        <v>11.089040477245604</v>
      </c>
    </row>
    <row r="93" spans="8:31">
      <c r="H93" s="8">
        <v>89</v>
      </c>
      <c r="I93" s="9">
        <v>-0.36270071276341204</v>
      </c>
      <c r="J93" s="9">
        <f t="shared" ca="1" si="11"/>
        <v>-8.2369056087930499E-3</v>
      </c>
      <c r="K93" s="9">
        <f t="shared" si="12"/>
        <v>-0.36270071276341204</v>
      </c>
      <c r="L93" s="9">
        <f t="shared" si="10"/>
        <v>86.251543962330629</v>
      </c>
      <c r="M93" s="9">
        <f t="shared" si="13"/>
        <v>99.029277465209674</v>
      </c>
      <c r="N93" s="9">
        <f t="shared" si="14"/>
        <v>7.0369301775470063</v>
      </c>
      <c r="O93" s="9">
        <f t="shared" si="15"/>
        <v>8.2023444301069617</v>
      </c>
      <c r="R93" s="9">
        <f t="shared" si="16"/>
        <v>86.251543962330629</v>
      </c>
      <c r="S93" s="9">
        <f t="shared" si="17"/>
        <v>7.0369301775470063</v>
      </c>
      <c r="T93" s="9">
        <f t="shared" si="18"/>
        <v>99.029277465209674</v>
      </c>
      <c r="U93" s="9">
        <f t="shared" si="19"/>
        <v>8.2023444301069617</v>
      </c>
    </row>
    <row r="94" spans="8:31">
      <c r="H94" s="8">
        <v>90</v>
      </c>
      <c r="I94" s="9">
        <v>-0.24258060690752309</v>
      </c>
      <c r="J94" s="9">
        <f t="shared" ca="1" si="11"/>
        <v>2.2573205753833068</v>
      </c>
      <c r="K94" s="9">
        <f t="shared" si="12"/>
        <v>-0.24258060690752309</v>
      </c>
      <c r="L94" s="9">
        <f t="shared" si="10"/>
        <v>89.79750971282995</v>
      </c>
      <c r="M94" s="9">
        <f t="shared" si="13"/>
        <v>100.1864282477945</v>
      </c>
      <c r="N94" s="9">
        <f t="shared" si="14"/>
        <v>10.582895928046327</v>
      </c>
      <c r="O94" s="9">
        <f t="shared" si="15"/>
        <v>9.3594952126917832</v>
      </c>
      <c r="R94" s="9">
        <f t="shared" si="16"/>
        <v>89.79750971282995</v>
      </c>
      <c r="S94" s="9">
        <f t="shared" si="17"/>
        <v>10.582895928046327</v>
      </c>
      <c r="T94" s="9">
        <f t="shared" si="18"/>
        <v>100.1864282477945</v>
      </c>
      <c r="U94" s="9">
        <f t="shared" si="19"/>
        <v>9.3594952126917832</v>
      </c>
    </row>
    <row r="95" spans="8:31">
      <c r="H95" s="8">
        <v>91</v>
      </c>
      <c r="I95" s="9">
        <v>-0.93628009456445738</v>
      </c>
      <c r="J95" s="9">
        <f t="shared" ca="1" si="11"/>
        <v>1.1808615907722002</v>
      </c>
      <c r="K95" s="9">
        <f t="shared" si="12"/>
        <v>-0.93628009456445738</v>
      </c>
      <c r="L95" s="9">
        <f t="shared" si="10"/>
        <v>71.156710997532542</v>
      </c>
      <c r="M95" s="9">
        <f t="shared" si="13"/>
        <v>93.6854473901208</v>
      </c>
      <c r="N95" s="9">
        <f t="shared" si="14"/>
        <v>0</v>
      </c>
      <c r="O95" s="9">
        <f t="shared" si="15"/>
        <v>2.8585143550180874</v>
      </c>
      <c r="R95" s="9">
        <f t="shared" si="16"/>
        <v>71.156710997532542</v>
      </c>
      <c r="S95" s="9">
        <f t="shared" si="17"/>
        <v>0</v>
      </c>
      <c r="T95" s="9">
        <f t="shared" si="18"/>
        <v>93.6854473901208</v>
      </c>
      <c r="U95" s="9">
        <f t="shared" si="19"/>
        <v>2.8585143550180874</v>
      </c>
    </row>
    <row r="96" spans="8:31">
      <c r="H96" s="8">
        <v>92</v>
      </c>
      <c r="I96" s="9">
        <v>1.3101928801524989</v>
      </c>
      <c r="J96" s="9">
        <f t="shared" ca="1" si="11"/>
        <v>-0.45440023149404929</v>
      </c>
      <c r="K96" s="9">
        <f t="shared" si="12"/>
        <v>1.3101928801524989</v>
      </c>
      <c r="L96" s="9">
        <f t="shared" si="10"/>
        <v>151.16477074152556</v>
      </c>
      <c r="M96" s="9">
        <f t="shared" si="13"/>
        <v>116.42023453168507</v>
      </c>
      <c r="N96" s="9">
        <f t="shared" si="14"/>
        <v>0</v>
      </c>
      <c r="O96" s="9">
        <f t="shared" si="15"/>
        <v>0</v>
      </c>
      <c r="R96" s="9">
        <f t="shared" si="16"/>
        <v>151.16477074152556</v>
      </c>
      <c r="S96" s="9">
        <f t="shared" si="17"/>
        <v>0</v>
      </c>
      <c r="T96" s="9">
        <f t="shared" si="18"/>
        <v>116.42023453168507</v>
      </c>
      <c r="U96" s="9">
        <f t="shared" si="19"/>
        <v>0</v>
      </c>
    </row>
    <row r="97" spans="8:21">
      <c r="H97" s="8">
        <v>93</v>
      </c>
      <c r="I97" s="9">
        <v>-0.15873072237812463</v>
      </c>
      <c r="J97" s="9">
        <f t="shared" ca="1" si="11"/>
        <v>2.0829761739979875</v>
      </c>
      <c r="K97" s="9">
        <f t="shared" si="12"/>
        <v>-0.15873072237812463</v>
      </c>
      <c r="L97" s="9">
        <f t="shared" si="10"/>
        <v>92.358818768474279</v>
      </c>
      <c r="M97" s="9">
        <f t="shared" si="13"/>
        <v>101.00218191829421</v>
      </c>
      <c r="N97" s="9">
        <f t="shared" si="14"/>
        <v>13.144204983690656</v>
      </c>
      <c r="O97" s="9">
        <f t="shared" si="15"/>
        <v>10.1752488831915</v>
      </c>
      <c r="R97" s="9">
        <f t="shared" si="16"/>
        <v>92.358818768474279</v>
      </c>
      <c r="S97" s="9">
        <f t="shared" si="17"/>
        <v>13.144204983690656</v>
      </c>
      <c r="T97" s="9">
        <f t="shared" si="18"/>
        <v>101.00218191829421</v>
      </c>
      <c r="U97" s="9">
        <f t="shared" si="19"/>
        <v>10.1752488831915</v>
      </c>
    </row>
    <row r="98" spans="8:21">
      <c r="H98" s="8">
        <v>94</v>
      </c>
      <c r="I98" s="9">
        <v>-6.8412970186502511E-2</v>
      </c>
      <c r="J98" s="9">
        <f t="shared" ca="1" si="11"/>
        <v>-0.88870321202861891</v>
      </c>
      <c r="K98" s="9">
        <f t="shared" si="12"/>
        <v>-6.8412970186502511E-2</v>
      </c>
      <c r="L98" s="9">
        <f t="shared" si="10"/>
        <v>95.199484164552757</v>
      </c>
      <c r="M98" s="9">
        <f t="shared" si="13"/>
        <v>101.88829178510939</v>
      </c>
      <c r="N98" s="9">
        <f t="shared" si="14"/>
        <v>15.984870379769134</v>
      </c>
      <c r="O98" s="9">
        <f t="shared" si="15"/>
        <v>11.061358750006676</v>
      </c>
      <c r="R98" s="9">
        <f t="shared" si="16"/>
        <v>95.199484164552757</v>
      </c>
      <c r="S98" s="9">
        <f t="shared" si="17"/>
        <v>15.984870379769134</v>
      </c>
      <c r="T98" s="9">
        <f t="shared" si="18"/>
        <v>101.88829178510939</v>
      </c>
      <c r="U98" s="9">
        <f t="shared" si="19"/>
        <v>11.061358750006676</v>
      </c>
    </row>
    <row r="99" spans="8:21">
      <c r="H99" s="8">
        <v>95</v>
      </c>
      <c r="I99" s="9">
        <v>-0.1672665600163751</v>
      </c>
      <c r="J99" s="9">
        <f t="shared" ca="1" si="11"/>
        <v>0.25462421284357795</v>
      </c>
      <c r="K99" s="9">
        <f t="shared" si="12"/>
        <v>-0.1672665600163751</v>
      </c>
      <c r="L99" s="9">
        <f t="shared" si="10"/>
        <v>92.09477443896742</v>
      </c>
      <c r="M99" s="9">
        <f t="shared" si="13"/>
        <v>100.91883621691714</v>
      </c>
      <c r="N99" s="9">
        <f t="shared" si="14"/>
        <v>12.880160654183797</v>
      </c>
      <c r="O99" s="9">
        <f t="shared" si="15"/>
        <v>10.09190318181443</v>
      </c>
      <c r="R99" s="9">
        <f t="shared" si="16"/>
        <v>92.09477443896742</v>
      </c>
      <c r="S99" s="9">
        <f t="shared" si="17"/>
        <v>12.880160654183797</v>
      </c>
      <c r="T99" s="9">
        <f t="shared" si="18"/>
        <v>100.91883621691714</v>
      </c>
      <c r="U99" s="9">
        <f t="shared" si="19"/>
        <v>10.09190318181443</v>
      </c>
    </row>
    <row r="100" spans="8:21">
      <c r="H100" s="8">
        <v>96</v>
      </c>
      <c r="I100" s="9">
        <v>-1.094570642849896</v>
      </c>
      <c r="J100" s="9">
        <f t="shared" ca="1" si="11"/>
        <v>-1.8269270364663572</v>
      </c>
      <c r="K100" s="9">
        <f t="shared" si="12"/>
        <v>-1.094570642849896</v>
      </c>
      <c r="L100" s="9">
        <f t="shared" si="10"/>
        <v>67.477396158023353</v>
      </c>
      <c r="M100" s="9">
        <f t="shared" si="13"/>
        <v>92.262159830971441</v>
      </c>
      <c r="N100" s="9">
        <f t="shared" si="14"/>
        <v>0</v>
      </c>
      <c r="O100" s="9">
        <f t="shared" si="15"/>
        <v>1.4352267958687293</v>
      </c>
      <c r="R100" s="9">
        <f t="shared" si="16"/>
        <v>67.477396158023353</v>
      </c>
      <c r="S100" s="9">
        <f t="shared" si="17"/>
        <v>0</v>
      </c>
      <c r="T100" s="9">
        <f t="shared" si="18"/>
        <v>92.262159830971441</v>
      </c>
      <c r="U100" s="9">
        <f t="shared" si="19"/>
        <v>1.4352267958687293</v>
      </c>
    </row>
    <row r="101" spans="8:21">
      <c r="H101" s="8">
        <v>97</v>
      </c>
      <c r="I101" s="9">
        <v>-0.49112726973444082</v>
      </c>
      <c r="J101" s="9">
        <f t="shared" ca="1" si="11"/>
        <v>-0.64291075474318649</v>
      </c>
      <c r="K101" s="9">
        <f t="shared" si="12"/>
        <v>-0.49112726973444082</v>
      </c>
      <c r="L101" s="9">
        <f t="shared" si="10"/>
        <v>82.615111935907393</v>
      </c>
      <c r="M101" s="9">
        <f t="shared" si="13"/>
        <v>97.806887688823664</v>
      </c>
      <c r="N101" s="9">
        <f t="shared" si="14"/>
        <v>3.4004981511237702</v>
      </c>
      <c r="O101" s="9">
        <f t="shared" si="15"/>
        <v>6.9799546537209523</v>
      </c>
      <c r="R101" s="9">
        <f t="shared" si="16"/>
        <v>82.615111935907393</v>
      </c>
      <c r="S101" s="9">
        <f t="shared" si="17"/>
        <v>3.4004981511237702</v>
      </c>
      <c r="T101" s="9">
        <f t="shared" si="18"/>
        <v>97.806887688823664</v>
      </c>
      <c r="U101" s="9">
        <f t="shared" si="19"/>
        <v>6.9799546537209523</v>
      </c>
    </row>
    <row r="102" spans="8:21">
      <c r="H102" s="8">
        <v>98</v>
      </c>
      <c r="I102" s="9">
        <v>-0.82132045461249015</v>
      </c>
      <c r="J102" s="9">
        <f t="shared" ca="1" si="11"/>
        <v>-0.3415882670797068</v>
      </c>
      <c r="K102" s="9">
        <f t="shared" si="12"/>
        <v>-0.82132045461249015</v>
      </c>
      <c r="L102" s="9">
        <f t="shared" si="10"/>
        <v>73.953984242489355</v>
      </c>
      <c r="M102" s="9">
        <f t="shared" si="13"/>
        <v>94.732864313321599</v>
      </c>
      <c r="N102" s="9">
        <f t="shared" si="14"/>
        <v>0</v>
      </c>
      <c r="O102" s="9">
        <f t="shared" si="15"/>
        <v>3.9059312782188869</v>
      </c>
      <c r="R102" s="9">
        <f t="shared" si="16"/>
        <v>73.953984242489355</v>
      </c>
      <c r="S102" s="9">
        <f t="shared" si="17"/>
        <v>0</v>
      </c>
      <c r="T102" s="9">
        <f t="shared" si="18"/>
        <v>94.732864313321599</v>
      </c>
      <c r="U102" s="9">
        <f t="shared" si="19"/>
        <v>3.9059312782188869</v>
      </c>
    </row>
    <row r="103" spans="8:21">
      <c r="H103" s="8">
        <v>99</v>
      </c>
      <c r="I103" s="9">
        <v>0.38216336500256598</v>
      </c>
      <c r="J103" s="9">
        <f t="shared" ca="1" si="11"/>
        <v>-0.23048729582417635</v>
      </c>
      <c r="K103" s="9">
        <f t="shared" si="12"/>
        <v>0.38216336500256598</v>
      </c>
      <c r="L103" s="9">
        <f t="shared" si="10"/>
        <v>110.73075112901851</v>
      </c>
      <c r="M103" s="9">
        <f t="shared" si="13"/>
        <v>106.4264028995708</v>
      </c>
      <c r="N103" s="9">
        <f t="shared" si="14"/>
        <v>8.0911695481569268</v>
      </c>
      <c r="O103" s="9">
        <f t="shared" si="15"/>
        <v>7.10726339430758</v>
      </c>
      <c r="R103" s="9">
        <f t="shared" si="16"/>
        <v>110.73075112901851</v>
      </c>
      <c r="S103" s="9">
        <f t="shared" si="17"/>
        <v>8.0911695481569268</v>
      </c>
      <c r="T103" s="9">
        <f t="shared" si="18"/>
        <v>106.4264028995708</v>
      </c>
      <c r="U103" s="9">
        <f t="shared" si="19"/>
        <v>7.10726339430758</v>
      </c>
    </row>
    <row r="104" spans="8:21">
      <c r="H104" s="8">
        <v>100</v>
      </c>
      <c r="I104" s="9">
        <v>2.1548702155621795</v>
      </c>
      <c r="J104" s="9">
        <f t="shared" ca="1" si="11"/>
        <v>0.87331132914723952</v>
      </c>
      <c r="K104" s="9">
        <f t="shared" si="12"/>
        <v>2.1548702155621795</v>
      </c>
      <c r="L104" s="9">
        <f t="shared" si="10"/>
        <v>200.67411450054635</v>
      </c>
      <c r="M104" s="9">
        <f t="shared" si="13"/>
        <v>126.33002980327846</v>
      </c>
      <c r="N104" s="9">
        <f t="shared" si="14"/>
        <v>0</v>
      </c>
      <c r="O104" s="9">
        <f t="shared" si="15"/>
        <v>0</v>
      </c>
      <c r="R104" s="9">
        <f t="shared" si="16"/>
        <v>200.67411450054635</v>
      </c>
      <c r="S104" s="9">
        <f t="shared" si="17"/>
        <v>0</v>
      </c>
      <c r="T104" s="9">
        <f t="shared" si="18"/>
        <v>126.33002980327846</v>
      </c>
      <c r="U104" s="9">
        <f t="shared" si="19"/>
        <v>0</v>
      </c>
    </row>
    <row r="105" spans="8:21">
      <c r="H105" s="8">
        <v>101</v>
      </c>
      <c r="I105" s="9">
        <v>1.6431634237231805</v>
      </c>
      <c r="J105" s="9">
        <f t="shared" ca="1" si="11"/>
        <v>1.2127362423589529</v>
      </c>
      <c r="K105" s="9">
        <f t="shared" si="12"/>
        <v>1.6431634237231805</v>
      </c>
      <c r="L105" s="9">
        <f t="shared" si="10"/>
        <v>169.02582940229846</v>
      </c>
      <c r="M105" s="9">
        <f t="shared" si="13"/>
        <v>120.2302901517678</v>
      </c>
      <c r="N105" s="9">
        <f t="shared" si="14"/>
        <v>0</v>
      </c>
      <c r="O105" s="9">
        <f t="shared" si="15"/>
        <v>0</v>
      </c>
      <c r="R105" s="9">
        <f t="shared" si="16"/>
        <v>169.02582940229846</v>
      </c>
      <c r="S105" s="9">
        <f t="shared" si="17"/>
        <v>0</v>
      </c>
      <c r="T105" s="9">
        <f t="shared" si="18"/>
        <v>120.2302901517678</v>
      </c>
      <c r="U105" s="9">
        <f t="shared" si="19"/>
        <v>0</v>
      </c>
    </row>
    <row r="106" spans="8:21">
      <c r="H106" s="8">
        <v>102</v>
      </c>
      <c r="I106" s="9">
        <v>-0.40928425172169036</v>
      </c>
      <c r="J106" s="9">
        <f t="shared" ca="1" si="11"/>
        <v>0.78963796386270002</v>
      </c>
      <c r="K106" s="9">
        <f t="shared" si="12"/>
        <v>-0.40928425172169036</v>
      </c>
      <c r="L106" s="9">
        <f t="shared" si="10"/>
        <v>84.914379494564514</v>
      </c>
      <c r="M106" s="9">
        <f t="shared" si="13"/>
        <v>98.584130200869325</v>
      </c>
      <c r="N106" s="9">
        <f t="shared" si="14"/>
        <v>5.6997657097808911</v>
      </c>
      <c r="O106" s="9">
        <f t="shared" si="15"/>
        <v>7.7571971657666126</v>
      </c>
      <c r="R106" s="9">
        <f t="shared" si="16"/>
        <v>84.914379494564514</v>
      </c>
      <c r="S106" s="9">
        <f t="shared" si="17"/>
        <v>5.6997657097808911</v>
      </c>
      <c r="T106" s="9">
        <f t="shared" si="18"/>
        <v>98.584130200869325</v>
      </c>
      <c r="U106" s="9">
        <f t="shared" si="19"/>
        <v>7.7571971657666126</v>
      </c>
    </row>
    <row r="107" spans="8:21">
      <c r="H107" s="8">
        <v>103</v>
      </c>
      <c r="I107" s="9">
        <v>-0.39963158348990507</v>
      </c>
      <c r="J107" s="9">
        <f t="shared" ca="1" si="11"/>
        <v>0.78679423396972048</v>
      </c>
      <c r="K107" s="9">
        <f t="shared" si="12"/>
        <v>-0.39963158348990507</v>
      </c>
      <c r="L107" s="9">
        <f t="shared" si="10"/>
        <v>85.189742576854172</v>
      </c>
      <c r="M107" s="9">
        <f t="shared" si="13"/>
        <v>98.676205401281294</v>
      </c>
      <c r="N107" s="9">
        <f t="shared" si="14"/>
        <v>5.9751287920705494</v>
      </c>
      <c r="O107" s="9">
        <f t="shared" si="15"/>
        <v>7.8492723661785817</v>
      </c>
      <c r="R107" s="9">
        <f t="shared" si="16"/>
        <v>85.189742576854172</v>
      </c>
      <c r="S107" s="9">
        <f t="shared" si="17"/>
        <v>5.9751287920705494</v>
      </c>
      <c r="T107" s="9">
        <f t="shared" si="18"/>
        <v>98.676205401281294</v>
      </c>
      <c r="U107" s="9">
        <f t="shared" si="19"/>
        <v>7.8492723661785817</v>
      </c>
    </row>
    <row r="108" spans="8:21">
      <c r="H108" s="8">
        <v>104</v>
      </c>
      <c r="I108" s="9">
        <v>0.63173053959985215</v>
      </c>
      <c r="J108" s="9">
        <f t="shared" ca="1" si="11"/>
        <v>-0.77804913686572008</v>
      </c>
      <c r="K108" s="9">
        <f t="shared" si="12"/>
        <v>0.63173053959985215</v>
      </c>
      <c r="L108" s="9">
        <f t="shared" si="10"/>
        <v>120.39867209640211</v>
      </c>
      <c r="M108" s="9">
        <f t="shared" si="13"/>
        <v>109.02640739996247</v>
      </c>
      <c r="N108" s="9">
        <f t="shared" si="14"/>
        <v>0</v>
      </c>
      <c r="O108" s="9">
        <f t="shared" si="15"/>
        <v>4.5072588939159175</v>
      </c>
      <c r="R108" s="9">
        <f t="shared" si="16"/>
        <v>120.39867209640211</v>
      </c>
      <c r="S108" s="9">
        <f t="shared" si="17"/>
        <v>0</v>
      </c>
      <c r="T108" s="9">
        <f t="shared" si="18"/>
        <v>109.02640739996247</v>
      </c>
      <c r="U108" s="9">
        <f t="shared" si="19"/>
        <v>4.5072588939159175</v>
      </c>
    </row>
    <row r="109" spans="8:21">
      <c r="H109" s="8">
        <v>105</v>
      </c>
      <c r="I109" s="9">
        <v>0.51441218025720536</v>
      </c>
      <c r="J109" s="9">
        <f t="shared" ca="1" si="11"/>
        <v>0.57282456044769203</v>
      </c>
      <c r="K109" s="9">
        <f t="shared" si="12"/>
        <v>0.51441218025720536</v>
      </c>
      <c r="L109" s="9">
        <f t="shared" si="10"/>
        <v>115.75303885358939</v>
      </c>
      <c r="M109" s="9">
        <f t="shared" si="13"/>
        <v>107.79636023972968</v>
      </c>
      <c r="N109" s="9">
        <f t="shared" si="14"/>
        <v>3.0688818235860538</v>
      </c>
      <c r="O109" s="9">
        <f t="shared" si="15"/>
        <v>5.7373060541487177</v>
      </c>
      <c r="R109" s="9">
        <f t="shared" si="16"/>
        <v>115.75303885358939</v>
      </c>
      <c r="S109" s="9">
        <f t="shared" si="17"/>
        <v>3.0688818235860538</v>
      </c>
      <c r="T109" s="9">
        <f t="shared" si="18"/>
        <v>107.79636023972968</v>
      </c>
      <c r="U109" s="9">
        <f t="shared" si="19"/>
        <v>5.7373060541487177</v>
      </c>
    </row>
    <row r="110" spans="8:21">
      <c r="H110" s="8">
        <v>106</v>
      </c>
      <c r="I110" s="9">
        <v>-2.5041283475632019</v>
      </c>
      <c r="J110" s="9">
        <f t="shared" ca="1" si="11"/>
        <v>1.1055659132037965</v>
      </c>
      <c r="K110" s="9">
        <f t="shared" si="12"/>
        <v>-2.5041283475632019</v>
      </c>
      <c r="L110" s="9">
        <f t="shared" si="10"/>
        <v>42.056554326312138</v>
      </c>
      <c r="M110" s="9">
        <f t="shared" si="13"/>
        <v>80.504357613696897</v>
      </c>
      <c r="N110" s="9">
        <f t="shared" si="14"/>
        <v>0</v>
      </c>
      <c r="O110" s="9">
        <f t="shared" si="15"/>
        <v>0</v>
      </c>
      <c r="R110" s="9">
        <f t="shared" si="16"/>
        <v>42.056554326312138</v>
      </c>
      <c r="S110" s="9">
        <f t="shared" si="17"/>
        <v>0</v>
      </c>
      <c r="T110" s="9">
        <f t="shared" si="18"/>
        <v>80.504357613696897</v>
      </c>
      <c r="U110" s="9">
        <f t="shared" si="19"/>
        <v>0</v>
      </c>
    </row>
    <row r="111" spans="8:21">
      <c r="H111" s="8">
        <v>107</v>
      </c>
      <c r="I111" s="9">
        <v>-0.40232643133605495</v>
      </c>
      <c r="J111" s="9">
        <f t="shared" ca="1" si="11"/>
        <v>1.1359449840795144</v>
      </c>
      <c r="K111" s="9">
        <f t="shared" si="12"/>
        <v>-0.40232643133605495</v>
      </c>
      <c r="L111" s="9">
        <f t="shared" si="10"/>
        <v>85.112776532205785</v>
      </c>
      <c r="M111" s="9">
        <f t="shared" si="13"/>
        <v>98.650491045441129</v>
      </c>
      <c r="N111" s="9">
        <f t="shared" si="14"/>
        <v>5.8981627474221625</v>
      </c>
      <c r="O111" s="9">
        <f t="shared" si="15"/>
        <v>7.8235580103384166</v>
      </c>
      <c r="R111" s="9">
        <f t="shared" si="16"/>
        <v>85.112776532205785</v>
      </c>
      <c r="S111" s="9">
        <f t="shared" si="17"/>
        <v>5.8981627474221625</v>
      </c>
      <c r="T111" s="9">
        <f t="shared" si="18"/>
        <v>98.650491045441129</v>
      </c>
      <c r="U111" s="9">
        <f t="shared" si="19"/>
        <v>7.8235580103384166</v>
      </c>
    </row>
    <row r="112" spans="8:21">
      <c r="H112" s="8">
        <v>108</v>
      </c>
      <c r="I112" s="9">
        <v>0.54643864353150917</v>
      </c>
      <c r="J112" s="9">
        <f t="shared" ca="1" si="11"/>
        <v>6.5051345559720378E-2</v>
      </c>
      <c r="K112" s="9">
        <f t="shared" si="12"/>
        <v>0.54643864353150917</v>
      </c>
      <c r="L112" s="9">
        <f t="shared" si="10"/>
        <v>117.00315373856289</v>
      </c>
      <c r="M112" s="9">
        <f t="shared" si="13"/>
        <v>108.13076418513806</v>
      </c>
      <c r="N112" s="9">
        <f t="shared" si="14"/>
        <v>1.8187669386125549</v>
      </c>
      <c r="O112" s="9">
        <f t="shared" si="15"/>
        <v>5.4029021087403351</v>
      </c>
      <c r="R112" s="9">
        <f t="shared" si="16"/>
        <v>117.00315373856289</v>
      </c>
      <c r="S112" s="9">
        <f t="shared" si="17"/>
        <v>1.8187669386125549</v>
      </c>
      <c r="T112" s="9">
        <f t="shared" si="18"/>
        <v>108.13076418513806</v>
      </c>
      <c r="U112" s="9">
        <f t="shared" si="19"/>
        <v>5.4029021087403351</v>
      </c>
    </row>
    <row r="113" spans="8:21">
      <c r="H113" s="8">
        <v>109</v>
      </c>
      <c r="I113" s="9">
        <v>-2.1644804168177449</v>
      </c>
      <c r="J113" s="9">
        <f t="shared" ca="1" si="11"/>
        <v>-4.9772907127919708E-2</v>
      </c>
      <c r="K113" s="9">
        <f t="shared" si="12"/>
        <v>-2.1644804168177449</v>
      </c>
      <c r="L113" s="9">
        <f t="shared" si="10"/>
        <v>47.131237446382464</v>
      </c>
      <c r="M113" s="9">
        <f t="shared" si="13"/>
        <v>83.192711173961868</v>
      </c>
      <c r="N113" s="9">
        <f t="shared" si="14"/>
        <v>0</v>
      </c>
      <c r="O113" s="9">
        <f t="shared" si="15"/>
        <v>0</v>
      </c>
      <c r="R113" s="9">
        <f t="shared" si="16"/>
        <v>47.131237446382464</v>
      </c>
      <c r="S113" s="9">
        <f t="shared" si="17"/>
        <v>0</v>
      </c>
      <c r="T113" s="9">
        <f t="shared" si="18"/>
        <v>83.192711173961868</v>
      </c>
      <c r="U113" s="9">
        <f t="shared" si="19"/>
        <v>0</v>
      </c>
    </row>
    <row r="114" spans="8:21">
      <c r="H114" s="8">
        <v>110</v>
      </c>
      <c r="I114" s="9">
        <v>-0.14394398273202494</v>
      </c>
      <c r="J114" s="9">
        <f t="shared" ca="1" si="11"/>
        <v>0.38821773087253869</v>
      </c>
      <c r="K114" s="9">
        <f t="shared" si="12"/>
        <v>-0.14394398273202494</v>
      </c>
      <c r="L114" s="9">
        <f t="shared" si="10"/>
        <v>92.8180189760823</v>
      </c>
      <c r="M114" s="9">
        <f t="shared" si="13"/>
        <v>101.14672566510643</v>
      </c>
      <c r="N114" s="9">
        <f t="shared" si="14"/>
        <v>13.603405191298677</v>
      </c>
      <c r="O114" s="9">
        <f t="shared" si="15"/>
        <v>10.319792630003718</v>
      </c>
      <c r="R114" s="9">
        <f t="shared" si="16"/>
        <v>92.8180189760823</v>
      </c>
      <c r="S114" s="9">
        <f t="shared" si="17"/>
        <v>13.603405191298677</v>
      </c>
      <c r="T114" s="9">
        <f t="shared" si="18"/>
        <v>101.14672566510643</v>
      </c>
      <c r="U114" s="9">
        <f t="shared" si="19"/>
        <v>10.319792630003718</v>
      </c>
    </row>
    <row r="115" spans="8:21">
      <c r="H115" s="8">
        <v>111</v>
      </c>
      <c r="I115" s="9">
        <v>0.71122029815258092</v>
      </c>
      <c r="J115" s="9">
        <f t="shared" ca="1" si="11"/>
        <v>-2.4204289886967372</v>
      </c>
      <c r="K115" s="9">
        <f t="shared" si="12"/>
        <v>0.71122029815258092</v>
      </c>
      <c r="L115" s="9">
        <f t="shared" si="10"/>
        <v>123.65185953901798</v>
      </c>
      <c r="M115" s="9">
        <f t="shared" si="13"/>
        <v>109.86780034422202</v>
      </c>
      <c r="N115" s="9">
        <f t="shared" si="14"/>
        <v>0</v>
      </c>
      <c r="O115" s="9">
        <f t="shared" si="15"/>
        <v>3.6658659496563644</v>
      </c>
      <c r="R115" s="9">
        <f t="shared" si="16"/>
        <v>123.65185953901798</v>
      </c>
      <c r="S115" s="9">
        <f t="shared" si="17"/>
        <v>0</v>
      </c>
      <c r="T115" s="9">
        <f t="shared" si="18"/>
        <v>109.86780034422202</v>
      </c>
      <c r="U115" s="9">
        <f t="shared" si="19"/>
        <v>3.6658659496563644</v>
      </c>
    </row>
    <row r="116" spans="8:21">
      <c r="H116" s="8">
        <v>112</v>
      </c>
      <c r="I116" s="9">
        <v>-0.96826018944648384</v>
      </c>
      <c r="J116" s="9">
        <f t="shared" ca="1" si="11"/>
        <v>0.44090384584532055</v>
      </c>
      <c r="K116" s="9">
        <f t="shared" si="12"/>
        <v>-0.96826018944648384</v>
      </c>
      <c r="L116" s="9">
        <f t="shared" si="10"/>
        <v>70.39753518722128</v>
      </c>
      <c r="M116" s="9">
        <f t="shared" si="13"/>
        <v>93.396135691477213</v>
      </c>
      <c r="N116" s="9">
        <f t="shared" si="14"/>
        <v>0</v>
      </c>
      <c r="O116" s="9">
        <f t="shared" si="15"/>
        <v>2.5692026563745003</v>
      </c>
      <c r="R116" s="9">
        <f t="shared" si="16"/>
        <v>70.39753518722128</v>
      </c>
      <c r="S116" s="9">
        <f t="shared" si="17"/>
        <v>0</v>
      </c>
      <c r="T116" s="9">
        <f t="shared" si="18"/>
        <v>93.396135691477213</v>
      </c>
      <c r="U116" s="9">
        <f t="shared" si="19"/>
        <v>2.5692026563745003</v>
      </c>
    </row>
    <row r="117" spans="8:21">
      <c r="H117" s="8">
        <v>113</v>
      </c>
      <c r="I117" s="9">
        <v>-1.5292991976422288</v>
      </c>
      <c r="J117" s="9">
        <f t="shared" ca="1" si="11"/>
        <v>-0.27139269457598753</v>
      </c>
      <c r="K117" s="9">
        <f t="shared" si="12"/>
        <v>-1.5292991976422288</v>
      </c>
      <c r="L117" s="9">
        <f t="shared" si="10"/>
        <v>58.322099236274873</v>
      </c>
      <c r="M117" s="9">
        <f t="shared" si="13"/>
        <v>88.463507102649757</v>
      </c>
      <c r="N117" s="9">
        <f t="shared" si="14"/>
        <v>0</v>
      </c>
      <c r="O117" s="9">
        <f t="shared" si="15"/>
        <v>0</v>
      </c>
      <c r="R117" s="9">
        <f t="shared" si="16"/>
        <v>58.322099236274873</v>
      </c>
      <c r="S117" s="9">
        <f t="shared" si="17"/>
        <v>0</v>
      </c>
      <c r="T117" s="9">
        <f t="shared" si="18"/>
        <v>88.463507102649757</v>
      </c>
      <c r="U117" s="9">
        <f t="shared" si="19"/>
        <v>0</v>
      </c>
    </row>
    <row r="118" spans="8:21">
      <c r="H118" s="8">
        <v>114</v>
      </c>
      <c r="I118" s="9">
        <v>9.7261703427941035E-2</v>
      </c>
      <c r="J118" s="9">
        <f t="shared" ca="1" si="11"/>
        <v>1.4045213469088158</v>
      </c>
      <c r="K118" s="9">
        <f t="shared" si="12"/>
        <v>9.7261703427941035E-2</v>
      </c>
      <c r="L118" s="9">
        <f t="shared" si="10"/>
        <v>100.63933573181086</v>
      </c>
      <c r="M118" s="9">
        <f t="shared" si="13"/>
        <v>103.53398900848796</v>
      </c>
      <c r="N118" s="9">
        <f t="shared" si="14"/>
        <v>18.182584945364567</v>
      </c>
      <c r="O118" s="9">
        <f t="shared" si="15"/>
        <v>9.999677285390419</v>
      </c>
      <c r="R118" s="9">
        <f t="shared" si="16"/>
        <v>100.63933573181086</v>
      </c>
      <c r="S118" s="9">
        <f t="shared" si="17"/>
        <v>18.182584945364567</v>
      </c>
      <c r="T118" s="9">
        <f t="shared" si="18"/>
        <v>103.53398900848796</v>
      </c>
      <c r="U118" s="9">
        <f t="shared" si="19"/>
        <v>9.999677285390419</v>
      </c>
    </row>
    <row r="119" spans="8:21">
      <c r="H119" s="8">
        <v>115</v>
      </c>
      <c r="I119" s="9">
        <v>-0.11374505256702282</v>
      </c>
      <c r="J119" s="9">
        <f t="shared" ca="1" si="11"/>
        <v>-0.66585082294372011</v>
      </c>
      <c r="K119" s="9">
        <f t="shared" si="12"/>
        <v>-0.11374505256702282</v>
      </c>
      <c r="L119" s="9">
        <f t="shared" si="10"/>
        <v>93.762947719806661</v>
      </c>
      <c r="M119" s="9">
        <f t="shared" si="13"/>
        <v>101.44257002963906</v>
      </c>
      <c r="N119" s="9">
        <f t="shared" si="14"/>
        <v>14.548333935023038</v>
      </c>
      <c r="O119" s="9">
        <f t="shared" si="15"/>
        <v>10.615636994536345</v>
      </c>
      <c r="R119" s="9">
        <f t="shared" si="16"/>
        <v>93.762947719806661</v>
      </c>
      <c r="S119" s="9">
        <f t="shared" si="17"/>
        <v>14.548333935023038</v>
      </c>
      <c r="T119" s="9">
        <f t="shared" si="18"/>
        <v>101.44257002963906</v>
      </c>
      <c r="U119" s="9">
        <f t="shared" si="19"/>
        <v>10.615636994536345</v>
      </c>
    </row>
    <row r="120" spans="8:21">
      <c r="H120" s="8">
        <v>116</v>
      </c>
      <c r="I120" s="9">
        <v>-0.22522517680186011</v>
      </c>
      <c r="J120" s="9">
        <f t="shared" ca="1" si="11"/>
        <v>0.98524736029136939</v>
      </c>
      <c r="K120" s="9">
        <f t="shared" si="12"/>
        <v>-0.22522517680186011</v>
      </c>
      <c r="L120" s="9">
        <f t="shared" si="10"/>
        <v>90.321759432590838</v>
      </c>
      <c r="M120" s="9">
        <f t="shared" si="13"/>
        <v>100.35473221761991</v>
      </c>
      <c r="N120" s="9">
        <f t="shared" si="14"/>
        <v>11.107145647807215</v>
      </c>
      <c r="O120" s="9">
        <f t="shared" si="15"/>
        <v>9.5277991825171995</v>
      </c>
      <c r="R120" s="9">
        <f t="shared" si="16"/>
        <v>90.321759432590838</v>
      </c>
      <c r="S120" s="9">
        <f t="shared" si="17"/>
        <v>11.107145647807215</v>
      </c>
      <c r="T120" s="9">
        <f t="shared" si="18"/>
        <v>100.35473221761991</v>
      </c>
      <c r="U120" s="9">
        <f t="shared" si="19"/>
        <v>9.5277991825171995</v>
      </c>
    </row>
    <row r="121" spans="8:21">
      <c r="H121" s="8">
        <v>117</v>
      </c>
      <c r="I121" s="9">
        <v>8.6466350334132885E-2</v>
      </c>
      <c r="J121" s="9">
        <f t="shared" ca="1" si="11"/>
        <v>-0.79942620174480805</v>
      </c>
      <c r="K121" s="9">
        <f t="shared" si="12"/>
        <v>8.6466350334132885E-2</v>
      </c>
      <c r="L121" s="9">
        <f t="shared" si="10"/>
        <v>100.27559455740817</v>
      </c>
      <c r="M121" s="9">
        <f t="shared" si="13"/>
        <v>103.42595048051494</v>
      </c>
      <c r="N121" s="9">
        <f t="shared" si="14"/>
        <v>18.546326119767286</v>
      </c>
      <c r="O121" s="9">
        <f t="shared" si="15"/>
        <v>10.107715813363455</v>
      </c>
      <c r="R121" s="9">
        <f t="shared" si="16"/>
        <v>100.27559455740817</v>
      </c>
      <c r="S121" s="9">
        <f t="shared" si="17"/>
        <v>18.546326119767286</v>
      </c>
      <c r="T121" s="9">
        <f t="shared" si="18"/>
        <v>103.42595048051494</v>
      </c>
      <c r="U121" s="9">
        <f t="shared" si="19"/>
        <v>10.107715813363455</v>
      </c>
    </row>
    <row r="122" spans="8:21">
      <c r="H122" s="8">
        <v>118</v>
      </c>
      <c r="I122" s="9">
        <v>-0.96426172697570511</v>
      </c>
      <c r="J122" s="9">
        <f t="shared" ca="1" si="11"/>
        <v>-0.67550766621963754</v>
      </c>
      <c r="K122" s="9">
        <f t="shared" si="12"/>
        <v>-0.96426172697570511</v>
      </c>
      <c r="L122" s="9">
        <f t="shared" si="10"/>
        <v>70.492009904783743</v>
      </c>
      <c r="M122" s="9">
        <f t="shared" si="13"/>
        <v>93.432259327594849</v>
      </c>
      <c r="N122" s="9">
        <f t="shared" si="14"/>
        <v>0</v>
      </c>
      <c r="O122" s="9">
        <f t="shared" si="15"/>
        <v>2.605326292492137</v>
      </c>
      <c r="R122" s="9">
        <f t="shared" si="16"/>
        <v>70.492009904783743</v>
      </c>
      <c r="S122" s="9">
        <f t="shared" si="17"/>
        <v>0</v>
      </c>
      <c r="T122" s="9">
        <f t="shared" si="18"/>
        <v>93.432259327594849</v>
      </c>
      <c r="U122" s="9">
        <f t="shared" si="19"/>
        <v>2.605326292492137</v>
      </c>
    </row>
    <row r="123" spans="8:21">
      <c r="H123" s="8">
        <v>119</v>
      </c>
      <c r="I123" s="9">
        <v>-0.20355514451113063</v>
      </c>
      <c r="J123" s="9">
        <f t="shared" ca="1" si="11"/>
        <v>0.86459417498760016</v>
      </c>
      <c r="K123" s="9">
        <f t="shared" si="12"/>
        <v>-0.20355514451113063</v>
      </c>
      <c r="L123" s="9">
        <f t="shared" si="10"/>
        <v>90.980637526786239</v>
      </c>
      <c r="M123" s="9">
        <f t="shared" si="13"/>
        <v>100.56527392450759</v>
      </c>
      <c r="N123" s="9">
        <f t="shared" si="14"/>
        <v>11.766023742002616</v>
      </c>
      <c r="O123" s="9">
        <f t="shared" si="15"/>
        <v>9.7383408894048813</v>
      </c>
      <c r="R123" s="9">
        <f t="shared" si="16"/>
        <v>90.980637526786239</v>
      </c>
      <c r="S123" s="9">
        <f t="shared" si="17"/>
        <v>11.766023742002616</v>
      </c>
      <c r="T123" s="9">
        <f t="shared" si="18"/>
        <v>100.56527392450759</v>
      </c>
      <c r="U123" s="9">
        <f t="shared" si="19"/>
        <v>9.7383408894048813</v>
      </c>
    </row>
    <row r="124" spans="8:21">
      <c r="H124" s="8">
        <v>120</v>
      </c>
      <c r="I124" s="9">
        <v>-0.58712412786321411</v>
      </c>
      <c r="J124" s="9">
        <f t="shared" ca="1" si="11"/>
        <v>0.1662059511644832</v>
      </c>
      <c r="K124" s="9">
        <f t="shared" si="12"/>
        <v>-0.58712412786321411</v>
      </c>
      <c r="L124" s="9">
        <f t="shared" si="10"/>
        <v>79.997426794376665</v>
      </c>
      <c r="M124" s="9">
        <f t="shared" si="13"/>
        <v>96.903035234037674</v>
      </c>
      <c r="N124" s="9">
        <f t="shared" si="14"/>
        <v>0.7828130095930419</v>
      </c>
      <c r="O124" s="9">
        <f t="shared" si="15"/>
        <v>6.0761021989349615</v>
      </c>
      <c r="R124" s="9">
        <f t="shared" si="16"/>
        <v>79.997426794376665</v>
      </c>
      <c r="S124" s="9">
        <f t="shared" si="17"/>
        <v>0.7828130095930419</v>
      </c>
      <c r="T124" s="9">
        <f t="shared" si="18"/>
        <v>96.903035234037674</v>
      </c>
      <c r="U124" s="9">
        <f t="shared" si="19"/>
        <v>6.0761021989349615</v>
      </c>
    </row>
    <row r="125" spans="8:21">
      <c r="H125" s="8">
        <v>121</v>
      </c>
      <c r="I125" s="9">
        <v>-2.1396426384872216</v>
      </c>
      <c r="J125" s="9">
        <f t="shared" ca="1" si="11"/>
        <v>0.49368597166101069</v>
      </c>
      <c r="K125" s="9">
        <f t="shared" si="12"/>
        <v>-2.1396426384872216</v>
      </c>
      <c r="L125" s="9">
        <f t="shared" si="10"/>
        <v>47.525518335308483</v>
      </c>
      <c r="M125" s="9">
        <f t="shared" si="13"/>
        <v>83.392791920872114</v>
      </c>
      <c r="N125" s="9">
        <f t="shared" si="14"/>
        <v>0</v>
      </c>
      <c r="O125" s="9">
        <f t="shared" si="15"/>
        <v>0</v>
      </c>
      <c r="R125" s="9">
        <f t="shared" si="16"/>
        <v>47.525518335308483</v>
      </c>
      <c r="S125" s="9">
        <f t="shared" si="17"/>
        <v>0</v>
      </c>
      <c r="T125" s="9">
        <f t="shared" si="18"/>
        <v>83.392791920872114</v>
      </c>
      <c r="U125" s="9">
        <f t="shared" si="19"/>
        <v>0</v>
      </c>
    </row>
    <row r="126" spans="8:21">
      <c r="H126" s="8">
        <v>122</v>
      </c>
      <c r="I126" s="9">
        <v>-0.70081978355126229</v>
      </c>
      <c r="J126" s="9">
        <f t="shared" ca="1" si="11"/>
        <v>0.55457670814911653</v>
      </c>
      <c r="K126" s="9">
        <f t="shared" si="12"/>
        <v>-0.70081978355126229</v>
      </c>
      <c r="L126" s="9">
        <f t="shared" si="10"/>
        <v>77.004202373905159</v>
      </c>
      <c r="M126" s="9">
        <f t="shared" si="13"/>
        <v>95.84333929523973</v>
      </c>
      <c r="N126" s="9">
        <f t="shared" si="14"/>
        <v>0</v>
      </c>
      <c r="O126" s="9">
        <f t="shared" si="15"/>
        <v>5.0164062601370176</v>
      </c>
      <c r="R126" s="9">
        <f t="shared" si="16"/>
        <v>77.004202373905159</v>
      </c>
      <c r="S126" s="9">
        <f t="shared" si="17"/>
        <v>0</v>
      </c>
      <c r="T126" s="9">
        <f t="shared" si="18"/>
        <v>95.84333929523973</v>
      </c>
      <c r="U126" s="9">
        <f t="shared" si="19"/>
        <v>5.0164062601370176</v>
      </c>
    </row>
    <row r="127" spans="8:21">
      <c r="H127" s="8">
        <v>123</v>
      </c>
      <c r="I127" s="9">
        <v>-4.0844881008585097E-2</v>
      </c>
      <c r="J127" s="9">
        <f t="shared" ca="1" si="11"/>
        <v>0.37565766154554087</v>
      </c>
      <c r="K127" s="9">
        <f t="shared" si="12"/>
        <v>-4.0844881008585097E-2</v>
      </c>
      <c r="L127" s="9">
        <f t="shared" si="10"/>
        <v>96.083834909323201</v>
      </c>
      <c r="M127" s="9">
        <f t="shared" si="13"/>
        <v>102.16030849593439</v>
      </c>
      <c r="N127" s="9">
        <f t="shared" si="14"/>
        <v>16.869221124539578</v>
      </c>
      <c r="O127" s="9">
        <f t="shared" si="15"/>
        <v>11.333375460831675</v>
      </c>
      <c r="R127" s="9">
        <f t="shared" si="16"/>
        <v>96.083834909323201</v>
      </c>
      <c r="S127" s="9">
        <f t="shared" si="17"/>
        <v>16.869221124539578</v>
      </c>
      <c r="T127" s="9">
        <f t="shared" si="18"/>
        <v>102.16030849593439</v>
      </c>
      <c r="U127" s="9">
        <f t="shared" si="19"/>
        <v>11.333375460831675</v>
      </c>
    </row>
    <row r="128" spans="8:21">
      <c r="H128" s="8">
        <v>124</v>
      </c>
      <c r="I128" s="9">
        <v>0.43779348541431828</v>
      </c>
      <c r="J128" s="9">
        <f t="shared" ca="1" si="11"/>
        <v>0.30264049587303343</v>
      </c>
      <c r="K128" s="9">
        <f t="shared" si="12"/>
        <v>0.43779348541431828</v>
      </c>
      <c r="L128" s="9">
        <f t="shared" si="10"/>
        <v>112.81625080321621</v>
      </c>
      <c r="M128" s="9">
        <f t="shared" si="13"/>
        <v>107.00053753657411</v>
      </c>
      <c r="N128" s="9">
        <f t="shared" si="14"/>
        <v>6.0056698739592207</v>
      </c>
      <c r="O128" s="9">
        <f t="shared" si="15"/>
        <v>6.5331287573042687</v>
      </c>
      <c r="R128" s="9">
        <f t="shared" si="16"/>
        <v>112.81625080321621</v>
      </c>
      <c r="S128" s="9">
        <f t="shared" si="17"/>
        <v>6.0056698739592207</v>
      </c>
      <c r="T128" s="9">
        <f t="shared" si="18"/>
        <v>107.00053753657411</v>
      </c>
      <c r="U128" s="9">
        <f t="shared" si="19"/>
        <v>6.5331287573042687</v>
      </c>
    </row>
    <row r="129" spans="8:21">
      <c r="H129" s="8">
        <v>125</v>
      </c>
      <c r="I129" s="9">
        <v>0.59846367291826152</v>
      </c>
      <c r="J129" s="9">
        <f t="shared" ca="1" si="11"/>
        <v>-1.2980486964352589</v>
      </c>
      <c r="K129" s="9">
        <f t="shared" si="12"/>
        <v>0.59846367291826152</v>
      </c>
      <c r="L129" s="9">
        <f t="shared" si="10"/>
        <v>119.06273258677575</v>
      </c>
      <c r="M129" s="9">
        <f t="shared" si="13"/>
        <v>108.67619565868166</v>
      </c>
      <c r="N129" s="9">
        <f t="shared" si="14"/>
        <v>0</v>
      </c>
      <c r="O129" s="9">
        <f t="shared" si="15"/>
        <v>4.8574706351967336</v>
      </c>
      <c r="R129" s="9">
        <f t="shared" si="16"/>
        <v>119.06273258677575</v>
      </c>
      <c r="S129" s="9">
        <f t="shared" si="17"/>
        <v>0</v>
      </c>
      <c r="T129" s="9">
        <f t="shared" si="18"/>
        <v>108.67619565868166</v>
      </c>
      <c r="U129" s="9">
        <f t="shared" si="19"/>
        <v>4.8574706351967336</v>
      </c>
    </row>
    <row r="130" spans="8:21">
      <c r="H130" s="8">
        <v>126</v>
      </c>
      <c r="I130" s="9">
        <v>0.2871449781339856</v>
      </c>
      <c r="J130" s="9">
        <f t="shared" ca="1" si="11"/>
        <v>-1.1374351257290918</v>
      </c>
      <c r="K130" s="9">
        <f t="shared" si="12"/>
        <v>0.2871449781339856</v>
      </c>
      <c r="L130" s="9">
        <f t="shared" si="10"/>
        <v>107.25740810058981</v>
      </c>
      <c r="M130" s="9">
        <f t="shared" si="13"/>
        <v>105.45287447314294</v>
      </c>
      <c r="N130" s="9">
        <f t="shared" si="14"/>
        <v>11.564512576585628</v>
      </c>
      <c r="O130" s="9">
        <f t="shared" si="15"/>
        <v>8.0807918207354419</v>
      </c>
      <c r="R130" s="9">
        <f t="shared" si="16"/>
        <v>107.25740810058981</v>
      </c>
      <c r="S130" s="9">
        <f t="shared" si="17"/>
        <v>11.564512576585628</v>
      </c>
      <c r="T130" s="9">
        <f t="shared" si="18"/>
        <v>105.45287447314294</v>
      </c>
      <c r="U130" s="9">
        <f t="shared" si="19"/>
        <v>8.0807918207354419</v>
      </c>
    </row>
    <row r="131" spans="8:21">
      <c r="H131" s="8">
        <v>127</v>
      </c>
      <c r="I131" s="9">
        <v>0.69349662678616164</v>
      </c>
      <c r="J131" s="9">
        <f t="shared" ca="1" si="11"/>
        <v>-1.3334009980165977</v>
      </c>
      <c r="K131" s="9">
        <f t="shared" si="12"/>
        <v>0.69349662678616164</v>
      </c>
      <c r="L131" s="9">
        <f t="shared" si="10"/>
        <v>122.91897090927482</v>
      </c>
      <c r="M131" s="9">
        <f t="shared" si="13"/>
        <v>109.67963592269356</v>
      </c>
      <c r="N131" s="9">
        <f t="shared" si="14"/>
        <v>0</v>
      </c>
      <c r="O131" s="9">
        <f t="shared" si="15"/>
        <v>3.8540303711848196</v>
      </c>
      <c r="R131" s="9">
        <f t="shared" si="16"/>
        <v>122.91897090927482</v>
      </c>
      <c r="S131" s="9">
        <f t="shared" si="17"/>
        <v>0</v>
      </c>
      <c r="T131" s="9">
        <f t="shared" si="18"/>
        <v>109.67963592269356</v>
      </c>
      <c r="U131" s="9">
        <f t="shared" si="19"/>
        <v>3.8540303711848196</v>
      </c>
    </row>
    <row r="132" spans="8:21">
      <c r="H132" s="8">
        <v>128</v>
      </c>
      <c r="I132" s="9">
        <v>-1.1788368778383058</v>
      </c>
      <c r="J132" s="9">
        <f t="shared" ca="1" si="11"/>
        <v>-0.21250354294891757</v>
      </c>
      <c r="K132" s="9">
        <f t="shared" si="12"/>
        <v>-1.1788368778383058</v>
      </c>
      <c r="L132" s="9">
        <f t="shared" si="10"/>
        <v>65.596941481535836</v>
      </c>
      <c r="M132" s="9">
        <f t="shared" si="13"/>
        <v>91.513310774080651</v>
      </c>
      <c r="N132" s="9">
        <f t="shared" si="14"/>
        <v>0</v>
      </c>
      <c r="O132" s="9">
        <f t="shared" si="15"/>
        <v>0.68637773897793863</v>
      </c>
      <c r="R132" s="9">
        <f t="shared" si="16"/>
        <v>65.596941481535836</v>
      </c>
      <c r="S132" s="9">
        <f t="shared" si="17"/>
        <v>0</v>
      </c>
      <c r="T132" s="9">
        <f t="shared" si="18"/>
        <v>91.513310774080651</v>
      </c>
      <c r="U132" s="9">
        <f t="shared" si="19"/>
        <v>0.68637773897793863</v>
      </c>
    </row>
    <row r="133" spans="8:21">
      <c r="H133" s="8">
        <v>129</v>
      </c>
      <c r="I133" s="9">
        <v>-0.85814788334795233</v>
      </c>
      <c r="J133" s="9">
        <f t="shared" ca="1" si="11"/>
        <v>-0.39006498936510525</v>
      </c>
      <c r="K133" s="9">
        <f t="shared" si="12"/>
        <v>-0.85814788334795233</v>
      </c>
      <c r="L133" s="9">
        <f t="shared" ref="L133:L196" si="20">$E$7*EXP(($B$5-0.5*$E$9^2)*$B$6+$E$9*SQRT($B$6)*K133)</f>
        <v>73.046106529134406</v>
      </c>
      <c r="M133" s="9">
        <f t="shared" si="13"/>
        <v>94.396054732948926</v>
      </c>
      <c r="N133" s="9">
        <f t="shared" si="14"/>
        <v>0</v>
      </c>
      <c r="O133" s="9">
        <f t="shared" si="15"/>
        <v>3.5691216978462137</v>
      </c>
      <c r="R133" s="9">
        <f t="shared" si="16"/>
        <v>73.046106529134406</v>
      </c>
      <c r="S133" s="9">
        <f t="shared" si="17"/>
        <v>0</v>
      </c>
      <c r="T133" s="9">
        <f t="shared" si="18"/>
        <v>94.396054732948926</v>
      </c>
      <c r="U133" s="9">
        <f t="shared" si="19"/>
        <v>3.5691216978462137</v>
      </c>
    </row>
    <row r="134" spans="8:21">
      <c r="H134" s="8">
        <v>130</v>
      </c>
      <c r="I134" s="9">
        <v>1.960430335099647</v>
      </c>
      <c r="J134" s="9">
        <f t="shared" ref="J134:J197" ca="1" si="21">NORMSINV(RAND())</f>
        <v>0.30309755896442436</v>
      </c>
      <c r="K134" s="9">
        <f t="shared" ref="K134:K197" si="22">IF($B$7=0,I134,J134)</f>
        <v>1.960430335099647</v>
      </c>
      <c r="L134" s="9">
        <f t="shared" si="20"/>
        <v>188.0044272299134</v>
      </c>
      <c r="M134" s="9">
        <f t="shared" ref="M134:M197" si="23">$E$8*EXP(($B$5-0.5*$E$10^2)*$B$6+$E$10*SQRT($B$6)*K134)</f>
        <v>123.97660424830923</v>
      </c>
      <c r="N134" s="9">
        <f t="shared" ref="N134:N197" si="24">IF(L134&lt;$E$11,0,IF(AND(L134&gt;$E$11,L134&lt;$E$12),L134-$E$11,IF(AND(L134&gt;$E$12,L134&lt;$E$13),L134-$E$11+2*$E$12-2*L134,0)))</f>
        <v>0</v>
      </c>
      <c r="O134" s="9">
        <f t="shared" ref="O134:O197" si="25">IF(M134&lt;$E$14,0,IF(AND(M134&gt;$E$14,M134&lt;$E$15),M134-$E$14,IF(AND(M134&gt;$E$15,M134&lt;$E$16),M134-$E$14+2*$E$15-2*M134,0)))</f>
        <v>0</v>
      </c>
      <c r="R134" s="9">
        <f t="shared" ref="R134:R197" si="26">L134</f>
        <v>188.0044272299134</v>
      </c>
      <c r="S134" s="9">
        <f t="shared" ref="S134:S197" si="27">N134</f>
        <v>0</v>
      </c>
      <c r="T134" s="9">
        <f t="shared" ref="T134:T197" si="28">M134</f>
        <v>123.97660424830923</v>
      </c>
      <c r="U134" s="9">
        <f t="shared" ref="U134:U197" si="29">O134</f>
        <v>0</v>
      </c>
    </row>
    <row r="135" spans="8:21">
      <c r="H135" s="8">
        <v>131</v>
      </c>
      <c r="I135" s="9">
        <v>-1.1957915879918555</v>
      </c>
      <c r="J135" s="9">
        <f t="shared" ca="1" si="21"/>
        <v>-0.21350450726120296</v>
      </c>
      <c r="K135" s="9">
        <f t="shared" si="22"/>
        <v>-1.1957915879918555</v>
      </c>
      <c r="L135" s="9">
        <f t="shared" si="20"/>
        <v>65.224966650592393</v>
      </c>
      <c r="M135" s="9">
        <f t="shared" si="23"/>
        <v>91.363375377365799</v>
      </c>
      <c r="N135" s="9">
        <f t="shared" si="24"/>
        <v>0</v>
      </c>
      <c r="O135" s="9">
        <f t="shared" si="25"/>
        <v>0.5364423422630864</v>
      </c>
      <c r="R135" s="9">
        <f t="shared" si="26"/>
        <v>65.224966650592393</v>
      </c>
      <c r="S135" s="9">
        <f t="shared" si="27"/>
        <v>0</v>
      </c>
      <c r="T135" s="9">
        <f t="shared" si="28"/>
        <v>91.363375377365799</v>
      </c>
      <c r="U135" s="9">
        <f t="shared" si="29"/>
        <v>0.5364423422630864</v>
      </c>
    </row>
    <row r="136" spans="8:21">
      <c r="H136" s="8">
        <v>132</v>
      </c>
      <c r="I136" s="9">
        <v>-1.6627606030342552</v>
      </c>
      <c r="J136" s="9">
        <f t="shared" ca="1" si="21"/>
        <v>0.26763032650476093</v>
      </c>
      <c r="K136" s="9">
        <f t="shared" si="22"/>
        <v>-1.6627606030342552</v>
      </c>
      <c r="L136" s="9">
        <f t="shared" si="20"/>
        <v>55.768936020392346</v>
      </c>
      <c r="M136" s="9">
        <f t="shared" si="23"/>
        <v>87.329004250628003</v>
      </c>
      <c r="N136" s="9">
        <f t="shared" si="24"/>
        <v>0</v>
      </c>
      <c r="O136" s="9">
        <f t="shared" si="25"/>
        <v>0</v>
      </c>
      <c r="R136" s="9">
        <f t="shared" si="26"/>
        <v>55.768936020392346</v>
      </c>
      <c r="S136" s="9">
        <f t="shared" si="27"/>
        <v>0</v>
      </c>
      <c r="T136" s="9">
        <f t="shared" si="28"/>
        <v>87.329004250628003</v>
      </c>
      <c r="U136" s="9">
        <f t="shared" si="29"/>
        <v>0</v>
      </c>
    </row>
    <row r="137" spans="8:21">
      <c r="H137" s="8">
        <v>133</v>
      </c>
      <c r="I137" s="9">
        <v>0.92142033935166512</v>
      </c>
      <c r="J137" s="9">
        <f t="shared" ca="1" si="21"/>
        <v>-1.0690763274571737</v>
      </c>
      <c r="K137" s="9">
        <f t="shared" si="22"/>
        <v>0.92142033935166512</v>
      </c>
      <c r="L137" s="9">
        <f t="shared" si="20"/>
        <v>132.68433443341701</v>
      </c>
      <c r="M137" s="9">
        <f t="shared" si="23"/>
        <v>112.12417216707945</v>
      </c>
      <c r="N137" s="9">
        <f t="shared" si="24"/>
        <v>0</v>
      </c>
      <c r="O137" s="9">
        <f t="shared" si="25"/>
        <v>1.4094941267989327</v>
      </c>
      <c r="R137" s="9">
        <f t="shared" si="26"/>
        <v>132.68433443341701</v>
      </c>
      <c r="S137" s="9">
        <f t="shared" si="27"/>
        <v>0</v>
      </c>
      <c r="T137" s="9">
        <f t="shared" si="28"/>
        <v>112.12417216707945</v>
      </c>
      <c r="U137" s="9">
        <f t="shared" si="29"/>
        <v>1.4094941267989327</v>
      </c>
    </row>
    <row r="138" spans="8:21">
      <c r="H138" s="8">
        <v>134</v>
      </c>
      <c r="I138" s="9">
        <v>-1.1370434749852114</v>
      </c>
      <c r="J138" s="9">
        <f t="shared" ca="1" si="21"/>
        <v>-1.2837113059516727</v>
      </c>
      <c r="K138" s="9">
        <f t="shared" si="22"/>
        <v>-1.1370434749852114</v>
      </c>
      <c r="L138" s="9">
        <f t="shared" si="20"/>
        <v>66.522945113954066</v>
      </c>
      <c r="M138" s="9">
        <f t="shared" si="23"/>
        <v>91.883953560652358</v>
      </c>
      <c r="N138" s="9">
        <f t="shared" si="24"/>
        <v>0</v>
      </c>
      <c r="O138" s="9">
        <f t="shared" si="25"/>
        <v>1.0570205255496461</v>
      </c>
      <c r="R138" s="9">
        <f t="shared" si="26"/>
        <v>66.522945113954066</v>
      </c>
      <c r="S138" s="9">
        <f t="shared" si="27"/>
        <v>0</v>
      </c>
      <c r="T138" s="9">
        <f t="shared" si="28"/>
        <v>91.883953560652358</v>
      </c>
      <c r="U138" s="9">
        <f t="shared" si="29"/>
        <v>1.0570205255496461</v>
      </c>
    </row>
    <row r="139" spans="8:21">
      <c r="H139" s="8">
        <v>135</v>
      </c>
      <c r="I139" s="9">
        <v>1.1579111450922066</v>
      </c>
      <c r="J139" s="9">
        <f t="shared" ca="1" si="21"/>
        <v>-0.9821383460693649</v>
      </c>
      <c r="K139" s="9">
        <f t="shared" si="22"/>
        <v>1.1579111450922066</v>
      </c>
      <c r="L139" s="9">
        <f t="shared" si="20"/>
        <v>143.63765923160861</v>
      </c>
      <c r="M139" s="9">
        <f t="shared" si="23"/>
        <v>114.71820262892258</v>
      </c>
      <c r="N139" s="9">
        <f t="shared" si="24"/>
        <v>0</v>
      </c>
      <c r="O139" s="9">
        <f t="shared" si="25"/>
        <v>0</v>
      </c>
      <c r="R139" s="9">
        <f t="shared" si="26"/>
        <v>143.63765923160861</v>
      </c>
      <c r="S139" s="9">
        <f t="shared" si="27"/>
        <v>0</v>
      </c>
      <c r="T139" s="9">
        <f t="shared" si="28"/>
        <v>114.71820262892258</v>
      </c>
      <c r="U139" s="9">
        <f t="shared" si="29"/>
        <v>0</v>
      </c>
    </row>
    <row r="140" spans="8:21">
      <c r="H140" s="8">
        <v>136</v>
      </c>
      <c r="I140" s="9">
        <v>2.4464677711351981</v>
      </c>
      <c r="J140" s="9">
        <f t="shared" ca="1" si="21"/>
        <v>-2.0320514026016112</v>
      </c>
      <c r="K140" s="9">
        <f t="shared" si="22"/>
        <v>2.4464677711351981</v>
      </c>
      <c r="L140" s="9">
        <f t="shared" si="20"/>
        <v>221.29275912436935</v>
      </c>
      <c r="M140" s="9">
        <f t="shared" si="23"/>
        <v>129.94341499882231</v>
      </c>
      <c r="N140" s="9">
        <f t="shared" si="24"/>
        <v>0</v>
      </c>
      <c r="O140" s="9">
        <f t="shared" si="25"/>
        <v>0</v>
      </c>
      <c r="R140" s="9">
        <f t="shared" si="26"/>
        <v>221.29275912436935</v>
      </c>
      <c r="S140" s="9">
        <f t="shared" si="27"/>
        <v>0</v>
      </c>
      <c r="T140" s="9">
        <f t="shared" si="28"/>
        <v>129.94341499882231</v>
      </c>
      <c r="U140" s="9">
        <f t="shared" si="29"/>
        <v>0</v>
      </c>
    </row>
    <row r="141" spans="8:21">
      <c r="H141" s="8">
        <v>137</v>
      </c>
      <c r="I141" s="9">
        <v>0.51354988001946122</v>
      </c>
      <c r="J141" s="9">
        <f t="shared" ca="1" si="21"/>
        <v>-0.26477158775320847</v>
      </c>
      <c r="K141" s="9">
        <f t="shared" si="22"/>
        <v>0.51354988001946122</v>
      </c>
      <c r="L141" s="9">
        <f t="shared" si="20"/>
        <v>115.7195652879148</v>
      </c>
      <c r="M141" s="9">
        <f t="shared" si="23"/>
        <v>107.78737085336658</v>
      </c>
      <c r="N141" s="9">
        <f t="shared" si="24"/>
        <v>3.1023553892606515</v>
      </c>
      <c r="O141" s="9">
        <f t="shared" si="25"/>
        <v>5.7462954405118012</v>
      </c>
      <c r="R141" s="9">
        <f t="shared" si="26"/>
        <v>115.7195652879148</v>
      </c>
      <c r="S141" s="9">
        <f t="shared" si="27"/>
        <v>3.1023553892606515</v>
      </c>
      <c r="T141" s="9">
        <f t="shared" si="28"/>
        <v>107.78737085336658</v>
      </c>
      <c r="U141" s="9">
        <f t="shared" si="29"/>
        <v>5.7462954405118012</v>
      </c>
    </row>
    <row r="142" spans="8:21">
      <c r="H142" s="8">
        <v>138</v>
      </c>
      <c r="I142" s="9">
        <v>-0.83914954050968715</v>
      </c>
      <c r="J142" s="9">
        <f t="shared" ca="1" si="21"/>
        <v>0.35245983476126641</v>
      </c>
      <c r="K142" s="9">
        <f t="shared" si="22"/>
        <v>-0.83914954050968715</v>
      </c>
      <c r="L142" s="9">
        <f t="shared" si="20"/>
        <v>73.513057309919276</v>
      </c>
      <c r="M142" s="9">
        <f t="shared" si="23"/>
        <v>94.569656508235482</v>
      </c>
      <c r="N142" s="9">
        <f t="shared" si="24"/>
        <v>0</v>
      </c>
      <c r="O142" s="9">
        <f t="shared" si="25"/>
        <v>3.7427234731327701</v>
      </c>
      <c r="R142" s="9">
        <f t="shared" si="26"/>
        <v>73.513057309919276</v>
      </c>
      <c r="S142" s="9">
        <f t="shared" si="27"/>
        <v>0</v>
      </c>
      <c r="T142" s="9">
        <f t="shared" si="28"/>
        <v>94.569656508235482</v>
      </c>
      <c r="U142" s="9">
        <f t="shared" si="29"/>
        <v>3.7427234731327701</v>
      </c>
    </row>
    <row r="143" spans="8:21">
      <c r="H143" s="8">
        <v>139</v>
      </c>
      <c r="I143" s="9">
        <v>0.23956458058716723</v>
      </c>
      <c r="J143" s="9">
        <f t="shared" ca="1" si="21"/>
        <v>1.8883381254156333</v>
      </c>
      <c r="K143" s="9">
        <f t="shared" si="22"/>
        <v>0.23956458058716723</v>
      </c>
      <c r="L143" s="9">
        <f t="shared" si="20"/>
        <v>105.55928792479972</v>
      </c>
      <c r="M143" s="9">
        <f t="shared" si="23"/>
        <v>104.96873199467387</v>
      </c>
      <c r="N143" s="9">
        <f t="shared" si="24"/>
        <v>13.262632752375737</v>
      </c>
      <c r="O143" s="9">
        <f t="shared" si="25"/>
        <v>8.5649342992045092</v>
      </c>
      <c r="R143" s="9">
        <f t="shared" si="26"/>
        <v>105.55928792479972</v>
      </c>
      <c r="S143" s="9">
        <f t="shared" si="27"/>
        <v>13.262632752375737</v>
      </c>
      <c r="T143" s="9">
        <f t="shared" si="28"/>
        <v>104.96873199467387</v>
      </c>
      <c r="U143" s="9">
        <f t="shared" si="29"/>
        <v>8.5649342992045092</v>
      </c>
    </row>
    <row r="144" spans="8:21">
      <c r="H144" s="8">
        <v>140</v>
      </c>
      <c r="I144" s="9">
        <v>0.39050628793117936</v>
      </c>
      <c r="J144" s="9">
        <f t="shared" ca="1" si="21"/>
        <v>0.3011510662347614</v>
      </c>
      <c r="K144" s="9">
        <f t="shared" si="22"/>
        <v>0.39050628793117936</v>
      </c>
      <c r="L144" s="9">
        <f t="shared" si="20"/>
        <v>111.04104138045466</v>
      </c>
      <c r="M144" s="9">
        <f t="shared" si="23"/>
        <v>106.51230986724468</v>
      </c>
      <c r="N144" s="9">
        <f t="shared" si="24"/>
        <v>7.7808792967207978</v>
      </c>
      <c r="O144" s="9">
        <f t="shared" si="25"/>
        <v>7.0213564266337016</v>
      </c>
      <c r="R144" s="9">
        <f t="shared" si="26"/>
        <v>111.04104138045466</v>
      </c>
      <c r="S144" s="9">
        <f t="shared" si="27"/>
        <v>7.7808792967207978</v>
      </c>
      <c r="T144" s="9">
        <f t="shared" si="28"/>
        <v>106.51230986724468</v>
      </c>
      <c r="U144" s="9">
        <f t="shared" si="29"/>
        <v>7.0213564266337016</v>
      </c>
    </row>
    <row r="145" spans="8:21">
      <c r="H145" s="8">
        <v>141</v>
      </c>
      <c r="I145" s="9">
        <v>-1.7719097153342309</v>
      </c>
      <c r="J145" s="9">
        <f t="shared" ca="1" si="21"/>
        <v>-9.243601921381768E-2</v>
      </c>
      <c r="K145" s="9">
        <f t="shared" si="22"/>
        <v>-1.7719097153342309</v>
      </c>
      <c r="L145" s="9">
        <f t="shared" si="20"/>
        <v>53.764182271224215</v>
      </c>
      <c r="M145" s="9">
        <f t="shared" si="23"/>
        <v>86.411994305697576</v>
      </c>
      <c r="N145" s="9">
        <f t="shared" si="24"/>
        <v>0</v>
      </c>
      <c r="O145" s="9">
        <f t="shared" si="25"/>
        <v>0</v>
      </c>
      <c r="R145" s="9">
        <f t="shared" si="26"/>
        <v>53.764182271224215</v>
      </c>
      <c r="S145" s="9">
        <f t="shared" si="27"/>
        <v>0</v>
      </c>
      <c r="T145" s="9">
        <f t="shared" si="28"/>
        <v>86.411994305697576</v>
      </c>
      <c r="U145" s="9">
        <f t="shared" si="29"/>
        <v>0</v>
      </c>
    </row>
    <row r="146" spans="8:21">
      <c r="H146" s="8">
        <v>142</v>
      </c>
      <c r="I146" s="9">
        <v>-0.158527949146304</v>
      </c>
      <c r="J146" s="9">
        <f t="shared" ca="1" si="21"/>
        <v>-0.58845598820621803</v>
      </c>
      <c r="K146" s="9">
        <f t="shared" si="22"/>
        <v>-0.158527949146304</v>
      </c>
      <c r="L146" s="9">
        <f t="shared" si="20"/>
        <v>92.365100474866495</v>
      </c>
      <c r="M146" s="9">
        <f t="shared" si="23"/>
        <v>101.00416267525222</v>
      </c>
      <c r="N146" s="9">
        <f t="shared" si="24"/>
        <v>13.150486690082872</v>
      </c>
      <c r="O146" s="9">
        <f t="shared" si="25"/>
        <v>10.177229640149505</v>
      </c>
      <c r="R146" s="9">
        <f t="shared" si="26"/>
        <v>92.365100474866495</v>
      </c>
      <c r="S146" s="9">
        <f t="shared" si="27"/>
        <v>13.150486690082872</v>
      </c>
      <c r="T146" s="9">
        <f t="shared" si="28"/>
        <v>101.00416267525222</v>
      </c>
      <c r="U146" s="9">
        <f t="shared" si="29"/>
        <v>10.177229640149505</v>
      </c>
    </row>
    <row r="147" spans="8:21">
      <c r="H147" s="8">
        <v>143</v>
      </c>
      <c r="I147" s="9">
        <v>0.12702030981925927</v>
      </c>
      <c r="J147" s="9">
        <f t="shared" ca="1" si="21"/>
        <v>0.81112417374118118</v>
      </c>
      <c r="K147" s="9">
        <f t="shared" si="22"/>
        <v>0.12702030981925927</v>
      </c>
      <c r="L147" s="9">
        <f t="shared" si="20"/>
        <v>101.64887550584174</v>
      </c>
      <c r="M147" s="9">
        <f t="shared" si="23"/>
        <v>103.83239407961474</v>
      </c>
      <c r="N147" s="9">
        <f t="shared" si="24"/>
        <v>17.173045171333683</v>
      </c>
      <c r="O147" s="9">
        <f t="shared" si="25"/>
        <v>9.7012722142636392</v>
      </c>
      <c r="R147" s="9">
        <f t="shared" si="26"/>
        <v>101.64887550584174</v>
      </c>
      <c r="S147" s="9">
        <f t="shared" si="27"/>
        <v>17.173045171333683</v>
      </c>
      <c r="T147" s="9">
        <f t="shared" si="28"/>
        <v>103.83239407961474</v>
      </c>
      <c r="U147" s="9">
        <f t="shared" si="29"/>
        <v>9.7012722142636392</v>
      </c>
    </row>
    <row r="148" spans="8:21">
      <c r="H148" s="8">
        <v>144</v>
      </c>
      <c r="I148" s="9">
        <v>-0.49015719354608922</v>
      </c>
      <c r="J148" s="9">
        <f t="shared" ca="1" si="21"/>
        <v>2.6752500088591233</v>
      </c>
      <c r="K148" s="9">
        <f t="shared" si="22"/>
        <v>-0.49015719354608922</v>
      </c>
      <c r="L148" s="9">
        <f t="shared" si="20"/>
        <v>82.641996925182283</v>
      </c>
      <c r="M148" s="9">
        <f t="shared" si="23"/>
        <v>97.816064276313</v>
      </c>
      <c r="N148" s="9">
        <f t="shared" si="24"/>
        <v>3.4273831403986605</v>
      </c>
      <c r="O148" s="9">
        <f t="shared" si="25"/>
        <v>6.9891312412102877</v>
      </c>
      <c r="R148" s="9">
        <f t="shared" si="26"/>
        <v>82.641996925182283</v>
      </c>
      <c r="S148" s="9">
        <f t="shared" si="27"/>
        <v>3.4273831403986605</v>
      </c>
      <c r="T148" s="9">
        <f t="shared" si="28"/>
        <v>97.816064276313</v>
      </c>
      <c r="U148" s="9">
        <f t="shared" si="29"/>
        <v>6.9891312412102877</v>
      </c>
    </row>
    <row r="149" spans="8:21">
      <c r="H149" s="8">
        <v>145</v>
      </c>
      <c r="I149" s="9">
        <v>0.96107288877109065</v>
      </c>
      <c r="J149" s="9">
        <f t="shared" ca="1" si="21"/>
        <v>-1.0156697448027514</v>
      </c>
      <c r="K149" s="9">
        <f t="shared" si="22"/>
        <v>0.96107288877109065</v>
      </c>
      <c r="L149" s="9">
        <f t="shared" si="20"/>
        <v>134.46079614807743</v>
      </c>
      <c r="M149" s="9">
        <f t="shared" si="23"/>
        <v>112.55498529283651</v>
      </c>
      <c r="N149" s="9">
        <f t="shared" si="24"/>
        <v>0</v>
      </c>
      <c r="O149" s="9">
        <f t="shared" si="25"/>
        <v>0.97868100104187761</v>
      </c>
      <c r="R149" s="9">
        <f t="shared" si="26"/>
        <v>134.46079614807743</v>
      </c>
      <c r="S149" s="9">
        <f t="shared" si="27"/>
        <v>0</v>
      </c>
      <c r="T149" s="9">
        <f t="shared" si="28"/>
        <v>112.55498529283651</v>
      </c>
      <c r="U149" s="9">
        <f t="shared" si="29"/>
        <v>0.97868100104187761</v>
      </c>
    </row>
    <row r="150" spans="8:21">
      <c r="H150" s="8">
        <v>146</v>
      </c>
      <c r="I150" s="9">
        <v>-1.6319690280562165</v>
      </c>
      <c r="J150" s="9">
        <f t="shared" ca="1" si="21"/>
        <v>0.56685726177378193</v>
      </c>
      <c r="K150" s="9">
        <f t="shared" si="22"/>
        <v>-1.6319690280562165</v>
      </c>
      <c r="L150" s="9">
        <f t="shared" si="20"/>
        <v>56.347888218659961</v>
      </c>
      <c r="M150" s="9">
        <f t="shared" si="23"/>
        <v>87.589453301304587</v>
      </c>
      <c r="N150" s="9">
        <f t="shared" si="24"/>
        <v>0</v>
      </c>
      <c r="O150" s="9">
        <f t="shared" si="25"/>
        <v>0</v>
      </c>
      <c r="R150" s="9">
        <f t="shared" si="26"/>
        <v>56.347888218659961</v>
      </c>
      <c r="S150" s="9">
        <f t="shared" si="27"/>
        <v>0</v>
      </c>
      <c r="T150" s="9">
        <f t="shared" si="28"/>
        <v>87.589453301304587</v>
      </c>
      <c r="U150" s="9">
        <f t="shared" si="29"/>
        <v>0</v>
      </c>
    </row>
    <row r="151" spans="8:21">
      <c r="H151" s="8">
        <v>147</v>
      </c>
      <c r="I151" s="9">
        <v>1.3484267179348997</v>
      </c>
      <c r="J151" s="9">
        <f t="shared" ca="1" si="21"/>
        <v>-1.4869489603574</v>
      </c>
      <c r="K151" s="9">
        <f t="shared" si="22"/>
        <v>1.3484267179348997</v>
      </c>
      <c r="L151" s="9">
        <f t="shared" si="20"/>
        <v>153.1157830797095</v>
      </c>
      <c r="M151" s="9">
        <f t="shared" si="23"/>
        <v>116.85152028468835</v>
      </c>
      <c r="N151" s="9">
        <f t="shared" si="24"/>
        <v>0</v>
      </c>
      <c r="O151" s="9">
        <f t="shared" si="25"/>
        <v>0</v>
      </c>
      <c r="R151" s="9">
        <f t="shared" si="26"/>
        <v>153.1157830797095</v>
      </c>
      <c r="S151" s="9">
        <f t="shared" si="27"/>
        <v>0</v>
      </c>
      <c r="T151" s="9">
        <f t="shared" si="28"/>
        <v>116.85152028468835</v>
      </c>
      <c r="U151" s="9">
        <f t="shared" si="29"/>
        <v>0</v>
      </c>
    </row>
    <row r="152" spans="8:21">
      <c r="H152" s="8">
        <v>148</v>
      </c>
      <c r="I152" s="9">
        <v>2.1847714056900092</v>
      </c>
      <c r="J152" s="9">
        <f t="shared" ca="1" si="21"/>
        <v>1.4732884042786378</v>
      </c>
      <c r="K152" s="9">
        <f t="shared" si="22"/>
        <v>2.1847714056900092</v>
      </c>
      <c r="L152" s="9">
        <f t="shared" si="20"/>
        <v>202.6968230736085</v>
      </c>
      <c r="M152" s="9">
        <f t="shared" si="23"/>
        <v>126.69588458195503</v>
      </c>
      <c r="N152" s="9">
        <f t="shared" si="24"/>
        <v>0</v>
      </c>
      <c r="O152" s="9">
        <f t="shared" si="25"/>
        <v>0</v>
      </c>
      <c r="R152" s="9">
        <f t="shared" si="26"/>
        <v>202.6968230736085</v>
      </c>
      <c r="S152" s="9">
        <f t="shared" si="27"/>
        <v>0</v>
      </c>
      <c r="T152" s="9">
        <f t="shared" si="28"/>
        <v>126.69588458195503</v>
      </c>
      <c r="U152" s="9">
        <f t="shared" si="29"/>
        <v>0</v>
      </c>
    </row>
    <row r="153" spans="8:21">
      <c r="H153" s="8">
        <v>149</v>
      </c>
      <c r="I153" s="9">
        <v>-2.4728181294666625</v>
      </c>
      <c r="J153" s="9">
        <f t="shared" ca="1" si="21"/>
        <v>-1.2246886538603607</v>
      </c>
      <c r="K153" s="9">
        <f t="shared" si="22"/>
        <v>-2.4728181294666625</v>
      </c>
      <c r="L153" s="9">
        <f t="shared" si="20"/>
        <v>42.500547267753319</v>
      </c>
      <c r="M153" s="9">
        <f t="shared" si="23"/>
        <v>80.748503126220697</v>
      </c>
      <c r="N153" s="9">
        <f t="shared" si="24"/>
        <v>0</v>
      </c>
      <c r="O153" s="9">
        <f t="shared" si="25"/>
        <v>0</v>
      </c>
      <c r="R153" s="9">
        <f t="shared" si="26"/>
        <v>42.500547267753319</v>
      </c>
      <c r="S153" s="9">
        <f t="shared" si="27"/>
        <v>0</v>
      </c>
      <c r="T153" s="9">
        <f t="shared" si="28"/>
        <v>80.748503126220697</v>
      </c>
      <c r="U153" s="9">
        <f t="shared" si="29"/>
        <v>0</v>
      </c>
    </row>
    <row r="154" spans="8:21">
      <c r="H154" s="8">
        <v>150</v>
      </c>
      <c r="I154" s="9">
        <v>0.31686313405280569</v>
      </c>
      <c r="J154" s="9">
        <f t="shared" ca="1" si="21"/>
        <v>0.58042694102525039</v>
      </c>
      <c r="K154" s="9">
        <f t="shared" si="22"/>
        <v>0.31686313405280569</v>
      </c>
      <c r="L154" s="9">
        <f t="shared" si="20"/>
        <v>108.33186571302451</v>
      </c>
      <c r="M154" s="9">
        <f t="shared" si="23"/>
        <v>105.75639641533439</v>
      </c>
      <c r="N154" s="9">
        <f t="shared" si="24"/>
        <v>10.490054964150943</v>
      </c>
      <c r="O154" s="9">
        <f t="shared" si="25"/>
        <v>7.77726987854399</v>
      </c>
      <c r="R154" s="9">
        <f t="shared" si="26"/>
        <v>108.33186571302451</v>
      </c>
      <c r="S154" s="9">
        <f t="shared" si="27"/>
        <v>10.490054964150943</v>
      </c>
      <c r="T154" s="9">
        <f t="shared" si="28"/>
        <v>105.75639641533439</v>
      </c>
      <c r="U154" s="9">
        <f t="shared" si="29"/>
        <v>7.77726987854399</v>
      </c>
    </row>
    <row r="155" spans="8:21">
      <c r="H155" s="8">
        <v>151</v>
      </c>
      <c r="I155" s="9">
        <v>-0.11454107712585414</v>
      </c>
      <c r="J155" s="9">
        <f t="shared" ca="1" si="21"/>
        <v>-1.4493950255965491</v>
      </c>
      <c r="K155" s="9">
        <f t="shared" si="22"/>
        <v>-0.11454107712585414</v>
      </c>
      <c r="L155" s="9">
        <f t="shared" si="20"/>
        <v>93.737916984054976</v>
      </c>
      <c r="M155" s="9">
        <f t="shared" si="23"/>
        <v>101.43476066780053</v>
      </c>
      <c r="N155" s="9">
        <f t="shared" si="24"/>
        <v>14.523303199271353</v>
      </c>
      <c r="O155" s="9">
        <f t="shared" si="25"/>
        <v>10.60782763269782</v>
      </c>
      <c r="R155" s="9">
        <f t="shared" si="26"/>
        <v>93.737916984054976</v>
      </c>
      <c r="S155" s="9">
        <f t="shared" si="27"/>
        <v>14.523303199271353</v>
      </c>
      <c r="T155" s="9">
        <f t="shared" si="28"/>
        <v>101.43476066780053</v>
      </c>
      <c r="U155" s="9">
        <f t="shared" si="29"/>
        <v>10.60782763269782</v>
      </c>
    </row>
    <row r="156" spans="8:21">
      <c r="H156" s="8">
        <v>152</v>
      </c>
      <c r="I156" s="9">
        <v>0.22296285488937204</v>
      </c>
      <c r="J156" s="9">
        <f t="shared" ca="1" si="21"/>
        <v>0.89898253139541429</v>
      </c>
      <c r="K156" s="9">
        <f t="shared" si="22"/>
        <v>0.22296285488937204</v>
      </c>
      <c r="L156" s="9">
        <f t="shared" si="20"/>
        <v>104.9731295619968</v>
      </c>
      <c r="M156" s="9">
        <f t="shared" si="23"/>
        <v>104.80032887531107</v>
      </c>
      <c r="N156" s="9">
        <f t="shared" si="24"/>
        <v>13.848791115178642</v>
      </c>
      <c r="O156" s="9">
        <f t="shared" si="25"/>
        <v>8.7333374185673165</v>
      </c>
      <c r="R156" s="9">
        <f t="shared" si="26"/>
        <v>104.9731295619968</v>
      </c>
      <c r="S156" s="9">
        <f t="shared" si="27"/>
        <v>13.848791115178642</v>
      </c>
      <c r="T156" s="9">
        <f t="shared" si="28"/>
        <v>104.80032887531107</v>
      </c>
      <c r="U156" s="9">
        <f t="shared" si="29"/>
        <v>8.7333374185673165</v>
      </c>
    </row>
    <row r="157" spans="8:21">
      <c r="H157" s="8">
        <v>153</v>
      </c>
      <c r="I157" s="9">
        <v>1.6007512095191572</v>
      </c>
      <c r="J157" s="9">
        <f t="shared" ca="1" si="21"/>
        <v>1.755381775263559</v>
      </c>
      <c r="K157" s="9">
        <f t="shared" si="22"/>
        <v>1.6007512095191572</v>
      </c>
      <c r="L157" s="9">
        <f t="shared" si="20"/>
        <v>166.63838895659518</v>
      </c>
      <c r="M157" s="9">
        <f t="shared" si="23"/>
        <v>119.73813730675035</v>
      </c>
      <c r="N157" s="9">
        <f t="shared" si="24"/>
        <v>0</v>
      </c>
      <c r="O157" s="9">
        <f t="shared" si="25"/>
        <v>0</v>
      </c>
      <c r="R157" s="9">
        <f t="shared" si="26"/>
        <v>166.63838895659518</v>
      </c>
      <c r="S157" s="9">
        <f t="shared" si="27"/>
        <v>0</v>
      </c>
      <c r="T157" s="9">
        <f t="shared" si="28"/>
        <v>119.73813730675035</v>
      </c>
      <c r="U157" s="9">
        <f t="shared" si="29"/>
        <v>0</v>
      </c>
    </row>
    <row r="158" spans="8:21">
      <c r="H158" s="8">
        <v>154</v>
      </c>
      <c r="I158" s="9">
        <v>0.58162491960253904</v>
      </c>
      <c r="J158" s="9">
        <f t="shared" ca="1" si="21"/>
        <v>1.2965642377274886</v>
      </c>
      <c r="K158" s="9">
        <f t="shared" si="22"/>
        <v>0.58162491960253904</v>
      </c>
      <c r="L158" s="9">
        <f t="shared" si="20"/>
        <v>118.39217850150393</v>
      </c>
      <c r="M158" s="9">
        <f t="shared" si="23"/>
        <v>108.49935735838513</v>
      </c>
      <c r="N158" s="9">
        <f t="shared" si="24"/>
        <v>0.42974217567149253</v>
      </c>
      <c r="O158" s="9">
        <f t="shared" si="25"/>
        <v>5.0343089354932715</v>
      </c>
      <c r="R158" s="9">
        <f t="shared" si="26"/>
        <v>118.39217850150393</v>
      </c>
      <c r="S158" s="9">
        <f t="shared" si="27"/>
        <v>0.42974217567149253</v>
      </c>
      <c r="T158" s="9">
        <f t="shared" si="28"/>
        <v>108.49935735838513</v>
      </c>
      <c r="U158" s="9">
        <f t="shared" si="29"/>
        <v>5.0343089354932715</v>
      </c>
    </row>
    <row r="159" spans="8:21">
      <c r="H159" s="8">
        <v>155</v>
      </c>
      <c r="I159" s="9">
        <v>-0.32997387009424362</v>
      </c>
      <c r="J159" s="9">
        <f t="shared" ca="1" si="21"/>
        <v>-0.47912311095020521</v>
      </c>
      <c r="K159" s="9">
        <f t="shared" si="22"/>
        <v>-0.32997387009424362</v>
      </c>
      <c r="L159" s="9">
        <f t="shared" si="20"/>
        <v>87.203530118902236</v>
      </c>
      <c r="M159" s="9">
        <f t="shared" si="23"/>
        <v>99.343213197041507</v>
      </c>
      <c r="N159" s="9">
        <f t="shared" si="24"/>
        <v>7.9889163341186133</v>
      </c>
      <c r="O159" s="9">
        <f t="shared" si="25"/>
        <v>8.5162801619387949</v>
      </c>
      <c r="R159" s="9">
        <f t="shared" si="26"/>
        <v>87.203530118902236</v>
      </c>
      <c r="S159" s="9">
        <f t="shared" si="27"/>
        <v>7.9889163341186133</v>
      </c>
      <c r="T159" s="9">
        <f t="shared" si="28"/>
        <v>99.343213197041507</v>
      </c>
      <c r="U159" s="9">
        <f t="shared" si="29"/>
        <v>8.5162801619387949</v>
      </c>
    </row>
    <row r="160" spans="8:21">
      <c r="H160" s="8">
        <v>156</v>
      </c>
      <c r="I160" s="9">
        <v>-0.92231669217011736</v>
      </c>
      <c r="J160" s="9">
        <f t="shared" ca="1" si="21"/>
        <v>-0.42320989772443562</v>
      </c>
      <c r="K160" s="9">
        <f t="shared" si="22"/>
        <v>-0.92231669217011736</v>
      </c>
      <c r="L160" s="9">
        <f t="shared" si="20"/>
        <v>71.490750928245248</v>
      </c>
      <c r="M160" s="9">
        <f t="shared" si="23"/>
        <v>93.812049872107067</v>
      </c>
      <c r="N160" s="9">
        <f t="shared" si="24"/>
        <v>0</v>
      </c>
      <c r="O160" s="9">
        <f t="shared" si="25"/>
        <v>2.9851168370043553</v>
      </c>
      <c r="R160" s="9">
        <f t="shared" si="26"/>
        <v>71.490750928245248</v>
      </c>
      <c r="S160" s="9">
        <f t="shared" si="27"/>
        <v>0</v>
      </c>
      <c r="T160" s="9">
        <f t="shared" si="28"/>
        <v>93.812049872107067</v>
      </c>
      <c r="U160" s="9">
        <f t="shared" si="29"/>
        <v>2.9851168370043553</v>
      </c>
    </row>
    <row r="161" spans="8:21">
      <c r="H161" s="8">
        <v>157</v>
      </c>
      <c r="I161" s="9">
        <v>0.33977860324668585</v>
      </c>
      <c r="J161" s="9">
        <f t="shared" ca="1" si="21"/>
        <v>-1.1918292874184808</v>
      </c>
      <c r="K161" s="9">
        <f t="shared" si="22"/>
        <v>0.33977860324668585</v>
      </c>
      <c r="L161" s="9">
        <f t="shared" si="20"/>
        <v>109.16771681602302</v>
      </c>
      <c r="M161" s="9">
        <f t="shared" si="23"/>
        <v>105.99103654357722</v>
      </c>
      <c r="N161" s="9">
        <f t="shared" si="24"/>
        <v>9.654203861152439</v>
      </c>
      <c r="O161" s="9">
        <f t="shared" si="25"/>
        <v>7.5426297503011597</v>
      </c>
      <c r="R161" s="9">
        <f t="shared" si="26"/>
        <v>109.16771681602302</v>
      </c>
      <c r="S161" s="9">
        <f t="shared" si="27"/>
        <v>9.654203861152439</v>
      </c>
      <c r="T161" s="9">
        <f t="shared" si="28"/>
        <v>105.99103654357722</v>
      </c>
      <c r="U161" s="9">
        <f t="shared" si="29"/>
        <v>7.5426297503011597</v>
      </c>
    </row>
    <row r="162" spans="8:21">
      <c r="H162" s="8">
        <v>158</v>
      </c>
      <c r="I162" s="9">
        <v>-1.2987098307091258</v>
      </c>
      <c r="J162" s="9">
        <f t="shared" ca="1" si="21"/>
        <v>1.9837263323557606</v>
      </c>
      <c r="K162" s="9">
        <f t="shared" si="22"/>
        <v>-1.2987098307091258</v>
      </c>
      <c r="L162" s="9">
        <f t="shared" si="20"/>
        <v>63.011842291287614</v>
      </c>
      <c r="M162" s="9">
        <f t="shared" si="23"/>
        <v>90.458496483666195</v>
      </c>
      <c r="N162" s="9">
        <f t="shared" si="24"/>
        <v>0</v>
      </c>
      <c r="O162" s="9">
        <f t="shared" si="25"/>
        <v>0</v>
      </c>
      <c r="R162" s="9">
        <f t="shared" si="26"/>
        <v>63.011842291287614</v>
      </c>
      <c r="S162" s="9">
        <f t="shared" si="27"/>
        <v>0</v>
      </c>
      <c r="T162" s="9">
        <f t="shared" si="28"/>
        <v>90.458496483666195</v>
      </c>
      <c r="U162" s="9">
        <f t="shared" si="29"/>
        <v>0</v>
      </c>
    </row>
    <row r="163" spans="8:21">
      <c r="H163" s="8">
        <v>159</v>
      </c>
      <c r="I163" s="9">
        <v>-0.78894082599425797</v>
      </c>
      <c r="J163" s="9">
        <f t="shared" ca="1" si="21"/>
        <v>0.36951198347259134</v>
      </c>
      <c r="K163" s="9">
        <f t="shared" si="22"/>
        <v>-0.78894082599425797</v>
      </c>
      <c r="L163" s="9">
        <f t="shared" si="20"/>
        <v>74.761531137172739</v>
      </c>
      <c r="M163" s="9">
        <f t="shared" si="23"/>
        <v>95.029988678407562</v>
      </c>
      <c r="N163" s="9">
        <f t="shared" si="24"/>
        <v>0</v>
      </c>
      <c r="O163" s="9">
        <f t="shared" si="25"/>
        <v>4.2030556433048503</v>
      </c>
      <c r="R163" s="9">
        <f t="shared" si="26"/>
        <v>74.761531137172739</v>
      </c>
      <c r="S163" s="9">
        <f t="shared" si="27"/>
        <v>0</v>
      </c>
      <c r="T163" s="9">
        <f t="shared" si="28"/>
        <v>95.029988678407562</v>
      </c>
      <c r="U163" s="9">
        <f t="shared" si="29"/>
        <v>4.2030556433048503</v>
      </c>
    </row>
    <row r="164" spans="8:21">
      <c r="H164" s="8">
        <v>160</v>
      </c>
      <c r="I164" s="9">
        <v>-1.2167310770553026</v>
      </c>
      <c r="J164" s="9">
        <f t="shared" ca="1" si="21"/>
        <v>-0.33445964598835137</v>
      </c>
      <c r="K164" s="9">
        <f t="shared" si="22"/>
        <v>-1.2167310770553026</v>
      </c>
      <c r="L164" s="9">
        <f t="shared" si="20"/>
        <v>64.768478377796612</v>
      </c>
      <c r="M164" s="9">
        <f t="shared" si="23"/>
        <v>91.178540427764503</v>
      </c>
      <c r="N164" s="9">
        <f t="shared" si="24"/>
        <v>0</v>
      </c>
      <c r="O164" s="9">
        <f t="shared" si="25"/>
        <v>0.35160739266179064</v>
      </c>
      <c r="R164" s="9">
        <f t="shared" si="26"/>
        <v>64.768478377796612</v>
      </c>
      <c r="S164" s="9">
        <f t="shared" si="27"/>
        <v>0</v>
      </c>
      <c r="T164" s="9">
        <f t="shared" si="28"/>
        <v>91.178540427764503</v>
      </c>
      <c r="U164" s="9">
        <f t="shared" si="29"/>
        <v>0.35160739266179064</v>
      </c>
    </row>
    <row r="165" spans="8:21">
      <c r="H165" s="8">
        <v>161</v>
      </c>
      <c r="I165" s="9">
        <v>-2.3874729612771977</v>
      </c>
      <c r="J165" s="9">
        <f t="shared" ca="1" si="21"/>
        <v>-0.66993614893123055</v>
      </c>
      <c r="K165" s="9">
        <f t="shared" si="22"/>
        <v>-2.3874729612771977</v>
      </c>
      <c r="L165" s="9">
        <f t="shared" si="20"/>
        <v>43.734726133494704</v>
      </c>
      <c r="M165" s="9">
        <f t="shared" si="23"/>
        <v>81.417759534122041</v>
      </c>
      <c r="N165" s="9">
        <f t="shared" si="24"/>
        <v>0</v>
      </c>
      <c r="O165" s="9">
        <f t="shared" si="25"/>
        <v>0</v>
      </c>
      <c r="R165" s="9">
        <f t="shared" si="26"/>
        <v>43.734726133494704</v>
      </c>
      <c r="S165" s="9">
        <f t="shared" si="27"/>
        <v>0</v>
      </c>
      <c r="T165" s="9">
        <f t="shared" si="28"/>
        <v>81.417759534122041</v>
      </c>
      <c r="U165" s="9">
        <f t="shared" si="29"/>
        <v>0</v>
      </c>
    </row>
    <row r="166" spans="8:21">
      <c r="H166" s="8">
        <v>162</v>
      </c>
      <c r="I166" s="9">
        <v>-0.30584351895383172</v>
      </c>
      <c r="J166" s="9">
        <f t="shared" ca="1" si="21"/>
        <v>-5.4788590588370233E-2</v>
      </c>
      <c r="K166" s="9">
        <f t="shared" si="22"/>
        <v>-0.30584351895383172</v>
      </c>
      <c r="L166" s="9">
        <f t="shared" si="20"/>
        <v>87.912177605355154</v>
      </c>
      <c r="M166" s="9">
        <f t="shared" si="23"/>
        <v>99.575323413951693</v>
      </c>
      <c r="N166" s="9">
        <f t="shared" si="24"/>
        <v>8.6975638205715313</v>
      </c>
      <c r="O166" s="9">
        <f t="shared" si="25"/>
        <v>8.7483903788489812</v>
      </c>
      <c r="R166" s="9">
        <f t="shared" si="26"/>
        <v>87.912177605355154</v>
      </c>
      <c r="S166" s="9">
        <f t="shared" si="27"/>
        <v>8.6975638205715313</v>
      </c>
      <c r="T166" s="9">
        <f t="shared" si="28"/>
        <v>99.575323413951693</v>
      </c>
      <c r="U166" s="9">
        <f t="shared" si="29"/>
        <v>8.7483903788489812</v>
      </c>
    </row>
    <row r="167" spans="8:21">
      <c r="H167" s="8">
        <v>163</v>
      </c>
      <c r="I167" s="9">
        <v>-0.85286065633081043</v>
      </c>
      <c r="J167" s="9">
        <f t="shared" ca="1" si="21"/>
        <v>0.16133166296744059</v>
      </c>
      <c r="K167" s="9">
        <f t="shared" si="22"/>
        <v>-0.85286065633081043</v>
      </c>
      <c r="L167" s="9">
        <f t="shared" si="20"/>
        <v>73.175759969080218</v>
      </c>
      <c r="M167" s="9">
        <f t="shared" si="23"/>
        <v>94.444335970796033</v>
      </c>
      <c r="N167" s="9">
        <f t="shared" si="24"/>
        <v>0</v>
      </c>
      <c r="O167" s="9">
        <f t="shared" si="25"/>
        <v>3.6174029356933204</v>
      </c>
      <c r="R167" s="9">
        <f t="shared" si="26"/>
        <v>73.175759969080218</v>
      </c>
      <c r="S167" s="9">
        <f t="shared" si="27"/>
        <v>0</v>
      </c>
      <c r="T167" s="9">
        <f t="shared" si="28"/>
        <v>94.444335970796033</v>
      </c>
      <c r="U167" s="9">
        <f t="shared" si="29"/>
        <v>3.6174029356933204</v>
      </c>
    </row>
    <row r="168" spans="8:21">
      <c r="H168" s="8">
        <v>164</v>
      </c>
      <c r="I168" s="9">
        <v>0.77978466441928707</v>
      </c>
      <c r="J168" s="9">
        <f t="shared" ca="1" si="21"/>
        <v>0.21676497115977469</v>
      </c>
      <c r="K168" s="9">
        <f t="shared" si="22"/>
        <v>0.77978466441928707</v>
      </c>
      <c r="L168" s="9">
        <f t="shared" si="20"/>
        <v>126.52843855844087</v>
      </c>
      <c r="M168" s="9">
        <f t="shared" si="23"/>
        <v>110.5987629570995</v>
      </c>
      <c r="N168" s="9">
        <f t="shared" si="24"/>
        <v>0</v>
      </c>
      <c r="O168" s="9">
        <f t="shared" si="25"/>
        <v>2.9349033367788877</v>
      </c>
      <c r="R168" s="9">
        <f t="shared" si="26"/>
        <v>126.52843855844087</v>
      </c>
      <c r="S168" s="9">
        <f t="shared" si="27"/>
        <v>0</v>
      </c>
      <c r="T168" s="9">
        <f t="shared" si="28"/>
        <v>110.5987629570995</v>
      </c>
      <c r="U168" s="9">
        <f t="shared" si="29"/>
        <v>2.9349033367788877</v>
      </c>
    </row>
    <row r="169" spans="8:21">
      <c r="H169" s="8">
        <v>165</v>
      </c>
      <c r="I169" s="9">
        <v>-0.68872386487884796</v>
      </c>
      <c r="J169" s="9">
        <f t="shared" ca="1" si="21"/>
        <v>-0.75311352460719128</v>
      </c>
      <c r="K169" s="9">
        <f t="shared" si="22"/>
        <v>-0.68872386487884796</v>
      </c>
      <c r="L169" s="9">
        <f t="shared" si="20"/>
        <v>77.31724857419627</v>
      </c>
      <c r="M169" s="9">
        <f t="shared" si="23"/>
        <v>95.955525743496025</v>
      </c>
      <c r="N169" s="9">
        <f t="shared" si="24"/>
        <v>0</v>
      </c>
      <c r="O169" s="9">
        <f t="shared" si="25"/>
        <v>5.1285927083933132</v>
      </c>
      <c r="R169" s="9">
        <f t="shared" si="26"/>
        <v>77.31724857419627</v>
      </c>
      <c r="S169" s="9">
        <f t="shared" si="27"/>
        <v>0</v>
      </c>
      <c r="T169" s="9">
        <f t="shared" si="28"/>
        <v>95.955525743496025</v>
      </c>
      <c r="U169" s="9">
        <f t="shared" si="29"/>
        <v>5.1285927083933132</v>
      </c>
    </row>
    <row r="170" spans="8:21">
      <c r="H170" s="8">
        <v>166</v>
      </c>
      <c r="I170" s="9">
        <v>-1.873780380702101</v>
      </c>
      <c r="J170" s="9">
        <f t="shared" ca="1" si="21"/>
        <v>-0.70884502926273674</v>
      </c>
      <c r="K170" s="9">
        <f t="shared" si="22"/>
        <v>-1.873780380702101</v>
      </c>
      <c r="L170" s="9">
        <f t="shared" si="20"/>
        <v>51.958182714241765</v>
      </c>
      <c r="M170" s="9">
        <f t="shared" si="23"/>
        <v>85.564823277635796</v>
      </c>
      <c r="N170" s="9">
        <f t="shared" si="24"/>
        <v>0</v>
      </c>
      <c r="O170" s="9">
        <f t="shared" si="25"/>
        <v>0</v>
      </c>
      <c r="R170" s="9">
        <f t="shared" si="26"/>
        <v>51.958182714241765</v>
      </c>
      <c r="S170" s="9">
        <f t="shared" si="27"/>
        <v>0</v>
      </c>
      <c r="T170" s="9">
        <f t="shared" si="28"/>
        <v>85.564823277635796</v>
      </c>
      <c r="U170" s="9">
        <f t="shared" si="29"/>
        <v>0</v>
      </c>
    </row>
    <row r="171" spans="8:21">
      <c r="H171" s="8">
        <v>167</v>
      </c>
      <c r="I171" s="9">
        <v>-0.25071831830873703</v>
      </c>
      <c r="J171" s="9">
        <f t="shared" ca="1" si="21"/>
        <v>1.8310632496986416</v>
      </c>
      <c r="K171" s="9">
        <f t="shared" si="22"/>
        <v>-0.25071831830873703</v>
      </c>
      <c r="L171" s="9">
        <f t="shared" si="20"/>
        <v>89.552745516902519</v>
      </c>
      <c r="M171" s="9">
        <f t="shared" si="23"/>
        <v>100.10761016953592</v>
      </c>
      <c r="N171" s="9">
        <f t="shared" si="24"/>
        <v>10.338131732118896</v>
      </c>
      <c r="O171" s="9">
        <f t="shared" si="25"/>
        <v>9.2806771344332049</v>
      </c>
      <c r="R171" s="9">
        <f t="shared" si="26"/>
        <v>89.552745516902519</v>
      </c>
      <c r="S171" s="9">
        <f t="shared" si="27"/>
        <v>10.338131732118896</v>
      </c>
      <c r="T171" s="9">
        <f t="shared" si="28"/>
        <v>100.10761016953592</v>
      </c>
      <c r="U171" s="9">
        <f t="shared" si="29"/>
        <v>9.2806771344332049</v>
      </c>
    </row>
    <row r="172" spans="8:21">
      <c r="H172" s="8">
        <v>168</v>
      </c>
      <c r="I172" s="9">
        <v>0.21204063508486518</v>
      </c>
      <c r="J172" s="9">
        <f t="shared" ca="1" si="21"/>
        <v>0.47994115313206032</v>
      </c>
      <c r="K172" s="9">
        <f t="shared" si="22"/>
        <v>0.21204063508486518</v>
      </c>
      <c r="L172" s="9">
        <f t="shared" si="20"/>
        <v>104.58927414470625</v>
      </c>
      <c r="M172" s="9">
        <f t="shared" si="23"/>
        <v>104.68968439497723</v>
      </c>
      <c r="N172" s="9">
        <f t="shared" si="24"/>
        <v>14.232646532469175</v>
      </c>
      <c r="O172" s="9">
        <f t="shared" si="25"/>
        <v>8.8439818989011485</v>
      </c>
      <c r="R172" s="9">
        <f t="shared" si="26"/>
        <v>104.58927414470625</v>
      </c>
      <c r="S172" s="9">
        <f t="shared" si="27"/>
        <v>14.232646532469175</v>
      </c>
      <c r="T172" s="9">
        <f t="shared" si="28"/>
        <v>104.68968439497723</v>
      </c>
      <c r="U172" s="9">
        <f t="shared" si="29"/>
        <v>8.8439818989011485</v>
      </c>
    </row>
    <row r="173" spans="8:21">
      <c r="H173" s="8">
        <v>169</v>
      </c>
      <c r="I173" s="9">
        <v>-0.81480947134423132</v>
      </c>
      <c r="J173" s="9">
        <f t="shared" ca="1" si="21"/>
        <v>0.85872220047579206</v>
      </c>
      <c r="K173" s="9">
        <f t="shared" si="22"/>
        <v>-0.81480947134423132</v>
      </c>
      <c r="L173" s="9">
        <f t="shared" si="20"/>
        <v>74.115664252897247</v>
      </c>
      <c r="M173" s="9">
        <f t="shared" si="23"/>
        <v>94.792536169196453</v>
      </c>
      <c r="N173" s="9">
        <f t="shared" si="24"/>
        <v>0</v>
      </c>
      <c r="O173" s="9">
        <f t="shared" si="25"/>
        <v>3.9656031340937403</v>
      </c>
      <c r="R173" s="9">
        <f t="shared" si="26"/>
        <v>74.115664252897247</v>
      </c>
      <c r="S173" s="9">
        <f t="shared" si="27"/>
        <v>0</v>
      </c>
      <c r="T173" s="9">
        <f t="shared" si="28"/>
        <v>94.792536169196453</v>
      </c>
      <c r="U173" s="9">
        <f t="shared" si="29"/>
        <v>3.9656031340937403</v>
      </c>
    </row>
    <row r="174" spans="8:21">
      <c r="H174" s="8">
        <v>170</v>
      </c>
      <c r="I174" s="9">
        <v>-1.0622304187059166</v>
      </c>
      <c r="J174" s="9">
        <f t="shared" ca="1" si="21"/>
        <v>1.1294835929810028</v>
      </c>
      <c r="K174" s="9">
        <f t="shared" si="22"/>
        <v>-1.0622304187059166</v>
      </c>
      <c r="L174" s="9">
        <f t="shared" si="20"/>
        <v>68.213319838386042</v>
      </c>
      <c r="M174" s="9">
        <f t="shared" si="23"/>
        <v>92.551182261887803</v>
      </c>
      <c r="N174" s="9">
        <f t="shared" si="24"/>
        <v>0</v>
      </c>
      <c r="O174" s="9">
        <f t="shared" si="25"/>
        <v>1.7242492267850906</v>
      </c>
      <c r="R174" s="9">
        <f t="shared" si="26"/>
        <v>68.213319838386042</v>
      </c>
      <c r="S174" s="9">
        <f t="shared" si="27"/>
        <v>0</v>
      </c>
      <c r="T174" s="9">
        <f t="shared" si="28"/>
        <v>92.551182261887803</v>
      </c>
      <c r="U174" s="9">
        <f t="shared" si="29"/>
        <v>1.7242492267850906</v>
      </c>
    </row>
    <row r="175" spans="8:21">
      <c r="H175" s="8">
        <v>171</v>
      </c>
      <c r="I175" s="9">
        <v>0.60990337740857026</v>
      </c>
      <c r="J175" s="9">
        <f t="shared" ca="1" si="21"/>
        <v>-1.0148299944053605</v>
      </c>
      <c r="K175" s="9">
        <f t="shared" si="22"/>
        <v>0.60990337740857026</v>
      </c>
      <c r="L175" s="9">
        <f t="shared" si="20"/>
        <v>119.52045057249686</v>
      </c>
      <c r="M175" s="9">
        <f t="shared" si="23"/>
        <v>108.79649826967093</v>
      </c>
      <c r="N175" s="9">
        <f t="shared" si="24"/>
        <v>0</v>
      </c>
      <c r="O175" s="9">
        <f t="shared" si="25"/>
        <v>4.737168024207449</v>
      </c>
      <c r="R175" s="9">
        <f t="shared" si="26"/>
        <v>119.52045057249686</v>
      </c>
      <c r="S175" s="9">
        <f t="shared" si="27"/>
        <v>0</v>
      </c>
      <c r="T175" s="9">
        <f t="shared" si="28"/>
        <v>108.79649826967093</v>
      </c>
      <c r="U175" s="9">
        <f t="shared" si="29"/>
        <v>4.737168024207449</v>
      </c>
    </row>
    <row r="176" spans="8:21">
      <c r="H176" s="8">
        <v>172</v>
      </c>
      <c r="I176" s="9">
        <v>0.68362574494148043</v>
      </c>
      <c r="J176" s="9">
        <f t="shared" ca="1" si="21"/>
        <v>-2.2066631283230276</v>
      </c>
      <c r="K176" s="9">
        <f t="shared" si="22"/>
        <v>0.68362574494148043</v>
      </c>
      <c r="L176" s="9">
        <f t="shared" si="20"/>
        <v>122.51268663432684</v>
      </c>
      <c r="M176" s="9">
        <f t="shared" si="23"/>
        <v>109.57498086424178</v>
      </c>
      <c r="N176" s="9">
        <f t="shared" si="24"/>
        <v>0</v>
      </c>
      <c r="O176" s="9">
        <f t="shared" si="25"/>
        <v>3.9586854296366027</v>
      </c>
      <c r="R176" s="9">
        <f t="shared" si="26"/>
        <v>122.51268663432684</v>
      </c>
      <c r="S176" s="9">
        <f t="shared" si="27"/>
        <v>0</v>
      </c>
      <c r="T176" s="9">
        <f t="shared" si="28"/>
        <v>109.57498086424178</v>
      </c>
      <c r="U176" s="9">
        <f t="shared" si="29"/>
        <v>3.9586854296366027</v>
      </c>
    </row>
    <row r="177" spans="8:21">
      <c r="H177" s="8">
        <v>173</v>
      </c>
      <c r="I177" s="9">
        <v>0.18976802243131208</v>
      </c>
      <c r="J177" s="9">
        <f t="shared" ca="1" si="21"/>
        <v>0.14302994388374238</v>
      </c>
      <c r="K177" s="9">
        <f t="shared" si="22"/>
        <v>0.18976802243131208</v>
      </c>
      <c r="L177" s="9">
        <f t="shared" si="20"/>
        <v>103.81085947130451</v>
      </c>
      <c r="M177" s="9">
        <f t="shared" si="23"/>
        <v>104.46441979690746</v>
      </c>
      <c r="N177" s="9">
        <f t="shared" si="24"/>
        <v>15.011061205870931</v>
      </c>
      <c r="O177" s="9">
        <f t="shared" si="25"/>
        <v>9.0692464969709192</v>
      </c>
      <c r="R177" s="9">
        <f t="shared" si="26"/>
        <v>103.81085947130451</v>
      </c>
      <c r="S177" s="9">
        <f t="shared" si="27"/>
        <v>15.011061205870931</v>
      </c>
      <c r="T177" s="9">
        <f t="shared" si="28"/>
        <v>104.46441979690746</v>
      </c>
      <c r="U177" s="9">
        <f t="shared" si="29"/>
        <v>9.0692464969709192</v>
      </c>
    </row>
    <row r="178" spans="8:21">
      <c r="H178" s="8">
        <v>174</v>
      </c>
      <c r="I178" s="9">
        <v>1.8230443730521086</v>
      </c>
      <c r="J178" s="9">
        <f t="shared" ca="1" si="21"/>
        <v>-0.98579629862261864</v>
      </c>
      <c r="K178" s="9">
        <f t="shared" si="22"/>
        <v>1.8230443730521086</v>
      </c>
      <c r="L178" s="9">
        <f t="shared" si="20"/>
        <v>179.53768184502988</v>
      </c>
      <c r="M178" s="9">
        <f t="shared" si="23"/>
        <v>122.34021882703261</v>
      </c>
      <c r="N178" s="9">
        <f t="shared" si="24"/>
        <v>0</v>
      </c>
      <c r="O178" s="9">
        <f t="shared" si="25"/>
        <v>0</v>
      </c>
      <c r="R178" s="9">
        <f t="shared" si="26"/>
        <v>179.53768184502988</v>
      </c>
      <c r="S178" s="9">
        <f t="shared" si="27"/>
        <v>0</v>
      </c>
      <c r="T178" s="9">
        <f t="shared" si="28"/>
        <v>122.34021882703261</v>
      </c>
      <c r="U178" s="9">
        <f t="shared" si="29"/>
        <v>0</v>
      </c>
    </row>
    <row r="179" spans="8:21">
      <c r="H179" s="8">
        <v>175</v>
      </c>
      <c r="I179" s="9">
        <v>5.2285204242732905E-2</v>
      </c>
      <c r="J179" s="9">
        <f t="shared" ca="1" si="21"/>
        <v>0.31802329211469932</v>
      </c>
      <c r="K179" s="9">
        <f t="shared" si="22"/>
        <v>5.2285204242732905E-2</v>
      </c>
      <c r="L179" s="9">
        <f t="shared" si="20"/>
        <v>99.132535678932115</v>
      </c>
      <c r="M179" s="9">
        <f t="shared" si="23"/>
        <v>103.08461294085683</v>
      </c>
      <c r="N179" s="9">
        <f t="shared" si="24"/>
        <v>19.689384998243327</v>
      </c>
      <c r="O179" s="9">
        <f t="shared" si="25"/>
        <v>10.449053353021554</v>
      </c>
      <c r="R179" s="9">
        <f t="shared" si="26"/>
        <v>99.132535678932115</v>
      </c>
      <c r="S179" s="9">
        <f t="shared" si="27"/>
        <v>19.689384998243327</v>
      </c>
      <c r="T179" s="9">
        <f t="shared" si="28"/>
        <v>103.08461294085683</v>
      </c>
      <c r="U179" s="9">
        <f t="shared" si="29"/>
        <v>10.449053353021554</v>
      </c>
    </row>
    <row r="180" spans="8:21">
      <c r="H180" s="8">
        <v>176</v>
      </c>
      <c r="I180" s="9">
        <v>1.5683413074327803</v>
      </c>
      <c r="J180" s="9">
        <f t="shared" ca="1" si="21"/>
        <v>-0.4305817791444661</v>
      </c>
      <c r="K180" s="9">
        <f t="shared" si="22"/>
        <v>1.5683413074327803</v>
      </c>
      <c r="L180" s="9">
        <f t="shared" si="20"/>
        <v>164.83674787071729</v>
      </c>
      <c r="M180" s="9">
        <f t="shared" si="23"/>
        <v>119.36341002971203</v>
      </c>
      <c r="N180" s="9">
        <f t="shared" si="24"/>
        <v>0</v>
      </c>
      <c r="O180" s="9">
        <f t="shared" si="25"/>
        <v>0</v>
      </c>
      <c r="R180" s="9">
        <f t="shared" si="26"/>
        <v>164.83674787071729</v>
      </c>
      <c r="S180" s="9">
        <f t="shared" si="27"/>
        <v>0</v>
      </c>
      <c r="T180" s="9">
        <f t="shared" si="28"/>
        <v>119.36341002971203</v>
      </c>
      <c r="U180" s="9">
        <f t="shared" si="29"/>
        <v>0</v>
      </c>
    </row>
    <row r="181" spans="8:21">
      <c r="H181" s="8">
        <v>177</v>
      </c>
      <c r="I181" s="9">
        <v>1.5739747838228728</v>
      </c>
      <c r="J181" s="9">
        <f t="shared" ca="1" si="21"/>
        <v>-0.14220529919624159</v>
      </c>
      <c r="K181" s="9">
        <f t="shared" si="22"/>
        <v>1.5739747838228728</v>
      </c>
      <c r="L181" s="9">
        <f t="shared" si="20"/>
        <v>165.14850382413212</v>
      </c>
      <c r="M181" s="9">
        <f t="shared" si="23"/>
        <v>119.4284606680808</v>
      </c>
      <c r="N181" s="9">
        <f t="shared" si="24"/>
        <v>0</v>
      </c>
      <c r="O181" s="9">
        <f t="shared" si="25"/>
        <v>0</v>
      </c>
      <c r="R181" s="9">
        <f t="shared" si="26"/>
        <v>165.14850382413212</v>
      </c>
      <c r="S181" s="9">
        <f t="shared" si="27"/>
        <v>0</v>
      </c>
      <c r="T181" s="9">
        <f t="shared" si="28"/>
        <v>119.4284606680808</v>
      </c>
      <c r="U181" s="9">
        <f t="shared" si="29"/>
        <v>0</v>
      </c>
    </row>
    <row r="182" spans="8:21">
      <c r="H182" s="8">
        <v>178</v>
      </c>
      <c r="I182" s="9">
        <v>1.6578817647102739</v>
      </c>
      <c r="J182" s="9">
        <f t="shared" ca="1" si="21"/>
        <v>0.41671402818492925</v>
      </c>
      <c r="K182" s="9">
        <f t="shared" si="22"/>
        <v>1.6578817647102739</v>
      </c>
      <c r="L182" s="9">
        <f t="shared" si="20"/>
        <v>169.86231454153162</v>
      </c>
      <c r="M182" s="9">
        <f t="shared" si="23"/>
        <v>120.40155468875147</v>
      </c>
      <c r="N182" s="9">
        <f t="shared" si="24"/>
        <v>0</v>
      </c>
      <c r="O182" s="9">
        <f t="shared" si="25"/>
        <v>0</v>
      </c>
      <c r="R182" s="9">
        <f t="shared" si="26"/>
        <v>169.86231454153162</v>
      </c>
      <c r="S182" s="9">
        <f t="shared" si="27"/>
        <v>0</v>
      </c>
      <c r="T182" s="9">
        <f t="shared" si="28"/>
        <v>120.40155468875147</v>
      </c>
      <c r="U182" s="9">
        <f t="shared" si="29"/>
        <v>0</v>
      </c>
    </row>
    <row r="183" spans="8:21">
      <c r="H183" s="8">
        <v>179</v>
      </c>
      <c r="I183" s="9">
        <v>0.11950632589073706</v>
      </c>
      <c r="J183" s="9">
        <f t="shared" ca="1" si="21"/>
        <v>-0.83757012433516864</v>
      </c>
      <c r="K183" s="9">
        <f t="shared" si="22"/>
        <v>0.11950632589073706</v>
      </c>
      <c r="L183" s="9">
        <f t="shared" si="20"/>
        <v>101.39301717554667</v>
      </c>
      <c r="M183" s="9">
        <f t="shared" si="23"/>
        <v>103.75696637513666</v>
      </c>
      <c r="N183" s="9">
        <f t="shared" si="24"/>
        <v>17.428903501628781</v>
      </c>
      <c r="O183" s="9">
        <f t="shared" si="25"/>
        <v>9.7766999187417412</v>
      </c>
      <c r="R183" s="9">
        <f t="shared" si="26"/>
        <v>101.39301717554667</v>
      </c>
      <c r="S183" s="9">
        <f t="shared" si="27"/>
        <v>17.428903501628781</v>
      </c>
      <c r="T183" s="9">
        <f t="shared" si="28"/>
        <v>103.75696637513666</v>
      </c>
      <c r="U183" s="9">
        <f t="shared" si="29"/>
        <v>9.7766999187417412</v>
      </c>
    </row>
    <row r="184" spans="8:21">
      <c r="H184" s="8">
        <v>180</v>
      </c>
      <c r="I184" s="9">
        <v>-0.11820113468345482</v>
      </c>
      <c r="J184" s="9">
        <f t="shared" ca="1" si="21"/>
        <v>-0.89268909402614716</v>
      </c>
      <c r="K184" s="9">
        <f t="shared" si="22"/>
        <v>-0.11820113468345482</v>
      </c>
      <c r="L184" s="9">
        <f t="shared" si="20"/>
        <v>93.622913621186527</v>
      </c>
      <c r="M184" s="9">
        <f t="shared" si="23"/>
        <v>101.39886157991756</v>
      </c>
      <c r="N184" s="9">
        <f t="shared" si="24"/>
        <v>14.408299836402904</v>
      </c>
      <c r="O184" s="9">
        <f t="shared" si="25"/>
        <v>10.571928544814853</v>
      </c>
      <c r="R184" s="9">
        <f t="shared" si="26"/>
        <v>93.622913621186527</v>
      </c>
      <c r="S184" s="9">
        <f t="shared" si="27"/>
        <v>14.408299836402904</v>
      </c>
      <c r="T184" s="9">
        <f t="shared" si="28"/>
        <v>101.39886157991756</v>
      </c>
      <c r="U184" s="9">
        <f t="shared" si="29"/>
        <v>10.571928544814853</v>
      </c>
    </row>
    <row r="185" spans="8:21">
      <c r="H185" s="8">
        <v>181</v>
      </c>
      <c r="I185" s="9">
        <v>-0.6630406215449598</v>
      </c>
      <c r="J185" s="9">
        <f t="shared" ca="1" si="21"/>
        <v>-0.91925118234401904</v>
      </c>
      <c r="K185" s="9">
        <f t="shared" si="22"/>
        <v>-0.6630406215449598</v>
      </c>
      <c r="L185" s="9">
        <f t="shared" si="20"/>
        <v>77.986165306705331</v>
      </c>
      <c r="M185" s="9">
        <f t="shared" si="23"/>
        <v>96.194166652139998</v>
      </c>
      <c r="N185" s="9">
        <f t="shared" si="24"/>
        <v>0</v>
      </c>
      <c r="O185" s="9">
        <f t="shared" si="25"/>
        <v>5.3672336170372859</v>
      </c>
      <c r="R185" s="9">
        <f t="shared" si="26"/>
        <v>77.986165306705331</v>
      </c>
      <c r="S185" s="9">
        <f t="shared" si="27"/>
        <v>0</v>
      </c>
      <c r="T185" s="9">
        <f t="shared" si="28"/>
        <v>96.194166652139998</v>
      </c>
      <c r="U185" s="9">
        <f t="shared" si="29"/>
        <v>5.3672336170372859</v>
      </c>
    </row>
    <row r="186" spans="8:21">
      <c r="H186" s="8">
        <v>182</v>
      </c>
      <c r="I186" s="9">
        <v>1.2884843618441677</v>
      </c>
      <c r="J186" s="9">
        <f t="shared" ca="1" si="21"/>
        <v>0.15427560450762928</v>
      </c>
      <c r="K186" s="9">
        <f t="shared" si="22"/>
        <v>1.2884843618441677</v>
      </c>
      <c r="L186" s="9">
        <f t="shared" si="20"/>
        <v>150.0681044193731</v>
      </c>
      <c r="M186" s="9">
        <f t="shared" si="23"/>
        <v>116.1760667350364</v>
      </c>
      <c r="N186" s="9">
        <f t="shared" si="24"/>
        <v>0</v>
      </c>
      <c r="O186" s="9">
        <f t="shared" si="25"/>
        <v>0</v>
      </c>
      <c r="R186" s="9">
        <f t="shared" si="26"/>
        <v>150.0681044193731</v>
      </c>
      <c r="S186" s="9">
        <f t="shared" si="27"/>
        <v>0</v>
      </c>
      <c r="T186" s="9">
        <f t="shared" si="28"/>
        <v>116.1760667350364</v>
      </c>
      <c r="U186" s="9">
        <f t="shared" si="29"/>
        <v>0</v>
      </c>
    </row>
    <row r="187" spans="8:21">
      <c r="H187" s="8">
        <v>183</v>
      </c>
      <c r="I187" s="9">
        <v>-1.0594055510416065</v>
      </c>
      <c r="J187" s="9">
        <f t="shared" ca="1" si="21"/>
        <v>0.64350458196704663</v>
      </c>
      <c r="K187" s="9">
        <f t="shared" si="22"/>
        <v>-1.0594055510416065</v>
      </c>
      <c r="L187" s="9">
        <f t="shared" si="20"/>
        <v>68.277981509707658</v>
      </c>
      <c r="M187" s="9">
        <f t="shared" si="23"/>
        <v>92.576470871812205</v>
      </c>
      <c r="N187" s="9">
        <f t="shared" si="24"/>
        <v>0</v>
      </c>
      <c r="O187" s="9">
        <f t="shared" si="25"/>
        <v>1.7495378367094929</v>
      </c>
      <c r="R187" s="9">
        <f t="shared" si="26"/>
        <v>68.277981509707658</v>
      </c>
      <c r="S187" s="9">
        <f t="shared" si="27"/>
        <v>0</v>
      </c>
      <c r="T187" s="9">
        <f t="shared" si="28"/>
        <v>92.576470871812205</v>
      </c>
      <c r="U187" s="9">
        <f t="shared" si="29"/>
        <v>1.7495378367094929</v>
      </c>
    </row>
    <row r="188" spans="8:21">
      <c r="H188" s="8">
        <v>184</v>
      </c>
      <c r="I188" s="9">
        <v>0.18364619403798621</v>
      </c>
      <c r="J188" s="9">
        <f t="shared" ca="1" si="21"/>
        <v>-6.7063424061374124E-2</v>
      </c>
      <c r="K188" s="9">
        <f t="shared" si="22"/>
        <v>0.18364619403798621</v>
      </c>
      <c r="L188" s="9">
        <f t="shared" si="20"/>
        <v>103.59792203785703</v>
      </c>
      <c r="M188" s="9">
        <f t="shared" si="23"/>
        <v>104.40258875816602</v>
      </c>
      <c r="N188" s="9">
        <f t="shared" si="24"/>
        <v>15.22399863931841</v>
      </c>
      <c r="O188" s="9">
        <f t="shared" si="25"/>
        <v>9.1310775357123646</v>
      </c>
      <c r="R188" s="9">
        <f t="shared" si="26"/>
        <v>103.59792203785703</v>
      </c>
      <c r="S188" s="9">
        <f t="shared" si="27"/>
        <v>15.22399863931841</v>
      </c>
      <c r="T188" s="9">
        <f t="shared" si="28"/>
        <v>104.40258875816602</v>
      </c>
      <c r="U188" s="9">
        <f t="shared" si="29"/>
        <v>9.1310775357123646</v>
      </c>
    </row>
    <row r="189" spans="8:21">
      <c r="H189" s="8">
        <v>185</v>
      </c>
      <c r="I189" s="9">
        <v>0.21868170748919291</v>
      </c>
      <c r="J189" s="9">
        <f t="shared" ca="1" si="21"/>
        <v>1.0852295625721198</v>
      </c>
      <c r="K189" s="9">
        <f t="shared" si="22"/>
        <v>0.21868170748919291</v>
      </c>
      <c r="L189" s="9">
        <f t="shared" si="20"/>
        <v>104.8225033944034</v>
      </c>
      <c r="M189" s="9">
        <f t="shared" si="23"/>
        <v>104.75694598587327</v>
      </c>
      <c r="N189" s="9">
        <f t="shared" si="24"/>
        <v>13.999417282772043</v>
      </c>
      <c r="O189" s="9">
        <f t="shared" si="25"/>
        <v>8.7767203080051104</v>
      </c>
      <c r="R189" s="9">
        <f t="shared" si="26"/>
        <v>104.8225033944034</v>
      </c>
      <c r="S189" s="9">
        <f t="shared" si="27"/>
        <v>13.999417282772043</v>
      </c>
      <c r="T189" s="9">
        <f t="shared" si="28"/>
        <v>104.75694598587327</v>
      </c>
      <c r="U189" s="9">
        <f t="shared" si="29"/>
        <v>8.7767203080051104</v>
      </c>
    </row>
    <row r="190" spans="8:21">
      <c r="H190" s="8">
        <v>186</v>
      </c>
      <c r="I190" s="9">
        <v>1.009873359989828</v>
      </c>
      <c r="J190" s="9">
        <f t="shared" ca="1" si="21"/>
        <v>-0.55450730904432055</v>
      </c>
      <c r="K190" s="9">
        <f t="shared" si="22"/>
        <v>1.009873359989828</v>
      </c>
      <c r="L190" s="9">
        <f t="shared" si="20"/>
        <v>136.67977262665158</v>
      </c>
      <c r="M190" s="9">
        <f t="shared" si="23"/>
        <v>113.08746071379373</v>
      </c>
      <c r="N190" s="9">
        <f t="shared" si="24"/>
        <v>0</v>
      </c>
      <c r="O190" s="9">
        <f t="shared" si="25"/>
        <v>0.44620558008463718</v>
      </c>
      <c r="R190" s="9">
        <f t="shared" si="26"/>
        <v>136.67977262665158</v>
      </c>
      <c r="S190" s="9">
        <f t="shared" si="27"/>
        <v>0</v>
      </c>
      <c r="T190" s="9">
        <f t="shared" si="28"/>
        <v>113.08746071379373</v>
      </c>
      <c r="U190" s="9">
        <f t="shared" si="29"/>
        <v>0.44620558008463718</v>
      </c>
    </row>
    <row r="191" spans="8:21">
      <c r="H191" s="8">
        <v>187</v>
      </c>
      <c r="I191" s="9">
        <v>1.6633907757400503</v>
      </c>
      <c r="J191" s="9">
        <f t="shared" ca="1" si="21"/>
        <v>-7.6111388080191645E-3</v>
      </c>
      <c r="K191" s="9">
        <f t="shared" si="22"/>
        <v>1.6633907757400503</v>
      </c>
      <c r="L191" s="9">
        <f t="shared" si="20"/>
        <v>170.17647089766226</v>
      </c>
      <c r="M191" s="9">
        <f t="shared" si="23"/>
        <v>120.46572098756805</v>
      </c>
      <c r="N191" s="9">
        <f t="shared" si="24"/>
        <v>0</v>
      </c>
      <c r="O191" s="9">
        <f t="shared" si="25"/>
        <v>0</v>
      </c>
      <c r="R191" s="9">
        <f t="shared" si="26"/>
        <v>170.17647089766226</v>
      </c>
      <c r="S191" s="9">
        <f t="shared" si="27"/>
        <v>0</v>
      </c>
      <c r="T191" s="9">
        <f t="shared" si="28"/>
        <v>120.46572098756805</v>
      </c>
      <c r="U191" s="9">
        <f t="shared" si="29"/>
        <v>0</v>
      </c>
    </row>
    <row r="192" spans="8:21">
      <c r="H192" s="8">
        <v>188</v>
      </c>
      <c r="I192" s="9">
        <v>-1.1410956457855328</v>
      </c>
      <c r="J192" s="9">
        <f t="shared" ca="1" si="21"/>
        <v>0.70388864318251121</v>
      </c>
      <c r="K192" s="9">
        <f t="shared" si="22"/>
        <v>-1.1410956457855328</v>
      </c>
      <c r="L192" s="9">
        <f t="shared" si="20"/>
        <v>66.432593069402017</v>
      </c>
      <c r="M192" s="9">
        <f t="shared" si="23"/>
        <v>91.847951457456873</v>
      </c>
      <c r="N192" s="9">
        <f t="shared" si="24"/>
        <v>0</v>
      </c>
      <c r="O192" s="9">
        <f t="shared" si="25"/>
        <v>1.0210184223541603</v>
      </c>
      <c r="R192" s="9">
        <f t="shared" si="26"/>
        <v>66.432593069402017</v>
      </c>
      <c r="S192" s="9">
        <f t="shared" si="27"/>
        <v>0</v>
      </c>
      <c r="T192" s="9">
        <f t="shared" si="28"/>
        <v>91.847951457456873</v>
      </c>
      <c r="U192" s="9">
        <f t="shared" si="29"/>
        <v>1.0210184223541603</v>
      </c>
    </row>
    <row r="193" spans="8:21">
      <c r="H193" s="8">
        <v>189</v>
      </c>
      <c r="I193" s="9">
        <v>-1.9890772405968387</v>
      </c>
      <c r="J193" s="9">
        <f t="shared" ca="1" si="21"/>
        <v>1.926608159272305</v>
      </c>
      <c r="K193" s="9">
        <f t="shared" si="22"/>
        <v>-1.9890772405968387</v>
      </c>
      <c r="L193" s="9">
        <f t="shared" si="20"/>
        <v>49.987235697319967</v>
      </c>
      <c r="M193" s="9">
        <f t="shared" si="23"/>
        <v>84.616013413126936</v>
      </c>
      <c r="N193" s="9">
        <f t="shared" si="24"/>
        <v>0</v>
      </c>
      <c r="O193" s="9">
        <f t="shared" si="25"/>
        <v>0</v>
      </c>
      <c r="R193" s="9">
        <f t="shared" si="26"/>
        <v>49.987235697319967</v>
      </c>
      <c r="S193" s="9">
        <f t="shared" si="27"/>
        <v>0</v>
      </c>
      <c r="T193" s="9">
        <f t="shared" si="28"/>
        <v>84.616013413126936</v>
      </c>
      <c r="U193" s="9">
        <f t="shared" si="29"/>
        <v>0</v>
      </c>
    </row>
    <row r="194" spans="8:21">
      <c r="H194" s="8">
        <v>190</v>
      </c>
      <c r="I194" s="9">
        <v>1.6702795985234942E-2</v>
      </c>
      <c r="J194" s="9">
        <f t="shared" ca="1" si="21"/>
        <v>0.10553791148142126</v>
      </c>
      <c r="K194" s="9">
        <f t="shared" si="22"/>
        <v>1.6702795985234942E-2</v>
      </c>
      <c r="L194" s="9">
        <f t="shared" si="20"/>
        <v>97.956456857751562</v>
      </c>
      <c r="M194" s="9">
        <f t="shared" si="23"/>
        <v>102.73047889257792</v>
      </c>
      <c r="N194" s="9">
        <f t="shared" si="24"/>
        <v>18.741843072967939</v>
      </c>
      <c r="O194" s="9">
        <f t="shared" si="25"/>
        <v>10.803187401300448</v>
      </c>
      <c r="R194" s="9">
        <f t="shared" si="26"/>
        <v>97.956456857751562</v>
      </c>
      <c r="S194" s="9">
        <f t="shared" si="27"/>
        <v>18.741843072967939</v>
      </c>
      <c r="T194" s="9">
        <f t="shared" si="28"/>
        <v>102.73047889257792</v>
      </c>
      <c r="U194" s="9">
        <f t="shared" si="29"/>
        <v>10.803187401300448</v>
      </c>
    </row>
    <row r="195" spans="8:21">
      <c r="H195" s="8">
        <v>191</v>
      </c>
      <c r="I195" s="9">
        <v>0.21943675025554613</v>
      </c>
      <c r="J195" s="9">
        <f t="shared" ca="1" si="21"/>
        <v>0.50698388131031735</v>
      </c>
      <c r="K195" s="9">
        <f t="shared" si="22"/>
        <v>0.21943675025554613</v>
      </c>
      <c r="L195" s="9">
        <f t="shared" si="20"/>
        <v>104.84905280865028</v>
      </c>
      <c r="M195" s="9">
        <f t="shared" si="23"/>
        <v>104.76459588642919</v>
      </c>
      <c r="N195" s="9">
        <f t="shared" si="24"/>
        <v>13.972867868525157</v>
      </c>
      <c r="O195" s="9">
        <f t="shared" si="25"/>
        <v>8.7690704074491919</v>
      </c>
      <c r="R195" s="9">
        <f t="shared" si="26"/>
        <v>104.84905280865028</v>
      </c>
      <c r="S195" s="9">
        <f t="shared" si="27"/>
        <v>13.972867868525157</v>
      </c>
      <c r="T195" s="9">
        <f t="shared" si="28"/>
        <v>104.76459588642919</v>
      </c>
      <c r="U195" s="9">
        <f t="shared" si="29"/>
        <v>8.7690704074491919</v>
      </c>
    </row>
    <row r="196" spans="8:21">
      <c r="H196" s="8">
        <v>192</v>
      </c>
      <c r="I196" s="9">
        <v>-9.1378386117015681E-2</v>
      </c>
      <c r="J196" s="9">
        <f t="shared" ca="1" si="21"/>
        <v>-0.75572363798773645</v>
      </c>
      <c r="K196" s="9">
        <f t="shared" si="22"/>
        <v>-9.1378386117015681E-2</v>
      </c>
      <c r="L196" s="9">
        <f t="shared" si="20"/>
        <v>94.468999309645113</v>
      </c>
      <c r="M196" s="9">
        <f t="shared" si="23"/>
        <v>101.66224312241538</v>
      </c>
      <c r="N196" s="9">
        <f t="shared" si="24"/>
        <v>15.25438552486149</v>
      </c>
      <c r="O196" s="9">
        <f t="shared" si="25"/>
        <v>10.835310087312664</v>
      </c>
      <c r="R196" s="9">
        <f t="shared" si="26"/>
        <v>94.468999309645113</v>
      </c>
      <c r="S196" s="9">
        <f t="shared" si="27"/>
        <v>15.25438552486149</v>
      </c>
      <c r="T196" s="9">
        <f t="shared" si="28"/>
        <v>101.66224312241538</v>
      </c>
      <c r="U196" s="9">
        <f t="shared" si="29"/>
        <v>10.835310087312664</v>
      </c>
    </row>
    <row r="197" spans="8:21">
      <c r="H197" s="8">
        <v>193</v>
      </c>
      <c r="I197" s="9">
        <v>0.1884420877194615</v>
      </c>
      <c r="J197" s="9">
        <f t="shared" ca="1" si="21"/>
        <v>-5.7584513423682412E-2</v>
      </c>
      <c r="K197" s="9">
        <f t="shared" si="22"/>
        <v>0.1884420877194615</v>
      </c>
      <c r="L197" s="9">
        <f t="shared" ref="L197:L260" si="30">$E$7*EXP(($B$5-0.5*$E$9^2)*$B$6+$E$9*SQRT($B$6)*K197)</f>
        <v>103.76470197637224</v>
      </c>
      <c r="M197" s="9">
        <f t="shared" si="23"/>
        <v>104.45102462646668</v>
      </c>
      <c r="N197" s="9">
        <f t="shared" si="24"/>
        <v>15.057218700803219</v>
      </c>
      <c r="O197" s="9">
        <f t="shared" si="25"/>
        <v>9.082641667411707</v>
      </c>
      <c r="R197" s="9">
        <f t="shared" si="26"/>
        <v>103.76470197637224</v>
      </c>
      <c r="S197" s="9">
        <f t="shared" si="27"/>
        <v>15.057218700803219</v>
      </c>
      <c r="T197" s="9">
        <f t="shared" si="28"/>
        <v>104.45102462646668</v>
      </c>
      <c r="U197" s="9">
        <f t="shared" si="29"/>
        <v>9.082641667411707</v>
      </c>
    </row>
    <row r="198" spans="8:21">
      <c r="H198" s="8">
        <v>194</v>
      </c>
      <c r="I198" s="9">
        <v>-0.74952993131435941</v>
      </c>
      <c r="J198" s="9">
        <f t="shared" ref="J198:J261" ca="1" si="31">NORMSINV(RAND())</f>
        <v>0.89181581929700338</v>
      </c>
      <c r="K198" s="9">
        <f t="shared" ref="K198:K261" si="32">IF($B$7=0,I198,J198)</f>
        <v>-0.74952993131435941</v>
      </c>
      <c r="L198" s="9">
        <f t="shared" si="30"/>
        <v>75.756345229746387</v>
      </c>
      <c r="M198" s="9">
        <f t="shared" ref="M198:M261" si="33">$E$8*EXP(($B$5-0.5*$E$10^2)*$B$6+$E$10*SQRT($B$6)*K198)</f>
        <v>95.392891592302604</v>
      </c>
      <c r="N198" s="9">
        <f t="shared" ref="N198:N261" si="34">IF(L198&lt;$E$11,0,IF(AND(L198&gt;$E$11,L198&lt;$E$12),L198-$E$11,IF(AND(L198&gt;$E$12,L198&lt;$E$13),L198-$E$11+2*$E$12-2*L198,0)))</f>
        <v>0</v>
      </c>
      <c r="O198" s="9">
        <f t="shared" ref="O198:O261" si="35">IF(M198&lt;$E$14,0,IF(AND(M198&gt;$E$14,M198&lt;$E$15),M198-$E$14,IF(AND(M198&gt;$E$15,M198&lt;$E$16),M198-$E$14+2*$E$15-2*M198,0)))</f>
        <v>4.5659585571998917</v>
      </c>
      <c r="R198" s="9">
        <f t="shared" ref="R198:R261" si="36">L198</f>
        <v>75.756345229746387</v>
      </c>
      <c r="S198" s="9">
        <f t="shared" ref="S198:S261" si="37">N198</f>
        <v>0</v>
      </c>
      <c r="T198" s="9">
        <f t="shared" ref="T198:T261" si="38">M198</f>
        <v>95.392891592302604</v>
      </c>
      <c r="U198" s="9">
        <f t="shared" ref="U198:U261" si="39">O198</f>
        <v>4.5659585571998917</v>
      </c>
    </row>
    <row r="199" spans="8:21">
      <c r="H199" s="8">
        <v>195</v>
      </c>
      <c r="I199" s="9">
        <v>-0.95641447796486745</v>
      </c>
      <c r="J199" s="9">
        <f t="shared" ca="1" si="31"/>
        <v>-0.7318823802945017</v>
      </c>
      <c r="K199" s="9">
        <f t="shared" si="32"/>
        <v>-0.95641447796486745</v>
      </c>
      <c r="L199" s="9">
        <f t="shared" si="30"/>
        <v>70.677791575266653</v>
      </c>
      <c r="M199" s="9">
        <f t="shared" si="33"/>
        <v>93.503194993197866</v>
      </c>
      <c r="N199" s="9">
        <f t="shared" si="34"/>
        <v>0</v>
      </c>
      <c r="O199" s="9">
        <f t="shared" si="35"/>
        <v>2.6762619580951537</v>
      </c>
      <c r="R199" s="9">
        <f t="shared" si="36"/>
        <v>70.677791575266653</v>
      </c>
      <c r="S199" s="9">
        <f t="shared" si="37"/>
        <v>0</v>
      </c>
      <c r="T199" s="9">
        <f t="shared" si="38"/>
        <v>93.503194993197866</v>
      </c>
      <c r="U199" s="9">
        <f t="shared" si="39"/>
        <v>2.6762619580951537</v>
      </c>
    </row>
    <row r="200" spans="8:21">
      <c r="H200" s="8">
        <v>196</v>
      </c>
      <c r="I200" s="9">
        <v>0.9706296105741915</v>
      </c>
      <c r="J200" s="9">
        <f t="shared" ca="1" si="31"/>
        <v>-0.39229202285339704</v>
      </c>
      <c r="K200" s="9">
        <f t="shared" si="32"/>
        <v>0.9706296105741915</v>
      </c>
      <c r="L200" s="9">
        <f t="shared" si="30"/>
        <v>134.89248886812032</v>
      </c>
      <c r="M200" s="9">
        <f t="shared" si="33"/>
        <v>112.65906353496445</v>
      </c>
      <c r="N200" s="9">
        <f t="shared" si="34"/>
        <v>0</v>
      </c>
      <c r="O200" s="9">
        <f t="shared" si="35"/>
        <v>0.87460275891393735</v>
      </c>
      <c r="R200" s="9">
        <f t="shared" si="36"/>
        <v>134.89248886812032</v>
      </c>
      <c r="S200" s="9">
        <f t="shared" si="37"/>
        <v>0</v>
      </c>
      <c r="T200" s="9">
        <f t="shared" si="38"/>
        <v>112.65906353496445</v>
      </c>
      <c r="U200" s="9">
        <f t="shared" si="39"/>
        <v>0.87460275891393735</v>
      </c>
    </row>
    <row r="201" spans="8:21">
      <c r="H201" s="8">
        <v>197</v>
      </c>
      <c r="I201" s="9">
        <v>0.61707702193200686</v>
      </c>
      <c r="J201" s="9">
        <f t="shared" ca="1" si="31"/>
        <v>-3.7196738321343653E-2</v>
      </c>
      <c r="K201" s="9">
        <f t="shared" si="32"/>
        <v>0.61707702193200686</v>
      </c>
      <c r="L201" s="9">
        <f t="shared" si="30"/>
        <v>119.8083750111019</v>
      </c>
      <c r="M201" s="9">
        <f t="shared" si="33"/>
        <v>108.87200592502202</v>
      </c>
      <c r="N201" s="9">
        <f t="shared" si="34"/>
        <v>0</v>
      </c>
      <c r="O201" s="9">
        <f t="shared" si="35"/>
        <v>4.66166036885636</v>
      </c>
      <c r="R201" s="9">
        <f t="shared" si="36"/>
        <v>119.8083750111019</v>
      </c>
      <c r="S201" s="9">
        <f t="shared" si="37"/>
        <v>0</v>
      </c>
      <c r="T201" s="9">
        <f t="shared" si="38"/>
        <v>108.87200592502202</v>
      </c>
      <c r="U201" s="9">
        <f t="shared" si="39"/>
        <v>4.66166036885636</v>
      </c>
    </row>
    <row r="202" spans="8:21">
      <c r="H202" s="8">
        <v>198</v>
      </c>
      <c r="I202" s="9">
        <v>0.18538867835751</v>
      </c>
      <c r="J202" s="9">
        <f t="shared" ca="1" si="31"/>
        <v>8.2469012271925726E-2</v>
      </c>
      <c r="K202" s="9">
        <f t="shared" si="32"/>
        <v>0.18538867835751</v>
      </c>
      <c r="L202" s="9">
        <f t="shared" si="30"/>
        <v>103.65848689701147</v>
      </c>
      <c r="M202" s="9">
        <f t="shared" si="33"/>
        <v>104.42018428575807</v>
      </c>
      <c r="N202" s="9">
        <f t="shared" si="34"/>
        <v>15.163433780163984</v>
      </c>
      <c r="O202" s="9">
        <f t="shared" si="35"/>
        <v>9.1134820081203145</v>
      </c>
      <c r="R202" s="9">
        <f t="shared" si="36"/>
        <v>103.65848689701147</v>
      </c>
      <c r="S202" s="9">
        <f t="shared" si="37"/>
        <v>15.163433780163984</v>
      </c>
      <c r="T202" s="9">
        <f t="shared" si="38"/>
        <v>104.42018428575807</v>
      </c>
      <c r="U202" s="9">
        <f t="shared" si="39"/>
        <v>9.1134820081203145</v>
      </c>
    </row>
    <row r="203" spans="8:21">
      <c r="H203" s="8">
        <v>199</v>
      </c>
      <c r="I203" s="9">
        <v>0.23757794031391494</v>
      </c>
      <c r="J203" s="9">
        <f t="shared" ca="1" si="31"/>
        <v>0.71147293337643791</v>
      </c>
      <c r="K203" s="9">
        <f t="shared" si="32"/>
        <v>0.23757794031391494</v>
      </c>
      <c r="L203" s="9">
        <f t="shared" si="30"/>
        <v>105.48897342781478</v>
      </c>
      <c r="M203" s="9">
        <f t="shared" si="33"/>
        <v>104.9485658435045</v>
      </c>
      <c r="N203" s="9">
        <f t="shared" si="34"/>
        <v>13.332947249360643</v>
      </c>
      <c r="O203" s="9">
        <f t="shared" si="35"/>
        <v>8.5851004503738864</v>
      </c>
      <c r="R203" s="9">
        <f t="shared" si="36"/>
        <v>105.48897342781478</v>
      </c>
      <c r="S203" s="9">
        <f t="shared" si="37"/>
        <v>13.332947249360643</v>
      </c>
      <c r="T203" s="9">
        <f t="shared" si="38"/>
        <v>104.9485658435045</v>
      </c>
      <c r="U203" s="9">
        <f t="shared" si="39"/>
        <v>8.5851004503738864</v>
      </c>
    </row>
    <row r="204" spans="8:21">
      <c r="H204" s="8">
        <v>200</v>
      </c>
      <c r="I204" s="9">
        <v>-0.38779826368907877</v>
      </c>
      <c r="J204" s="9">
        <f t="shared" ca="1" si="31"/>
        <v>-0.55862768843902133</v>
      </c>
      <c r="K204" s="9">
        <f t="shared" si="32"/>
        <v>-0.38779826368907877</v>
      </c>
      <c r="L204" s="9">
        <f t="shared" si="30"/>
        <v>85.528532060399826</v>
      </c>
      <c r="M204" s="9">
        <f t="shared" si="33"/>
        <v>98.789198815124522</v>
      </c>
      <c r="N204" s="9">
        <f t="shared" si="34"/>
        <v>6.3139182756162029</v>
      </c>
      <c r="O204" s="9">
        <f t="shared" si="35"/>
        <v>7.9622657800218093</v>
      </c>
      <c r="R204" s="9">
        <f t="shared" si="36"/>
        <v>85.528532060399826</v>
      </c>
      <c r="S204" s="9">
        <f t="shared" si="37"/>
        <v>6.3139182756162029</v>
      </c>
      <c r="T204" s="9">
        <f t="shared" si="38"/>
        <v>98.789198815124522</v>
      </c>
      <c r="U204" s="9">
        <f t="shared" si="39"/>
        <v>7.9622657800218093</v>
      </c>
    </row>
    <row r="205" spans="8:21">
      <c r="H205" s="8">
        <v>201</v>
      </c>
      <c r="I205" s="9">
        <v>0.42798494835620066</v>
      </c>
      <c r="J205" s="9">
        <f t="shared" ca="1" si="31"/>
        <v>-0.59467704281469569</v>
      </c>
      <c r="K205" s="9">
        <f t="shared" si="32"/>
        <v>0.42798494835620066</v>
      </c>
      <c r="L205" s="9">
        <f t="shared" si="30"/>
        <v>112.44571038890756</v>
      </c>
      <c r="M205" s="9">
        <f t="shared" si="33"/>
        <v>106.89908339586977</v>
      </c>
      <c r="N205" s="9">
        <f t="shared" si="34"/>
        <v>6.3762102882678846</v>
      </c>
      <c r="O205" s="9">
        <f t="shared" si="35"/>
        <v>6.634582898008631</v>
      </c>
      <c r="R205" s="9">
        <f t="shared" si="36"/>
        <v>112.44571038890756</v>
      </c>
      <c r="S205" s="9">
        <f t="shared" si="37"/>
        <v>6.3762102882678846</v>
      </c>
      <c r="T205" s="9">
        <f t="shared" si="38"/>
        <v>106.89908339586977</v>
      </c>
      <c r="U205" s="9">
        <f t="shared" si="39"/>
        <v>6.634582898008631</v>
      </c>
    </row>
    <row r="206" spans="8:21">
      <c r="H206" s="8">
        <v>202</v>
      </c>
      <c r="I206" s="9">
        <v>1.0882913714594282</v>
      </c>
      <c r="J206" s="9">
        <f t="shared" ca="1" si="31"/>
        <v>0.39845105006148268</v>
      </c>
      <c r="K206" s="9">
        <f t="shared" si="32"/>
        <v>1.0882913714594282</v>
      </c>
      <c r="L206" s="9">
        <f t="shared" si="30"/>
        <v>140.32242629759696</v>
      </c>
      <c r="M206" s="9">
        <f t="shared" si="33"/>
        <v>113.94838255862244</v>
      </c>
      <c r="N206" s="9">
        <f t="shared" si="34"/>
        <v>0</v>
      </c>
      <c r="O206" s="9">
        <f t="shared" si="35"/>
        <v>0</v>
      </c>
      <c r="R206" s="9">
        <f t="shared" si="36"/>
        <v>140.32242629759696</v>
      </c>
      <c r="S206" s="9">
        <f t="shared" si="37"/>
        <v>0</v>
      </c>
      <c r="T206" s="9">
        <f t="shared" si="38"/>
        <v>113.94838255862244</v>
      </c>
      <c r="U206" s="9">
        <f t="shared" si="39"/>
        <v>0</v>
      </c>
    </row>
    <row r="207" spans="8:21">
      <c r="H207" s="8">
        <v>203</v>
      </c>
      <c r="I207" s="9">
        <v>-0.37225992495255206</v>
      </c>
      <c r="J207" s="9">
        <f t="shared" ca="1" si="31"/>
        <v>-0.10887289803921449</v>
      </c>
      <c r="K207" s="9">
        <f t="shared" si="32"/>
        <v>-0.37225992495255206</v>
      </c>
      <c r="L207" s="9">
        <f t="shared" si="30"/>
        <v>85.975443704730509</v>
      </c>
      <c r="M207" s="9">
        <f t="shared" si="33"/>
        <v>98.937767049624227</v>
      </c>
      <c r="N207" s="9">
        <f t="shared" si="34"/>
        <v>6.760829919946886</v>
      </c>
      <c r="O207" s="9">
        <f t="shared" si="35"/>
        <v>8.1108340145215152</v>
      </c>
      <c r="R207" s="9">
        <f t="shared" si="36"/>
        <v>85.975443704730509</v>
      </c>
      <c r="S207" s="9">
        <f t="shared" si="37"/>
        <v>6.760829919946886</v>
      </c>
      <c r="T207" s="9">
        <f t="shared" si="38"/>
        <v>98.937767049624227</v>
      </c>
      <c r="U207" s="9">
        <f t="shared" si="39"/>
        <v>8.1108340145215152</v>
      </c>
    </row>
    <row r="208" spans="8:21">
      <c r="H208" s="8">
        <v>204</v>
      </c>
      <c r="I208" s="9">
        <v>-0.61195065183564856</v>
      </c>
      <c r="J208" s="9">
        <f t="shared" ca="1" si="31"/>
        <v>-0.19511275507236803</v>
      </c>
      <c r="K208" s="9">
        <f t="shared" si="32"/>
        <v>-0.61195065183564856</v>
      </c>
      <c r="L208" s="9">
        <f t="shared" si="30"/>
        <v>79.334052144662977</v>
      </c>
      <c r="M208" s="9">
        <f t="shared" si="33"/>
        <v>96.670645160702222</v>
      </c>
      <c r="N208" s="9">
        <f t="shared" si="34"/>
        <v>0.11943835987935358</v>
      </c>
      <c r="O208" s="9">
        <f t="shared" si="35"/>
        <v>5.8437121255995095</v>
      </c>
      <c r="R208" s="9">
        <f t="shared" si="36"/>
        <v>79.334052144662977</v>
      </c>
      <c r="S208" s="9">
        <f t="shared" si="37"/>
        <v>0.11943835987935358</v>
      </c>
      <c r="T208" s="9">
        <f t="shared" si="38"/>
        <v>96.670645160702222</v>
      </c>
      <c r="U208" s="9">
        <f t="shared" si="39"/>
        <v>5.8437121255995095</v>
      </c>
    </row>
    <row r="209" spans="8:21">
      <c r="H209" s="8">
        <v>205</v>
      </c>
      <c r="I209" s="9">
        <v>0.65960975337689098</v>
      </c>
      <c r="J209" s="9">
        <f t="shared" ca="1" si="31"/>
        <v>-1.0646165754255972</v>
      </c>
      <c r="K209" s="9">
        <f t="shared" si="32"/>
        <v>0.65960975337689098</v>
      </c>
      <c r="L209" s="9">
        <f t="shared" si="30"/>
        <v>121.52979084258213</v>
      </c>
      <c r="M209" s="9">
        <f t="shared" si="33"/>
        <v>109.32077052123458</v>
      </c>
      <c r="N209" s="9">
        <f t="shared" si="34"/>
        <v>0</v>
      </c>
      <c r="O209" s="9">
        <f t="shared" si="35"/>
        <v>4.2128957726438045</v>
      </c>
      <c r="R209" s="9">
        <f t="shared" si="36"/>
        <v>121.52979084258213</v>
      </c>
      <c r="S209" s="9">
        <f t="shared" si="37"/>
        <v>0</v>
      </c>
      <c r="T209" s="9">
        <f t="shared" si="38"/>
        <v>109.32077052123458</v>
      </c>
      <c r="U209" s="9">
        <f t="shared" si="39"/>
        <v>4.2128957726438045</v>
      </c>
    </row>
    <row r="210" spans="8:21">
      <c r="H210" s="8">
        <v>206</v>
      </c>
      <c r="I210" s="9">
        <v>0.14204201043333611</v>
      </c>
      <c r="J210" s="9">
        <f t="shared" ca="1" si="31"/>
        <v>-0.71558053862511839</v>
      </c>
      <c r="K210" s="9">
        <f t="shared" si="32"/>
        <v>0.14204201043333611</v>
      </c>
      <c r="L210" s="9">
        <f t="shared" si="30"/>
        <v>102.16231596438736</v>
      </c>
      <c r="M210" s="9">
        <f t="shared" si="33"/>
        <v>103.98335100147166</v>
      </c>
      <c r="N210" s="9">
        <f t="shared" si="34"/>
        <v>16.659604712788081</v>
      </c>
      <c r="O210" s="9">
        <f t="shared" si="35"/>
        <v>9.5503152924067365</v>
      </c>
      <c r="R210" s="9">
        <f t="shared" si="36"/>
        <v>102.16231596438736</v>
      </c>
      <c r="S210" s="9">
        <f t="shared" si="37"/>
        <v>16.659604712788081</v>
      </c>
      <c r="T210" s="9">
        <f t="shared" si="38"/>
        <v>103.98335100147166</v>
      </c>
      <c r="U210" s="9">
        <f t="shared" si="39"/>
        <v>9.5503152924067365</v>
      </c>
    </row>
    <row r="211" spans="8:21">
      <c r="H211" s="8">
        <v>207</v>
      </c>
      <c r="I211" s="9">
        <v>-0.87814884241827973</v>
      </c>
      <c r="J211" s="9">
        <f t="shared" ca="1" si="31"/>
        <v>-0.33699769221571702</v>
      </c>
      <c r="K211" s="9">
        <f t="shared" si="32"/>
        <v>-0.87814884241827973</v>
      </c>
      <c r="L211" s="9">
        <f t="shared" si="30"/>
        <v>72.557717555853444</v>
      </c>
      <c r="M211" s="9">
        <f t="shared" si="33"/>
        <v>94.213635659678502</v>
      </c>
      <c r="N211" s="9">
        <f t="shared" si="34"/>
        <v>0</v>
      </c>
      <c r="O211" s="9">
        <f t="shared" si="35"/>
        <v>3.3867026245757899</v>
      </c>
      <c r="R211" s="9">
        <f t="shared" si="36"/>
        <v>72.557717555853444</v>
      </c>
      <c r="S211" s="9">
        <f t="shared" si="37"/>
        <v>0</v>
      </c>
      <c r="T211" s="9">
        <f t="shared" si="38"/>
        <v>94.213635659678502</v>
      </c>
      <c r="U211" s="9">
        <f t="shared" si="39"/>
        <v>3.3867026245757899</v>
      </c>
    </row>
    <row r="212" spans="8:21">
      <c r="H212" s="8">
        <v>208</v>
      </c>
      <c r="I212" s="9">
        <v>0.26604736237854876</v>
      </c>
      <c r="J212" s="9">
        <f t="shared" ca="1" si="31"/>
        <v>-1.3974757289540229</v>
      </c>
      <c r="K212" s="9">
        <f t="shared" si="32"/>
        <v>0.26604736237854876</v>
      </c>
      <c r="L212" s="9">
        <f t="shared" si="30"/>
        <v>106.50109982615878</v>
      </c>
      <c r="M212" s="9">
        <f t="shared" si="33"/>
        <v>105.23792600317886</v>
      </c>
      <c r="N212" s="9">
        <f t="shared" si="34"/>
        <v>12.320820851016663</v>
      </c>
      <c r="O212" s="9">
        <f t="shared" si="35"/>
        <v>8.2957402906995128</v>
      </c>
      <c r="R212" s="9">
        <f t="shared" si="36"/>
        <v>106.50109982615878</v>
      </c>
      <c r="S212" s="9">
        <f t="shared" si="37"/>
        <v>12.320820851016663</v>
      </c>
      <c r="T212" s="9">
        <f t="shared" si="38"/>
        <v>105.23792600317886</v>
      </c>
      <c r="U212" s="9">
        <f t="shared" si="39"/>
        <v>8.2957402906995128</v>
      </c>
    </row>
    <row r="213" spans="8:21">
      <c r="H213" s="8">
        <v>209</v>
      </c>
      <c r="I213" s="9">
        <v>-0.79009535628104899</v>
      </c>
      <c r="J213" s="9">
        <f t="shared" ca="1" si="31"/>
        <v>-8.7046446691499135E-2</v>
      </c>
      <c r="K213" s="9">
        <f t="shared" si="32"/>
        <v>-0.79009535628104899</v>
      </c>
      <c r="L213" s="9">
        <f t="shared" si="30"/>
        <v>74.732586153805642</v>
      </c>
      <c r="M213" s="9">
        <f t="shared" si="33"/>
        <v>95.019378386931436</v>
      </c>
      <c r="N213" s="9">
        <f t="shared" si="34"/>
        <v>0</v>
      </c>
      <c r="O213" s="9">
        <f t="shared" si="35"/>
        <v>4.1924453518287237</v>
      </c>
      <c r="R213" s="9">
        <f t="shared" si="36"/>
        <v>74.732586153805642</v>
      </c>
      <c r="S213" s="9">
        <f t="shared" si="37"/>
        <v>0</v>
      </c>
      <c r="T213" s="9">
        <f t="shared" si="38"/>
        <v>95.019378386931436</v>
      </c>
      <c r="U213" s="9">
        <f t="shared" si="39"/>
        <v>4.1924453518287237</v>
      </c>
    </row>
    <row r="214" spans="8:21">
      <c r="H214" s="8">
        <v>210</v>
      </c>
      <c r="I214" s="9">
        <v>-0.71663830548796614</v>
      </c>
      <c r="J214" s="9">
        <f t="shared" ca="1" si="31"/>
        <v>-1.239635038427475</v>
      </c>
      <c r="K214" s="9">
        <f t="shared" si="32"/>
        <v>-0.71663830548796614</v>
      </c>
      <c r="L214" s="9">
        <f t="shared" si="30"/>
        <v>76.596725844170592</v>
      </c>
      <c r="M214" s="9">
        <f t="shared" si="33"/>
        <v>95.696824585752424</v>
      </c>
      <c r="N214" s="9">
        <f t="shared" si="34"/>
        <v>0</v>
      </c>
      <c r="O214" s="9">
        <f t="shared" si="35"/>
        <v>4.8698915506497116</v>
      </c>
      <c r="R214" s="9">
        <f t="shared" si="36"/>
        <v>76.596725844170592</v>
      </c>
      <c r="S214" s="9">
        <f t="shared" si="37"/>
        <v>0</v>
      </c>
      <c r="T214" s="9">
        <f t="shared" si="38"/>
        <v>95.696824585752424</v>
      </c>
      <c r="U214" s="9">
        <f t="shared" si="39"/>
        <v>4.8698915506497116</v>
      </c>
    </row>
    <row r="215" spans="8:21">
      <c r="H215" s="8">
        <v>211</v>
      </c>
      <c r="I215" s="9">
        <v>0.77461908235959065</v>
      </c>
      <c r="J215" s="9">
        <f t="shared" ca="1" si="31"/>
        <v>0.6234552150431858</v>
      </c>
      <c r="K215" s="9">
        <f t="shared" si="32"/>
        <v>0.77461908235959065</v>
      </c>
      <c r="L215" s="9">
        <f t="shared" si="30"/>
        <v>126.30940779587536</v>
      </c>
      <c r="M215" s="9">
        <f t="shared" si="33"/>
        <v>110.54352385513333</v>
      </c>
      <c r="N215" s="9">
        <f t="shared" si="34"/>
        <v>0</v>
      </c>
      <c r="O215" s="9">
        <f t="shared" si="35"/>
        <v>2.990142438745039</v>
      </c>
      <c r="R215" s="9">
        <f t="shared" si="36"/>
        <v>126.30940779587536</v>
      </c>
      <c r="S215" s="9">
        <f t="shared" si="37"/>
        <v>0</v>
      </c>
      <c r="T215" s="9">
        <f t="shared" si="38"/>
        <v>110.54352385513333</v>
      </c>
      <c r="U215" s="9">
        <f t="shared" si="39"/>
        <v>2.990142438745039</v>
      </c>
    </row>
    <row r="216" spans="8:21">
      <c r="H216" s="8">
        <v>212</v>
      </c>
      <c r="I216" s="9">
        <v>-1.16128024661975</v>
      </c>
      <c r="J216" s="9">
        <f t="shared" ca="1" si="31"/>
        <v>-8.9337462606324507E-3</v>
      </c>
      <c r="K216" s="9">
        <f t="shared" si="32"/>
        <v>-1.16128024661975</v>
      </c>
      <c r="L216" s="9">
        <f t="shared" si="30"/>
        <v>65.984357861562941</v>
      </c>
      <c r="M216" s="9">
        <f t="shared" si="33"/>
        <v>91.668828453096893</v>
      </c>
      <c r="N216" s="9">
        <f t="shared" si="34"/>
        <v>0</v>
      </c>
      <c r="O216" s="9">
        <f t="shared" si="35"/>
        <v>0.84189541799418066</v>
      </c>
      <c r="R216" s="9">
        <f t="shared" si="36"/>
        <v>65.984357861562941</v>
      </c>
      <c r="S216" s="9">
        <f t="shared" si="37"/>
        <v>0</v>
      </c>
      <c r="T216" s="9">
        <f t="shared" si="38"/>
        <v>91.668828453096893</v>
      </c>
      <c r="U216" s="9">
        <f t="shared" si="39"/>
        <v>0.84189541799418066</v>
      </c>
    </row>
    <row r="217" spans="8:21">
      <c r="H217" s="8">
        <v>213</v>
      </c>
      <c r="I217" s="9">
        <v>0.50831085191924097</v>
      </c>
      <c r="J217" s="9">
        <f t="shared" ca="1" si="31"/>
        <v>1.0821898788036737</v>
      </c>
      <c r="K217" s="9">
        <f t="shared" si="32"/>
        <v>0.50831085191924097</v>
      </c>
      <c r="L217" s="9">
        <f t="shared" si="30"/>
        <v>115.51639982824429</v>
      </c>
      <c r="M217" s="9">
        <f t="shared" si="33"/>
        <v>107.73277066520812</v>
      </c>
      <c r="N217" s="9">
        <f t="shared" si="34"/>
        <v>3.3055208489311667</v>
      </c>
      <c r="O217" s="9">
        <f t="shared" si="35"/>
        <v>5.8008956286702471</v>
      </c>
      <c r="R217" s="9">
        <f t="shared" si="36"/>
        <v>115.51639982824429</v>
      </c>
      <c r="S217" s="9">
        <f t="shared" si="37"/>
        <v>3.3055208489311667</v>
      </c>
      <c r="T217" s="9">
        <f t="shared" si="38"/>
        <v>107.73277066520812</v>
      </c>
      <c r="U217" s="9">
        <f t="shared" si="39"/>
        <v>5.8008956286702471</v>
      </c>
    </row>
    <row r="218" spans="8:21">
      <c r="H218" s="8">
        <v>214</v>
      </c>
      <c r="I218" s="9">
        <v>1.1506369496914037</v>
      </c>
      <c r="J218" s="9">
        <f t="shared" ca="1" si="31"/>
        <v>0.19659886051214584</v>
      </c>
      <c r="K218" s="9">
        <f t="shared" si="32"/>
        <v>1.1506369496914037</v>
      </c>
      <c r="L218" s="9">
        <f t="shared" si="30"/>
        <v>143.28763552431576</v>
      </c>
      <c r="M218" s="9">
        <f t="shared" si="33"/>
        <v>114.63752556334812</v>
      </c>
      <c r="N218" s="9">
        <f t="shared" si="34"/>
        <v>0</v>
      </c>
      <c r="O218" s="9">
        <f t="shared" si="35"/>
        <v>0</v>
      </c>
      <c r="R218" s="9">
        <f t="shared" si="36"/>
        <v>143.28763552431576</v>
      </c>
      <c r="S218" s="9">
        <f t="shared" si="37"/>
        <v>0</v>
      </c>
      <c r="T218" s="9">
        <f t="shared" si="38"/>
        <v>114.63752556334812</v>
      </c>
      <c r="U218" s="9">
        <f t="shared" si="39"/>
        <v>0</v>
      </c>
    </row>
    <row r="219" spans="8:21">
      <c r="H219" s="8">
        <v>215</v>
      </c>
      <c r="I219" s="9">
        <v>-1.0080838372712404</v>
      </c>
      <c r="J219" s="9">
        <f t="shared" ca="1" si="31"/>
        <v>1.540136319471773</v>
      </c>
      <c r="K219" s="9">
        <f t="shared" si="32"/>
        <v>-1.0080838372712404</v>
      </c>
      <c r="L219" s="9">
        <f t="shared" si="30"/>
        <v>69.463474450100932</v>
      </c>
      <c r="M219" s="9">
        <f t="shared" si="33"/>
        <v>93.037115039537355</v>
      </c>
      <c r="N219" s="9">
        <f t="shared" si="34"/>
        <v>0</v>
      </c>
      <c r="O219" s="9">
        <f t="shared" si="35"/>
        <v>2.2101820044346425</v>
      </c>
      <c r="R219" s="9">
        <f t="shared" si="36"/>
        <v>69.463474450100932</v>
      </c>
      <c r="S219" s="9">
        <f t="shared" si="37"/>
        <v>0</v>
      </c>
      <c r="T219" s="9">
        <f t="shared" si="38"/>
        <v>93.037115039537355</v>
      </c>
      <c r="U219" s="9">
        <f t="shared" si="39"/>
        <v>2.2101820044346425</v>
      </c>
    </row>
    <row r="220" spans="8:21">
      <c r="H220" s="8">
        <v>216</v>
      </c>
      <c r="I220" s="9">
        <v>0.23282088153451039</v>
      </c>
      <c r="J220" s="9">
        <f t="shared" ca="1" si="31"/>
        <v>-1.8379126381946921E-2</v>
      </c>
      <c r="K220" s="9">
        <f t="shared" si="32"/>
        <v>0.23282088153451039</v>
      </c>
      <c r="L220" s="9">
        <f t="shared" si="30"/>
        <v>105.3207939379092</v>
      </c>
      <c r="M220" s="9">
        <f t="shared" si="33"/>
        <v>104.90029324475512</v>
      </c>
      <c r="N220" s="9">
        <f t="shared" si="34"/>
        <v>13.501126739266226</v>
      </c>
      <c r="O220" s="9">
        <f t="shared" si="35"/>
        <v>8.6333730491232643</v>
      </c>
      <c r="R220" s="9">
        <f t="shared" si="36"/>
        <v>105.3207939379092</v>
      </c>
      <c r="S220" s="9">
        <f t="shared" si="37"/>
        <v>13.501126739266226</v>
      </c>
      <c r="T220" s="9">
        <f t="shared" si="38"/>
        <v>104.90029324475512</v>
      </c>
      <c r="U220" s="9">
        <f t="shared" si="39"/>
        <v>8.6333730491232643</v>
      </c>
    </row>
    <row r="221" spans="8:21">
      <c r="H221" s="8">
        <v>217</v>
      </c>
      <c r="I221" s="9">
        <v>1.6464125226716144</v>
      </c>
      <c r="J221" s="9">
        <f t="shared" ca="1" si="31"/>
        <v>1.3175888179114121</v>
      </c>
      <c r="K221" s="9">
        <f t="shared" si="32"/>
        <v>1.6464125226716144</v>
      </c>
      <c r="L221" s="9">
        <f t="shared" si="30"/>
        <v>169.2101299171305</v>
      </c>
      <c r="M221" s="9">
        <f t="shared" si="33"/>
        <v>120.26807612580041</v>
      </c>
      <c r="N221" s="9">
        <f t="shared" si="34"/>
        <v>0</v>
      </c>
      <c r="O221" s="9">
        <f t="shared" si="35"/>
        <v>0</v>
      </c>
      <c r="R221" s="9">
        <f t="shared" si="36"/>
        <v>169.2101299171305</v>
      </c>
      <c r="S221" s="9">
        <f t="shared" si="37"/>
        <v>0</v>
      </c>
      <c r="T221" s="9">
        <f t="shared" si="38"/>
        <v>120.26807612580041</v>
      </c>
      <c r="U221" s="9">
        <f t="shared" si="39"/>
        <v>0</v>
      </c>
    </row>
    <row r="222" spans="8:21">
      <c r="H222" s="8">
        <v>218</v>
      </c>
      <c r="I222" s="9">
        <v>1.3823319646498613</v>
      </c>
      <c r="J222" s="9">
        <f t="shared" ca="1" si="31"/>
        <v>0.56749090517538836</v>
      </c>
      <c r="K222" s="9">
        <f t="shared" si="32"/>
        <v>1.3823319646498613</v>
      </c>
      <c r="L222" s="9">
        <f t="shared" si="30"/>
        <v>154.86696998752231</v>
      </c>
      <c r="M222" s="9">
        <f t="shared" si="33"/>
        <v>117.23531506804572</v>
      </c>
      <c r="N222" s="9">
        <f t="shared" si="34"/>
        <v>0</v>
      </c>
      <c r="O222" s="9">
        <f t="shared" si="35"/>
        <v>0</v>
      </c>
      <c r="R222" s="9">
        <f t="shared" si="36"/>
        <v>154.86696998752231</v>
      </c>
      <c r="S222" s="9">
        <f t="shared" si="37"/>
        <v>0</v>
      </c>
      <c r="T222" s="9">
        <f t="shared" si="38"/>
        <v>117.23531506804572</v>
      </c>
      <c r="U222" s="9">
        <f t="shared" si="39"/>
        <v>0</v>
      </c>
    </row>
    <row r="223" spans="8:21">
      <c r="H223" s="8">
        <v>219</v>
      </c>
      <c r="I223" s="9">
        <v>-1.7500820305801829E-2</v>
      </c>
      <c r="J223" s="9">
        <f t="shared" ca="1" si="31"/>
        <v>1.19510221070255</v>
      </c>
      <c r="K223" s="9">
        <f t="shared" si="32"/>
        <v>-1.7500820305801829E-2</v>
      </c>
      <c r="L223" s="9">
        <f t="shared" si="30"/>
        <v>96.839104382469145</v>
      </c>
      <c r="M223" s="9">
        <f t="shared" si="33"/>
        <v>102.39121411055434</v>
      </c>
      <c r="N223" s="9">
        <f t="shared" si="34"/>
        <v>17.624490597685522</v>
      </c>
      <c r="O223" s="9">
        <f t="shared" si="35"/>
        <v>11.142452183324025</v>
      </c>
      <c r="R223" s="9">
        <f t="shared" si="36"/>
        <v>96.839104382469145</v>
      </c>
      <c r="S223" s="9">
        <f t="shared" si="37"/>
        <v>17.624490597685522</v>
      </c>
      <c r="T223" s="9">
        <f t="shared" si="38"/>
        <v>102.39121411055434</v>
      </c>
      <c r="U223" s="9">
        <f t="shared" si="39"/>
        <v>11.142452183324025</v>
      </c>
    </row>
    <row r="224" spans="8:21">
      <c r="H224" s="8">
        <v>220</v>
      </c>
      <c r="I224" s="9">
        <v>-2.0213031386456546</v>
      </c>
      <c r="J224" s="9">
        <f t="shared" ca="1" si="31"/>
        <v>-0.38043809337316165</v>
      </c>
      <c r="K224" s="9">
        <f t="shared" si="32"/>
        <v>-2.0213031386456546</v>
      </c>
      <c r="L224" s="9">
        <f t="shared" si="30"/>
        <v>49.449841432765645</v>
      </c>
      <c r="M224" s="9">
        <f t="shared" si="33"/>
        <v>84.352703905034375</v>
      </c>
      <c r="N224" s="9">
        <f t="shared" si="34"/>
        <v>0</v>
      </c>
      <c r="O224" s="9">
        <f t="shared" si="35"/>
        <v>0</v>
      </c>
      <c r="R224" s="9">
        <f t="shared" si="36"/>
        <v>49.449841432765645</v>
      </c>
      <c r="S224" s="9">
        <f t="shared" si="37"/>
        <v>0</v>
      </c>
      <c r="T224" s="9">
        <f t="shared" si="38"/>
        <v>84.352703905034375</v>
      </c>
      <c r="U224" s="9">
        <f t="shared" si="39"/>
        <v>0</v>
      </c>
    </row>
    <row r="225" spans="8:21">
      <c r="H225" s="8">
        <v>221</v>
      </c>
      <c r="I225" s="9">
        <v>-3.0221690210160801E-2</v>
      </c>
      <c r="J225" s="9">
        <f t="shared" ca="1" si="31"/>
        <v>0.39249565720038426</v>
      </c>
      <c r="K225" s="9">
        <f t="shared" si="32"/>
        <v>-3.0221690210160801E-2</v>
      </c>
      <c r="L225" s="9">
        <f t="shared" si="30"/>
        <v>96.426802537976869</v>
      </c>
      <c r="M225" s="9">
        <f t="shared" si="33"/>
        <v>102.2653221684961</v>
      </c>
      <c r="N225" s="9">
        <f t="shared" si="34"/>
        <v>17.212188753193246</v>
      </c>
      <c r="O225" s="9">
        <f t="shared" si="35"/>
        <v>11.268344125382299</v>
      </c>
      <c r="R225" s="9">
        <f t="shared" si="36"/>
        <v>96.426802537976869</v>
      </c>
      <c r="S225" s="9">
        <f t="shared" si="37"/>
        <v>17.212188753193246</v>
      </c>
      <c r="T225" s="9">
        <f t="shared" si="38"/>
        <v>102.2653221684961</v>
      </c>
      <c r="U225" s="9">
        <f t="shared" si="39"/>
        <v>11.268344125382299</v>
      </c>
    </row>
    <row r="226" spans="8:21">
      <c r="H226" s="8">
        <v>222</v>
      </c>
      <c r="I226" s="9">
        <v>-1.8882158248546947</v>
      </c>
      <c r="J226" s="9">
        <f t="shared" ca="1" si="31"/>
        <v>-3.702622578819309E-2</v>
      </c>
      <c r="K226" s="9">
        <f t="shared" si="32"/>
        <v>-1.8882158248546947</v>
      </c>
      <c r="L226" s="9">
        <f t="shared" si="30"/>
        <v>51.707221259455892</v>
      </c>
      <c r="M226" s="9">
        <f t="shared" si="33"/>
        <v>85.445449802207008</v>
      </c>
      <c r="N226" s="9">
        <f t="shared" si="34"/>
        <v>0</v>
      </c>
      <c r="O226" s="9">
        <f t="shared" si="35"/>
        <v>0</v>
      </c>
      <c r="R226" s="9">
        <f t="shared" si="36"/>
        <v>51.707221259455892</v>
      </c>
      <c r="S226" s="9">
        <f t="shared" si="37"/>
        <v>0</v>
      </c>
      <c r="T226" s="9">
        <f t="shared" si="38"/>
        <v>85.445449802207008</v>
      </c>
      <c r="U226" s="9">
        <f t="shared" si="39"/>
        <v>0</v>
      </c>
    </row>
    <row r="227" spans="8:21">
      <c r="H227" s="8">
        <v>223</v>
      </c>
      <c r="I227" s="9">
        <v>1.9348676489046106</v>
      </c>
      <c r="J227" s="9">
        <f t="shared" ca="1" si="31"/>
        <v>-0.70365690356083155</v>
      </c>
      <c r="K227" s="9">
        <f t="shared" si="32"/>
        <v>1.9348676489046106</v>
      </c>
      <c r="L227" s="9">
        <f t="shared" si="30"/>
        <v>186.39937946836031</v>
      </c>
      <c r="M227" s="9">
        <f t="shared" si="33"/>
        <v>123.67048189232932</v>
      </c>
      <c r="N227" s="9">
        <f t="shared" si="34"/>
        <v>0</v>
      </c>
      <c r="O227" s="9">
        <f t="shared" si="35"/>
        <v>0</v>
      </c>
      <c r="R227" s="9">
        <f t="shared" si="36"/>
        <v>186.39937946836031</v>
      </c>
      <c r="S227" s="9">
        <f t="shared" si="37"/>
        <v>0</v>
      </c>
      <c r="T227" s="9">
        <f t="shared" si="38"/>
        <v>123.67048189232932</v>
      </c>
      <c r="U227" s="9">
        <f t="shared" si="39"/>
        <v>0</v>
      </c>
    </row>
    <row r="228" spans="8:21">
      <c r="H228" s="8">
        <v>224</v>
      </c>
      <c r="I228" s="9">
        <v>-1.3400503758609941</v>
      </c>
      <c r="J228" s="9">
        <f t="shared" ca="1" si="31"/>
        <v>-1.2720717548720033</v>
      </c>
      <c r="K228" s="9">
        <f t="shared" si="32"/>
        <v>-1.3400503758609941</v>
      </c>
      <c r="L228" s="9">
        <f t="shared" si="30"/>
        <v>62.144151932297277</v>
      </c>
      <c r="M228" s="9">
        <f t="shared" si="33"/>
        <v>90.097549668687677</v>
      </c>
      <c r="N228" s="9">
        <f t="shared" si="34"/>
        <v>0</v>
      </c>
      <c r="O228" s="9">
        <f t="shared" si="35"/>
        <v>0</v>
      </c>
      <c r="R228" s="9">
        <f t="shared" si="36"/>
        <v>62.144151932297277</v>
      </c>
      <c r="S228" s="9">
        <f t="shared" si="37"/>
        <v>0</v>
      </c>
      <c r="T228" s="9">
        <f t="shared" si="38"/>
        <v>90.097549668687677</v>
      </c>
      <c r="U228" s="9">
        <f t="shared" si="39"/>
        <v>0</v>
      </c>
    </row>
    <row r="229" spans="8:21">
      <c r="H229" s="8">
        <v>225</v>
      </c>
      <c r="I229" s="9">
        <v>-2.5957416288502622E-3</v>
      </c>
      <c r="J229" s="9">
        <f t="shared" ca="1" si="31"/>
        <v>-1.519226766386232</v>
      </c>
      <c r="K229" s="9">
        <f t="shared" si="32"/>
        <v>-2.5957416288502622E-3</v>
      </c>
      <c r="L229" s="9">
        <f t="shared" si="30"/>
        <v>97.324443105194703</v>
      </c>
      <c r="M229" s="9">
        <f t="shared" si="33"/>
        <v>102.5389192399678</v>
      </c>
      <c r="N229" s="9">
        <f t="shared" si="34"/>
        <v>18.10982932041108</v>
      </c>
      <c r="O229" s="9">
        <f t="shared" si="35"/>
        <v>10.994747053910572</v>
      </c>
      <c r="R229" s="9">
        <f t="shared" si="36"/>
        <v>97.324443105194703</v>
      </c>
      <c r="S229" s="9">
        <f t="shared" si="37"/>
        <v>18.10982932041108</v>
      </c>
      <c r="T229" s="9">
        <f t="shared" si="38"/>
        <v>102.5389192399678</v>
      </c>
      <c r="U229" s="9">
        <f t="shared" si="39"/>
        <v>10.994747053910572</v>
      </c>
    </row>
    <row r="230" spans="8:21">
      <c r="H230" s="8">
        <v>226</v>
      </c>
      <c r="I230" s="9">
        <v>-1.4823597317050499</v>
      </c>
      <c r="J230" s="9">
        <f t="shared" ca="1" si="31"/>
        <v>-0.44310681872672958</v>
      </c>
      <c r="K230" s="9">
        <f t="shared" si="32"/>
        <v>-1.4823597317050499</v>
      </c>
      <c r="L230" s="9">
        <f t="shared" si="30"/>
        <v>59.247582119561493</v>
      </c>
      <c r="M230" s="9">
        <f t="shared" si="33"/>
        <v>88.866014622169004</v>
      </c>
      <c r="N230" s="9">
        <f t="shared" si="34"/>
        <v>0</v>
      </c>
      <c r="O230" s="9">
        <f t="shared" si="35"/>
        <v>0</v>
      </c>
      <c r="R230" s="9">
        <f t="shared" si="36"/>
        <v>59.247582119561493</v>
      </c>
      <c r="S230" s="9">
        <f t="shared" si="37"/>
        <v>0</v>
      </c>
      <c r="T230" s="9">
        <f t="shared" si="38"/>
        <v>88.866014622169004</v>
      </c>
      <c r="U230" s="9">
        <f t="shared" si="39"/>
        <v>0</v>
      </c>
    </row>
    <row r="231" spans="8:21">
      <c r="H231" s="8">
        <v>227</v>
      </c>
      <c r="I231" s="9">
        <v>-0.39582269796520675</v>
      </c>
      <c r="J231" s="9">
        <f t="shared" ca="1" si="31"/>
        <v>-0.18485182964824834</v>
      </c>
      <c r="K231" s="9">
        <f t="shared" si="32"/>
        <v>-0.39582269796520675</v>
      </c>
      <c r="L231" s="9">
        <f t="shared" si="30"/>
        <v>85.298644748502653</v>
      </c>
      <c r="M231" s="9">
        <f t="shared" si="33"/>
        <v>98.712561385503207</v>
      </c>
      <c r="N231" s="9">
        <f t="shared" si="34"/>
        <v>6.0840309637190302</v>
      </c>
      <c r="O231" s="9">
        <f t="shared" si="35"/>
        <v>7.8856283504004949</v>
      </c>
      <c r="R231" s="9">
        <f t="shared" si="36"/>
        <v>85.298644748502653</v>
      </c>
      <c r="S231" s="9">
        <f t="shared" si="37"/>
        <v>6.0840309637190302</v>
      </c>
      <c r="T231" s="9">
        <f t="shared" si="38"/>
        <v>98.712561385503207</v>
      </c>
      <c r="U231" s="9">
        <f t="shared" si="39"/>
        <v>7.8856283504004949</v>
      </c>
    </row>
    <row r="232" spans="8:21">
      <c r="H232" s="8">
        <v>228</v>
      </c>
      <c r="I232" s="9">
        <v>0.59202184127052682</v>
      </c>
      <c r="J232" s="9">
        <f t="shared" ca="1" si="31"/>
        <v>0.12504571351739818</v>
      </c>
      <c r="K232" s="9">
        <f t="shared" si="32"/>
        <v>0.59202184127052682</v>
      </c>
      <c r="L232" s="9">
        <f t="shared" si="30"/>
        <v>118.80575810731821</v>
      </c>
      <c r="M232" s="9">
        <f t="shared" si="33"/>
        <v>108.60851040316717</v>
      </c>
      <c r="N232" s="9">
        <f t="shared" si="34"/>
        <v>1.6162569857215203E-2</v>
      </c>
      <c r="O232" s="9">
        <f t="shared" si="35"/>
        <v>4.9251558907112098</v>
      </c>
      <c r="R232" s="9">
        <f t="shared" si="36"/>
        <v>118.80575810731821</v>
      </c>
      <c r="S232" s="9">
        <f t="shared" si="37"/>
        <v>1.6162569857215203E-2</v>
      </c>
      <c r="T232" s="9">
        <f t="shared" si="38"/>
        <v>108.60851040316717</v>
      </c>
      <c r="U232" s="9">
        <f t="shared" si="39"/>
        <v>4.9251558907112098</v>
      </c>
    </row>
    <row r="233" spans="8:21">
      <c r="H233" s="8">
        <v>229</v>
      </c>
      <c r="I233" s="9">
        <v>0.32698540394269787</v>
      </c>
      <c r="J233" s="9">
        <f t="shared" ca="1" si="31"/>
        <v>0.58485426260714535</v>
      </c>
      <c r="K233" s="9">
        <f t="shared" si="32"/>
        <v>0.32698540394269787</v>
      </c>
      <c r="L233" s="9">
        <f t="shared" si="30"/>
        <v>108.7002876243474</v>
      </c>
      <c r="M233" s="9">
        <f t="shared" si="33"/>
        <v>105.8599780366994</v>
      </c>
      <c r="N233" s="9">
        <f t="shared" si="34"/>
        <v>10.121633052828031</v>
      </c>
      <c r="O233" s="9">
        <f t="shared" si="35"/>
        <v>7.6736882571789806</v>
      </c>
      <c r="R233" s="9">
        <f t="shared" si="36"/>
        <v>108.7002876243474</v>
      </c>
      <c r="S233" s="9">
        <f t="shared" si="37"/>
        <v>10.121633052828031</v>
      </c>
      <c r="T233" s="9">
        <f t="shared" si="38"/>
        <v>105.8599780366994</v>
      </c>
      <c r="U233" s="9">
        <f t="shared" si="39"/>
        <v>7.6736882571789806</v>
      </c>
    </row>
    <row r="234" spans="8:21">
      <c r="H234" s="8">
        <v>230</v>
      </c>
      <c r="I234" s="9">
        <v>0.13715746068376711</v>
      </c>
      <c r="J234" s="9">
        <f t="shared" ca="1" si="31"/>
        <v>-2.0287022325290796</v>
      </c>
      <c r="K234" s="9">
        <f t="shared" si="32"/>
        <v>0.13715746068376711</v>
      </c>
      <c r="L234" s="9">
        <f t="shared" si="30"/>
        <v>101.99507855514705</v>
      </c>
      <c r="M234" s="9">
        <f t="shared" si="33"/>
        <v>103.93424084443519</v>
      </c>
      <c r="N234" s="9">
        <f t="shared" si="34"/>
        <v>16.826842122028381</v>
      </c>
      <c r="O234" s="9">
        <f t="shared" si="35"/>
        <v>9.5994254494432028</v>
      </c>
      <c r="R234" s="9">
        <f t="shared" si="36"/>
        <v>101.99507855514705</v>
      </c>
      <c r="S234" s="9">
        <f t="shared" si="37"/>
        <v>16.826842122028381</v>
      </c>
      <c r="T234" s="9">
        <f t="shared" si="38"/>
        <v>103.93424084443519</v>
      </c>
      <c r="U234" s="9">
        <f t="shared" si="39"/>
        <v>9.5994254494432028</v>
      </c>
    </row>
    <row r="235" spans="8:21">
      <c r="H235" s="8">
        <v>231</v>
      </c>
      <c r="I235" s="9">
        <v>0.13681061954248955</v>
      </c>
      <c r="J235" s="9">
        <f t="shared" ca="1" si="31"/>
        <v>-0.19500492128558133</v>
      </c>
      <c r="K235" s="9">
        <f t="shared" si="32"/>
        <v>0.13681061954248955</v>
      </c>
      <c r="L235" s="9">
        <f t="shared" si="30"/>
        <v>101.98321380945146</v>
      </c>
      <c r="M235" s="9">
        <f t="shared" si="33"/>
        <v>103.93075452221643</v>
      </c>
      <c r="N235" s="9">
        <f t="shared" si="34"/>
        <v>16.838706867723999</v>
      </c>
      <c r="O235" s="9">
        <f t="shared" si="35"/>
        <v>9.602911771661951</v>
      </c>
      <c r="R235" s="9">
        <f t="shared" si="36"/>
        <v>101.98321380945146</v>
      </c>
      <c r="S235" s="9">
        <f t="shared" si="37"/>
        <v>16.838706867723999</v>
      </c>
      <c r="T235" s="9">
        <f t="shared" si="38"/>
        <v>103.93075452221643</v>
      </c>
      <c r="U235" s="9">
        <f t="shared" si="39"/>
        <v>9.602911771661951</v>
      </c>
    </row>
    <row r="236" spans="8:21">
      <c r="H236" s="8">
        <v>232</v>
      </c>
      <c r="I236" s="9">
        <v>0.90869566714411865</v>
      </c>
      <c r="J236" s="9">
        <f t="shared" ca="1" si="31"/>
        <v>0.11725649805709593</v>
      </c>
      <c r="K236" s="9">
        <f t="shared" si="32"/>
        <v>0.90869566714411865</v>
      </c>
      <c r="L236" s="9">
        <f t="shared" si="30"/>
        <v>132.11924956326089</v>
      </c>
      <c r="M236" s="9">
        <f t="shared" si="33"/>
        <v>111.98627218724513</v>
      </c>
      <c r="N236" s="9">
        <f t="shared" si="34"/>
        <v>0</v>
      </c>
      <c r="O236" s="9">
        <f t="shared" si="35"/>
        <v>1.5473941066332486</v>
      </c>
      <c r="R236" s="9">
        <f t="shared" si="36"/>
        <v>132.11924956326089</v>
      </c>
      <c r="S236" s="9">
        <f t="shared" si="37"/>
        <v>0</v>
      </c>
      <c r="T236" s="9">
        <f t="shared" si="38"/>
        <v>111.98627218724513</v>
      </c>
      <c r="U236" s="9">
        <f t="shared" si="39"/>
        <v>1.5473941066332486</v>
      </c>
    </row>
    <row r="237" spans="8:21">
      <c r="H237" s="8">
        <v>233</v>
      </c>
      <c r="I237" s="9">
        <v>4.7494083015752343E-2</v>
      </c>
      <c r="J237" s="9">
        <f t="shared" ca="1" si="31"/>
        <v>1.5510862397961354</v>
      </c>
      <c r="K237" s="9">
        <f t="shared" si="32"/>
        <v>4.7494083015752343E-2</v>
      </c>
      <c r="L237" s="9">
        <f t="shared" si="30"/>
        <v>98.973359402293397</v>
      </c>
      <c r="M237" s="9">
        <f t="shared" si="33"/>
        <v>103.03685826047096</v>
      </c>
      <c r="N237" s="9">
        <f t="shared" si="34"/>
        <v>19.758745617509774</v>
      </c>
      <c r="O237" s="9">
        <f t="shared" si="35"/>
        <v>10.496808033407405</v>
      </c>
      <c r="R237" s="9">
        <f t="shared" si="36"/>
        <v>98.973359402293397</v>
      </c>
      <c r="S237" s="9">
        <f t="shared" si="37"/>
        <v>19.758745617509774</v>
      </c>
      <c r="T237" s="9">
        <f t="shared" si="38"/>
        <v>103.03685826047096</v>
      </c>
      <c r="U237" s="9">
        <f t="shared" si="39"/>
        <v>10.496808033407405</v>
      </c>
    </row>
    <row r="238" spans="8:21">
      <c r="H238" s="8">
        <v>234</v>
      </c>
      <c r="I238" s="9">
        <v>-1.8895484771058471</v>
      </c>
      <c r="J238" s="9">
        <f t="shared" ca="1" si="31"/>
        <v>-1.6018025321667093</v>
      </c>
      <c r="K238" s="9">
        <f t="shared" si="32"/>
        <v>-1.8895484771058471</v>
      </c>
      <c r="L238" s="9">
        <f t="shared" si="30"/>
        <v>51.684114190983287</v>
      </c>
      <c r="M238" s="9">
        <f t="shared" si="33"/>
        <v>85.434437874698929</v>
      </c>
      <c r="N238" s="9">
        <f t="shared" si="34"/>
        <v>0</v>
      </c>
      <c r="O238" s="9">
        <f t="shared" si="35"/>
        <v>0</v>
      </c>
      <c r="R238" s="9">
        <f t="shared" si="36"/>
        <v>51.684114190983287</v>
      </c>
      <c r="S238" s="9">
        <f t="shared" si="37"/>
        <v>0</v>
      </c>
      <c r="T238" s="9">
        <f t="shared" si="38"/>
        <v>85.434437874698929</v>
      </c>
      <c r="U238" s="9">
        <f t="shared" si="39"/>
        <v>0</v>
      </c>
    </row>
    <row r="239" spans="8:21">
      <c r="H239" s="8">
        <v>235</v>
      </c>
      <c r="I239" s="9">
        <v>0.27732598322861041</v>
      </c>
      <c r="J239" s="9">
        <f t="shared" ca="1" si="31"/>
        <v>0.47011356665421866</v>
      </c>
      <c r="K239" s="9">
        <f t="shared" si="32"/>
        <v>0.27732598322861041</v>
      </c>
      <c r="L239" s="9">
        <f t="shared" si="30"/>
        <v>106.90475049534773</v>
      </c>
      <c r="M239" s="9">
        <f t="shared" si="33"/>
        <v>105.3527812169819</v>
      </c>
      <c r="N239" s="9">
        <f t="shared" si="34"/>
        <v>11.917170181827714</v>
      </c>
      <c r="O239" s="9">
        <f t="shared" si="35"/>
        <v>8.1808850768964874</v>
      </c>
      <c r="R239" s="9">
        <f t="shared" si="36"/>
        <v>106.90475049534773</v>
      </c>
      <c r="S239" s="9">
        <f t="shared" si="37"/>
        <v>11.917170181827714</v>
      </c>
      <c r="T239" s="9">
        <f t="shared" si="38"/>
        <v>105.3527812169819</v>
      </c>
      <c r="U239" s="9">
        <f t="shared" si="39"/>
        <v>8.1808850768964874</v>
      </c>
    </row>
    <row r="240" spans="8:21">
      <c r="H240" s="8">
        <v>236</v>
      </c>
      <c r="I240" s="9">
        <v>-0.96328738791405322</v>
      </c>
      <c r="J240" s="9">
        <f t="shared" ca="1" si="31"/>
        <v>-0.22513191925145015</v>
      </c>
      <c r="K240" s="9">
        <f t="shared" si="32"/>
        <v>-0.96328738791405322</v>
      </c>
      <c r="L240" s="9">
        <f t="shared" si="30"/>
        <v>70.515050561080272</v>
      </c>
      <c r="M240" s="9">
        <f t="shared" si="33"/>
        <v>93.44106399550104</v>
      </c>
      <c r="N240" s="9">
        <f t="shared" si="34"/>
        <v>0</v>
      </c>
      <c r="O240" s="9">
        <f t="shared" si="35"/>
        <v>2.6141309603983274</v>
      </c>
      <c r="R240" s="9">
        <f t="shared" si="36"/>
        <v>70.515050561080272</v>
      </c>
      <c r="S240" s="9">
        <f t="shared" si="37"/>
        <v>0</v>
      </c>
      <c r="T240" s="9">
        <f t="shared" si="38"/>
        <v>93.44106399550104</v>
      </c>
      <c r="U240" s="9">
        <f t="shared" si="39"/>
        <v>2.6141309603983274</v>
      </c>
    </row>
    <row r="241" spans="8:21">
      <c r="H241" s="8">
        <v>237</v>
      </c>
      <c r="I241" s="9">
        <v>-1.528370375925665</v>
      </c>
      <c r="J241" s="9">
        <f t="shared" ca="1" si="31"/>
        <v>2.3582213522733979</v>
      </c>
      <c r="K241" s="9">
        <f t="shared" si="32"/>
        <v>-1.528370375925665</v>
      </c>
      <c r="L241" s="9">
        <f t="shared" si="30"/>
        <v>58.340271416324271</v>
      </c>
      <c r="M241" s="9">
        <f t="shared" si="33"/>
        <v>88.471454072640057</v>
      </c>
      <c r="N241" s="9">
        <f t="shared" si="34"/>
        <v>0</v>
      </c>
      <c r="O241" s="9">
        <f t="shared" si="35"/>
        <v>0</v>
      </c>
      <c r="R241" s="9">
        <f t="shared" si="36"/>
        <v>58.340271416324271</v>
      </c>
      <c r="S241" s="9">
        <f t="shared" si="37"/>
        <v>0</v>
      </c>
      <c r="T241" s="9">
        <f t="shared" si="38"/>
        <v>88.471454072640057</v>
      </c>
      <c r="U241" s="9">
        <f t="shared" si="39"/>
        <v>0</v>
      </c>
    </row>
    <row r="242" spans="8:21">
      <c r="H242" s="8">
        <v>238</v>
      </c>
      <c r="I242" s="9">
        <v>0.67176031660061997</v>
      </c>
      <c r="J242" s="9">
        <f t="shared" ca="1" si="31"/>
        <v>0.27257441161441437</v>
      </c>
      <c r="K242" s="9">
        <f t="shared" si="32"/>
        <v>0.67176031660061997</v>
      </c>
      <c r="L242" s="9">
        <f t="shared" si="30"/>
        <v>122.02608400808982</v>
      </c>
      <c r="M242" s="9">
        <f t="shared" si="33"/>
        <v>109.44931097994589</v>
      </c>
      <c r="N242" s="9">
        <f t="shared" si="34"/>
        <v>0</v>
      </c>
      <c r="O242" s="9">
        <f t="shared" si="35"/>
        <v>4.0843553139324911</v>
      </c>
      <c r="R242" s="9">
        <f t="shared" si="36"/>
        <v>122.02608400808982</v>
      </c>
      <c r="S242" s="9">
        <f t="shared" si="37"/>
        <v>0</v>
      </c>
      <c r="T242" s="9">
        <f t="shared" si="38"/>
        <v>109.44931097994589</v>
      </c>
      <c r="U242" s="9">
        <f t="shared" si="39"/>
        <v>4.0843553139324911</v>
      </c>
    </row>
    <row r="243" spans="8:21">
      <c r="H243" s="8">
        <v>239</v>
      </c>
      <c r="I243" s="9">
        <v>-0.44000439067251995</v>
      </c>
      <c r="J243" s="9">
        <f t="shared" ca="1" si="31"/>
        <v>-0.30051613325395216</v>
      </c>
      <c r="K243" s="9">
        <f t="shared" si="32"/>
        <v>-0.44000439067251995</v>
      </c>
      <c r="L243" s="9">
        <f t="shared" si="30"/>
        <v>84.04393161940753</v>
      </c>
      <c r="M243" s="9">
        <f t="shared" si="33"/>
        <v>98.291667326549288</v>
      </c>
      <c r="N243" s="9">
        <f t="shared" si="34"/>
        <v>4.8293178346239074</v>
      </c>
      <c r="O243" s="9">
        <f t="shared" si="35"/>
        <v>7.4647342914465753</v>
      </c>
      <c r="R243" s="9">
        <f t="shared" si="36"/>
        <v>84.04393161940753</v>
      </c>
      <c r="S243" s="9">
        <f t="shared" si="37"/>
        <v>4.8293178346239074</v>
      </c>
      <c r="T243" s="9">
        <f t="shared" si="38"/>
        <v>98.291667326549288</v>
      </c>
      <c r="U243" s="9">
        <f t="shared" si="39"/>
        <v>7.4647342914465753</v>
      </c>
    </row>
    <row r="244" spans="8:21">
      <c r="H244" s="8">
        <v>240</v>
      </c>
      <c r="I244" s="9">
        <v>-0.97190444424135625</v>
      </c>
      <c r="J244" s="9">
        <f t="shared" ca="1" si="31"/>
        <v>0.26016315229202075</v>
      </c>
      <c r="K244" s="9">
        <f t="shared" si="32"/>
        <v>-0.97190444424135625</v>
      </c>
      <c r="L244" s="9">
        <f t="shared" si="30"/>
        <v>70.311539897404515</v>
      </c>
      <c r="M244" s="9">
        <f t="shared" si="33"/>
        <v>93.363224268243087</v>
      </c>
      <c r="N244" s="9">
        <f t="shared" si="34"/>
        <v>0</v>
      </c>
      <c r="O244" s="9">
        <f t="shared" si="35"/>
        <v>2.5362912331403749</v>
      </c>
      <c r="R244" s="9">
        <f t="shared" si="36"/>
        <v>70.311539897404515</v>
      </c>
      <c r="S244" s="9">
        <f t="shared" si="37"/>
        <v>0</v>
      </c>
      <c r="T244" s="9">
        <f t="shared" si="38"/>
        <v>93.363224268243087</v>
      </c>
      <c r="U244" s="9">
        <f t="shared" si="39"/>
        <v>2.5362912331403749</v>
      </c>
    </row>
    <row r="245" spans="8:21">
      <c r="H245" s="8">
        <v>241</v>
      </c>
      <c r="I245" s="9">
        <v>-0.33477531146459449</v>
      </c>
      <c r="J245" s="9">
        <f t="shared" ca="1" si="31"/>
        <v>0.10412568830517498</v>
      </c>
      <c r="K245" s="9">
        <f t="shared" si="32"/>
        <v>-0.33477531146459449</v>
      </c>
      <c r="L245" s="9">
        <f t="shared" si="30"/>
        <v>87.063206779376713</v>
      </c>
      <c r="M245" s="9">
        <f t="shared" si="33"/>
        <v>99.29709263886177</v>
      </c>
      <c r="N245" s="9">
        <f t="shared" si="34"/>
        <v>7.8485929945930906</v>
      </c>
      <c r="O245" s="9">
        <f t="shared" si="35"/>
        <v>8.4701596037590576</v>
      </c>
      <c r="R245" s="9">
        <f t="shared" si="36"/>
        <v>87.063206779376713</v>
      </c>
      <c r="S245" s="9">
        <f t="shared" si="37"/>
        <v>7.8485929945930906</v>
      </c>
      <c r="T245" s="9">
        <f t="shared" si="38"/>
        <v>99.29709263886177</v>
      </c>
      <c r="U245" s="9">
        <f t="shared" si="39"/>
        <v>8.4701596037590576</v>
      </c>
    </row>
    <row r="246" spans="8:21">
      <c r="H246" s="8">
        <v>242</v>
      </c>
      <c r="I246" s="9">
        <v>-1.1859651620221987</v>
      </c>
      <c r="J246" s="9">
        <f t="shared" ca="1" si="31"/>
        <v>0.94386040396386939</v>
      </c>
      <c r="K246" s="9">
        <f t="shared" si="32"/>
        <v>-1.1859651620221987</v>
      </c>
      <c r="L246" s="9">
        <f t="shared" si="30"/>
        <v>65.44029400720332</v>
      </c>
      <c r="M246" s="9">
        <f t="shared" si="33"/>
        <v>91.450243344140929</v>
      </c>
      <c r="N246" s="9">
        <f t="shared" si="34"/>
        <v>0</v>
      </c>
      <c r="O246" s="9">
        <f t="shared" si="35"/>
        <v>0.62331030903821727</v>
      </c>
      <c r="R246" s="9">
        <f t="shared" si="36"/>
        <v>65.44029400720332</v>
      </c>
      <c r="S246" s="9">
        <f t="shared" si="37"/>
        <v>0</v>
      </c>
      <c r="T246" s="9">
        <f t="shared" si="38"/>
        <v>91.450243344140929</v>
      </c>
      <c r="U246" s="9">
        <f t="shared" si="39"/>
        <v>0.62331030903821727</v>
      </c>
    </row>
    <row r="247" spans="8:21">
      <c r="H247" s="8">
        <v>243</v>
      </c>
      <c r="I247" s="9">
        <v>-8.9950367413753965E-2</v>
      </c>
      <c r="J247" s="9">
        <f t="shared" ca="1" si="31"/>
        <v>-0.47092281939347658</v>
      </c>
      <c r="K247" s="9">
        <f t="shared" si="32"/>
        <v>-8.9950367413753965E-2</v>
      </c>
      <c r="L247" s="9">
        <f t="shared" si="30"/>
        <v>94.514257907349787</v>
      </c>
      <c r="M247" s="9">
        <f t="shared" si="33"/>
        <v>101.67628448087667</v>
      </c>
      <c r="N247" s="9">
        <f t="shared" si="34"/>
        <v>15.299644122566164</v>
      </c>
      <c r="O247" s="9">
        <f t="shared" si="35"/>
        <v>10.849351445773962</v>
      </c>
      <c r="R247" s="9">
        <f t="shared" si="36"/>
        <v>94.514257907349787</v>
      </c>
      <c r="S247" s="9">
        <f t="shared" si="37"/>
        <v>15.299644122566164</v>
      </c>
      <c r="T247" s="9">
        <f t="shared" si="38"/>
        <v>101.67628448087667</v>
      </c>
      <c r="U247" s="9">
        <f t="shared" si="39"/>
        <v>10.849351445773962</v>
      </c>
    </row>
    <row r="248" spans="8:21">
      <c r="H248" s="8">
        <v>244</v>
      </c>
      <c r="I248" s="9">
        <v>-0.87823846673436323</v>
      </c>
      <c r="J248" s="9">
        <f t="shared" ca="1" si="31"/>
        <v>-0.56892169346730292</v>
      </c>
      <c r="K248" s="9">
        <f t="shared" si="32"/>
        <v>-0.87823846673436323</v>
      </c>
      <c r="L248" s="9">
        <f t="shared" si="30"/>
        <v>72.555536449656216</v>
      </c>
      <c r="M248" s="9">
        <f t="shared" si="33"/>
        <v>94.212819033517491</v>
      </c>
      <c r="N248" s="9">
        <f t="shared" si="34"/>
        <v>0</v>
      </c>
      <c r="O248" s="9">
        <f t="shared" si="35"/>
        <v>3.3858859984147784</v>
      </c>
      <c r="R248" s="9">
        <f t="shared" si="36"/>
        <v>72.555536449656216</v>
      </c>
      <c r="S248" s="9">
        <f t="shared" si="37"/>
        <v>0</v>
      </c>
      <c r="T248" s="9">
        <f t="shared" si="38"/>
        <v>94.212819033517491</v>
      </c>
      <c r="U248" s="9">
        <f t="shared" si="39"/>
        <v>3.3858859984147784</v>
      </c>
    </row>
    <row r="249" spans="8:21">
      <c r="H249" s="8">
        <v>245</v>
      </c>
      <c r="I249" s="9">
        <v>0.42169196764134986</v>
      </c>
      <c r="J249" s="9">
        <f t="shared" ca="1" si="31"/>
        <v>0.98557636596808273</v>
      </c>
      <c r="K249" s="9">
        <f t="shared" si="32"/>
        <v>0.42169196764134986</v>
      </c>
      <c r="L249" s="9">
        <f t="shared" si="30"/>
        <v>112.20861947577465</v>
      </c>
      <c r="M249" s="9">
        <f t="shared" si="33"/>
        <v>106.83404290909409</v>
      </c>
      <c r="N249" s="9">
        <f t="shared" si="34"/>
        <v>6.6133012014007875</v>
      </c>
      <c r="O249" s="9">
        <f t="shared" si="35"/>
        <v>6.699623384784303</v>
      </c>
      <c r="R249" s="9">
        <f t="shared" si="36"/>
        <v>112.20861947577465</v>
      </c>
      <c r="S249" s="9">
        <f t="shared" si="37"/>
        <v>6.6133012014007875</v>
      </c>
      <c r="T249" s="9">
        <f t="shared" si="38"/>
        <v>106.83404290909409</v>
      </c>
      <c r="U249" s="9">
        <f t="shared" si="39"/>
        <v>6.699623384784303</v>
      </c>
    </row>
    <row r="250" spans="8:21">
      <c r="H250" s="8">
        <v>246</v>
      </c>
      <c r="I250" s="9">
        <v>-0.3099276548112454</v>
      </c>
      <c r="J250" s="9">
        <f t="shared" ca="1" si="31"/>
        <v>0.50285081335142534</v>
      </c>
      <c r="K250" s="9">
        <f t="shared" si="32"/>
        <v>-0.3099276548112454</v>
      </c>
      <c r="L250" s="9">
        <f t="shared" si="30"/>
        <v>87.791833266821797</v>
      </c>
      <c r="M250" s="9">
        <f t="shared" si="33"/>
        <v>99.535999956928151</v>
      </c>
      <c r="N250" s="9">
        <f t="shared" si="34"/>
        <v>8.5772194820381742</v>
      </c>
      <c r="O250" s="9">
        <f t="shared" si="35"/>
        <v>8.7090669218254391</v>
      </c>
      <c r="R250" s="9">
        <f t="shared" si="36"/>
        <v>87.791833266821797</v>
      </c>
      <c r="S250" s="9">
        <f t="shared" si="37"/>
        <v>8.5772194820381742</v>
      </c>
      <c r="T250" s="9">
        <f t="shared" si="38"/>
        <v>99.535999956928151</v>
      </c>
      <c r="U250" s="9">
        <f t="shared" si="39"/>
        <v>8.7090669218254391</v>
      </c>
    </row>
    <row r="251" spans="8:21">
      <c r="H251" s="8">
        <v>247</v>
      </c>
      <c r="I251" s="9">
        <v>0.80249955666547312</v>
      </c>
      <c r="J251" s="9">
        <f t="shared" ca="1" si="31"/>
        <v>-0.36474733913930585</v>
      </c>
      <c r="K251" s="9">
        <f t="shared" si="32"/>
        <v>0.80249955666547312</v>
      </c>
      <c r="L251" s="9">
        <f t="shared" si="30"/>
        <v>127.49611049364222</v>
      </c>
      <c r="M251" s="9">
        <f t="shared" si="33"/>
        <v>110.84199658974279</v>
      </c>
      <c r="N251" s="9">
        <f t="shared" si="34"/>
        <v>0</v>
      </c>
      <c r="O251" s="9">
        <f t="shared" si="35"/>
        <v>2.6916697041355917</v>
      </c>
      <c r="R251" s="9">
        <f t="shared" si="36"/>
        <v>127.49611049364222</v>
      </c>
      <c r="S251" s="9">
        <f t="shared" si="37"/>
        <v>0</v>
      </c>
      <c r="T251" s="9">
        <f t="shared" si="38"/>
        <v>110.84199658974279</v>
      </c>
      <c r="U251" s="9">
        <f t="shared" si="39"/>
        <v>2.6916697041355917</v>
      </c>
    </row>
    <row r="252" spans="8:21">
      <c r="H252" s="8">
        <v>248</v>
      </c>
      <c r="I252" s="9">
        <v>0.58730112059908968</v>
      </c>
      <c r="J252" s="9">
        <f t="shared" ca="1" si="31"/>
        <v>-0.44295528897503567</v>
      </c>
      <c r="K252" s="9">
        <f t="shared" si="32"/>
        <v>0.58730112059908968</v>
      </c>
      <c r="L252" s="9">
        <f t="shared" si="30"/>
        <v>118.61779358440884</v>
      </c>
      <c r="M252" s="9">
        <f t="shared" si="33"/>
        <v>108.55893587633331</v>
      </c>
      <c r="N252" s="9">
        <f t="shared" si="34"/>
        <v>0.2041270927666119</v>
      </c>
      <c r="O252" s="9">
        <f t="shared" si="35"/>
        <v>4.9747304175450893</v>
      </c>
      <c r="R252" s="9">
        <f t="shared" si="36"/>
        <v>118.61779358440884</v>
      </c>
      <c r="S252" s="9">
        <f t="shared" si="37"/>
        <v>0.2041270927666119</v>
      </c>
      <c r="T252" s="9">
        <f t="shared" si="38"/>
        <v>108.55893587633331</v>
      </c>
      <c r="U252" s="9">
        <f t="shared" si="39"/>
        <v>4.9747304175450893</v>
      </c>
    </row>
    <row r="253" spans="8:21">
      <c r="H253" s="8">
        <v>249</v>
      </c>
      <c r="I253" s="9">
        <v>0.13972284286883238</v>
      </c>
      <c r="J253" s="9">
        <f t="shared" ca="1" si="31"/>
        <v>0.81596638557345502</v>
      </c>
      <c r="K253" s="9">
        <f t="shared" si="32"/>
        <v>0.13972284286883238</v>
      </c>
      <c r="L253" s="9">
        <f t="shared" si="30"/>
        <v>102.08287805079759</v>
      </c>
      <c r="M253" s="9">
        <f t="shared" si="33"/>
        <v>103.96003077377992</v>
      </c>
      <c r="N253" s="9">
        <f t="shared" si="34"/>
        <v>16.739042626377852</v>
      </c>
      <c r="O253" s="9">
        <f t="shared" si="35"/>
        <v>9.5736355200984633</v>
      </c>
      <c r="R253" s="9">
        <f t="shared" si="36"/>
        <v>102.08287805079759</v>
      </c>
      <c r="S253" s="9">
        <f t="shared" si="37"/>
        <v>16.739042626377852</v>
      </c>
      <c r="T253" s="9">
        <f t="shared" si="38"/>
        <v>103.96003077377992</v>
      </c>
      <c r="U253" s="9">
        <f t="shared" si="39"/>
        <v>9.5736355200984633</v>
      </c>
    </row>
    <row r="254" spans="8:21">
      <c r="H254" s="8">
        <v>250</v>
      </c>
      <c r="I254" s="9">
        <v>-1.1025384481817906</v>
      </c>
      <c r="J254" s="9">
        <f t="shared" ca="1" si="31"/>
        <v>-1.1988725899008674</v>
      </c>
      <c r="K254" s="9">
        <f t="shared" si="32"/>
        <v>-1.1025384481817906</v>
      </c>
      <c r="L254" s="9">
        <f t="shared" si="30"/>
        <v>67.297305695875622</v>
      </c>
      <c r="M254" s="9">
        <f t="shared" si="33"/>
        <v>92.1910907721862</v>
      </c>
      <c r="N254" s="9">
        <f t="shared" si="34"/>
        <v>0</v>
      </c>
      <c r="O254" s="9">
        <f t="shared" si="35"/>
        <v>1.3641577370834881</v>
      </c>
      <c r="R254" s="9">
        <f t="shared" si="36"/>
        <v>67.297305695875622</v>
      </c>
      <c r="S254" s="9">
        <f t="shared" si="37"/>
        <v>0</v>
      </c>
      <c r="T254" s="9">
        <f t="shared" si="38"/>
        <v>92.1910907721862</v>
      </c>
      <c r="U254" s="9">
        <f t="shared" si="39"/>
        <v>1.3641577370834881</v>
      </c>
    </row>
    <row r="255" spans="8:21">
      <c r="H255" s="8">
        <v>251</v>
      </c>
      <c r="I255" s="9">
        <v>-2.7765368973911086</v>
      </c>
      <c r="J255" s="9">
        <f t="shared" ca="1" si="31"/>
        <v>-0.17253085783176705</v>
      </c>
      <c r="K255" s="9">
        <f t="shared" si="32"/>
        <v>-2.7765368973911086</v>
      </c>
      <c r="L255" s="9">
        <f t="shared" si="30"/>
        <v>38.384247017003432</v>
      </c>
      <c r="M255" s="9">
        <f t="shared" si="33"/>
        <v>78.411125517559114</v>
      </c>
      <c r="N255" s="9">
        <f t="shared" si="34"/>
        <v>0</v>
      </c>
      <c r="O255" s="9">
        <f t="shared" si="35"/>
        <v>0</v>
      </c>
      <c r="R255" s="9">
        <f t="shared" si="36"/>
        <v>38.384247017003432</v>
      </c>
      <c r="S255" s="9">
        <f t="shared" si="37"/>
        <v>0</v>
      </c>
      <c r="T255" s="9">
        <f t="shared" si="38"/>
        <v>78.411125517559114</v>
      </c>
      <c r="U255" s="9">
        <f t="shared" si="39"/>
        <v>0</v>
      </c>
    </row>
    <row r="256" spans="8:21">
      <c r="H256" s="8">
        <v>252</v>
      </c>
      <c r="I256" s="9">
        <v>-1.1154726944283118</v>
      </c>
      <c r="J256" s="9">
        <f t="shared" ca="1" si="31"/>
        <v>0.12757884715676268</v>
      </c>
      <c r="K256" s="9">
        <f t="shared" si="32"/>
        <v>-1.1154726944283118</v>
      </c>
      <c r="L256" s="9">
        <f t="shared" si="30"/>
        <v>67.005985244082694</v>
      </c>
      <c r="M256" s="9">
        <f t="shared" si="33"/>
        <v>92.075839951262495</v>
      </c>
      <c r="N256" s="9">
        <f t="shared" si="34"/>
        <v>0</v>
      </c>
      <c r="O256" s="9">
        <f t="shared" si="35"/>
        <v>1.2489069161597826</v>
      </c>
      <c r="R256" s="9">
        <f t="shared" si="36"/>
        <v>67.005985244082694</v>
      </c>
      <c r="S256" s="9">
        <f t="shared" si="37"/>
        <v>0</v>
      </c>
      <c r="T256" s="9">
        <f t="shared" si="38"/>
        <v>92.075839951262495</v>
      </c>
      <c r="U256" s="9">
        <f t="shared" si="39"/>
        <v>1.2489069161597826</v>
      </c>
    </row>
    <row r="257" spans="8:21">
      <c r="H257" s="8">
        <v>253</v>
      </c>
      <c r="I257" s="9">
        <v>0.40789024886050951</v>
      </c>
      <c r="J257" s="9">
        <f t="shared" ca="1" si="31"/>
        <v>2.0510338169481241</v>
      </c>
      <c r="K257" s="9">
        <f t="shared" si="32"/>
        <v>0.40789024886050951</v>
      </c>
      <c r="L257" s="9">
        <f t="shared" si="30"/>
        <v>111.69038245674921</v>
      </c>
      <c r="M257" s="9">
        <f t="shared" si="33"/>
        <v>106.69153512960668</v>
      </c>
      <c r="N257" s="9">
        <f t="shared" si="34"/>
        <v>7.1315382204262505</v>
      </c>
      <c r="O257" s="9">
        <f t="shared" si="35"/>
        <v>6.8421311642717058</v>
      </c>
      <c r="R257" s="9">
        <f t="shared" si="36"/>
        <v>111.69038245674921</v>
      </c>
      <c r="S257" s="9">
        <f t="shared" si="37"/>
        <v>7.1315382204262505</v>
      </c>
      <c r="T257" s="9">
        <f t="shared" si="38"/>
        <v>106.69153512960668</v>
      </c>
      <c r="U257" s="9">
        <f t="shared" si="39"/>
        <v>6.8421311642717058</v>
      </c>
    </row>
    <row r="258" spans="8:21">
      <c r="H258" s="8">
        <v>254</v>
      </c>
      <c r="I258" s="9">
        <v>0.29124394243284407</v>
      </c>
      <c r="J258" s="9">
        <f t="shared" ca="1" si="31"/>
        <v>5.0035547051690745E-3</v>
      </c>
      <c r="K258" s="9">
        <f t="shared" si="32"/>
        <v>0.29124394243284407</v>
      </c>
      <c r="L258" s="9">
        <f t="shared" si="30"/>
        <v>107.40496987866975</v>
      </c>
      <c r="M258" s="9">
        <f t="shared" si="33"/>
        <v>105.49468678646831</v>
      </c>
      <c r="N258" s="9">
        <f t="shared" si="34"/>
        <v>11.416950798505695</v>
      </c>
      <c r="O258" s="9">
        <f t="shared" si="35"/>
        <v>8.0389795074100618</v>
      </c>
      <c r="R258" s="9">
        <f t="shared" si="36"/>
        <v>107.40496987866975</v>
      </c>
      <c r="S258" s="9">
        <f t="shared" si="37"/>
        <v>11.416950798505695</v>
      </c>
      <c r="T258" s="9">
        <f t="shared" si="38"/>
        <v>105.49468678646831</v>
      </c>
      <c r="U258" s="9">
        <f t="shared" si="39"/>
        <v>8.0389795074100618</v>
      </c>
    </row>
    <row r="259" spans="8:21">
      <c r="H259" s="8">
        <v>255</v>
      </c>
      <c r="I259" s="9">
        <v>1.2690121937440293</v>
      </c>
      <c r="J259" s="9">
        <f t="shared" ca="1" si="31"/>
        <v>-1.4653503098736946</v>
      </c>
      <c r="K259" s="9">
        <f t="shared" si="32"/>
        <v>1.2690121937440293</v>
      </c>
      <c r="L259" s="9">
        <f t="shared" si="30"/>
        <v>149.09118411882619</v>
      </c>
      <c r="M259" s="9">
        <f t="shared" si="33"/>
        <v>115.95748812437965</v>
      </c>
      <c r="N259" s="9">
        <f t="shared" si="34"/>
        <v>0</v>
      </c>
      <c r="O259" s="9">
        <f t="shared" si="35"/>
        <v>0</v>
      </c>
      <c r="R259" s="9">
        <f t="shared" si="36"/>
        <v>149.09118411882619</v>
      </c>
      <c r="S259" s="9">
        <f t="shared" si="37"/>
        <v>0</v>
      </c>
      <c r="T259" s="9">
        <f t="shared" si="38"/>
        <v>115.95748812437965</v>
      </c>
      <c r="U259" s="9">
        <f t="shared" si="39"/>
        <v>0</v>
      </c>
    </row>
    <row r="260" spans="8:21">
      <c r="H260" s="8">
        <v>256</v>
      </c>
      <c r="I260" s="9">
        <v>0.76735122497888653</v>
      </c>
      <c r="J260" s="9">
        <f t="shared" ca="1" si="31"/>
        <v>0.93708588151375738</v>
      </c>
      <c r="K260" s="9">
        <f t="shared" si="32"/>
        <v>0.76735122497888653</v>
      </c>
      <c r="L260" s="9">
        <f t="shared" si="30"/>
        <v>126.00187832920039</v>
      </c>
      <c r="M260" s="9">
        <f t="shared" si="33"/>
        <v>110.46585039883628</v>
      </c>
      <c r="N260" s="9">
        <f t="shared" si="34"/>
        <v>0</v>
      </c>
      <c r="O260" s="9">
        <f t="shared" si="35"/>
        <v>3.0678158950421164</v>
      </c>
      <c r="R260" s="9">
        <f t="shared" si="36"/>
        <v>126.00187832920039</v>
      </c>
      <c r="S260" s="9">
        <f t="shared" si="37"/>
        <v>0</v>
      </c>
      <c r="T260" s="9">
        <f t="shared" si="38"/>
        <v>110.46585039883628</v>
      </c>
      <c r="U260" s="9">
        <f t="shared" si="39"/>
        <v>3.0678158950421164</v>
      </c>
    </row>
    <row r="261" spans="8:21">
      <c r="H261" s="8">
        <v>257</v>
      </c>
      <c r="I261" s="9">
        <v>-0.87200428469674851</v>
      </c>
      <c r="J261" s="9">
        <f t="shared" ca="1" si="31"/>
        <v>-0.13961731994633217</v>
      </c>
      <c r="K261" s="9">
        <f t="shared" si="32"/>
        <v>-0.87200428469674851</v>
      </c>
      <c r="L261" s="9">
        <f t="shared" ref="L261:L324" si="40">$E$7*EXP(($B$5-0.5*$E$9^2)*$B$6+$E$9*SQRT($B$6)*K261)</f>
        <v>72.707408565077429</v>
      </c>
      <c r="M261" s="9">
        <f t="shared" si="33"/>
        <v>94.269639652691467</v>
      </c>
      <c r="N261" s="9">
        <f t="shared" si="34"/>
        <v>0</v>
      </c>
      <c r="O261" s="9">
        <f t="shared" si="35"/>
        <v>3.4427066175887546</v>
      </c>
      <c r="R261" s="9">
        <f t="shared" si="36"/>
        <v>72.707408565077429</v>
      </c>
      <c r="S261" s="9">
        <f t="shared" si="37"/>
        <v>0</v>
      </c>
      <c r="T261" s="9">
        <f t="shared" si="38"/>
        <v>94.269639652691467</v>
      </c>
      <c r="U261" s="9">
        <f t="shared" si="39"/>
        <v>3.4427066175887546</v>
      </c>
    </row>
    <row r="262" spans="8:21">
      <c r="H262" s="8">
        <v>258</v>
      </c>
      <c r="I262" s="9">
        <v>0.33177243077339136</v>
      </c>
      <c r="J262" s="9">
        <f t="shared" ref="J262:J325" ca="1" si="41">NORMSINV(RAND())</f>
        <v>-0.93169152443302916</v>
      </c>
      <c r="K262" s="9">
        <f t="shared" ref="K262:K325" si="42">IF($B$7=0,I262,J262)</f>
        <v>0.33177243077339136</v>
      </c>
      <c r="L262" s="9">
        <f t="shared" si="40"/>
        <v>108.87495794884796</v>
      </c>
      <c r="M262" s="9">
        <f t="shared" ref="M262:M325" si="43">$E$8*EXP(($B$5-0.5*$E$10^2)*$B$6+$E$10*SQRT($B$6)*K262)</f>
        <v>105.90899921548649</v>
      </c>
      <c r="N262" s="9">
        <f t="shared" ref="N262:N325" si="44">IF(L262&lt;$E$11,0,IF(AND(L262&gt;$E$11,L262&lt;$E$12),L262-$E$11,IF(AND(L262&gt;$E$12,L262&lt;$E$13),L262-$E$11+2*$E$12-2*L262,0)))</f>
        <v>9.9469627283274917</v>
      </c>
      <c r="O262" s="9">
        <f t="shared" ref="O262:O325" si="45">IF(M262&lt;$E$14,0,IF(AND(M262&gt;$E$14,M262&lt;$E$15),M262-$E$14,IF(AND(M262&gt;$E$15,M262&lt;$E$16),M262-$E$14+2*$E$15-2*M262,0)))</f>
        <v>7.6246670783918944</v>
      </c>
      <c r="R262" s="9">
        <f t="shared" ref="R262:R325" si="46">L262</f>
        <v>108.87495794884796</v>
      </c>
      <c r="S262" s="9">
        <f t="shared" ref="S262:S325" si="47">N262</f>
        <v>9.9469627283274917</v>
      </c>
      <c r="T262" s="9">
        <f t="shared" ref="T262:T325" si="48">M262</f>
        <v>105.90899921548649</v>
      </c>
      <c r="U262" s="9">
        <f t="shared" ref="U262:U325" si="49">O262</f>
        <v>7.6246670783918944</v>
      </c>
    </row>
    <row r="263" spans="8:21">
      <c r="H263" s="8">
        <v>259</v>
      </c>
      <c r="I263" s="9">
        <v>-0.26426960484501599</v>
      </c>
      <c r="J263" s="9">
        <f t="shared" ca="1" si="41"/>
        <v>-0.80308137924882295</v>
      </c>
      <c r="K263" s="9">
        <f t="shared" si="42"/>
        <v>-0.26426960484501599</v>
      </c>
      <c r="L263" s="9">
        <f t="shared" si="40"/>
        <v>89.146632697770883</v>
      </c>
      <c r="M263" s="9">
        <f t="shared" si="43"/>
        <v>99.976496305809505</v>
      </c>
      <c r="N263" s="9">
        <f t="shared" si="44"/>
        <v>9.9320189129872603</v>
      </c>
      <c r="O263" s="9">
        <f t="shared" si="45"/>
        <v>9.1495632707067927</v>
      </c>
      <c r="R263" s="9">
        <f t="shared" si="46"/>
        <v>89.146632697770883</v>
      </c>
      <c r="S263" s="9">
        <f t="shared" si="47"/>
        <v>9.9320189129872603</v>
      </c>
      <c r="T263" s="9">
        <f t="shared" si="48"/>
        <v>99.976496305809505</v>
      </c>
      <c r="U263" s="9">
        <f t="shared" si="49"/>
        <v>9.1495632707067927</v>
      </c>
    </row>
    <row r="264" spans="8:21">
      <c r="H264" s="8">
        <v>260</v>
      </c>
      <c r="I264" s="9">
        <v>0.3377563987580382</v>
      </c>
      <c r="J264" s="9">
        <f t="shared" ca="1" si="41"/>
        <v>0.99583174147813813</v>
      </c>
      <c r="K264" s="9">
        <f t="shared" si="42"/>
        <v>0.3377563987580382</v>
      </c>
      <c r="L264" s="9">
        <f t="shared" si="40"/>
        <v>109.09369735907295</v>
      </c>
      <c r="M264" s="9">
        <f t="shared" si="43"/>
        <v>105.97030950313949</v>
      </c>
      <c r="N264" s="9">
        <f t="shared" si="44"/>
        <v>9.7282233181024935</v>
      </c>
      <c r="O264" s="9">
        <f t="shared" si="45"/>
        <v>7.5633567907388795</v>
      </c>
      <c r="R264" s="9">
        <f t="shared" si="46"/>
        <v>109.09369735907295</v>
      </c>
      <c r="S264" s="9">
        <f t="shared" si="47"/>
        <v>9.7282233181024935</v>
      </c>
      <c r="T264" s="9">
        <f t="shared" si="48"/>
        <v>105.97030950313949</v>
      </c>
      <c r="U264" s="9">
        <f t="shared" si="49"/>
        <v>7.5633567907388795</v>
      </c>
    </row>
    <row r="265" spans="8:21">
      <c r="H265" s="8">
        <v>261</v>
      </c>
      <c r="I265" s="9">
        <v>-1.4383614822463024</v>
      </c>
      <c r="J265" s="9">
        <f t="shared" ca="1" si="41"/>
        <v>-1.5347893151712653</v>
      </c>
      <c r="K265" s="9">
        <f t="shared" si="42"/>
        <v>-1.4383614822463024</v>
      </c>
      <c r="L265" s="9">
        <f t="shared" si="40"/>
        <v>60.128404552101635</v>
      </c>
      <c r="M265" s="9">
        <f t="shared" si="43"/>
        <v>89.244963817365445</v>
      </c>
      <c r="N265" s="9">
        <f t="shared" si="44"/>
        <v>0</v>
      </c>
      <c r="O265" s="9">
        <f t="shared" si="45"/>
        <v>0</v>
      </c>
      <c r="R265" s="9">
        <f t="shared" si="46"/>
        <v>60.128404552101635</v>
      </c>
      <c r="S265" s="9">
        <f t="shared" si="47"/>
        <v>0</v>
      </c>
      <c r="T265" s="9">
        <f t="shared" si="48"/>
        <v>89.244963817365445</v>
      </c>
      <c r="U265" s="9">
        <f t="shared" si="49"/>
        <v>0</v>
      </c>
    </row>
    <row r="266" spans="8:21">
      <c r="H266" s="8">
        <v>262</v>
      </c>
      <c r="I266" s="9">
        <v>0.42896779257608914</v>
      </c>
      <c r="J266" s="9">
        <f t="shared" ca="1" si="41"/>
        <v>0.17630184251474887</v>
      </c>
      <c r="K266" s="9">
        <f t="shared" si="42"/>
        <v>0.42896779257608914</v>
      </c>
      <c r="L266" s="9">
        <f t="shared" si="40"/>
        <v>112.48278469556807</v>
      </c>
      <c r="M266" s="9">
        <f t="shared" si="43"/>
        <v>106.90924506062746</v>
      </c>
      <c r="N266" s="9">
        <f t="shared" si="44"/>
        <v>6.3391359816073702</v>
      </c>
      <c r="O266" s="9">
        <f t="shared" si="45"/>
        <v>6.6244212332509278</v>
      </c>
      <c r="R266" s="9">
        <f t="shared" si="46"/>
        <v>112.48278469556807</v>
      </c>
      <c r="S266" s="9">
        <f t="shared" si="47"/>
        <v>6.3391359816073702</v>
      </c>
      <c r="T266" s="9">
        <f t="shared" si="48"/>
        <v>106.90924506062746</v>
      </c>
      <c r="U266" s="9">
        <f t="shared" si="49"/>
        <v>6.6244212332509278</v>
      </c>
    </row>
    <row r="267" spans="8:21">
      <c r="H267" s="8">
        <v>263</v>
      </c>
      <c r="I267" s="9">
        <v>-0.6562342331402975</v>
      </c>
      <c r="J267" s="9">
        <f t="shared" ca="1" si="41"/>
        <v>0.40375856336979399</v>
      </c>
      <c r="K267" s="9">
        <f t="shared" si="42"/>
        <v>-0.6562342331402975</v>
      </c>
      <c r="L267" s="9">
        <f t="shared" si="40"/>
        <v>78.164404821119533</v>
      </c>
      <c r="M267" s="9">
        <f t="shared" si="43"/>
        <v>96.257508972237787</v>
      </c>
      <c r="N267" s="9">
        <f t="shared" si="44"/>
        <v>0</v>
      </c>
      <c r="O267" s="9">
        <f t="shared" si="45"/>
        <v>5.4305759371350746</v>
      </c>
      <c r="R267" s="9">
        <f t="shared" si="46"/>
        <v>78.164404821119533</v>
      </c>
      <c r="S267" s="9">
        <f t="shared" si="47"/>
        <v>0</v>
      </c>
      <c r="T267" s="9">
        <f t="shared" si="48"/>
        <v>96.257508972237787</v>
      </c>
      <c r="U267" s="9">
        <f t="shared" si="49"/>
        <v>5.4305759371350746</v>
      </c>
    </row>
    <row r="268" spans="8:21">
      <c r="H268" s="8">
        <v>264</v>
      </c>
      <c r="I268" s="9">
        <v>-0.71786185243567535</v>
      </c>
      <c r="J268" s="9">
        <f t="shared" ca="1" si="41"/>
        <v>-0.54315902500493018</v>
      </c>
      <c r="K268" s="9">
        <f t="shared" si="42"/>
        <v>-0.71786185243567535</v>
      </c>
      <c r="L268" s="9">
        <f t="shared" si="40"/>
        <v>76.565297926674361</v>
      </c>
      <c r="M268" s="9">
        <f t="shared" si="43"/>
        <v>95.685501155153688</v>
      </c>
      <c r="N268" s="9">
        <f t="shared" si="44"/>
        <v>0</v>
      </c>
      <c r="O268" s="9">
        <f t="shared" si="45"/>
        <v>4.8585681200509754</v>
      </c>
      <c r="R268" s="9">
        <f t="shared" si="46"/>
        <v>76.565297926674361</v>
      </c>
      <c r="S268" s="9">
        <f t="shared" si="47"/>
        <v>0</v>
      </c>
      <c r="T268" s="9">
        <f t="shared" si="48"/>
        <v>95.685501155153688</v>
      </c>
      <c r="U268" s="9">
        <f t="shared" si="49"/>
        <v>4.8585681200509754</v>
      </c>
    </row>
    <row r="269" spans="8:21">
      <c r="H269" s="8">
        <v>265</v>
      </c>
      <c r="I269" s="9">
        <v>-0.58721640684429122</v>
      </c>
      <c r="J269" s="9">
        <f t="shared" ca="1" si="41"/>
        <v>2.8986613771101909E-2</v>
      </c>
      <c r="K269" s="9">
        <f t="shared" si="42"/>
        <v>-0.58721640684429122</v>
      </c>
      <c r="L269" s="9">
        <f t="shared" si="40"/>
        <v>79.994950821064563</v>
      </c>
      <c r="M269" s="9">
        <f t="shared" si="43"/>
        <v>96.902170417898446</v>
      </c>
      <c r="N269" s="9">
        <f t="shared" si="44"/>
        <v>0.78033703628094031</v>
      </c>
      <c r="O269" s="9">
        <f t="shared" si="45"/>
        <v>6.0752373827957342</v>
      </c>
      <c r="R269" s="9">
        <f t="shared" si="46"/>
        <v>79.994950821064563</v>
      </c>
      <c r="S269" s="9">
        <f t="shared" si="47"/>
        <v>0.78033703628094031</v>
      </c>
      <c r="T269" s="9">
        <f t="shared" si="48"/>
        <v>96.902170417898446</v>
      </c>
      <c r="U269" s="9">
        <f t="shared" si="49"/>
        <v>6.0752373827957342</v>
      </c>
    </row>
    <row r="270" spans="8:21">
      <c r="H270" s="8">
        <v>266</v>
      </c>
      <c r="I270" s="9">
        <v>1.3972082414842695</v>
      </c>
      <c r="J270" s="9">
        <f t="shared" ca="1" si="41"/>
        <v>1.6066644470724676</v>
      </c>
      <c r="K270" s="9">
        <f t="shared" si="42"/>
        <v>1.3972082414842695</v>
      </c>
      <c r="L270" s="9">
        <f t="shared" si="40"/>
        <v>155.64162950200858</v>
      </c>
      <c r="M270" s="9">
        <f t="shared" si="43"/>
        <v>117.4041066227862</v>
      </c>
      <c r="N270" s="9">
        <f t="shared" si="44"/>
        <v>0</v>
      </c>
      <c r="O270" s="9">
        <f t="shared" si="45"/>
        <v>0</v>
      </c>
      <c r="R270" s="9">
        <f t="shared" si="46"/>
        <v>155.64162950200858</v>
      </c>
      <c r="S270" s="9">
        <f t="shared" si="47"/>
        <v>0</v>
      </c>
      <c r="T270" s="9">
        <f t="shared" si="48"/>
        <v>117.4041066227862</v>
      </c>
      <c r="U270" s="9">
        <f t="shared" si="49"/>
        <v>0</v>
      </c>
    </row>
    <row r="271" spans="8:21">
      <c r="H271" s="8">
        <v>267</v>
      </c>
      <c r="I271" s="9">
        <v>-0.22661397850679565</v>
      </c>
      <c r="J271" s="9">
        <f t="shared" ca="1" si="41"/>
        <v>1.8113696702140349</v>
      </c>
      <c r="K271" s="9">
        <f t="shared" si="42"/>
        <v>-0.22661397850679565</v>
      </c>
      <c r="L271" s="9">
        <f t="shared" si="40"/>
        <v>90.279695937550713</v>
      </c>
      <c r="M271" s="9">
        <f t="shared" si="43"/>
        <v>100.34125393730434</v>
      </c>
      <c r="N271" s="9">
        <f t="shared" si="44"/>
        <v>11.06508215276709</v>
      </c>
      <c r="O271" s="9">
        <f t="shared" si="45"/>
        <v>9.5143209022016322</v>
      </c>
      <c r="R271" s="9">
        <f t="shared" si="46"/>
        <v>90.279695937550713</v>
      </c>
      <c r="S271" s="9">
        <f t="shared" si="47"/>
        <v>11.06508215276709</v>
      </c>
      <c r="T271" s="9">
        <f t="shared" si="48"/>
        <v>100.34125393730434</v>
      </c>
      <c r="U271" s="9">
        <f t="shared" si="49"/>
        <v>9.5143209022016322</v>
      </c>
    </row>
    <row r="272" spans="8:21">
      <c r="H272" s="8">
        <v>268</v>
      </c>
      <c r="I272" s="9">
        <v>-0.36925290288438511</v>
      </c>
      <c r="J272" s="9">
        <f t="shared" ca="1" si="41"/>
        <v>-1.7239334447794554</v>
      </c>
      <c r="K272" s="9">
        <f t="shared" si="42"/>
        <v>-0.36925290288438511</v>
      </c>
      <c r="L272" s="9">
        <f t="shared" si="40"/>
        <v>86.062200588073949</v>
      </c>
      <c r="M272" s="9">
        <f t="shared" si="43"/>
        <v>98.966544176042589</v>
      </c>
      <c r="N272" s="9">
        <f t="shared" si="44"/>
        <v>6.8475868032903264</v>
      </c>
      <c r="O272" s="9">
        <f t="shared" si="45"/>
        <v>8.139611140939877</v>
      </c>
      <c r="R272" s="9">
        <f t="shared" si="46"/>
        <v>86.062200588073949</v>
      </c>
      <c r="S272" s="9">
        <f t="shared" si="47"/>
        <v>6.8475868032903264</v>
      </c>
      <c r="T272" s="9">
        <f t="shared" si="48"/>
        <v>98.966544176042589</v>
      </c>
      <c r="U272" s="9">
        <f t="shared" si="49"/>
        <v>8.139611140939877</v>
      </c>
    </row>
    <row r="273" spans="8:21">
      <c r="H273" s="8">
        <v>269</v>
      </c>
      <c r="I273" s="9">
        <v>-0.32026334557559455</v>
      </c>
      <c r="J273" s="9">
        <f t="shared" ca="1" si="41"/>
        <v>-0.28308659499115235</v>
      </c>
      <c r="K273" s="9">
        <f t="shared" si="42"/>
        <v>-0.32026334557559455</v>
      </c>
      <c r="L273" s="9">
        <f t="shared" si="40"/>
        <v>87.488014263094655</v>
      </c>
      <c r="M273" s="9">
        <f t="shared" si="43"/>
        <v>99.43655375477411</v>
      </c>
      <c r="N273" s="9">
        <f t="shared" si="44"/>
        <v>8.2734004783110322</v>
      </c>
      <c r="O273" s="9">
        <f t="shared" si="45"/>
        <v>8.6096207196713976</v>
      </c>
      <c r="R273" s="9">
        <f t="shared" si="46"/>
        <v>87.488014263094655</v>
      </c>
      <c r="S273" s="9">
        <f t="shared" si="47"/>
        <v>8.2734004783110322</v>
      </c>
      <c r="T273" s="9">
        <f t="shared" si="48"/>
        <v>99.43655375477411</v>
      </c>
      <c r="U273" s="9">
        <f t="shared" si="49"/>
        <v>8.6096207196713976</v>
      </c>
    </row>
    <row r="274" spans="8:21">
      <c r="H274" s="8">
        <v>270</v>
      </c>
      <c r="I274" s="9">
        <v>2.0669897805465607</v>
      </c>
      <c r="J274" s="9">
        <f t="shared" ca="1" si="41"/>
        <v>-0.46714461150592496</v>
      </c>
      <c r="K274" s="9">
        <f t="shared" si="42"/>
        <v>2.0669897805465607</v>
      </c>
      <c r="L274" s="9">
        <f t="shared" si="40"/>
        <v>194.84540311176792</v>
      </c>
      <c r="M274" s="9">
        <f t="shared" si="43"/>
        <v>125.26087625866745</v>
      </c>
      <c r="N274" s="9">
        <f t="shared" si="44"/>
        <v>0</v>
      </c>
      <c r="O274" s="9">
        <f t="shared" si="45"/>
        <v>0</v>
      </c>
      <c r="R274" s="9">
        <f t="shared" si="46"/>
        <v>194.84540311176792</v>
      </c>
      <c r="S274" s="9">
        <f t="shared" si="47"/>
        <v>0</v>
      </c>
      <c r="T274" s="9">
        <f t="shared" si="48"/>
        <v>125.26087625866745</v>
      </c>
      <c r="U274" s="9">
        <f t="shared" si="49"/>
        <v>0</v>
      </c>
    </row>
    <row r="275" spans="8:21">
      <c r="H275" s="8">
        <v>271</v>
      </c>
      <c r="I275" s="9">
        <v>-1.8659619604436495</v>
      </c>
      <c r="J275" s="9">
        <f t="shared" ca="1" si="41"/>
        <v>0.47068895118191528</v>
      </c>
      <c r="K275" s="9">
        <f t="shared" si="42"/>
        <v>-1.8659619604436495</v>
      </c>
      <c r="L275" s="9">
        <f t="shared" si="40"/>
        <v>52.09461476252072</v>
      </c>
      <c r="M275" s="9">
        <f t="shared" si="43"/>
        <v>85.629547080526748</v>
      </c>
      <c r="N275" s="9">
        <f t="shared" si="44"/>
        <v>0</v>
      </c>
      <c r="O275" s="9">
        <f t="shared" si="45"/>
        <v>0</v>
      </c>
      <c r="R275" s="9">
        <f t="shared" si="46"/>
        <v>52.09461476252072</v>
      </c>
      <c r="S275" s="9">
        <f t="shared" si="47"/>
        <v>0</v>
      </c>
      <c r="T275" s="9">
        <f t="shared" si="48"/>
        <v>85.629547080526748</v>
      </c>
      <c r="U275" s="9">
        <f t="shared" si="49"/>
        <v>0</v>
      </c>
    </row>
    <row r="276" spans="8:21">
      <c r="H276" s="8">
        <v>272</v>
      </c>
      <c r="I276" s="9">
        <v>0.50319512099038111</v>
      </c>
      <c r="J276" s="9">
        <f t="shared" ca="1" si="41"/>
        <v>0.37986449903952929</v>
      </c>
      <c r="K276" s="9">
        <f t="shared" si="42"/>
        <v>0.50319512099038111</v>
      </c>
      <c r="L276" s="9">
        <f t="shared" si="40"/>
        <v>115.31835994098276</v>
      </c>
      <c r="M276" s="9">
        <f t="shared" si="43"/>
        <v>107.67948214688563</v>
      </c>
      <c r="N276" s="9">
        <f t="shared" si="44"/>
        <v>3.5035607361926964</v>
      </c>
      <c r="O276" s="9">
        <f t="shared" si="45"/>
        <v>5.8541841469927647</v>
      </c>
      <c r="R276" s="9">
        <f t="shared" si="46"/>
        <v>115.31835994098276</v>
      </c>
      <c r="S276" s="9">
        <f t="shared" si="47"/>
        <v>3.5035607361926964</v>
      </c>
      <c r="T276" s="9">
        <f t="shared" si="48"/>
        <v>107.67948214688563</v>
      </c>
      <c r="U276" s="9">
        <f t="shared" si="49"/>
        <v>5.8541841469927647</v>
      </c>
    </row>
    <row r="277" spans="8:21">
      <c r="H277" s="8">
        <v>273</v>
      </c>
      <c r="I277" s="9">
        <v>0.92669667265945799</v>
      </c>
      <c r="J277" s="9">
        <f t="shared" ca="1" si="41"/>
        <v>-2.2894345619970284</v>
      </c>
      <c r="K277" s="9">
        <f t="shared" si="42"/>
        <v>0.92669667265945799</v>
      </c>
      <c r="L277" s="9">
        <f t="shared" si="40"/>
        <v>132.9193572855776</v>
      </c>
      <c r="M277" s="9">
        <f t="shared" si="43"/>
        <v>112.18140270628723</v>
      </c>
      <c r="N277" s="9">
        <f t="shared" si="44"/>
        <v>0</v>
      </c>
      <c r="O277" s="9">
        <f t="shared" si="45"/>
        <v>1.3522635875911533</v>
      </c>
      <c r="R277" s="9">
        <f t="shared" si="46"/>
        <v>132.9193572855776</v>
      </c>
      <c r="S277" s="9">
        <f t="shared" si="47"/>
        <v>0</v>
      </c>
      <c r="T277" s="9">
        <f t="shared" si="48"/>
        <v>112.18140270628723</v>
      </c>
      <c r="U277" s="9">
        <f t="shared" si="49"/>
        <v>1.3522635875911533</v>
      </c>
    </row>
    <row r="278" spans="8:21">
      <c r="H278" s="8">
        <v>274</v>
      </c>
      <c r="I278" s="9">
        <v>-3.6313758978575021E-2</v>
      </c>
      <c r="J278" s="9">
        <f t="shared" ca="1" si="41"/>
        <v>-0.6257283465726825</v>
      </c>
      <c r="K278" s="9">
        <f t="shared" si="42"/>
        <v>-3.6313758978575021E-2</v>
      </c>
      <c r="L278" s="9">
        <f t="shared" si="40"/>
        <v>96.229971851547745</v>
      </c>
      <c r="M278" s="9">
        <f t="shared" si="43"/>
        <v>102.20508690595285</v>
      </c>
      <c r="N278" s="9">
        <f t="shared" si="44"/>
        <v>17.015358066764122</v>
      </c>
      <c r="O278" s="9">
        <f t="shared" si="45"/>
        <v>11.328579387925544</v>
      </c>
      <c r="R278" s="9">
        <f t="shared" si="46"/>
        <v>96.229971851547745</v>
      </c>
      <c r="S278" s="9">
        <f t="shared" si="47"/>
        <v>17.015358066764122</v>
      </c>
      <c r="T278" s="9">
        <f t="shared" si="48"/>
        <v>102.20508690595285</v>
      </c>
      <c r="U278" s="9">
        <f t="shared" si="49"/>
        <v>11.328579387925544</v>
      </c>
    </row>
    <row r="279" spans="8:21">
      <c r="H279" s="8">
        <v>275</v>
      </c>
      <c r="I279" s="9">
        <v>-4.2882721199483068E-2</v>
      </c>
      <c r="J279" s="9">
        <f t="shared" ca="1" si="41"/>
        <v>-0.70790882143664136</v>
      </c>
      <c r="K279" s="9">
        <f t="shared" si="42"/>
        <v>-4.2882721199483068E-2</v>
      </c>
      <c r="L279" s="9">
        <f t="shared" si="40"/>
        <v>96.018183219331959</v>
      </c>
      <c r="M279" s="9">
        <f t="shared" si="43"/>
        <v>102.14017611793874</v>
      </c>
      <c r="N279" s="9">
        <f t="shared" si="44"/>
        <v>16.803569434548336</v>
      </c>
      <c r="O279" s="9">
        <f t="shared" si="45"/>
        <v>11.313243082836024</v>
      </c>
      <c r="R279" s="9">
        <f t="shared" si="46"/>
        <v>96.018183219331959</v>
      </c>
      <c r="S279" s="9">
        <f t="shared" si="47"/>
        <v>16.803569434548336</v>
      </c>
      <c r="T279" s="9">
        <f t="shared" si="48"/>
        <v>102.14017611793874</v>
      </c>
      <c r="U279" s="9">
        <f t="shared" si="49"/>
        <v>11.313243082836024</v>
      </c>
    </row>
    <row r="280" spans="8:21">
      <c r="H280" s="8">
        <v>276</v>
      </c>
      <c r="I280" s="9">
        <v>-1.4238047989756817</v>
      </c>
      <c r="J280" s="9">
        <f t="shared" ca="1" si="41"/>
        <v>-0.34557522216982978</v>
      </c>
      <c r="K280" s="9">
        <f t="shared" si="42"/>
        <v>-1.4238047989756817</v>
      </c>
      <c r="L280" s="9">
        <f t="shared" si="40"/>
        <v>60.422695309875643</v>
      </c>
      <c r="M280" s="9">
        <f t="shared" si="43"/>
        <v>89.370693391334669</v>
      </c>
      <c r="N280" s="9">
        <f t="shared" si="44"/>
        <v>0</v>
      </c>
      <c r="O280" s="9">
        <f t="shared" si="45"/>
        <v>0</v>
      </c>
      <c r="R280" s="9">
        <f t="shared" si="46"/>
        <v>60.422695309875643</v>
      </c>
      <c r="S280" s="9">
        <f t="shared" si="47"/>
        <v>0</v>
      </c>
      <c r="T280" s="9">
        <f t="shared" si="48"/>
        <v>89.370693391334669</v>
      </c>
      <c r="U280" s="9">
        <f t="shared" si="49"/>
        <v>0</v>
      </c>
    </row>
    <row r="281" spans="8:21">
      <c r="H281" s="8">
        <v>277</v>
      </c>
      <c r="I281" s="9">
        <v>0.15826646160660124</v>
      </c>
      <c r="J281" s="9">
        <f t="shared" ca="1" si="41"/>
        <v>-0.68185086581855525</v>
      </c>
      <c r="K281" s="9">
        <f t="shared" si="42"/>
        <v>0.15826646160660124</v>
      </c>
      <c r="L281" s="9">
        <f t="shared" si="40"/>
        <v>102.71977996565225</v>
      </c>
      <c r="M281" s="9">
        <f t="shared" si="43"/>
        <v>104.14664121271798</v>
      </c>
      <c r="N281" s="9">
        <f t="shared" si="44"/>
        <v>16.102140711523191</v>
      </c>
      <c r="O281" s="9">
        <f t="shared" si="45"/>
        <v>9.3870250811604024</v>
      </c>
      <c r="R281" s="9">
        <f t="shared" si="46"/>
        <v>102.71977996565225</v>
      </c>
      <c r="S281" s="9">
        <f t="shared" si="47"/>
        <v>16.102140711523191</v>
      </c>
      <c r="T281" s="9">
        <f t="shared" si="48"/>
        <v>104.14664121271798</v>
      </c>
      <c r="U281" s="9">
        <f t="shared" si="49"/>
        <v>9.3870250811604024</v>
      </c>
    </row>
    <row r="282" spans="8:21">
      <c r="H282" s="8">
        <v>278</v>
      </c>
      <c r="I282" s="9">
        <v>0.23016958625752496</v>
      </c>
      <c r="J282" s="9">
        <f t="shared" ca="1" si="41"/>
        <v>1.086559369967715</v>
      </c>
      <c r="K282" s="9">
        <f t="shared" si="42"/>
        <v>0.23016958625752496</v>
      </c>
      <c r="L282" s="9">
        <f t="shared" si="40"/>
        <v>105.22717730713495</v>
      </c>
      <c r="M282" s="9">
        <f t="shared" si="43"/>
        <v>104.87339867044264</v>
      </c>
      <c r="N282" s="9">
        <f t="shared" si="44"/>
        <v>13.594743370040476</v>
      </c>
      <c r="O282" s="9">
        <f t="shared" si="45"/>
        <v>8.6602676234357432</v>
      </c>
      <c r="R282" s="9">
        <f t="shared" si="46"/>
        <v>105.22717730713495</v>
      </c>
      <c r="S282" s="9">
        <f t="shared" si="47"/>
        <v>13.594743370040476</v>
      </c>
      <c r="T282" s="9">
        <f t="shared" si="48"/>
        <v>104.87339867044264</v>
      </c>
      <c r="U282" s="9">
        <f t="shared" si="49"/>
        <v>8.6602676234357432</v>
      </c>
    </row>
    <row r="283" spans="8:21">
      <c r="H283" s="8">
        <v>279</v>
      </c>
      <c r="I283" s="9">
        <v>0.31814213568242528</v>
      </c>
      <c r="J283" s="9">
        <f t="shared" ca="1" si="41"/>
        <v>-0.12615760686513544</v>
      </c>
      <c r="K283" s="9">
        <f t="shared" si="42"/>
        <v>0.31814213568242528</v>
      </c>
      <c r="L283" s="9">
        <f t="shared" si="40"/>
        <v>108.3783487344174</v>
      </c>
      <c r="M283" s="9">
        <f t="shared" si="43"/>
        <v>105.76947889762062</v>
      </c>
      <c r="N283" s="9">
        <f t="shared" si="44"/>
        <v>10.443571942758041</v>
      </c>
      <c r="O283" s="9">
        <f t="shared" si="45"/>
        <v>7.7641873962577677</v>
      </c>
      <c r="R283" s="9">
        <f t="shared" si="46"/>
        <v>108.3783487344174</v>
      </c>
      <c r="S283" s="9">
        <f t="shared" si="47"/>
        <v>10.443571942758041</v>
      </c>
      <c r="T283" s="9">
        <f t="shared" si="48"/>
        <v>105.76947889762062</v>
      </c>
      <c r="U283" s="9">
        <f t="shared" si="49"/>
        <v>7.7641873962577677</v>
      </c>
    </row>
    <row r="284" spans="8:21">
      <c r="H284" s="8">
        <v>280</v>
      </c>
      <c r="I284" s="9">
        <v>-0.2836207677700146</v>
      </c>
      <c r="J284" s="9">
        <f t="shared" ca="1" si="41"/>
        <v>1.2597558120884744</v>
      </c>
      <c r="K284" s="9">
        <f t="shared" si="42"/>
        <v>-0.2836207677700146</v>
      </c>
      <c r="L284" s="9">
        <f t="shared" si="40"/>
        <v>88.569896454865486</v>
      </c>
      <c r="M284" s="9">
        <f t="shared" si="43"/>
        <v>99.78956406810795</v>
      </c>
      <c r="N284" s="9">
        <f t="shared" si="44"/>
        <v>9.3552826700818628</v>
      </c>
      <c r="O284" s="9">
        <f t="shared" si="45"/>
        <v>8.9626310330052377</v>
      </c>
      <c r="R284" s="9">
        <f t="shared" si="46"/>
        <v>88.569896454865486</v>
      </c>
      <c r="S284" s="9">
        <f t="shared" si="47"/>
        <v>9.3552826700818628</v>
      </c>
      <c r="T284" s="9">
        <f t="shared" si="48"/>
        <v>99.78956406810795</v>
      </c>
      <c r="U284" s="9">
        <f t="shared" si="49"/>
        <v>8.9626310330052377</v>
      </c>
    </row>
    <row r="285" spans="8:21">
      <c r="H285" s="8">
        <v>281</v>
      </c>
      <c r="I285" s="9">
        <v>0.51623380363592564</v>
      </c>
      <c r="J285" s="9">
        <f t="shared" ca="1" si="41"/>
        <v>-0.87282178043190284</v>
      </c>
      <c r="K285" s="9">
        <f t="shared" si="42"/>
        <v>0.51623380363592564</v>
      </c>
      <c r="L285" s="9">
        <f t="shared" si="40"/>
        <v>115.82378414596386</v>
      </c>
      <c r="M285" s="9">
        <f t="shared" si="43"/>
        <v>107.81535293052114</v>
      </c>
      <c r="N285" s="9">
        <f t="shared" si="44"/>
        <v>2.9981365312115713</v>
      </c>
      <c r="O285" s="9">
        <f t="shared" si="45"/>
        <v>5.7183133633572254</v>
      </c>
      <c r="R285" s="9">
        <f t="shared" si="46"/>
        <v>115.82378414596386</v>
      </c>
      <c r="S285" s="9">
        <f t="shared" si="47"/>
        <v>2.9981365312115713</v>
      </c>
      <c r="T285" s="9">
        <f t="shared" si="48"/>
        <v>107.81535293052114</v>
      </c>
      <c r="U285" s="9">
        <f t="shared" si="49"/>
        <v>5.7183133633572254</v>
      </c>
    </row>
    <row r="286" spans="8:21">
      <c r="H286" s="8">
        <v>282</v>
      </c>
      <c r="I286" s="9">
        <v>0.20446097303111405</v>
      </c>
      <c r="J286" s="9">
        <f t="shared" ca="1" si="41"/>
        <v>1.0408650472538763</v>
      </c>
      <c r="K286" s="9">
        <f t="shared" si="42"/>
        <v>0.20446097303111405</v>
      </c>
      <c r="L286" s="9">
        <f t="shared" si="40"/>
        <v>104.32371642482326</v>
      </c>
      <c r="M286" s="9">
        <f t="shared" si="43"/>
        <v>104.61296942571579</v>
      </c>
      <c r="N286" s="9">
        <f t="shared" si="44"/>
        <v>14.498204252352195</v>
      </c>
      <c r="O286" s="9">
        <f t="shared" si="45"/>
        <v>8.9206968681625938</v>
      </c>
      <c r="R286" s="9">
        <f t="shared" si="46"/>
        <v>104.32371642482326</v>
      </c>
      <c r="S286" s="9">
        <f t="shared" si="47"/>
        <v>14.498204252352195</v>
      </c>
      <c r="T286" s="9">
        <f t="shared" si="48"/>
        <v>104.61296942571579</v>
      </c>
      <c r="U286" s="9">
        <f t="shared" si="49"/>
        <v>8.9206968681625938</v>
      </c>
    </row>
    <row r="287" spans="8:21">
      <c r="H287" s="8">
        <v>283</v>
      </c>
      <c r="I287" s="9">
        <v>1.5561608683708195</v>
      </c>
      <c r="J287" s="9">
        <f t="shared" ca="1" si="41"/>
        <v>0.78210992981257088</v>
      </c>
      <c r="K287" s="9">
        <f t="shared" si="42"/>
        <v>1.5561608683708195</v>
      </c>
      <c r="L287" s="9">
        <f t="shared" si="40"/>
        <v>164.16469410784572</v>
      </c>
      <c r="M287" s="9">
        <f t="shared" si="43"/>
        <v>119.22288168281912</v>
      </c>
      <c r="N287" s="9">
        <f t="shared" si="44"/>
        <v>0</v>
      </c>
      <c r="O287" s="9">
        <f t="shared" si="45"/>
        <v>0</v>
      </c>
      <c r="R287" s="9">
        <f t="shared" si="46"/>
        <v>164.16469410784572</v>
      </c>
      <c r="S287" s="9">
        <f t="shared" si="47"/>
        <v>0</v>
      </c>
      <c r="T287" s="9">
        <f t="shared" si="48"/>
        <v>119.22288168281912</v>
      </c>
      <c r="U287" s="9">
        <f t="shared" si="49"/>
        <v>0</v>
      </c>
    </row>
    <row r="288" spans="8:21">
      <c r="H288" s="8">
        <v>284</v>
      </c>
      <c r="I288" s="9">
        <v>0.7448845756626663</v>
      </c>
      <c r="J288" s="9">
        <f t="shared" ca="1" si="41"/>
        <v>0.12245807285528117</v>
      </c>
      <c r="K288" s="9">
        <f t="shared" si="42"/>
        <v>0.7448845756626663</v>
      </c>
      <c r="L288" s="9">
        <f t="shared" si="40"/>
        <v>125.05595941004803</v>
      </c>
      <c r="M288" s="9">
        <f t="shared" si="43"/>
        <v>110.22608850355269</v>
      </c>
      <c r="N288" s="9">
        <f t="shared" si="44"/>
        <v>0</v>
      </c>
      <c r="O288" s="9">
        <f t="shared" si="45"/>
        <v>3.3075777903256949</v>
      </c>
      <c r="R288" s="9">
        <f t="shared" si="46"/>
        <v>125.05595941004803</v>
      </c>
      <c r="S288" s="9">
        <f t="shared" si="47"/>
        <v>0</v>
      </c>
      <c r="T288" s="9">
        <f t="shared" si="48"/>
        <v>110.22608850355269</v>
      </c>
      <c r="U288" s="9">
        <f t="shared" si="49"/>
        <v>3.3075777903256949</v>
      </c>
    </row>
    <row r="289" spans="8:21">
      <c r="H289" s="8">
        <v>285</v>
      </c>
      <c r="I289" s="9">
        <v>-1.1767956384444784</v>
      </c>
      <c r="J289" s="9">
        <f t="shared" ca="1" si="41"/>
        <v>-0.77793317495852043</v>
      </c>
      <c r="K289" s="9">
        <f t="shared" si="42"/>
        <v>-1.1767956384444784</v>
      </c>
      <c r="L289" s="9">
        <f t="shared" si="40"/>
        <v>65.641867722456411</v>
      </c>
      <c r="M289" s="9">
        <f t="shared" si="43"/>
        <v>91.531378630488405</v>
      </c>
      <c r="N289" s="9">
        <f t="shared" si="44"/>
        <v>0</v>
      </c>
      <c r="O289" s="9">
        <f t="shared" si="45"/>
        <v>0.70444559538569251</v>
      </c>
      <c r="R289" s="9">
        <f t="shared" si="46"/>
        <v>65.641867722456411</v>
      </c>
      <c r="S289" s="9">
        <f t="shared" si="47"/>
        <v>0</v>
      </c>
      <c r="T289" s="9">
        <f t="shared" si="48"/>
        <v>91.531378630488405</v>
      </c>
      <c r="U289" s="9">
        <f t="shared" si="49"/>
        <v>0.70444559538569251</v>
      </c>
    </row>
    <row r="290" spans="8:21">
      <c r="H290" s="8">
        <v>286</v>
      </c>
      <c r="I290" s="9">
        <v>0.26089808710131618</v>
      </c>
      <c r="J290" s="9">
        <f t="shared" ca="1" si="41"/>
        <v>0.72805485642915102</v>
      </c>
      <c r="K290" s="9">
        <f t="shared" si="42"/>
        <v>0.26089808710131618</v>
      </c>
      <c r="L290" s="9">
        <f t="shared" si="40"/>
        <v>106.31731946903355</v>
      </c>
      <c r="M290" s="9">
        <f t="shared" si="43"/>
        <v>105.18553028378497</v>
      </c>
      <c r="N290" s="9">
        <f t="shared" si="44"/>
        <v>12.504601208141878</v>
      </c>
      <c r="O290" s="9">
        <f t="shared" si="45"/>
        <v>8.3481360100934126</v>
      </c>
      <c r="R290" s="9">
        <f t="shared" si="46"/>
        <v>106.31731946903355</v>
      </c>
      <c r="S290" s="9">
        <f t="shared" si="47"/>
        <v>12.504601208141878</v>
      </c>
      <c r="T290" s="9">
        <f t="shared" si="48"/>
        <v>105.18553028378497</v>
      </c>
      <c r="U290" s="9">
        <f t="shared" si="49"/>
        <v>8.3481360100934126</v>
      </c>
    </row>
    <row r="291" spans="8:21">
      <c r="H291" s="8">
        <v>287</v>
      </c>
      <c r="I291" s="9">
        <v>-0.23104035654979227</v>
      </c>
      <c r="J291" s="9">
        <f t="shared" ca="1" si="41"/>
        <v>0.4067587557722176</v>
      </c>
      <c r="K291" s="9">
        <f t="shared" si="42"/>
        <v>-0.23104035654979227</v>
      </c>
      <c r="L291" s="9">
        <f t="shared" si="40"/>
        <v>90.145762160618332</v>
      </c>
      <c r="M291" s="9">
        <f t="shared" si="43"/>
        <v>100.29830814447384</v>
      </c>
      <c r="N291" s="9">
        <f t="shared" si="44"/>
        <v>10.931148375834709</v>
      </c>
      <c r="O291" s="9">
        <f t="shared" si="45"/>
        <v>9.4713751093711238</v>
      </c>
      <c r="R291" s="9">
        <f t="shared" si="46"/>
        <v>90.145762160618332</v>
      </c>
      <c r="S291" s="9">
        <f t="shared" si="47"/>
        <v>10.931148375834709</v>
      </c>
      <c r="T291" s="9">
        <f t="shared" si="48"/>
        <v>100.29830814447384</v>
      </c>
      <c r="U291" s="9">
        <f t="shared" si="49"/>
        <v>9.4713751093711238</v>
      </c>
    </row>
    <row r="292" spans="8:21">
      <c r="H292" s="8">
        <v>288</v>
      </c>
      <c r="I292" s="9">
        <v>0.89078522523840353</v>
      </c>
      <c r="J292" s="9">
        <f t="shared" ca="1" si="41"/>
        <v>-5.8137150884587895E-2</v>
      </c>
      <c r="K292" s="9">
        <f t="shared" si="42"/>
        <v>0.89078522523840353</v>
      </c>
      <c r="L292" s="9">
        <f t="shared" si="40"/>
        <v>131.32794721696931</v>
      </c>
      <c r="M292" s="9">
        <f t="shared" si="43"/>
        <v>111.79246023352155</v>
      </c>
      <c r="N292" s="9">
        <f t="shared" si="44"/>
        <v>0</v>
      </c>
      <c r="O292" s="9">
        <f t="shared" si="45"/>
        <v>1.7412060603568307</v>
      </c>
      <c r="R292" s="9">
        <f t="shared" si="46"/>
        <v>131.32794721696931</v>
      </c>
      <c r="S292" s="9">
        <f t="shared" si="47"/>
        <v>0</v>
      </c>
      <c r="T292" s="9">
        <f t="shared" si="48"/>
        <v>111.79246023352155</v>
      </c>
      <c r="U292" s="9">
        <f t="shared" si="49"/>
        <v>1.7412060603568307</v>
      </c>
    </row>
    <row r="293" spans="8:21">
      <c r="H293" s="8">
        <v>289</v>
      </c>
      <c r="I293" s="9">
        <v>1.6497634510242147</v>
      </c>
      <c r="J293" s="9">
        <f t="shared" ca="1" si="41"/>
        <v>-2.392303798305448</v>
      </c>
      <c r="K293" s="9">
        <f t="shared" si="42"/>
        <v>1.6497634510242147</v>
      </c>
      <c r="L293" s="9">
        <f t="shared" si="40"/>
        <v>169.40041706383923</v>
      </c>
      <c r="M293" s="9">
        <f t="shared" si="43"/>
        <v>120.30705878252226</v>
      </c>
      <c r="N293" s="9">
        <f t="shared" si="44"/>
        <v>0</v>
      </c>
      <c r="O293" s="9">
        <f t="shared" si="45"/>
        <v>0</v>
      </c>
      <c r="R293" s="9">
        <f t="shared" si="46"/>
        <v>169.40041706383923</v>
      </c>
      <c r="S293" s="9">
        <f t="shared" si="47"/>
        <v>0</v>
      </c>
      <c r="T293" s="9">
        <f t="shared" si="48"/>
        <v>120.30705878252226</v>
      </c>
      <c r="U293" s="9">
        <f t="shared" si="49"/>
        <v>0</v>
      </c>
    </row>
    <row r="294" spans="8:21">
      <c r="H294" s="8">
        <v>290</v>
      </c>
      <c r="I294" s="9">
        <v>1.0663299107529829</v>
      </c>
      <c r="J294" s="9">
        <f t="shared" ca="1" si="41"/>
        <v>-0.27207390395679787</v>
      </c>
      <c r="K294" s="9">
        <f t="shared" si="42"/>
        <v>1.0663299107529829</v>
      </c>
      <c r="L294" s="9">
        <f t="shared" si="40"/>
        <v>139.29260079404503</v>
      </c>
      <c r="M294" s="9">
        <f t="shared" si="43"/>
        <v>113.70661734665262</v>
      </c>
      <c r="N294" s="9">
        <f t="shared" si="44"/>
        <v>0</v>
      </c>
      <c r="O294" s="9">
        <f t="shared" si="45"/>
        <v>0</v>
      </c>
      <c r="R294" s="9">
        <f t="shared" si="46"/>
        <v>139.29260079404503</v>
      </c>
      <c r="S294" s="9">
        <f t="shared" si="47"/>
        <v>0</v>
      </c>
      <c r="T294" s="9">
        <f t="shared" si="48"/>
        <v>113.70661734665262</v>
      </c>
      <c r="U294" s="9">
        <f t="shared" si="49"/>
        <v>0</v>
      </c>
    </row>
    <row r="295" spans="8:21">
      <c r="H295" s="8">
        <v>291</v>
      </c>
      <c r="I295" s="9">
        <v>-1.0432945811026628</v>
      </c>
      <c r="J295" s="9">
        <f t="shared" ca="1" si="41"/>
        <v>-0.84889658229834608</v>
      </c>
      <c r="K295" s="9">
        <f t="shared" si="42"/>
        <v>-1.0432945811026628</v>
      </c>
      <c r="L295" s="9">
        <f t="shared" si="40"/>
        <v>68.647937591877451</v>
      </c>
      <c r="M295" s="9">
        <f t="shared" si="43"/>
        <v>92.720830665081479</v>
      </c>
      <c r="N295" s="9">
        <f t="shared" si="44"/>
        <v>0</v>
      </c>
      <c r="O295" s="9">
        <f t="shared" si="45"/>
        <v>1.8938976299787669</v>
      </c>
      <c r="R295" s="9">
        <f t="shared" si="46"/>
        <v>68.647937591877451</v>
      </c>
      <c r="S295" s="9">
        <f t="shared" si="47"/>
        <v>0</v>
      </c>
      <c r="T295" s="9">
        <f t="shared" si="48"/>
        <v>92.720830665081479</v>
      </c>
      <c r="U295" s="9">
        <f t="shared" si="49"/>
        <v>1.8938976299787669</v>
      </c>
    </row>
    <row r="296" spans="8:21">
      <c r="H296" s="8">
        <v>292</v>
      </c>
      <c r="I296" s="9">
        <v>-0.69364636217799958</v>
      </c>
      <c r="J296" s="9">
        <f t="shared" ca="1" si="41"/>
        <v>-0.62864475264158226</v>
      </c>
      <c r="K296" s="9">
        <f t="shared" si="42"/>
        <v>-0.69364636217799958</v>
      </c>
      <c r="L296" s="9">
        <f t="shared" si="40"/>
        <v>77.189699509485067</v>
      </c>
      <c r="M296" s="9">
        <f t="shared" si="43"/>
        <v>95.909855044828717</v>
      </c>
      <c r="N296" s="9">
        <f t="shared" si="44"/>
        <v>0</v>
      </c>
      <c r="O296" s="9">
        <f t="shared" si="45"/>
        <v>5.0829220097260048</v>
      </c>
      <c r="R296" s="9">
        <f t="shared" si="46"/>
        <v>77.189699509485067</v>
      </c>
      <c r="S296" s="9">
        <f t="shared" si="47"/>
        <v>0</v>
      </c>
      <c r="T296" s="9">
        <f t="shared" si="48"/>
        <v>95.909855044828717</v>
      </c>
      <c r="U296" s="9">
        <f t="shared" si="49"/>
        <v>5.0829220097260048</v>
      </c>
    </row>
    <row r="297" spans="8:21">
      <c r="H297" s="8">
        <v>293</v>
      </c>
      <c r="I297" s="9">
        <v>-1.0134335257729884E-2</v>
      </c>
      <c r="J297" s="9">
        <f t="shared" ca="1" si="41"/>
        <v>-0.46268778204410127</v>
      </c>
      <c r="K297" s="9">
        <f t="shared" si="42"/>
        <v>-1.0134335257729884E-2</v>
      </c>
      <c r="L297" s="9">
        <f t="shared" si="40"/>
        <v>97.078668396636942</v>
      </c>
      <c r="M297" s="9">
        <f t="shared" si="43"/>
        <v>102.46418729018164</v>
      </c>
      <c r="N297" s="9">
        <f t="shared" si="44"/>
        <v>17.864054611853319</v>
      </c>
      <c r="O297" s="9">
        <f t="shared" si="45"/>
        <v>11.069479003696728</v>
      </c>
      <c r="R297" s="9">
        <f t="shared" si="46"/>
        <v>97.078668396636942</v>
      </c>
      <c r="S297" s="9">
        <f t="shared" si="47"/>
        <v>17.864054611853319</v>
      </c>
      <c r="T297" s="9">
        <f t="shared" si="48"/>
        <v>102.46418729018164</v>
      </c>
      <c r="U297" s="9">
        <f t="shared" si="49"/>
        <v>11.069479003696728</v>
      </c>
    </row>
    <row r="298" spans="8:21">
      <c r="H298" s="8">
        <v>294</v>
      </c>
      <c r="I298" s="9">
        <v>-1.1741957164426016</v>
      </c>
      <c r="J298" s="9">
        <f t="shared" ca="1" si="41"/>
        <v>2.3746015832496128</v>
      </c>
      <c r="K298" s="9">
        <f t="shared" si="42"/>
        <v>-1.1741957164426016</v>
      </c>
      <c r="L298" s="9">
        <f t="shared" si="40"/>
        <v>65.699134730644559</v>
      </c>
      <c r="M298" s="9">
        <f t="shared" si="43"/>
        <v>91.554396783777619</v>
      </c>
      <c r="N298" s="9">
        <f t="shared" si="44"/>
        <v>0</v>
      </c>
      <c r="O298" s="9">
        <f t="shared" si="45"/>
        <v>0.72746374867490715</v>
      </c>
      <c r="R298" s="9">
        <f t="shared" si="46"/>
        <v>65.699134730644559</v>
      </c>
      <c r="S298" s="9">
        <f t="shared" si="47"/>
        <v>0</v>
      </c>
      <c r="T298" s="9">
        <f t="shared" si="48"/>
        <v>91.554396783777619</v>
      </c>
      <c r="U298" s="9">
        <f t="shared" si="49"/>
        <v>0.72746374867490715</v>
      </c>
    </row>
    <row r="299" spans="8:21">
      <c r="H299" s="8">
        <v>295</v>
      </c>
      <c r="I299" s="9">
        <v>-8.5023969090109536E-2</v>
      </c>
      <c r="J299" s="9">
        <f t="shared" ca="1" si="41"/>
        <v>-0.74151440162652871</v>
      </c>
      <c r="K299" s="9">
        <f t="shared" si="42"/>
        <v>-8.5023969090109536E-2</v>
      </c>
      <c r="L299" s="9">
        <f t="shared" si="40"/>
        <v>94.670558123390862</v>
      </c>
      <c r="M299" s="9">
        <f t="shared" si="43"/>
        <v>101.72473943733073</v>
      </c>
      <c r="N299" s="9">
        <f t="shared" si="44"/>
        <v>15.455944338607239</v>
      </c>
      <c r="O299" s="9">
        <f t="shared" si="45"/>
        <v>10.897806402228014</v>
      </c>
      <c r="R299" s="9">
        <f t="shared" si="46"/>
        <v>94.670558123390862</v>
      </c>
      <c r="S299" s="9">
        <f t="shared" si="47"/>
        <v>15.455944338607239</v>
      </c>
      <c r="T299" s="9">
        <f t="shared" si="48"/>
        <v>101.72473943733073</v>
      </c>
      <c r="U299" s="9">
        <f t="shared" si="49"/>
        <v>10.897806402228014</v>
      </c>
    </row>
    <row r="300" spans="8:21">
      <c r="H300" s="8">
        <v>296</v>
      </c>
      <c r="I300" s="9">
        <v>-1.9058405035332457</v>
      </c>
      <c r="J300" s="9">
        <f t="shared" ca="1" si="41"/>
        <v>-1.181305558897173</v>
      </c>
      <c r="K300" s="9">
        <f t="shared" si="42"/>
        <v>-1.9058405035332457</v>
      </c>
      <c r="L300" s="9">
        <f t="shared" si="40"/>
        <v>51.402457548159674</v>
      </c>
      <c r="M300" s="9">
        <f t="shared" si="43"/>
        <v>85.299928819797799</v>
      </c>
      <c r="N300" s="9">
        <f t="shared" si="44"/>
        <v>0</v>
      </c>
      <c r="O300" s="9">
        <f t="shared" si="45"/>
        <v>0</v>
      </c>
      <c r="R300" s="9">
        <f t="shared" si="46"/>
        <v>51.402457548159674</v>
      </c>
      <c r="S300" s="9">
        <f t="shared" si="47"/>
        <v>0</v>
      </c>
      <c r="T300" s="9">
        <f t="shared" si="48"/>
        <v>85.299928819797799</v>
      </c>
      <c r="U300" s="9">
        <f t="shared" si="49"/>
        <v>0</v>
      </c>
    </row>
    <row r="301" spans="8:21">
      <c r="H301" s="8">
        <v>297</v>
      </c>
      <c r="I301" s="9">
        <v>-6.8428154599338958E-2</v>
      </c>
      <c r="J301" s="9">
        <f t="shared" ca="1" si="41"/>
        <v>0.79349406099625841</v>
      </c>
      <c r="K301" s="9">
        <f t="shared" si="42"/>
        <v>-6.8428154599338958E-2</v>
      </c>
      <c r="L301" s="9">
        <f t="shared" si="40"/>
        <v>95.198999316825493</v>
      </c>
      <c r="M301" s="9">
        <f t="shared" si="43"/>
        <v>101.88814215895364</v>
      </c>
      <c r="N301" s="9">
        <f t="shared" si="44"/>
        <v>15.98438553204187</v>
      </c>
      <c r="O301" s="9">
        <f t="shared" si="45"/>
        <v>11.061209123850929</v>
      </c>
      <c r="R301" s="9">
        <f t="shared" si="46"/>
        <v>95.198999316825493</v>
      </c>
      <c r="S301" s="9">
        <f t="shared" si="47"/>
        <v>15.98438553204187</v>
      </c>
      <c r="T301" s="9">
        <f t="shared" si="48"/>
        <v>101.88814215895364</v>
      </c>
      <c r="U301" s="9">
        <f t="shared" si="49"/>
        <v>11.061209123850929</v>
      </c>
    </row>
    <row r="302" spans="8:21">
      <c r="H302" s="8">
        <v>298</v>
      </c>
      <c r="I302" s="9">
        <v>-0.12985116498308774</v>
      </c>
      <c r="J302" s="9">
        <f t="shared" ca="1" si="41"/>
        <v>-1.2752809720062261</v>
      </c>
      <c r="K302" s="9">
        <f t="shared" si="42"/>
        <v>-0.12985116498308774</v>
      </c>
      <c r="L302" s="9">
        <f t="shared" si="40"/>
        <v>93.257794271552356</v>
      </c>
      <c r="M302" s="9">
        <f t="shared" si="43"/>
        <v>101.2846786855181</v>
      </c>
      <c r="N302" s="9">
        <f t="shared" si="44"/>
        <v>14.043180486768733</v>
      </c>
      <c r="O302" s="9">
        <f t="shared" si="45"/>
        <v>10.45774565041539</v>
      </c>
      <c r="R302" s="9">
        <f t="shared" si="46"/>
        <v>93.257794271552356</v>
      </c>
      <c r="S302" s="9">
        <f t="shared" si="47"/>
        <v>14.043180486768733</v>
      </c>
      <c r="T302" s="9">
        <f t="shared" si="48"/>
        <v>101.2846786855181</v>
      </c>
      <c r="U302" s="9">
        <f t="shared" si="49"/>
        <v>10.45774565041539</v>
      </c>
    </row>
    <row r="303" spans="8:21">
      <c r="H303" s="8">
        <v>299</v>
      </c>
      <c r="I303" s="9">
        <v>1.49007374071082</v>
      </c>
      <c r="J303" s="9">
        <f t="shared" ca="1" si="41"/>
        <v>0.80645930324978088</v>
      </c>
      <c r="K303" s="9">
        <f t="shared" si="42"/>
        <v>1.49007374071082</v>
      </c>
      <c r="L303" s="9">
        <f t="shared" si="40"/>
        <v>160.56582478233548</v>
      </c>
      <c r="M303" s="9">
        <f t="shared" si="43"/>
        <v>118.46329929207299</v>
      </c>
      <c r="N303" s="9">
        <f t="shared" si="44"/>
        <v>0</v>
      </c>
      <c r="O303" s="9">
        <f t="shared" si="45"/>
        <v>0</v>
      </c>
      <c r="R303" s="9">
        <f t="shared" si="46"/>
        <v>160.56582478233548</v>
      </c>
      <c r="S303" s="9">
        <f t="shared" si="47"/>
        <v>0</v>
      </c>
      <c r="T303" s="9">
        <f t="shared" si="48"/>
        <v>118.46329929207299</v>
      </c>
      <c r="U303" s="9">
        <f t="shared" si="49"/>
        <v>0</v>
      </c>
    </row>
    <row r="304" spans="8:21">
      <c r="H304" s="8">
        <v>300</v>
      </c>
      <c r="I304" s="9">
        <v>-2.0656002009962173</v>
      </c>
      <c r="J304" s="9">
        <f t="shared" ca="1" si="41"/>
        <v>-0.24930642814716189</v>
      </c>
      <c r="K304" s="9">
        <f t="shared" si="42"/>
        <v>-2.0656002009962173</v>
      </c>
      <c r="L304" s="9">
        <f t="shared" si="40"/>
        <v>48.720566294800292</v>
      </c>
      <c r="M304" s="9">
        <f t="shared" si="43"/>
        <v>83.992100737668565</v>
      </c>
      <c r="N304" s="9">
        <f t="shared" si="44"/>
        <v>0</v>
      </c>
      <c r="O304" s="9">
        <f t="shared" si="45"/>
        <v>0</v>
      </c>
      <c r="R304" s="9">
        <f t="shared" si="46"/>
        <v>48.720566294800292</v>
      </c>
      <c r="S304" s="9">
        <f t="shared" si="47"/>
        <v>0</v>
      </c>
      <c r="T304" s="9">
        <f t="shared" si="48"/>
        <v>83.992100737668565</v>
      </c>
      <c r="U304" s="9">
        <f t="shared" si="49"/>
        <v>0</v>
      </c>
    </row>
    <row r="305" spans="8:21">
      <c r="H305" s="8">
        <v>301</v>
      </c>
      <c r="I305" s="9">
        <v>-0.19371970022528742</v>
      </c>
      <c r="J305" s="9">
        <f t="shared" ca="1" si="41"/>
        <v>0.64303748353502221</v>
      </c>
      <c r="K305" s="9">
        <f t="shared" si="42"/>
        <v>-0.19371970022528742</v>
      </c>
      <c r="L305" s="9">
        <f t="shared" si="40"/>
        <v>91.281268257308028</v>
      </c>
      <c r="M305" s="9">
        <f t="shared" si="43"/>
        <v>100.66097881857296</v>
      </c>
      <c r="N305" s="9">
        <f t="shared" si="44"/>
        <v>12.066654472524405</v>
      </c>
      <c r="O305" s="9">
        <f t="shared" si="45"/>
        <v>9.8340457834702448</v>
      </c>
      <c r="R305" s="9">
        <f t="shared" si="46"/>
        <v>91.281268257308028</v>
      </c>
      <c r="S305" s="9">
        <f t="shared" si="47"/>
        <v>12.066654472524405</v>
      </c>
      <c r="T305" s="9">
        <f t="shared" si="48"/>
        <v>100.66097881857296</v>
      </c>
      <c r="U305" s="9">
        <f t="shared" si="49"/>
        <v>9.8340457834702448</v>
      </c>
    </row>
    <row r="306" spans="8:21">
      <c r="H306" s="8">
        <v>302</v>
      </c>
      <c r="I306" s="9">
        <v>0.32899283255622663</v>
      </c>
      <c r="J306" s="9">
        <f t="shared" ca="1" si="41"/>
        <v>-1.7121139639282108</v>
      </c>
      <c r="K306" s="9">
        <f t="shared" si="42"/>
        <v>0.32899283255622663</v>
      </c>
      <c r="L306" s="9">
        <f t="shared" si="40"/>
        <v>108.77350107743968</v>
      </c>
      <c r="M306" s="9">
        <f t="shared" si="43"/>
        <v>105.88053219141968</v>
      </c>
      <c r="N306" s="9">
        <f t="shared" si="44"/>
        <v>10.04841959973578</v>
      </c>
      <c r="O306" s="9">
        <f t="shared" si="45"/>
        <v>7.6531341024587221</v>
      </c>
      <c r="R306" s="9">
        <f t="shared" si="46"/>
        <v>108.77350107743968</v>
      </c>
      <c r="S306" s="9">
        <f t="shared" si="47"/>
        <v>10.04841959973578</v>
      </c>
      <c r="T306" s="9">
        <f t="shared" si="48"/>
        <v>105.88053219141968</v>
      </c>
      <c r="U306" s="9">
        <f t="shared" si="49"/>
        <v>7.6531341024587221</v>
      </c>
    </row>
    <row r="307" spans="8:21">
      <c r="H307" s="8">
        <v>303</v>
      </c>
      <c r="I307" s="9">
        <v>-2.9666610693694934E-2</v>
      </c>
      <c r="J307" s="9">
        <f t="shared" ca="1" si="41"/>
        <v>0.34751125195176463</v>
      </c>
      <c r="K307" s="9">
        <f t="shared" si="42"/>
        <v>-2.9666610693694934E-2</v>
      </c>
      <c r="L307" s="9">
        <f t="shared" si="40"/>
        <v>96.444756787974342</v>
      </c>
      <c r="M307" s="9">
        <f t="shared" si="43"/>
        <v>102.27081227541468</v>
      </c>
      <c r="N307" s="9">
        <f t="shared" si="44"/>
        <v>17.230143003190719</v>
      </c>
      <c r="O307" s="9">
        <f t="shared" si="45"/>
        <v>11.262854018463685</v>
      </c>
      <c r="R307" s="9">
        <f t="shared" si="46"/>
        <v>96.444756787974342</v>
      </c>
      <c r="S307" s="9">
        <f t="shared" si="47"/>
        <v>17.230143003190719</v>
      </c>
      <c r="T307" s="9">
        <f t="shared" si="48"/>
        <v>102.27081227541468</v>
      </c>
      <c r="U307" s="9">
        <f t="shared" si="49"/>
        <v>11.262854018463685</v>
      </c>
    </row>
    <row r="308" spans="8:21">
      <c r="H308" s="8">
        <v>304</v>
      </c>
      <c r="I308" s="9">
        <v>1.1124795987363256</v>
      </c>
      <c r="J308" s="9">
        <f t="shared" ca="1" si="41"/>
        <v>0.49914077950629737</v>
      </c>
      <c r="K308" s="9">
        <f t="shared" si="42"/>
        <v>1.1124795987363256</v>
      </c>
      <c r="L308" s="9">
        <f t="shared" si="40"/>
        <v>141.46548330460317</v>
      </c>
      <c r="M308" s="9">
        <f t="shared" si="43"/>
        <v>114.21525629398342</v>
      </c>
      <c r="N308" s="9">
        <f t="shared" si="44"/>
        <v>0</v>
      </c>
      <c r="O308" s="9">
        <f t="shared" si="45"/>
        <v>0</v>
      </c>
      <c r="R308" s="9">
        <f t="shared" si="46"/>
        <v>141.46548330460317</v>
      </c>
      <c r="S308" s="9">
        <f t="shared" si="47"/>
        <v>0</v>
      </c>
      <c r="T308" s="9">
        <f t="shared" si="48"/>
        <v>114.21525629398342</v>
      </c>
      <c r="U308" s="9">
        <f t="shared" si="49"/>
        <v>0</v>
      </c>
    </row>
    <row r="309" spans="8:21">
      <c r="H309" s="8">
        <v>305</v>
      </c>
      <c r="I309" s="9">
        <v>1.5092025719029178</v>
      </c>
      <c r="J309" s="9">
        <f t="shared" ca="1" si="41"/>
        <v>8.7613948320104079E-2</v>
      </c>
      <c r="K309" s="9">
        <f t="shared" si="42"/>
        <v>1.5092025719029178</v>
      </c>
      <c r="L309" s="9">
        <f t="shared" si="40"/>
        <v>161.59932215318582</v>
      </c>
      <c r="M309" s="9">
        <f t="shared" si="43"/>
        <v>118.68266038327435</v>
      </c>
      <c r="N309" s="9">
        <f t="shared" si="44"/>
        <v>0</v>
      </c>
      <c r="O309" s="9">
        <f t="shared" si="45"/>
        <v>0</v>
      </c>
      <c r="R309" s="9">
        <f t="shared" si="46"/>
        <v>161.59932215318582</v>
      </c>
      <c r="S309" s="9">
        <f t="shared" si="47"/>
        <v>0</v>
      </c>
      <c r="T309" s="9">
        <f t="shared" si="48"/>
        <v>118.68266038327435</v>
      </c>
      <c r="U309" s="9">
        <f t="shared" si="49"/>
        <v>0</v>
      </c>
    </row>
    <row r="310" spans="8:21">
      <c r="H310" s="8">
        <v>306</v>
      </c>
      <c r="I310" s="9">
        <v>0.24464886126692581</v>
      </c>
      <c r="J310" s="9">
        <f t="shared" ca="1" si="41"/>
        <v>-1.0006135651959198</v>
      </c>
      <c r="K310" s="9">
        <f t="shared" si="42"/>
        <v>0.24464886126692581</v>
      </c>
      <c r="L310" s="9">
        <f t="shared" si="40"/>
        <v>105.73945283016482</v>
      </c>
      <c r="M310" s="9">
        <f t="shared" si="43"/>
        <v>105.02035957857981</v>
      </c>
      <c r="N310" s="9">
        <f t="shared" si="44"/>
        <v>13.082467847010605</v>
      </c>
      <c r="O310" s="9">
        <f t="shared" si="45"/>
        <v>8.5133067152985689</v>
      </c>
      <c r="R310" s="9">
        <f t="shared" si="46"/>
        <v>105.73945283016482</v>
      </c>
      <c r="S310" s="9">
        <f t="shared" si="47"/>
        <v>13.082467847010605</v>
      </c>
      <c r="T310" s="9">
        <f t="shared" si="48"/>
        <v>105.02035957857981</v>
      </c>
      <c r="U310" s="9">
        <f t="shared" si="49"/>
        <v>8.5133067152985689</v>
      </c>
    </row>
    <row r="311" spans="8:21">
      <c r="H311" s="8">
        <v>307</v>
      </c>
      <c r="I311" s="9">
        <v>-1.0541206330929132</v>
      </c>
      <c r="J311" s="9">
        <f t="shared" ca="1" si="41"/>
        <v>0.64245297907358068</v>
      </c>
      <c r="K311" s="9">
        <f t="shared" si="42"/>
        <v>-1.0541206330929132</v>
      </c>
      <c r="L311" s="9">
        <f t="shared" si="40"/>
        <v>68.399118775797362</v>
      </c>
      <c r="M311" s="9">
        <f t="shared" si="43"/>
        <v>92.62380075320128</v>
      </c>
      <c r="N311" s="9">
        <f t="shared" si="44"/>
        <v>0</v>
      </c>
      <c r="O311" s="9">
        <f t="shared" si="45"/>
        <v>1.7968677180985679</v>
      </c>
      <c r="R311" s="9">
        <f t="shared" si="46"/>
        <v>68.399118775797362</v>
      </c>
      <c r="S311" s="9">
        <f t="shared" si="47"/>
        <v>0</v>
      </c>
      <c r="T311" s="9">
        <f t="shared" si="48"/>
        <v>92.62380075320128</v>
      </c>
      <c r="U311" s="9">
        <f t="shared" si="49"/>
        <v>1.7968677180985679</v>
      </c>
    </row>
    <row r="312" spans="8:21">
      <c r="H312" s="8">
        <v>308</v>
      </c>
      <c r="I312" s="9">
        <v>-1.2327487521213627</v>
      </c>
      <c r="J312" s="9">
        <f t="shared" ca="1" si="41"/>
        <v>0.73124847141347338</v>
      </c>
      <c r="K312" s="9">
        <f t="shared" si="42"/>
        <v>-1.2327487521213627</v>
      </c>
      <c r="L312" s="9">
        <f t="shared" si="40"/>
        <v>64.421445235623338</v>
      </c>
      <c r="M312" s="9">
        <f t="shared" si="43"/>
        <v>91.037403283967151</v>
      </c>
      <c r="N312" s="9">
        <f t="shared" si="44"/>
        <v>0</v>
      </c>
      <c r="O312" s="9">
        <f t="shared" si="45"/>
        <v>0.21047024886443921</v>
      </c>
      <c r="R312" s="9">
        <f t="shared" si="46"/>
        <v>64.421445235623338</v>
      </c>
      <c r="S312" s="9">
        <f t="shared" si="47"/>
        <v>0</v>
      </c>
      <c r="T312" s="9">
        <f t="shared" si="48"/>
        <v>91.037403283967151</v>
      </c>
      <c r="U312" s="9">
        <f t="shared" si="49"/>
        <v>0.21047024886443921</v>
      </c>
    </row>
    <row r="313" spans="8:21">
      <c r="H313" s="8">
        <v>309</v>
      </c>
      <c r="I313" s="9">
        <v>-0.35514280225501643</v>
      </c>
      <c r="J313" s="9">
        <f t="shared" ca="1" si="41"/>
        <v>-1.1495715929240173</v>
      </c>
      <c r="K313" s="9">
        <f t="shared" si="42"/>
        <v>-0.35514280225501643</v>
      </c>
      <c r="L313" s="9">
        <f t="shared" si="40"/>
        <v>86.470467812197342</v>
      </c>
      <c r="M313" s="9">
        <f t="shared" si="43"/>
        <v>99.101689314989997</v>
      </c>
      <c r="N313" s="9">
        <f t="shared" si="44"/>
        <v>7.2558540274137187</v>
      </c>
      <c r="O313" s="9">
        <f t="shared" si="45"/>
        <v>8.2747562798872849</v>
      </c>
      <c r="R313" s="9">
        <f t="shared" si="46"/>
        <v>86.470467812197342</v>
      </c>
      <c r="S313" s="9">
        <f t="shared" si="47"/>
        <v>7.2558540274137187</v>
      </c>
      <c r="T313" s="9">
        <f t="shared" si="48"/>
        <v>99.101689314989997</v>
      </c>
      <c r="U313" s="9">
        <f t="shared" si="49"/>
        <v>8.2747562798872849</v>
      </c>
    </row>
    <row r="314" spans="8:21">
      <c r="H314" s="8">
        <v>310</v>
      </c>
      <c r="I314" s="9">
        <v>-4.2887595448237906E-2</v>
      </c>
      <c r="J314" s="9">
        <f t="shared" ca="1" si="41"/>
        <v>1.1263798902348165</v>
      </c>
      <c r="K314" s="9">
        <f t="shared" si="42"/>
        <v>-4.2887595448237906E-2</v>
      </c>
      <c r="L314" s="9">
        <f t="shared" si="40"/>
        <v>96.018026242814216</v>
      </c>
      <c r="M314" s="9">
        <f t="shared" si="43"/>
        <v>102.14012796866484</v>
      </c>
      <c r="N314" s="9">
        <f t="shared" si="44"/>
        <v>16.803412458030593</v>
      </c>
      <c r="O314" s="9">
        <f t="shared" si="45"/>
        <v>11.31319493356213</v>
      </c>
      <c r="R314" s="9">
        <f t="shared" si="46"/>
        <v>96.018026242814216</v>
      </c>
      <c r="S314" s="9">
        <f t="shared" si="47"/>
        <v>16.803412458030593</v>
      </c>
      <c r="T314" s="9">
        <f t="shared" si="48"/>
        <v>102.14012796866484</v>
      </c>
      <c r="U314" s="9">
        <f t="shared" si="49"/>
        <v>11.31319493356213</v>
      </c>
    </row>
    <row r="315" spans="8:21">
      <c r="H315" s="8">
        <v>311</v>
      </c>
      <c r="I315" s="9">
        <v>-0.21331923752992049</v>
      </c>
      <c r="J315" s="9">
        <f t="shared" ca="1" si="41"/>
        <v>0.72827632500295836</v>
      </c>
      <c r="K315" s="9">
        <f t="shared" si="42"/>
        <v>-0.21331923752992049</v>
      </c>
      <c r="L315" s="9">
        <f t="shared" si="40"/>
        <v>90.683167096419268</v>
      </c>
      <c r="M315" s="9">
        <f t="shared" si="43"/>
        <v>100.47035332721508</v>
      </c>
      <c r="N315" s="9">
        <f t="shared" si="44"/>
        <v>11.468553311635645</v>
      </c>
      <c r="O315" s="9">
        <f t="shared" si="45"/>
        <v>9.6434202921123671</v>
      </c>
      <c r="R315" s="9">
        <f t="shared" si="46"/>
        <v>90.683167096419268</v>
      </c>
      <c r="S315" s="9">
        <f t="shared" si="47"/>
        <v>11.468553311635645</v>
      </c>
      <c r="T315" s="9">
        <f t="shared" si="48"/>
        <v>100.47035332721508</v>
      </c>
      <c r="U315" s="9">
        <f t="shared" si="49"/>
        <v>9.6434202921123671</v>
      </c>
    </row>
    <row r="316" spans="8:21">
      <c r="H316" s="8">
        <v>312</v>
      </c>
      <c r="I316" s="9">
        <v>-0.88031934809905299</v>
      </c>
      <c r="J316" s="9">
        <f t="shared" ca="1" si="41"/>
        <v>1.4772549044984911</v>
      </c>
      <c r="K316" s="9">
        <f t="shared" si="42"/>
        <v>-0.88031934809905299</v>
      </c>
      <c r="L316" s="9">
        <f t="shared" si="40"/>
        <v>72.504914344415312</v>
      </c>
      <c r="M316" s="9">
        <f t="shared" si="43"/>
        <v>94.193860743054486</v>
      </c>
      <c r="N316" s="9">
        <f t="shared" si="44"/>
        <v>0</v>
      </c>
      <c r="O316" s="9">
        <f t="shared" si="45"/>
        <v>3.3669277079517741</v>
      </c>
      <c r="R316" s="9">
        <f t="shared" si="46"/>
        <v>72.504914344415312</v>
      </c>
      <c r="S316" s="9">
        <f t="shared" si="47"/>
        <v>0</v>
      </c>
      <c r="T316" s="9">
        <f t="shared" si="48"/>
        <v>94.193860743054486</v>
      </c>
      <c r="U316" s="9">
        <f t="shared" si="49"/>
        <v>3.3669277079517741</v>
      </c>
    </row>
    <row r="317" spans="8:21">
      <c r="H317" s="8">
        <v>313</v>
      </c>
      <c r="I317" s="9">
        <v>-1.0370943281036402</v>
      </c>
      <c r="J317" s="9">
        <f t="shared" ca="1" si="41"/>
        <v>0.7166700548681042</v>
      </c>
      <c r="K317" s="9">
        <f t="shared" si="42"/>
        <v>-1.0370943281036402</v>
      </c>
      <c r="L317" s="9">
        <f t="shared" si="40"/>
        <v>68.790847532412698</v>
      </c>
      <c r="M317" s="9">
        <f t="shared" si="43"/>
        <v>92.776447016640589</v>
      </c>
      <c r="N317" s="9">
        <f t="shared" si="44"/>
        <v>0</v>
      </c>
      <c r="O317" s="9">
        <f t="shared" si="45"/>
        <v>1.9495139815378764</v>
      </c>
      <c r="R317" s="9">
        <f t="shared" si="46"/>
        <v>68.790847532412698</v>
      </c>
      <c r="S317" s="9">
        <f t="shared" si="47"/>
        <v>0</v>
      </c>
      <c r="T317" s="9">
        <f t="shared" si="48"/>
        <v>92.776447016640589</v>
      </c>
      <c r="U317" s="9">
        <f t="shared" si="49"/>
        <v>1.9495139815378764</v>
      </c>
    </row>
    <row r="318" spans="8:21">
      <c r="H318" s="8">
        <v>314</v>
      </c>
      <c r="I318" s="9">
        <v>0.97998981698101639</v>
      </c>
      <c r="J318" s="9">
        <f t="shared" ca="1" si="41"/>
        <v>-0.57323086213831576</v>
      </c>
      <c r="K318" s="9">
        <f t="shared" si="42"/>
        <v>0.97998981698101639</v>
      </c>
      <c r="L318" s="9">
        <f t="shared" si="40"/>
        <v>135.31664815064079</v>
      </c>
      <c r="M318" s="9">
        <f t="shared" si="43"/>
        <v>112.76109490164875</v>
      </c>
      <c r="N318" s="9">
        <f t="shared" si="44"/>
        <v>0</v>
      </c>
      <c r="O318" s="9">
        <f t="shared" si="45"/>
        <v>0.77257139222965066</v>
      </c>
      <c r="R318" s="9">
        <f t="shared" si="46"/>
        <v>135.31664815064079</v>
      </c>
      <c r="S318" s="9">
        <f t="shared" si="47"/>
        <v>0</v>
      </c>
      <c r="T318" s="9">
        <f t="shared" si="48"/>
        <v>112.76109490164875</v>
      </c>
      <c r="U318" s="9">
        <f t="shared" si="49"/>
        <v>0.77257139222965066</v>
      </c>
    </row>
    <row r="319" spans="8:21">
      <c r="H319" s="8">
        <v>315</v>
      </c>
      <c r="I319" s="9">
        <v>0.27788860283577688</v>
      </c>
      <c r="J319" s="9">
        <f t="shared" ca="1" si="41"/>
        <v>0.345445696970618</v>
      </c>
      <c r="K319" s="9">
        <f t="shared" si="42"/>
        <v>0.27788860283577688</v>
      </c>
      <c r="L319" s="9">
        <f t="shared" si="40"/>
        <v>106.92492610734811</v>
      </c>
      <c r="M319" s="9">
        <f t="shared" si="43"/>
        <v>105.35851390406695</v>
      </c>
      <c r="N319" s="9">
        <f t="shared" si="44"/>
        <v>11.896994569827314</v>
      </c>
      <c r="O319" s="9">
        <f t="shared" si="45"/>
        <v>8.1751523898114158</v>
      </c>
      <c r="R319" s="9">
        <f t="shared" si="46"/>
        <v>106.92492610734811</v>
      </c>
      <c r="S319" s="9">
        <f t="shared" si="47"/>
        <v>11.896994569827314</v>
      </c>
      <c r="T319" s="9">
        <f t="shared" si="48"/>
        <v>105.35851390406695</v>
      </c>
      <c r="U319" s="9">
        <f t="shared" si="49"/>
        <v>8.1751523898114158</v>
      </c>
    </row>
    <row r="320" spans="8:21">
      <c r="H320" s="8">
        <v>316</v>
      </c>
      <c r="I320" s="9">
        <v>0.84533181402482838</v>
      </c>
      <c r="J320" s="9">
        <f t="shared" ca="1" si="41"/>
        <v>1.0088096560678463</v>
      </c>
      <c r="K320" s="9">
        <f t="shared" si="42"/>
        <v>0.84533181402482838</v>
      </c>
      <c r="L320" s="9">
        <f t="shared" si="40"/>
        <v>129.34097768614876</v>
      </c>
      <c r="M320" s="9">
        <f t="shared" si="43"/>
        <v>111.30210554571939</v>
      </c>
      <c r="N320" s="9">
        <f t="shared" si="44"/>
        <v>0</v>
      </c>
      <c r="O320" s="9">
        <f t="shared" si="45"/>
        <v>2.2315607481590121</v>
      </c>
      <c r="R320" s="9">
        <f t="shared" si="46"/>
        <v>129.34097768614876</v>
      </c>
      <c r="S320" s="9">
        <f t="shared" si="47"/>
        <v>0</v>
      </c>
      <c r="T320" s="9">
        <f t="shared" si="48"/>
        <v>111.30210554571939</v>
      </c>
      <c r="U320" s="9">
        <f t="shared" si="49"/>
        <v>2.2315607481590121</v>
      </c>
    </row>
    <row r="321" spans="8:21">
      <c r="H321" s="8">
        <v>317</v>
      </c>
      <c r="I321" s="9">
        <v>1.417146348816914</v>
      </c>
      <c r="J321" s="9">
        <f t="shared" ca="1" si="41"/>
        <v>-0.77494969993836271</v>
      </c>
      <c r="K321" s="9">
        <f t="shared" si="42"/>
        <v>1.417146348816914</v>
      </c>
      <c r="L321" s="9">
        <f t="shared" si="40"/>
        <v>156.68595656370033</v>
      </c>
      <c r="M321" s="9">
        <f t="shared" si="43"/>
        <v>117.63071270274095</v>
      </c>
      <c r="N321" s="9">
        <f t="shared" si="44"/>
        <v>0</v>
      </c>
      <c r="O321" s="9">
        <f t="shared" si="45"/>
        <v>0</v>
      </c>
      <c r="R321" s="9">
        <f t="shared" si="46"/>
        <v>156.68595656370033</v>
      </c>
      <c r="S321" s="9">
        <f t="shared" si="47"/>
        <v>0</v>
      </c>
      <c r="T321" s="9">
        <f t="shared" si="48"/>
        <v>117.63071270274095</v>
      </c>
      <c r="U321" s="9">
        <f t="shared" si="49"/>
        <v>0</v>
      </c>
    </row>
    <row r="322" spans="8:21">
      <c r="H322" s="8">
        <v>318</v>
      </c>
      <c r="I322" s="9">
        <v>-0.2193618880976467</v>
      </c>
      <c r="J322" s="9">
        <f t="shared" ca="1" si="41"/>
        <v>0.13505946164123958</v>
      </c>
      <c r="K322" s="9">
        <f t="shared" si="42"/>
        <v>-0.2193618880976467</v>
      </c>
      <c r="L322" s="9">
        <f t="shared" si="40"/>
        <v>90.499560617482246</v>
      </c>
      <c r="M322" s="9">
        <f t="shared" si="43"/>
        <v>100.4116552239833</v>
      </c>
      <c r="N322" s="9">
        <f t="shared" si="44"/>
        <v>11.284946832698623</v>
      </c>
      <c r="O322" s="9">
        <f t="shared" si="45"/>
        <v>9.5847221888805905</v>
      </c>
      <c r="R322" s="9">
        <f t="shared" si="46"/>
        <v>90.499560617482246</v>
      </c>
      <c r="S322" s="9">
        <f t="shared" si="47"/>
        <v>11.284946832698623</v>
      </c>
      <c r="T322" s="9">
        <f t="shared" si="48"/>
        <v>100.4116552239833</v>
      </c>
      <c r="U322" s="9">
        <f t="shared" si="49"/>
        <v>9.5847221888805905</v>
      </c>
    </row>
    <row r="323" spans="8:21">
      <c r="H323" s="8">
        <v>319</v>
      </c>
      <c r="I323" s="9">
        <v>-1.0325904732163198</v>
      </c>
      <c r="J323" s="9">
        <f t="shared" ca="1" si="41"/>
        <v>-1.5854069205525871</v>
      </c>
      <c r="K323" s="9">
        <f t="shared" si="42"/>
        <v>-1.0325904732163198</v>
      </c>
      <c r="L323" s="9">
        <f t="shared" si="40"/>
        <v>68.894843617812839</v>
      </c>
      <c r="M323" s="9">
        <f t="shared" si="43"/>
        <v>92.816867571205336</v>
      </c>
      <c r="N323" s="9">
        <f t="shared" si="44"/>
        <v>0</v>
      </c>
      <c r="O323" s="9">
        <f t="shared" si="45"/>
        <v>1.9899345361026235</v>
      </c>
      <c r="R323" s="9">
        <f t="shared" si="46"/>
        <v>68.894843617812839</v>
      </c>
      <c r="S323" s="9">
        <f t="shared" si="47"/>
        <v>0</v>
      </c>
      <c r="T323" s="9">
        <f t="shared" si="48"/>
        <v>92.816867571205336</v>
      </c>
      <c r="U323" s="9">
        <f t="shared" si="49"/>
        <v>1.9899345361026235</v>
      </c>
    </row>
    <row r="324" spans="8:21">
      <c r="H324" s="8">
        <v>320</v>
      </c>
      <c r="I324" s="9">
        <v>-0.81695770802969714</v>
      </c>
      <c r="J324" s="9">
        <f t="shared" ca="1" si="41"/>
        <v>-1.4366733433451631</v>
      </c>
      <c r="K324" s="9">
        <f t="shared" si="42"/>
        <v>-0.81695770802969714</v>
      </c>
      <c r="L324" s="9">
        <f t="shared" si="40"/>
        <v>74.062280444520965</v>
      </c>
      <c r="M324" s="9">
        <f t="shared" si="43"/>
        <v>94.77284385709369</v>
      </c>
      <c r="N324" s="9">
        <f t="shared" si="44"/>
        <v>0</v>
      </c>
      <c r="O324" s="9">
        <f t="shared" si="45"/>
        <v>3.945910821990978</v>
      </c>
      <c r="R324" s="9">
        <f t="shared" si="46"/>
        <v>74.062280444520965</v>
      </c>
      <c r="S324" s="9">
        <f t="shared" si="47"/>
        <v>0</v>
      </c>
      <c r="T324" s="9">
        <f t="shared" si="48"/>
        <v>94.77284385709369</v>
      </c>
      <c r="U324" s="9">
        <f t="shared" si="49"/>
        <v>3.945910821990978</v>
      </c>
    </row>
    <row r="325" spans="8:21">
      <c r="H325" s="8">
        <v>321</v>
      </c>
      <c r="I325" s="9">
        <v>-0.77472957702032719</v>
      </c>
      <c r="J325" s="9">
        <f t="shared" ca="1" si="41"/>
        <v>5.8322057616423416E-2</v>
      </c>
      <c r="K325" s="9">
        <f t="shared" si="42"/>
        <v>-0.77472957702032719</v>
      </c>
      <c r="L325" s="9">
        <f t="shared" ref="L325:L388" si="50">$E$7*EXP(($B$5-0.5*$E$9^2)*$B$6+$E$9*SQRT($B$6)*K325)</f>
        <v>75.118737977178114</v>
      </c>
      <c r="M325" s="9">
        <f t="shared" si="43"/>
        <v>95.160689092366752</v>
      </c>
      <c r="N325" s="9">
        <f t="shared" si="44"/>
        <v>0</v>
      </c>
      <c r="O325" s="9">
        <f t="shared" si="45"/>
        <v>4.3337560572640399</v>
      </c>
      <c r="R325" s="9">
        <f t="shared" si="46"/>
        <v>75.118737977178114</v>
      </c>
      <c r="S325" s="9">
        <f t="shared" si="47"/>
        <v>0</v>
      </c>
      <c r="T325" s="9">
        <f t="shared" si="48"/>
        <v>95.160689092366752</v>
      </c>
      <c r="U325" s="9">
        <f t="shared" si="49"/>
        <v>4.3337560572640399</v>
      </c>
    </row>
    <row r="326" spans="8:21">
      <c r="H326" s="8">
        <v>322</v>
      </c>
      <c r="I326" s="9">
        <v>0.53813053615482676</v>
      </c>
      <c r="J326" s="9">
        <f t="shared" ref="J326:J389" ca="1" si="51">NORMSINV(RAND())</f>
        <v>-1.0050088860077468</v>
      </c>
      <c r="K326" s="9">
        <f t="shared" ref="K326:K389" si="52">IF($B$7=0,I326,J326)</f>
        <v>0.53813053615482676</v>
      </c>
      <c r="L326" s="9">
        <f t="shared" si="50"/>
        <v>116.6775655983362</v>
      </c>
      <c r="M326" s="9">
        <f t="shared" ref="M326:M389" si="53">$E$8*EXP(($B$5-0.5*$E$10^2)*$B$6+$E$10*SQRT($B$6)*K326)</f>
        <v>108.04391565769664</v>
      </c>
      <c r="N326" s="9">
        <f t="shared" ref="N326:N389" si="54">IF(L326&lt;$E$11,0,IF(AND(L326&gt;$E$11,L326&lt;$E$12),L326-$E$11,IF(AND(L326&gt;$E$12,L326&lt;$E$13),L326-$E$11+2*$E$12-2*L326,0)))</f>
        <v>2.1443550788392258</v>
      </c>
      <c r="O326" s="9">
        <f t="shared" ref="O326:O389" si="55">IF(M326&lt;$E$14,0,IF(AND(M326&gt;$E$14,M326&lt;$E$15),M326-$E$14,IF(AND(M326&gt;$E$15,M326&lt;$E$16),M326-$E$14+2*$E$15-2*M326,0)))</f>
        <v>5.4897506361817534</v>
      </c>
      <c r="R326" s="9">
        <f t="shared" ref="R326:R389" si="56">L326</f>
        <v>116.6775655983362</v>
      </c>
      <c r="S326" s="9">
        <f t="shared" ref="S326:S389" si="57">N326</f>
        <v>2.1443550788392258</v>
      </c>
      <c r="T326" s="9">
        <f t="shared" ref="T326:T389" si="58">M326</f>
        <v>108.04391565769664</v>
      </c>
      <c r="U326" s="9">
        <f t="shared" ref="U326:U389" si="59">O326</f>
        <v>5.4897506361817534</v>
      </c>
    </row>
    <row r="327" spans="8:21">
      <c r="H327" s="8">
        <v>323</v>
      </c>
      <c r="I327" s="9">
        <v>0.50768338017037296</v>
      </c>
      <c r="J327" s="9">
        <f t="shared" ca="1" si="51"/>
        <v>0.97199369760807741</v>
      </c>
      <c r="K327" s="9">
        <f t="shared" si="52"/>
        <v>0.50768338017037296</v>
      </c>
      <c r="L327" s="9">
        <f t="shared" si="50"/>
        <v>115.49209088976902</v>
      </c>
      <c r="M327" s="9">
        <f t="shared" si="53"/>
        <v>107.72623312486971</v>
      </c>
      <c r="N327" s="9">
        <f t="shared" si="54"/>
        <v>3.3298297874064247</v>
      </c>
      <c r="O327" s="9">
        <f t="shared" si="55"/>
        <v>5.8074331690086751</v>
      </c>
      <c r="R327" s="9">
        <f t="shared" si="56"/>
        <v>115.49209088976902</v>
      </c>
      <c r="S327" s="9">
        <f t="shared" si="57"/>
        <v>3.3298297874064247</v>
      </c>
      <c r="T327" s="9">
        <f t="shared" si="58"/>
        <v>107.72623312486971</v>
      </c>
      <c r="U327" s="9">
        <f t="shared" si="59"/>
        <v>5.8074331690086751</v>
      </c>
    </row>
    <row r="328" spans="8:21">
      <c r="H328" s="8">
        <v>324</v>
      </c>
      <c r="I328" s="9">
        <v>0.15254533602066869</v>
      </c>
      <c r="J328" s="9">
        <f t="shared" ca="1" si="51"/>
        <v>0.98201663499673664</v>
      </c>
      <c r="K328" s="9">
        <f t="shared" si="52"/>
        <v>0.15254533602066869</v>
      </c>
      <c r="L328" s="9">
        <f t="shared" si="50"/>
        <v>102.5228586115275</v>
      </c>
      <c r="M328" s="9">
        <f t="shared" si="53"/>
        <v>104.08903197104092</v>
      </c>
      <c r="N328" s="9">
        <f t="shared" si="54"/>
        <v>16.299062065647945</v>
      </c>
      <c r="O328" s="9">
        <f t="shared" si="55"/>
        <v>9.4446343228374587</v>
      </c>
      <c r="R328" s="9">
        <f t="shared" si="56"/>
        <v>102.5228586115275</v>
      </c>
      <c r="S328" s="9">
        <f t="shared" si="57"/>
        <v>16.299062065647945</v>
      </c>
      <c r="T328" s="9">
        <f t="shared" si="58"/>
        <v>104.08903197104092</v>
      </c>
      <c r="U328" s="9">
        <f t="shared" si="59"/>
        <v>9.4446343228374587</v>
      </c>
    </row>
    <row r="329" spans="8:21">
      <c r="H329" s="8">
        <v>325</v>
      </c>
      <c r="I329" s="9">
        <v>0.59686968457186529</v>
      </c>
      <c r="J329" s="9">
        <f t="shared" ca="1" si="51"/>
        <v>-0.15443121748605193</v>
      </c>
      <c r="K329" s="9">
        <f t="shared" si="52"/>
        <v>0.59686968457186529</v>
      </c>
      <c r="L329" s="9">
        <f t="shared" si="50"/>
        <v>118.99909425742298</v>
      </c>
      <c r="M329" s="9">
        <f t="shared" si="53"/>
        <v>108.65944346648686</v>
      </c>
      <c r="N329" s="9">
        <f t="shared" si="54"/>
        <v>0</v>
      </c>
      <c r="O329" s="9">
        <f t="shared" si="55"/>
        <v>4.8742228273915202</v>
      </c>
      <c r="R329" s="9">
        <f t="shared" si="56"/>
        <v>118.99909425742298</v>
      </c>
      <c r="S329" s="9">
        <f t="shared" si="57"/>
        <v>0</v>
      </c>
      <c r="T329" s="9">
        <f t="shared" si="58"/>
        <v>108.65944346648686</v>
      </c>
      <c r="U329" s="9">
        <f t="shared" si="59"/>
        <v>4.8742228273915202</v>
      </c>
    </row>
    <row r="330" spans="8:21">
      <c r="H330" s="8">
        <v>326</v>
      </c>
      <c r="I330" s="9">
        <v>-1.8951739155907119</v>
      </c>
      <c r="J330" s="9">
        <f t="shared" ca="1" si="51"/>
        <v>2.3185688578499182E-2</v>
      </c>
      <c r="K330" s="9">
        <f t="shared" si="52"/>
        <v>-1.8951739155907119</v>
      </c>
      <c r="L330" s="9">
        <f t="shared" si="50"/>
        <v>51.586687561952395</v>
      </c>
      <c r="M330" s="9">
        <f t="shared" si="53"/>
        <v>85.38796957681906</v>
      </c>
      <c r="N330" s="9">
        <f t="shared" si="54"/>
        <v>0</v>
      </c>
      <c r="O330" s="9">
        <f t="shared" si="55"/>
        <v>0</v>
      </c>
      <c r="R330" s="9">
        <f t="shared" si="56"/>
        <v>51.586687561952395</v>
      </c>
      <c r="S330" s="9">
        <f t="shared" si="57"/>
        <v>0</v>
      </c>
      <c r="T330" s="9">
        <f t="shared" si="58"/>
        <v>85.38796957681906</v>
      </c>
      <c r="U330" s="9">
        <f t="shared" si="59"/>
        <v>0</v>
      </c>
    </row>
    <row r="331" spans="8:21">
      <c r="H331" s="8">
        <v>327</v>
      </c>
      <c r="I331" s="9">
        <v>4.1283391457834051E-2</v>
      </c>
      <c r="J331" s="9">
        <f t="shared" ca="1" si="51"/>
        <v>-0.23995045290076183</v>
      </c>
      <c r="K331" s="9">
        <f t="shared" si="52"/>
        <v>4.1283391457834051E-2</v>
      </c>
      <c r="L331" s="9">
        <f t="shared" si="50"/>
        <v>98.767400826422161</v>
      </c>
      <c r="M331" s="9">
        <f t="shared" si="53"/>
        <v>102.97498718031721</v>
      </c>
      <c r="N331" s="9">
        <f t="shared" si="54"/>
        <v>19.552787041638538</v>
      </c>
      <c r="O331" s="9">
        <f t="shared" si="55"/>
        <v>10.558679113561169</v>
      </c>
      <c r="R331" s="9">
        <f t="shared" si="56"/>
        <v>98.767400826422161</v>
      </c>
      <c r="S331" s="9">
        <f t="shared" si="57"/>
        <v>19.552787041638538</v>
      </c>
      <c r="T331" s="9">
        <f t="shared" si="58"/>
        <v>102.97498718031721</v>
      </c>
      <c r="U331" s="9">
        <f t="shared" si="59"/>
        <v>10.558679113561169</v>
      </c>
    </row>
    <row r="332" spans="8:21">
      <c r="H332" s="8">
        <v>328</v>
      </c>
      <c r="I332" s="9">
        <v>0.74722085112741976</v>
      </c>
      <c r="J332" s="9">
        <f t="shared" ca="1" si="51"/>
        <v>0.42642990843592832</v>
      </c>
      <c r="K332" s="9">
        <f t="shared" si="52"/>
        <v>0.74722085112741976</v>
      </c>
      <c r="L332" s="9">
        <f t="shared" si="50"/>
        <v>125.15399245259351</v>
      </c>
      <c r="M332" s="9">
        <f t="shared" si="53"/>
        <v>110.25099674473572</v>
      </c>
      <c r="N332" s="9">
        <f t="shared" si="54"/>
        <v>0</v>
      </c>
      <c r="O332" s="9">
        <f t="shared" si="55"/>
        <v>3.2826695491426676</v>
      </c>
      <c r="R332" s="9">
        <f t="shared" si="56"/>
        <v>125.15399245259351</v>
      </c>
      <c r="S332" s="9">
        <f t="shared" si="57"/>
        <v>0</v>
      </c>
      <c r="T332" s="9">
        <f t="shared" si="58"/>
        <v>110.25099674473572</v>
      </c>
      <c r="U332" s="9">
        <f t="shared" si="59"/>
        <v>3.2826695491426676</v>
      </c>
    </row>
    <row r="333" spans="8:21">
      <c r="H333" s="8">
        <v>329</v>
      </c>
      <c r="I333" s="9">
        <v>-0.55751182692212709</v>
      </c>
      <c r="J333" s="9">
        <f t="shared" ca="1" si="51"/>
        <v>-2.1896492905906138E-2</v>
      </c>
      <c r="K333" s="9">
        <f t="shared" si="52"/>
        <v>-0.55751182692212709</v>
      </c>
      <c r="L333" s="9">
        <f t="shared" si="50"/>
        <v>80.795937203384526</v>
      </c>
      <c r="M333" s="9">
        <f t="shared" si="53"/>
        <v>97.180953520762131</v>
      </c>
      <c r="N333" s="9">
        <f t="shared" si="54"/>
        <v>1.5813234186009026</v>
      </c>
      <c r="O333" s="9">
        <f t="shared" si="55"/>
        <v>6.3540204856594187</v>
      </c>
      <c r="R333" s="9">
        <f t="shared" si="56"/>
        <v>80.795937203384526</v>
      </c>
      <c r="S333" s="9">
        <f t="shared" si="57"/>
        <v>1.5813234186009026</v>
      </c>
      <c r="T333" s="9">
        <f t="shared" si="58"/>
        <v>97.180953520762131</v>
      </c>
      <c r="U333" s="9">
        <f t="shared" si="59"/>
        <v>6.3540204856594187</v>
      </c>
    </row>
    <row r="334" spans="8:21">
      <c r="H334" s="8">
        <v>330</v>
      </c>
      <c r="I334" s="9">
        <v>0.13029581310097096</v>
      </c>
      <c r="J334" s="9">
        <f t="shared" ca="1" si="51"/>
        <v>-0.82986687142996607</v>
      </c>
      <c r="K334" s="9">
        <f t="shared" si="52"/>
        <v>0.13029581310097096</v>
      </c>
      <c r="L334" s="9">
        <f t="shared" si="50"/>
        <v>101.7606114945022</v>
      </c>
      <c r="M334" s="9">
        <f t="shared" si="53"/>
        <v>103.8652917579704</v>
      </c>
      <c r="N334" s="9">
        <f t="shared" si="54"/>
        <v>17.061309182673256</v>
      </c>
      <c r="O334" s="9">
        <f t="shared" si="55"/>
        <v>9.6683745359079865</v>
      </c>
      <c r="R334" s="9">
        <f t="shared" si="56"/>
        <v>101.7606114945022</v>
      </c>
      <c r="S334" s="9">
        <f t="shared" si="57"/>
        <v>17.061309182673256</v>
      </c>
      <c r="T334" s="9">
        <f t="shared" si="58"/>
        <v>103.8652917579704</v>
      </c>
      <c r="U334" s="9">
        <f t="shared" si="59"/>
        <v>9.6683745359079865</v>
      </c>
    </row>
    <row r="335" spans="8:21">
      <c r="H335" s="8">
        <v>331</v>
      </c>
      <c r="I335" s="9">
        <v>0.32264460534189859</v>
      </c>
      <c r="J335" s="9">
        <f t="shared" ca="1" si="51"/>
        <v>-1.0593045285195446</v>
      </c>
      <c r="K335" s="9">
        <f t="shared" si="52"/>
        <v>0.32264460534189859</v>
      </c>
      <c r="L335" s="9">
        <f t="shared" si="50"/>
        <v>108.54214166989446</v>
      </c>
      <c r="M335" s="9">
        <f t="shared" si="53"/>
        <v>105.815546039916</v>
      </c>
      <c r="N335" s="9">
        <f t="shared" si="54"/>
        <v>10.279779007280979</v>
      </c>
      <c r="O335" s="9">
        <f t="shared" si="55"/>
        <v>7.7181202539623825</v>
      </c>
      <c r="R335" s="9">
        <f t="shared" si="56"/>
        <v>108.54214166989446</v>
      </c>
      <c r="S335" s="9">
        <f t="shared" si="57"/>
        <v>10.279779007280979</v>
      </c>
      <c r="T335" s="9">
        <f t="shared" si="58"/>
        <v>105.815546039916</v>
      </c>
      <c r="U335" s="9">
        <f t="shared" si="59"/>
        <v>7.7181202539623825</v>
      </c>
    </row>
    <row r="336" spans="8:21">
      <c r="H336" s="8">
        <v>332</v>
      </c>
      <c r="I336" s="9">
        <v>-1.0255946478753739</v>
      </c>
      <c r="J336" s="9">
        <f t="shared" ca="1" si="51"/>
        <v>0.35859033837546511</v>
      </c>
      <c r="K336" s="9">
        <f t="shared" si="52"/>
        <v>-1.0255946478753739</v>
      </c>
      <c r="L336" s="9">
        <f t="shared" si="50"/>
        <v>69.056692302946999</v>
      </c>
      <c r="M336" s="9">
        <f t="shared" si="53"/>
        <v>92.879687631121087</v>
      </c>
      <c r="N336" s="9">
        <f t="shared" si="54"/>
        <v>0</v>
      </c>
      <c r="O336" s="9">
        <f t="shared" si="55"/>
        <v>2.0527545960183744</v>
      </c>
      <c r="R336" s="9">
        <f t="shared" si="56"/>
        <v>69.056692302946999</v>
      </c>
      <c r="S336" s="9">
        <f t="shared" si="57"/>
        <v>0</v>
      </c>
      <c r="T336" s="9">
        <f t="shared" si="58"/>
        <v>92.879687631121087</v>
      </c>
      <c r="U336" s="9">
        <f t="shared" si="59"/>
        <v>2.0527545960183744</v>
      </c>
    </row>
    <row r="337" spans="8:21">
      <c r="H337" s="8">
        <v>333</v>
      </c>
      <c r="I337" s="9">
        <v>0.84391574725074925</v>
      </c>
      <c r="J337" s="9">
        <f t="shared" ca="1" si="51"/>
        <v>0.49767944344031756</v>
      </c>
      <c r="K337" s="9">
        <f t="shared" si="52"/>
        <v>0.84391574725074925</v>
      </c>
      <c r="L337" s="9">
        <f t="shared" si="50"/>
        <v>129.27956040146313</v>
      </c>
      <c r="M337" s="9">
        <f t="shared" si="53"/>
        <v>111.28686351167335</v>
      </c>
      <c r="N337" s="9">
        <f t="shared" si="54"/>
        <v>0</v>
      </c>
      <c r="O337" s="9">
        <f t="shared" si="55"/>
        <v>2.2468027822050374</v>
      </c>
      <c r="R337" s="9">
        <f t="shared" si="56"/>
        <v>129.27956040146313</v>
      </c>
      <c r="S337" s="9">
        <f t="shared" si="57"/>
        <v>0</v>
      </c>
      <c r="T337" s="9">
        <f t="shared" si="58"/>
        <v>111.28686351167335</v>
      </c>
      <c r="U337" s="9">
        <f t="shared" si="59"/>
        <v>2.2468027822050374</v>
      </c>
    </row>
    <row r="338" spans="8:21">
      <c r="H338" s="8">
        <v>334</v>
      </c>
      <c r="I338" s="9">
        <v>-0.27313573760676313</v>
      </c>
      <c r="J338" s="9">
        <f t="shared" ca="1" si="51"/>
        <v>-1.2091829237698073</v>
      </c>
      <c r="K338" s="9">
        <f t="shared" si="52"/>
        <v>-0.27313573760676313</v>
      </c>
      <c r="L338" s="9">
        <f t="shared" si="50"/>
        <v>88.881924458966481</v>
      </c>
      <c r="M338" s="9">
        <f t="shared" si="53"/>
        <v>99.89080603576086</v>
      </c>
      <c r="N338" s="9">
        <f t="shared" si="54"/>
        <v>9.6673106741828576</v>
      </c>
      <c r="O338" s="9">
        <f t="shared" si="55"/>
        <v>9.0638730006581483</v>
      </c>
      <c r="R338" s="9">
        <f t="shared" si="56"/>
        <v>88.881924458966481</v>
      </c>
      <c r="S338" s="9">
        <f t="shared" si="57"/>
        <v>9.6673106741828576</v>
      </c>
      <c r="T338" s="9">
        <f t="shared" si="58"/>
        <v>99.89080603576086</v>
      </c>
      <c r="U338" s="9">
        <f t="shared" si="59"/>
        <v>9.0638730006581483</v>
      </c>
    </row>
    <row r="339" spans="8:21">
      <c r="H339" s="8">
        <v>335</v>
      </c>
      <c r="I339" s="9">
        <v>-6.5281752016178779E-2</v>
      </c>
      <c r="J339" s="9">
        <f t="shared" ca="1" si="51"/>
        <v>0.65790436935946339</v>
      </c>
      <c r="K339" s="9">
        <f t="shared" si="52"/>
        <v>-6.5281752016178779E-2</v>
      </c>
      <c r="L339" s="9">
        <f t="shared" si="50"/>
        <v>95.299518679734945</v>
      </c>
      <c r="M339" s="9">
        <f t="shared" si="53"/>
        <v>101.91915128778989</v>
      </c>
      <c r="N339" s="9">
        <f t="shared" si="54"/>
        <v>16.084904894951322</v>
      </c>
      <c r="O339" s="9">
        <f t="shared" si="55"/>
        <v>11.092218252687175</v>
      </c>
      <c r="R339" s="9">
        <f t="shared" si="56"/>
        <v>95.299518679734945</v>
      </c>
      <c r="S339" s="9">
        <f t="shared" si="57"/>
        <v>16.084904894951322</v>
      </c>
      <c r="T339" s="9">
        <f t="shared" si="58"/>
        <v>101.91915128778989</v>
      </c>
      <c r="U339" s="9">
        <f t="shared" si="59"/>
        <v>11.092218252687175</v>
      </c>
    </row>
    <row r="340" spans="8:21">
      <c r="H340" s="8">
        <v>336</v>
      </c>
      <c r="I340" s="9">
        <v>1.1367701663902443</v>
      </c>
      <c r="J340" s="9">
        <f t="shared" ca="1" si="51"/>
        <v>-1.5738857325097588</v>
      </c>
      <c r="K340" s="9">
        <f t="shared" si="52"/>
        <v>1.1367701663902443</v>
      </c>
      <c r="L340" s="9">
        <f t="shared" si="50"/>
        <v>142.62274713510013</v>
      </c>
      <c r="M340" s="9">
        <f t="shared" si="53"/>
        <v>114.48388818022791</v>
      </c>
      <c r="N340" s="9">
        <f t="shared" si="54"/>
        <v>0</v>
      </c>
      <c r="O340" s="9">
        <f t="shared" si="55"/>
        <v>0</v>
      </c>
      <c r="R340" s="9">
        <f t="shared" si="56"/>
        <v>142.62274713510013</v>
      </c>
      <c r="S340" s="9">
        <f t="shared" si="57"/>
        <v>0</v>
      </c>
      <c r="T340" s="9">
        <f t="shared" si="58"/>
        <v>114.48388818022791</v>
      </c>
      <c r="U340" s="9">
        <f t="shared" si="59"/>
        <v>0</v>
      </c>
    </row>
    <row r="341" spans="8:21">
      <c r="H341" s="8">
        <v>337</v>
      </c>
      <c r="I341" s="9">
        <v>0.32796211749145532</v>
      </c>
      <c r="J341" s="9">
        <f t="shared" ca="1" si="51"/>
        <v>0.68025189716136003</v>
      </c>
      <c r="K341" s="9">
        <f t="shared" si="52"/>
        <v>0.32796211749145532</v>
      </c>
      <c r="L341" s="9">
        <f t="shared" si="50"/>
        <v>108.73590344177286</v>
      </c>
      <c r="M341" s="9">
        <f t="shared" si="53"/>
        <v>105.86997815359668</v>
      </c>
      <c r="N341" s="9">
        <f t="shared" si="54"/>
        <v>10.086017235402579</v>
      </c>
      <c r="O341" s="9">
        <f t="shared" si="55"/>
        <v>7.663688140281721</v>
      </c>
      <c r="R341" s="9">
        <f t="shared" si="56"/>
        <v>108.73590344177286</v>
      </c>
      <c r="S341" s="9">
        <f t="shared" si="57"/>
        <v>10.086017235402579</v>
      </c>
      <c r="T341" s="9">
        <f t="shared" si="58"/>
        <v>105.86997815359668</v>
      </c>
      <c r="U341" s="9">
        <f t="shared" si="59"/>
        <v>7.663688140281721</v>
      </c>
    </row>
    <row r="342" spans="8:21">
      <c r="H342" s="8">
        <v>338</v>
      </c>
      <c r="I342" s="9">
        <v>0.2398605963643356</v>
      </c>
      <c r="J342" s="9">
        <f t="shared" ca="1" si="51"/>
        <v>1.3535376222028226</v>
      </c>
      <c r="K342" s="9">
        <f t="shared" si="52"/>
        <v>0.2398605963643356</v>
      </c>
      <c r="L342" s="9">
        <f t="shared" si="50"/>
        <v>105.56976902185792</v>
      </c>
      <c r="M342" s="9">
        <f t="shared" si="53"/>
        <v>104.97173714761502</v>
      </c>
      <c r="N342" s="9">
        <f t="shared" si="54"/>
        <v>13.252151655317505</v>
      </c>
      <c r="O342" s="9">
        <f t="shared" si="55"/>
        <v>8.5619291462633669</v>
      </c>
      <c r="R342" s="9">
        <f t="shared" si="56"/>
        <v>105.56976902185792</v>
      </c>
      <c r="S342" s="9">
        <f t="shared" si="57"/>
        <v>13.252151655317505</v>
      </c>
      <c r="T342" s="9">
        <f t="shared" si="58"/>
        <v>104.97173714761502</v>
      </c>
      <c r="U342" s="9">
        <f t="shared" si="59"/>
        <v>8.5619291462633669</v>
      </c>
    </row>
    <row r="343" spans="8:21">
      <c r="H343" s="8">
        <v>339</v>
      </c>
      <c r="I343" s="9">
        <v>2.7643861662407794</v>
      </c>
      <c r="J343" s="9">
        <f t="shared" ca="1" si="51"/>
        <v>-0.94178726657027545</v>
      </c>
      <c r="K343" s="9">
        <f t="shared" si="52"/>
        <v>2.7643861662407794</v>
      </c>
      <c r="L343" s="9">
        <f t="shared" si="50"/>
        <v>246.1937953041614</v>
      </c>
      <c r="M343" s="9">
        <f t="shared" si="53"/>
        <v>134.00082780789015</v>
      </c>
      <c r="N343" s="9">
        <f t="shared" si="54"/>
        <v>0</v>
      </c>
      <c r="O343" s="9">
        <f t="shared" si="55"/>
        <v>0</v>
      </c>
      <c r="R343" s="9">
        <f t="shared" si="56"/>
        <v>246.1937953041614</v>
      </c>
      <c r="S343" s="9">
        <f t="shared" si="57"/>
        <v>0</v>
      </c>
      <c r="T343" s="9">
        <f t="shared" si="58"/>
        <v>134.00082780789015</v>
      </c>
      <c r="U343" s="9">
        <f t="shared" si="59"/>
        <v>0</v>
      </c>
    </row>
    <row r="344" spans="8:21">
      <c r="H344" s="8">
        <v>340</v>
      </c>
      <c r="I344" s="9">
        <v>0.42852474981273797</v>
      </c>
      <c r="J344" s="9">
        <f t="shared" ca="1" si="51"/>
        <v>-1.017811856832306</v>
      </c>
      <c r="K344" s="9">
        <f t="shared" si="52"/>
        <v>0.42852474981273797</v>
      </c>
      <c r="L344" s="9">
        <f t="shared" si="50"/>
        <v>112.46607096830725</v>
      </c>
      <c r="M344" s="9">
        <f t="shared" si="53"/>
        <v>106.90466430463336</v>
      </c>
      <c r="N344" s="9">
        <f t="shared" si="54"/>
        <v>6.3558497088681918</v>
      </c>
      <c r="O344" s="9">
        <f t="shared" si="55"/>
        <v>6.6290019892450402</v>
      </c>
      <c r="R344" s="9">
        <f t="shared" si="56"/>
        <v>112.46607096830725</v>
      </c>
      <c r="S344" s="9">
        <f t="shared" si="57"/>
        <v>6.3558497088681918</v>
      </c>
      <c r="T344" s="9">
        <f t="shared" si="58"/>
        <v>106.90466430463336</v>
      </c>
      <c r="U344" s="9">
        <f t="shared" si="59"/>
        <v>6.6290019892450402</v>
      </c>
    </row>
    <row r="345" spans="8:21">
      <c r="H345" s="8">
        <v>341</v>
      </c>
      <c r="I345" s="9">
        <v>-0.70082293976193921</v>
      </c>
      <c r="J345" s="9">
        <f t="shared" ca="1" si="51"/>
        <v>9.1771442949696858E-2</v>
      </c>
      <c r="K345" s="9">
        <f t="shared" si="52"/>
        <v>-0.70082293976193921</v>
      </c>
      <c r="L345" s="9">
        <f t="shared" si="50"/>
        <v>77.00412085580426</v>
      </c>
      <c r="M345" s="9">
        <f t="shared" si="53"/>
        <v>95.843310039343436</v>
      </c>
      <c r="N345" s="9">
        <f t="shared" si="54"/>
        <v>0</v>
      </c>
      <c r="O345" s="9">
        <f t="shared" si="55"/>
        <v>5.0163770042407236</v>
      </c>
      <c r="R345" s="9">
        <f t="shared" si="56"/>
        <v>77.00412085580426</v>
      </c>
      <c r="S345" s="9">
        <f t="shared" si="57"/>
        <v>0</v>
      </c>
      <c r="T345" s="9">
        <f t="shared" si="58"/>
        <v>95.843310039343436</v>
      </c>
      <c r="U345" s="9">
        <f t="shared" si="59"/>
        <v>5.0163770042407236</v>
      </c>
    </row>
    <row r="346" spans="8:21">
      <c r="H346" s="8">
        <v>342</v>
      </c>
      <c r="I346" s="9">
        <v>-1.0583564266139722</v>
      </c>
      <c r="J346" s="9">
        <f t="shared" ca="1" si="51"/>
        <v>-0.17662716729554193</v>
      </c>
      <c r="K346" s="9">
        <f t="shared" si="52"/>
        <v>-1.0583564266139722</v>
      </c>
      <c r="L346" s="9">
        <f t="shared" si="50"/>
        <v>68.302011741389464</v>
      </c>
      <c r="M346" s="9">
        <f t="shared" si="53"/>
        <v>92.585864539790023</v>
      </c>
      <c r="N346" s="9">
        <f t="shared" si="54"/>
        <v>0</v>
      </c>
      <c r="O346" s="9">
        <f t="shared" si="55"/>
        <v>1.7589315046873111</v>
      </c>
      <c r="R346" s="9">
        <f t="shared" si="56"/>
        <v>68.302011741389464</v>
      </c>
      <c r="S346" s="9">
        <f t="shared" si="57"/>
        <v>0</v>
      </c>
      <c r="T346" s="9">
        <f t="shared" si="58"/>
        <v>92.585864539790023</v>
      </c>
      <c r="U346" s="9">
        <f t="shared" si="59"/>
        <v>1.7589315046873111</v>
      </c>
    </row>
    <row r="347" spans="8:21">
      <c r="H347" s="8">
        <v>343</v>
      </c>
      <c r="I347" s="9">
        <v>1.0362063124406795</v>
      </c>
      <c r="J347" s="9">
        <f t="shared" ca="1" si="51"/>
        <v>1.8747027478782476</v>
      </c>
      <c r="K347" s="9">
        <f t="shared" si="52"/>
        <v>1.0362063124406795</v>
      </c>
      <c r="L347" s="9">
        <f t="shared" si="50"/>
        <v>137.8923151947906</v>
      </c>
      <c r="M347" s="9">
        <f t="shared" si="53"/>
        <v>113.37583245241284</v>
      </c>
      <c r="N347" s="9">
        <f t="shared" si="54"/>
        <v>0</v>
      </c>
      <c r="O347" s="9">
        <f t="shared" si="55"/>
        <v>0.15783384146553203</v>
      </c>
      <c r="R347" s="9">
        <f t="shared" si="56"/>
        <v>137.8923151947906</v>
      </c>
      <c r="S347" s="9">
        <f t="shared" si="57"/>
        <v>0</v>
      </c>
      <c r="T347" s="9">
        <f t="shared" si="58"/>
        <v>113.37583245241284</v>
      </c>
      <c r="U347" s="9">
        <f t="shared" si="59"/>
        <v>0.15783384146553203</v>
      </c>
    </row>
    <row r="348" spans="8:21">
      <c r="H348" s="8">
        <v>344</v>
      </c>
      <c r="I348" s="9">
        <v>1.966558929010535</v>
      </c>
      <c r="J348" s="9">
        <f t="shared" ca="1" si="51"/>
        <v>1.0686681217632901</v>
      </c>
      <c r="K348" s="9">
        <f t="shared" si="52"/>
        <v>1.966558929010535</v>
      </c>
      <c r="L348" s="9">
        <f t="shared" si="50"/>
        <v>188.39128313823301</v>
      </c>
      <c r="M348" s="9">
        <f t="shared" si="53"/>
        <v>124.05010890404964</v>
      </c>
      <c r="N348" s="9">
        <f t="shared" si="54"/>
        <v>0</v>
      </c>
      <c r="O348" s="9">
        <f t="shared" si="55"/>
        <v>0</v>
      </c>
      <c r="R348" s="9">
        <f t="shared" si="56"/>
        <v>188.39128313823301</v>
      </c>
      <c r="S348" s="9">
        <f t="shared" si="57"/>
        <v>0</v>
      </c>
      <c r="T348" s="9">
        <f t="shared" si="58"/>
        <v>124.05010890404964</v>
      </c>
      <c r="U348" s="9">
        <f t="shared" si="59"/>
        <v>0</v>
      </c>
    </row>
    <row r="349" spans="8:21">
      <c r="H349" s="8">
        <v>345</v>
      </c>
      <c r="I349" s="9">
        <v>1.6761872379965996</v>
      </c>
      <c r="J349" s="9">
        <f t="shared" ca="1" si="51"/>
        <v>-0.91579514654877203</v>
      </c>
      <c r="K349" s="9">
        <f t="shared" si="52"/>
        <v>1.6761872379965996</v>
      </c>
      <c r="L349" s="9">
        <f t="shared" si="50"/>
        <v>170.90844487770417</v>
      </c>
      <c r="M349" s="9">
        <f t="shared" si="53"/>
        <v>120.61489999846449</v>
      </c>
      <c r="N349" s="9">
        <f t="shared" si="54"/>
        <v>0</v>
      </c>
      <c r="O349" s="9">
        <f t="shared" si="55"/>
        <v>0</v>
      </c>
      <c r="R349" s="9">
        <f t="shared" si="56"/>
        <v>170.90844487770417</v>
      </c>
      <c r="S349" s="9">
        <f t="shared" si="57"/>
        <v>0</v>
      </c>
      <c r="T349" s="9">
        <f t="shared" si="58"/>
        <v>120.61489999846449</v>
      </c>
      <c r="U349" s="9">
        <f t="shared" si="59"/>
        <v>0</v>
      </c>
    </row>
    <row r="350" spans="8:21">
      <c r="H350" s="8">
        <v>346</v>
      </c>
      <c r="I350" s="9">
        <v>6.9377525796143771E-2</v>
      </c>
      <c r="J350" s="9">
        <f t="shared" ca="1" si="51"/>
        <v>-0.67018179167162562</v>
      </c>
      <c r="K350" s="9">
        <f t="shared" si="52"/>
        <v>6.9377525796143771E-2</v>
      </c>
      <c r="L350" s="9">
        <f t="shared" si="50"/>
        <v>99.702485499482535</v>
      </c>
      <c r="M350" s="9">
        <f t="shared" si="53"/>
        <v>103.2551581237704</v>
      </c>
      <c r="N350" s="9">
        <f t="shared" si="54"/>
        <v>19.119435177692907</v>
      </c>
      <c r="O350" s="9">
        <f t="shared" si="55"/>
        <v>10.278508170107983</v>
      </c>
      <c r="R350" s="9">
        <f t="shared" si="56"/>
        <v>99.702485499482535</v>
      </c>
      <c r="S350" s="9">
        <f t="shared" si="57"/>
        <v>19.119435177692907</v>
      </c>
      <c r="T350" s="9">
        <f t="shared" si="58"/>
        <v>103.2551581237704</v>
      </c>
      <c r="U350" s="9">
        <f t="shared" si="59"/>
        <v>10.278508170107983</v>
      </c>
    </row>
    <row r="351" spans="8:21">
      <c r="H351" s="8">
        <v>347</v>
      </c>
      <c r="I351" s="9">
        <v>-0.34316209057587344</v>
      </c>
      <c r="J351" s="9">
        <f t="shared" ca="1" si="51"/>
        <v>-0.59916212185675277</v>
      </c>
      <c r="K351" s="9">
        <f t="shared" si="52"/>
        <v>-0.34316209057587344</v>
      </c>
      <c r="L351" s="9">
        <f t="shared" si="50"/>
        <v>86.818642488679814</v>
      </c>
      <c r="M351" s="9">
        <f t="shared" si="53"/>
        <v>99.216584243305604</v>
      </c>
      <c r="N351" s="9">
        <f t="shared" si="54"/>
        <v>7.6040287038961907</v>
      </c>
      <c r="O351" s="9">
        <f t="shared" si="55"/>
        <v>8.389651208202892</v>
      </c>
      <c r="R351" s="9">
        <f t="shared" si="56"/>
        <v>86.818642488679814</v>
      </c>
      <c r="S351" s="9">
        <f t="shared" si="57"/>
        <v>7.6040287038961907</v>
      </c>
      <c r="T351" s="9">
        <f t="shared" si="58"/>
        <v>99.216584243305604</v>
      </c>
      <c r="U351" s="9">
        <f t="shared" si="59"/>
        <v>8.389651208202892</v>
      </c>
    </row>
    <row r="352" spans="8:21">
      <c r="H352" s="8">
        <v>348</v>
      </c>
      <c r="I352" s="9">
        <v>-0.76115401748948985</v>
      </c>
      <c r="J352" s="9">
        <f t="shared" ca="1" si="51"/>
        <v>-0.77586420279068424</v>
      </c>
      <c r="K352" s="9">
        <f t="shared" si="52"/>
        <v>-0.76115401748948985</v>
      </c>
      <c r="L352" s="9">
        <f t="shared" si="50"/>
        <v>75.461560240195567</v>
      </c>
      <c r="M352" s="9">
        <f t="shared" si="53"/>
        <v>95.285710965417991</v>
      </c>
      <c r="N352" s="9">
        <f t="shared" si="54"/>
        <v>0</v>
      </c>
      <c r="O352" s="9">
        <f t="shared" si="55"/>
        <v>4.4587779303152786</v>
      </c>
      <c r="R352" s="9">
        <f t="shared" si="56"/>
        <v>75.461560240195567</v>
      </c>
      <c r="S352" s="9">
        <f t="shared" si="57"/>
        <v>0</v>
      </c>
      <c r="T352" s="9">
        <f t="shared" si="58"/>
        <v>95.285710965417991</v>
      </c>
      <c r="U352" s="9">
        <f t="shared" si="59"/>
        <v>4.4587779303152786</v>
      </c>
    </row>
    <row r="353" spans="8:21">
      <c r="H353" s="8">
        <v>349</v>
      </c>
      <c r="I353" s="9">
        <v>0.10954518412261288</v>
      </c>
      <c r="J353" s="9">
        <f t="shared" ca="1" si="51"/>
        <v>1.6693321178348197</v>
      </c>
      <c r="K353" s="9">
        <f t="shared" si="52"/>
        <v>0.10954518412261288</v>
      </c>
      <c r="L353" s="9">
        <f t="shared" si="50"/>
        <v>101.05482329739937</v>
      </c>
      <c r="M353" s="9">
        <f t="shared" si="53"/>
        <v>103.65705780067505</v>
      </c>
      <c r="N353" s="9">
        <f t="shared" si="54"/>
        <v>17.767097379776089</v>
      </c>
      <c r="O353" s="9">
        <f t="shared" si="55"/>
        <v>9.8766084932033493</v>
      </c>
      <c r="R353" s="9">
        <f t="shared" si="56"/>
        <v>101.05482329739937</v>
      </c>
      <c r="S353" s="9">
        <f t="shared" si="57"/>
        <v>17.767097379776089</v>
      </c>
      <c r="T353" s="9">
        <f t="shared" si="58"/>
        <v>103.65705780067505</v>
      </c>
      <c r="U353" s="9">
        <f t="shared" si="59"/>
        <v>9.8766084932033493</v>
      </c>
    </row>
    <row r="354" spans="8:21">
      <c r="H354" s="8">
        <v>350</v>
      </c>
      <c r="I354" s="9">
        <v>0.60103391167989595</v>
      </c>
      <c r="J354" s="9">
        <f t="shared" ca="1" si="51"/>
        <v>-0.84293807815914856</v>
      </c>
      <c r="K354" s="9">
        <f t="shared" si="52"/>
        <v>0.60103391167989595</v>
      </c>
      <c r="L354" s="9">
        <f t="shared" si="50"/>
        <v>119.16541838850887</v>
      </c>
      <c r="M354" s="9">
        <f t="shared" si="53"/>
        <v>108.70321329973223</v>
      </c>
      <c r="N354" s="9">
        <f t="shared" si="54"/>
        <v>0</v>
      </c>
      <c r="O354" s="9">
        <f t="shared" si="55"/>
        <v>4.8304529941461567</v>
      </c>
      <c r="R354" s="9">
        <f t="shared" si="56"/>
        <v>119.16541838850887</v>
      </c>
      <c r="S354" s="9">
        <f t="shared" si="57"/>
        <v>0</v>
      </c>
      <c r="T354" s="9">
        <f t="shared" si="58"/>
        <v>108.70321329973223</v>
      </c>
      <c r="U354" s="9">
        <f t="shared" si="59"/>
        <v>4.8304529941461567</v>
      </c>
    </row>
    <row r="355" spans="8:21">
      <c r="H355" s="8">
        <v>351</v>
      </c>
      <c r="I355" s="9">
        <v>-1.5786572759122643</v>
      </c>
      <c r="J355" s="9">
        <f t="shared" ca="1" si="51"/>
        <v>0.35169650659562901</v>
      </c>
      <c r="K355" s="9">
        <f t="shared" si="52"/>
        <v>-1.5786572759122643</v>
      </c>
      <c r="L355" s="9">
        <f t="shared" si="50"/>
        <v>57.364518668077594</v>
      </c>
      <c r="M355" s="9">
        <f t="shared" si="53"/>
        <v>88.042226181239073</v>
      </c>
      <c r="N355" s="9">
        <f t="shared" si="54"/>
        <v>0</v>
      </c>
      <c r="O355" s="9">
        <f t="shared" si="55"/>
        <v>0</v>
      </c>
      <c r="R355" s="9">
        <f t="shared" si="56"/>
        <v>57.364518668077594</v>
      </c>
      <c r="S355" s="9">
        <f t="shared" si="57"/>
        <v>0</v>
      </c>
      <c r="T355" s="9">
        <f t="shared" si="58"/>
        <v>88.042226181239073</v>
      </c>
      <c r="U355" s="9">
        <f t="shared" si="59"/>
        <v>0</v>
      </c>
    </row>
    <row r="356" spans="8:21">
      <c r="H356" s="8">
        <v>352</v>
      </c>
      <c r="I356" s="9">
        <v>0.7180914972557455</v>
      </c>
      <c r="J356" s="9">
        <f t="shared" ca="1" si="51"/>
        <v>1.2269747779554625</v>
      </c>
      <c r="K356" s="9">
        <f t="shared" si="52"/>
        <v>0.7180914972557455</v>
      </c>
      <c r="L356" s="9">
        <f t="shared" si="50"/>
        <v>123.93716336987188</v>
      </c>
      <c r="M356" s="9">
        <f t="shared" si="53"/>
        <v>109.9408356455762</v>
      </c>
      <c r="N356" s="9">
        <f t="shared" si="54"/>
        <v>0</v>
      </c>
      <c r="O356" s="9">
        <f t="shared" si="55"/>
        <v>3.5928306483021686</v>
      </c>
      <c r="R356" s="9">
        <f t="shared" si="56"/>
        <v>123.93716336987188</v>
      </c>
      <c r="S356" s="9">
        <f t="shared" si="57"/>
        <v>0</v>
      </c>
      <c r="T356" s="9">
        <f t="shared" si="58"/>
        <v>109.9408356455762</v>
      </c>
      <c r="U356" s="9">
        <f t="shared" si="59"/>
        <v>3.5928306483021686</v>
      </c>
    </row>
    <row r="357" spans="8:21">
      <c r="H357" s="8">
        <v>353</v>
      </c>
      <c r="I357" s="9">
        <v>-0.32834499176237014</v>
      </c>
      <c r="J357" s="9">
        <f t="shared" ca="1" si="51"/>
        <v>-1.1375128094700051</v>
      </c>
      <c r="K357" s="9">
        <f t="shared" si="52"/>
        <v>-0.32834499176237014</v>
      </c>
      <c r="L357" s="9">
        <f t="shared" si="50"/>
        <v>87.251185859790965</v>
      </c>
      <c r="M357" s="9">
        <f t="shared" si="53"/>
        <v>99.358864359896529</v>
      </c>
      <c r="N357" s="9">
        <f t="shared" si="54"/>
        <v>8.0365720750073422</v>
      </c>
      <c r="O357" s="9">
        <f t="shared" si="55"/>
        <v>8.5319313247938169</v>
      </c>
      <c r="R357" s="9">
        <f t="shared" si="56"/>
        <v>87.251185859790965</v>
      </c>
      <c r="S357" s="9">
        <f t="shared" si="57"/>
        <v>8.0365720750073422</v>
      </c>
      <c r="T357" s="9">
        <f t="shared" si="58"/>
        <v>99.358864359896529</v>
      </c>
      <c r="U357" s="9">
        <f t="shared" si="59"/>
        <v>8.5319313247938169</v>
      </c>
    </row>
    <row r="358" spans="8:21">
      <c r="H358" s="8">
        <v>354</v>
      </c>
      <c r="I358" s="9">
        <v>1.9045326122374746</v>
      </c>
      <c r="J358" s="9">
        <f t="shared" ca="1" si="51"/>
        <v>-1.434768163258749</v>
      </c>
      <c r="K358" s="9">
        <f t="shared" si="52"/>
        <v>1.9045326122374746</v>
      </c>
      <c r="L358" s="9">
        <f t="shared" si="50"/>
        <v>184.51245142004282</v>
      </c>
      <c r="M358" s="9">
        <f t="shared" si="53"/>
        <v>123.30818949543963</v>
      </c>
      <c r="N358" s="9">
        <f t="shared" si="54"/>
        <v>0</v>
      </c>
      <c r="O358" s="9">
        <f t="shared" si="55"/>
        <v>0</v>
      </c>
      <c r="R358" s="9">
        <f t="shared" si="56"/>
        <v>184.51245142004282</v>
      </c>
      <c r="S358" s="9">
        <f t="shared" si="57"/>
        <v>0</v>
      </c>
      <c r="T358" s="9">
        <f t="shared" si="58"/>
        <v>123.30818949543963</v>
      </c>
      <c r="U358" s="9">
        <f t="shared" si="59"/>
        <v>0</v>
      </c>
    </row>
    <row r="359" spans="8:21">
      <c r="H359" s="8">
        <v>355</v>
      </c>
      <c r="I359" s="9">
        <v>-1.0503864379533876</v>
      </c>
      <c r="J359" s="9">
        <f t="shared" ca="1" si="51"/>
        <v>0.6894736516713601</v>
      </c>
      <c r="K359" s="9">
        <f t="shared" si="52"/>
        <v>-1.0503864379533876</v>
      </c>
      <c r="L359" s="9">
        <f t="shared" si="50"/>
        <v>68.484840991681622</v>
      </c>
      <c r="M359" s="9">
        <f t="shared" si="53"/>
        <v>92.65725749035326</v>
      </c>
      <c r="N359" s="9">
        <f t="shared" si="54"/>
        <v>0</v>
      </c>
      <c r="O359" s="9">
        <f t="shared" si="55"/>
        <v>1.8303244552505475</v>
      </c>
      <c r="R359" s="9">
        <f t="shared" si="56"/>
        <v>68.484840991681622</v>
      </c>
      <c r="S359" s="9">
        <f t="shared" si="57"/>
        <v>0</v>
      </c>
      <c r="T359" s="9">
        <f t="shared" si="58"/>
        <v>92.65725749035326</v>
      </c>
      <c r="U359" s="9">
        <f t="shared" si="59"/>
        <v>1.8303244552505475</v>
      </c>
    </row>
    <row r="360" spans="8:21">
      <c r="H360" s="8">
        <v>356</v>
      </c>
      <c r="I360" s="9">
        <v>0.42392661850757357</v>
      </c>
      <c r="J360" s="9">
        <f t="shared" ca="1" si="51"/>
        <v>-1.2226581972849553</v>
      </c>
      <c r="K360" s="9">
        <f t="shared" si="52"/>
        <v>0.42392661850757357</v>
      </c>
      <c r="L360" s="9">
        <f t="shared" si="50"/>
        <v>112.29275366963611</v>
      </c>
      <c r="M360" s="9">
        <f t="shared" si="53"/>
        <v>106.85713439220197</v>
      </c>
      <c r="N360" s="9">
        <f t="shared" si="54"/>
        <v>6.5291670075393426</v>
      </c>
      <c r="O360" s="9">
        <f t="shared" si="55"/>
        <v>6.6765319016764124</v>
      </c>
      <c r="R360" s="9">
        <f t="shared" si="56"/>
        <v>112.29275366963611</v>
      </c>
      <c r="S360" s="9">
        <f t="shared" si="57"/>
        <v>6.5291670075393426</v>
      </c>
      <c r="T360" s="9">
        <f t="shared" si="58"/>
        <v>106.85713439220197</v>
      </c>
      <c r="U360" s="9">
        <f t="shared" si="59"/>
        <v>6.6765319016764124</v>
      </c>
    </row>
    <row r="361" spans="8:21">
      <c r="H361" s="8">
        <v>357</v>
      </c>
      <c r="I361" s="9">
        <v>1.0591900394507645</v>
      </c>
      <c r="J361" s="9">
        <f t="shared" ca="1" si="51"/>
        <v>-0.94119227975062392</v>
      </c>
      <c r="K361" s="9">
        <f t="shared" si="52"/>
        <v>1.0591900394507645</v>
      </c>
      <c r="L361" s="9">
        <f t="shared" si="50"/>
        <v>138.95942580776224</v>
      </c>
      <c r="M361" s="9">
        <f t="shared" si="53"/>
        <v>113.62812781446337</v>
      </c>
      <c r="N361" s="9">
        <f t="shared" si="54"/>
        <v>0</v>
      </c>
      <c r="O361" s="9">
        <f t="shared" si="55"/>
        <v>0</v>
      </c>
      <c r="R361" s="9">
        <f t="shared" si="56"/>
        <v>138.95942580776224</v>
      </c>
      <c r="S361" s="9">
        <f t="shared" si="57"/>
        <v>0</v>
      </c>
      <c r="T361" s="9">
        <f t="shared" si="58"/>
        <v>113.62812781446337</v>
      </c>
      <c r="U361" s="9">
        <f t="shared" si="59"/>
        <v>0</v>
      </c>
    </row>
    <row r="362" spans="8:21">
      <c r="H362" s="8">
        <v>358</v>
      </c>
      <c r="I362" s="9">
        <v>1.3258120034518694</v>
      </c>
      <c r="J362" s="9">
        <f t="shared" ca="1" si="51"/>
        <v>-6.5726636323007182E-2</v>
      </c>
      <c r="K362" s="9">
        <f t="shared" si="52"/>
        <v>1.3258120034518694</v>
      </c>
      <c r="L362" s="9">
        <f t="shared" si="50"/>
        <v>151.95876835900535</v>
      </c>
      <c r="M362" s="9">
        <f t="shared" si="53"/>
        <v>116.59622888521122</v>
      </c>
      <c r="N362" s="9">
        <f t="shared" si="54"/>
        <v>0</v>
      </c>
      <c r="O362" s="9">
        <f t="shared" si="55"/>
        <v>0</v>
      </c>
      <c r="R362" s="9">
        <f t="shared" si="56"/>
        <v>151.95876835900535</v>
      </c>
      <c r="S362" s="9">
        <f t="shared" si="57"/>
        <v>0</v>
      </c>
      <c r="T362" s="9">
        <f t="shared" si="58"/>
        <v>116.59622888521122</v>
      </c>
      <c r="U362" s="9">
        <f t="shared" si="59"/>
        <v>0</v>
      </c>
    </row>
    <row r="363" spans="8:21">
      <c r="H363" s="8">
        <v>359</v>
      </c>
      <c r="I363" s="9">
        <v>0.25643030650279852</v>
      </c>
      <c r="J363" s="9">
        <f t="shared" ca="1" si="51"/>
        <v>0.65340294269993637</v>
      </c>
      <c r="K363" s="9">
        <f t="shared" si="52"/>
        <v>0.25643030650279852</v>
      </c>
      <c r="L363" s="9">
        <f t="shared" si="50"/>
        <v>106.15811899115408</v>
      </c>
      <c r="M363" s="9">
        <f t="shared" si="53"/>
        <v>105.14009015359119</v>
      </c>
      <c r="N363" s="9">
        <f t="shared" si="54"/>
        <v>12.663801686021372</v>
      </c>
      <c r="O363" s="9">
        <f t="shared" si="55"/>
        <v>8.3935761402871947</v>
      </c>
      <c r="R363" s="9">
        <f t="shared" si="56"/>
        <v>106.15811899115408</v>
      </c>
      <c r="S363" s="9">
        <f t="shared" si="57"/>
        <v>12.663801686021372</v>
      </c>
      <c r="T363" s="9">
        <f t="shared" si="58"/>
        <v>105.14009015359119</v>
      </c>
      <c r="U363" s="9">
        <f t="shared" si="59"/>
        <v>8.3935761402871947</v>
      </c>
    </row>
    <row r="364" spans="8:21">
      <c r="H364" s="8">
        <v>360</v>
      </c>
      <c r="I364" s="9">
        <v>-0.80364809571303875</v>
      </c>
      <c r="J364" s="9">
        <f t="shared" ca="1" si="51"/>
        <v>-0.31773182181978532</v>
      </c>
      <c r="K364" s="9">
        <f t="shared" si="52"/>
        <v>-0.80364809571303875</v>
      </c>
      <c r="L364" s="9">
        <f t="shared" si="50"/>
        <v>74.393645034505539</v>
      </c>
      <c r="M364" s="9">
        <f t="shared" si="53"/>
        <v>94.894915395049978</v>
      </c>
      <c r="N364" s="9">
        <f t="shared" si="54"/>
        <v>0</v>
      </c>
      <c r="O364" s="9">
        <f t="shared" si="55"/>
        <v>4.0679823599472655</v>
      </c>
      <c r="R364" s="9">
        <f t="shared" si="56"/>
        <v>74.393645034505539</v>
      </c>
      <c r="S364" s="9">
        <f t="shared" si="57"/>
        <v>0</v>
      </c>
      <c r="T364" s="9">
        <f t="shared" si="58"/>
        <v>94.894915395049978</v>
      </c>
      <c r="U364" s="9">
        <f t="shared" si="59"/>
        <v>4.0679823599472655</v>
      </c>
    </row>
    <row r="365" spans="8:21">
      <c r="H365" s="8">
        <v>361</v>
      </c>
      <c r="I365" s="9">
        <v>1.9936527974619811</v>
      </c>
      <c r="J365" s="9">
        <f t="shared" ca="1" si="51"/>
        <v>1.8651417834313424</v>
      </c>
      <c r="K365" s="9">
        <f t="shared" si="52"/>
        <v>1.9936527974619811</v>
      </c>
      <c r="L365" s="9">
        <f t="shared" si="50"/>
        <v>190.11109332106031</v>
      </c>
      <c r="M365" s="9">
        <f t="shared" si="53"/>
        <v>124.37558780666025</v>
      </c>
      <c r="N365" s="9">
        <f t="shared" si="54"/>
        <v>0</v>
      </c>
      <c r="O365" s="9">
        <f t="shared" si="55"/>
        <v>0</v>
      </c>
      <c r="R365" s="9">
        <f t="shared" si="56"/>
        <v>190.11109332106031</v>
      </c>
      <c r="S365" s="9">
        <f t="shared" si="57"/>
        <v>0</v>
      </c>
      <c r="T365" s="9">
        <f t="shared" si="58"/>
        <v>124.37558780666025</v>
      </c>
      <c r="U365" s="9">
        <f t="shared" si="59"/>
        <v>0</v>
      </c>
    </row>
    <row r="366" spans="8:21">
      <c r="H366" s="8">
        <v>362</v>
      </c>
      <c r="I366" s="9">
        <v>-0.62698165990211552</v>
      </c>
      <c r="J366" s="9">
        <f t="shared" ca="1" si="51"/>
        <v>-1.6911479658358926</v>
      </c>
      <c r="K366" s="9">
        <f t="shared" si="52"/>
        <v>-0.62698165990211552</v>
      </c>
      <c r="L366" s="9">
        <f t="shared" si="50"/>
        <v>78.9350940108488</v>
      </c>
      <c r="M366" s="9">
        <f t="shared" si="53"/>
        <v>96.530217503684113</v>
      </c>
      <c r="N366" s="9">
        <f t="shared" si="54"/>
        <v>0</v>
      </c>
      <c r="O366" s="9">
        <f t="shared" si="55"/>
        <v>5.7032844685814013</v>
      </c>
      <c r="R366" s="9">
        <f t="shared" si="56"/>
        <v>78.9350940108488</v>
      </c>
      <c r="S366" s="9">
        <f t="shared" si="57"/>
        <v>0</v>
      </c>
      <c r="T366" s="9">
        <f t="shared" si="58"/>
        <v>96.530217503684113</v>
      </c>
      <c r="U366" s="9">
        <f t="shared" si="59"/>
        <v>5.7032844685814013</v>
      </c>
    </row>
    <row r="367" spans="8:21">
      <c r="H367" s="8">
        <v>363</v>
      </c>
      <c r="I367" s="9">
        <v>0.25946290077440731</v>
      </c>
      <c r="J367" s="9">
        <f t="shared" ca="1" si="51"/>
        <v>-1.3933935649567919</v>
      </c>
      <c r="K367" s="9">
        <f t="shared" si="52"/>
        <v>0.25946290077440731</v>
      </c>
      <c r="L367" s="9">
        <f t="shared" si="50"/>
        <v>106.26615344696016</v>
      </c>
      <c r="M367" s="9">
        <f t="shared" si="53"/>
        <v>105.17093139830392</v>
      </c>
      <c r="N367" s="9">
        <f t="shared" si="54"/>
        <v>12.555767230215281</v>
      </c>
      <c r="O367" s="9">
        <f t="shared" si="55"/>
        <v>8.362734895574448</v>
      </c>
      <c r="R367" s="9">
        <f t="shared" si="56"/>
        <v>106.26615344696016</v>
      </c>
      <c r="S367" s="9">
        <f t="shared" si="57"/>
        <v>12.555767230215281</v>
      </c>
      <c r="T367" s="9">
        <f t="shared" si="58"/>
        <v>105.17093139830392</v>
      </c>
      <c r="U367" s="9">
        <f t="shared" si="59"/>
        <v>8.362734895574448</v>
      </c>
    </row>
    <row r="368" spans="8:21">
      <c r="H368" s="8">
        <v>364</v>
      </c>
      <c r="I368" s="9">
        <v>-0.50409080294916719</v>
      </c>
      <c r="J368" s="9">
        <f t="shared" ca="1" si="51"/>
        <v>-0.41746066965523831</v>
      </c>
      <c r="K368" s="9">
        <f t="shared" si="52"/>
        <v>-0.50409080294916719</v>
      </c>
      <c r="L368" s="9">
        <f t="shared" si="50"/>
        <v>82.25667486348685</v>
      </c>
      <c r="M368" s="9">
        <f t="shared" si="53"/>
        <v>97.684339708423607</v>
      </c>
      <c r="N368" s="9">
        <f t="shared" si="54"/>
        <v>3.0420610787032274</v>
      </c>
      <c r="O368" s="9">
        <f t="shared" si="55"/>
        <v>6.8574066733208952</v>
      </c>
      <c r="R368" s="9">
        <f t="shared" si="56"/>
        <v>82.25667486348685</v>
      </c>
      <c r="S368" s="9">
        <f t="shared" si="57"/>
        <v>3.0420610787032274</v>
      </c>
      <c r="T368" s="9">
        <f t="shared" si="58"/>
        <v>97.684339708423607</v>
      </c>
      <c r="U368" s="9">
        <f t="shared" si="59"/>
        <v>6.8574066733208952</v>
      </c>
    </row>
    <row r="369" spans="8:21">
      <c r="H369" s="8">
        <v>365</v>
      </c>
      <c r="I369" s="9">
        <v>1.1191845137982155</v>
      </c>
      <c r="J369" s="9">
        <f t="shared" ca="1" si="51"/>
        <v>0.5543431261738343</v>
      </c>
      <c r="K369" s="9">
        <f t="shared" si="52"/>
        <v>1.1191845137982155</v>
      </c>
      <c r="L369" s="9">
        <f t="shared" si="50"/>
        <v>141.78398083617165</v>
      </c>
      <c r="M369" s="9">
        <f t="shared" si="53"/>
        <v>114.28934359427697</v>
      </c>
      <c r="N369" s="9">
        <f t="shared" si="54"/>
        <v>0</v>
      </c>
      <c r="O369" s="9">
        <f t="shared" si="55"/>
        <v>0</v>
      </c>
      <c r="R369" s="9">
        <f t="shared" si="56"/>
        <v>141.78398083617165</v>
      </c>
      <c r="S369" s="9">
        <f t="shared" si="57"/>
        <v>0</v>
      </c>
      <c r="T369" s="9">
        <f t="shared" si="58"/>
        <v>114.28934359427697</v>
      </c>
      <c r="U369" s="9">
        <f t="shared" si="59"/>
        <v>0</v>
      </c>
    </row>
    <row r="370" spans="8:21">
      <c r="H370" s="8">
        <v>366</v>
      </c>
      <c r="I370" s="9">
        <v>-0.98830334006307408</v>
      </c>
      <c r="J370" s="9">
        <f t="shared" ca="1" si="51"/>
        <v>1.5620354527933797</v>
      </c>
      <c r="K370" s="9">
        <f t="shared" si="52"/>
        <v>-0.98830334006307408</v>
      </c>
      <c r="L370" s="9">
        <f t="shared" si="50"/>
        <v>69.925865104335927</v>
      </c>
      <c r="M370" s="9">
        <f t="shared" si="53"/>
        <v>93.215268584368673</v>
      </c>
      <c r="N370" s="9">
        <f t="shared" si="54"/>
        <v>0</v>
      </c>
      <c r="O370" s="9">
        <f t="shared" si="55"/>
        <v>2.3883355492659604</v>
      </c>
      <c r="R370" s="9">
        <f t="shared" si="56"/>
        <v>69.925865104335927</v>
      </c>
      <c r="S370" s="9">
        <f t="shared" si="57"/>
        <v>0</v>
      </c>
      <c r="T370" s="9">
        <f t="shared" si="58"/>
        <v>93.215268584368673</v>
      </c>
      <c r="U370" s="9">
        <f t="shared" si="59"/>
        <v>2.3883355492659604</v>
      </c>
    </row>
    <row r="371" spans="8:21">
      <c r="H371" s="8">
        <v>367</v>
      </c>
      <c r="I371" s="9">
        <v>1.0302511682342106</v>
      </c>
      <c r="J371" s="9">
        <f t="shared" ca="1" si="51"/>
        <v>0.28877454364139848</v>
      </c>
      <c r="K371" s="9">
        <f t="shared" si="52"/>
        <v>1.0302511682342106</v>
      </c>
      <c r="L371" s="9">
        <f t="shared" si="50"/>
        <v>137.61716326748021</v>
      </c>
      <c r="M371" s="9">
        <f t="shared" si="53"/>
        <v>113.31055348646289</v>
      </c>
      <c r="N371" s="9">
        <f t="shared" si="54"/>
        <v>0</v>
      </c>
      <c r="O371" s="9">
        <f t="shared" si="55"/>
        <v>0.22311280741550377</v>
      </c>
      <c r="R371" s="9">
        <f t="shared" si="56"/>
        <v>137.61716326748021</v>
      </c>
      <c r="S371" s="9">
        <f t="shared" si="57"/>
        <v>0</v>
      </c>
      <c r="T371" s="9">
        <f t="shared" si="58"/>
        <v>113.31055348646289</v>
      </c>
      <c r="U371" s="9">
        <f t="shared" si="59"/>
        <v>0.22311280741550377</v>
      </c>
    </row>
    <row r="372" spans="8:21">
      <c r="H372" s="8">
        <v>368</v>
      </c>
      <c r="I372" s="9">
        <v>0.87183982101951718</v>
      </c>
      <c r="J372" s="9">
        <f t="shared" ca="1" si="51"/>
        <v>-0.89629834988569435</v>
      </c>
      <c r="K372" s="9">
        <f t="shared" si="52"/>
        <v>0.87183982101951718</v>
      </c>
      <c r="L372" s="9">
        <f t="shared" si="50"/>
        <v>130.4960766015152</v>
      </c>
      <c r="M372" s="9">
        <f t="shared" si="53"/>
        <v>111.58781382328721</v>
      </c>
      <c r="N372" s="9">
        <f t="shared" si="54"/>
        <v>0</v>
      </c>
      <c r="O372" s="9">
        <f t="shared" si="55"/>
        <v>1.9458524705911771</v>
      </c>
      <c r="R372" s="9">
        <f t="shared" si="56"/>
        <v>130.4960766015152</v>
      </c>
      <c r="S372" s="9">
        <f t="shared" si="57"/>
        <v>0</v>
      </c>
      <c r="T372" s="9">
        <f t="shared" si="58"/>
        <v>111.58781382328721</v>
      </c>
      <c r="U372" s="9">
        <f t="shared" si="59"/>
        <v>1.9458524705911771</v>
      </c>
    </row>
    <row r="373" spans="8:21">
      <c r="H373" s="8">
        <v>369</v>
      </c>
      <c r="I373" s="9">
        <v>1.3847774989598565</v>
      </c>
      <c r="J373" s="9">
        <f t="shared" ca="1" si="51"/>
        <v>-0.28232363046374392</v>
      </c>
      <c r="K373" s="9">
        <f t="shared" si="52"/>
        <v>1.3847774989598565</v>
      </c>
      <c r="L373" s="9">
        <f t="shared" si="50"/>
        <v>154.99405213975697</v>
      </c>
      <c r="M373" s="9">
        <f t="shared" si="53"/>
        <v>117.26304629771639</v>
      </c>
      <c r="N373" s="9">
        <f t="shared" si="54"/>
        <v>0</v>
      </c>
      <c r="O373" s="9">
        <f t="shared" si="55"/>
        <v>0</v>
      </c>
      <c r="R373" s="9">
        <f t="shared" si="56"/>
        <v>154.99405213975697</v>
      </c>
      <c r="S373" s="9">
        <f t="shared" si="57"/>
        <v>0</v>
      </c>
      <c r="T373" s="9">
        <f t="shared" si="58"/>
        <v>117.26304629771639</v>
      </c>
      <c r="U373" s="9">
        <f t="shared" si="59"/>
        <v>0</v>
      </c>
    </row>
    <row r="374" spans="8:21">
      <c r="H374" s="8">
        <v>370</v>
      </c>
      <c r="I374" s="9">
        <v>-0.6486930174020108</v>
      </c>
      <c r="J374" s="9">
        <f t="shared" ca="1" si="51"/>
        <v>6.5359711732649886E-2</v>
      </c>
      <c r="K374" s="9">
        <f t="shared" si="52"/>
        <v>-0.6486930174020108</v>
      </c>
      <c r="L374" s="9">
        <f t="shared" si="50"/>
        <v>78.362363081049608</v>
      </c>
      <c r="M374" s="9">
        <f t="shared" si="53"/>
        <v>96.327738527667293</v>
      </c>
      <c r="N374" s="9">
        <f t="shared" si="54"/>
        <v>0</v>
      </c>
      <c r="O374" s="9">
        <f t="shared" si="55"/>
        <v>5.5008054925645808</v>
      </c>
      <c r="R374" s="9">
        <f t="shared" si="56"/>
        <v>78.362363081049608</v>
      </c>
      <c r="S374" s="9">
        <f t="shared" si="57"/>
        <v>0</v>
      </c>
      <c r="T374" s="9">
        <f t="shared" si="58"/>
        <v>96.327738527667293</v>
      </c>
      <c r="U374" s="9">
        <f t="shared" si="59"/>
        <v>5.5008054925645808</v>
      </c>
    </row>
    <row r="375" spans="8:21">
      <c r="H375" s="8">
        <v>371</v>
      </c>
      <c r="I375" s="9">
        <v>1.4311864498123619</v>
      </c>
      <c r="J375" s="9">
        <f t="shared" ca="1" si="51"/>
        <v>1.0482465363649909</v>
      </c>
      <c r="K375" s="9">
        <f t="shared" si="52"/>
        <v>1.4311864498123619</v>
      </c>
      <c r="L375" s="9">
        <f t="shared" si="50"/>
        <v>157.42555700410449</v>
      </c>
      <c r="M375" s="9">
        <f t="shared" si="53"/>
        <v>117.79054752503124</v>
      </c>
      <c r="N375" s="9">
        <f t="shared" si="54"/>
        <v>0</v>
      </c>
      <c r="O375" s="9">
        <f t="shared" si="55"/>
        <v>0</v>
      </c>
      <c r="R375" s="9">
        <f t="shared" si="56"/>
        <v>157.42555700410449</v>
      </c>
      <c r="S375" s="9">
        <f t="shared" si="57"/>
        <v>0</v>
      </c>
      <c r="T375" s="9">
        <f t="shared" si="58"/>
        <v>117.79054752503124</v>
      </c>
      <c r="U375" s="9">
        <f t="shared" si="59"/>
        <v>0</v>
      </c>
    </row>
    <row r="376" spans="8:21">
      <c r="H376" s="8">
        <v>372</v>
      </c>
      <c r="I376" s="9">
        <v>0.21506968411909885</v>
      </c>
      <c r="J376" s="9">
        <f t="shared" ca="1" si="51"/>
        <v>1.3047608732412086</v>
      </c>
      <c r="K376" s="9">
        <f t="shared" si="52"/>
        <v>0.21506968411909885</v>
      </c>
      <c r="L376" s="9">
        <f t="shared" si="50"/>
        <v>104.69558753262058</v>
      </c>
      <c r="M376" s="9">
        <f t="shared" si="53"/>
        <v>104.72035761442835</v>
      </c>
      <c r="N376" s="9">
        <f t="shared" si="54"/>
        <v>14.126333144554849</v>
      </c>
      <c r="O376" s="9">
        <f t="shared" si="55"/>
        <v>8.8133086794500457</v>
      </c>
      <c r="R376" s="9">
        <f t="shared" si="56"/>
        <v>104.69558753262058</v>
      </c>
      <c r="S376" s="9">
        <f t="shared" si="57"/>
        <v>14.126333144554849</v>
      </c>
      <c r="T376" s="9">
        <f t="shared" si="58"/>
        <v>104.72035761442835</v>
      </c>
      <c r="U376" s="9">
        <f t="shared" si="59"/>
        <v>8.8133086794500457</v>
      </c>
    </row>
    <row r="377" spans="8:21">
      <c r="H377" s="8">
        <v>373</v>
      </c>
      <c r="I377" s="9">
        <v>0.81170435072159253</v>
      </c>
      <c r="J377" s="9">
        <f t="shared" ca="1" si="51"/>
        <v>-0.68163641939391684</v>
      </c>
      <c r="K377" s="9">
        <f t="shared" si="52"/>
        <v>0.81170435072159253</v>
      </c>
      <c r="L377" s="9">
        <f t="shared" si="50"/>
        <v>127.89034575814118</v>
      </c>
      <c r="M377" s="9">
        <f t="shared" si="53"/>
        <v>110.94071480461868</v>
      </c>
      <c r="N377" s="9">
        <f t="shared" si="54"/>
        <v>0</v>
      </c>
      <c r="O377" s="9">
        <f t="shared" si="55"/>
        <v>2.5929514892597183</v>
      </c>
      <c r="R377" s="9">
        <f t="shared" si="56"/>
        <v>127.89034575814118</v>
      </c>
      <c r="S377" s="9">
        <f t="shared" si="57"/>
        <v>0</v>
      </c>
      <c r="T377" s="9">
        <f t="shared" si="58"/>
        <v>110.94071480461868</v>
      </c>
      <c r="U377" s="9">
        <f t="shared" si="59"/>
        <v>2.5929514892597183</v>
      </c>
    </row>
    <row r="378" spans="8:21">
      <c r="H378" s="8">
        <v>374</v>
      </c>
      <c r="I378" s="9">
        <v>0.73887822959082639</v>
      </c>
      <c r="J378" s="9">
        <f t="shared" ca="1" si="51"/>
        <v>-0.61114982539656004</v>
      </c>
      <c r="K378" s="9">
        <f t="shared" si="52"/>
        <v>0.73887822959082639</v>
      </c>
      <c r="L378" s="9">
        <f t="shared" si="50"/>
        <v>124.80427794733839</v>
      </c>
      <c r="M378" s="9">
        <f t="shared" si="53"/>
        <v>110.16207756903701</v>
      </c>
      <c r="N378" s="9">
        <f t="shared" si="54"/>
        <v>0</v>
      </c>
      <c r="O378" s="9">
        <f t="shared" si="55"/>
        <v>3.3715887248413594</v>
      </c>
      <c r="R378" s="9">
        <f t="shared" si="56"/>
        <v>124.80427794733839</v>
      </c>
      <c r="S378" s="9">
        <f t="shared" si="57"/>
        <v>0</v>
      </c>
      <c r="T378" s="9">
        <f t="shared" si="58"/>
        <v>110.16207756903701</v>
      </c>
      <c r="U378" s="9">
        <f t="shared" si="59"/>
        <v>3.3715887248413594</v>
      </c>
    </row>
    <row r="379" spans="8:21">
      <c r="H379" s="8">
        <v>375</v>
      </c>
      <c r="I379" s="9">
        <v>0.24582551061562433</v>
      </c>
      <c r="J379" s="9">
        <f t="shared" ca="1" si="51"/>
        <v>-1.4612254541819312E-2</v>
      </c>
      <c r="K379" s="9">
        <f t="shared" si="52"/>
        <v>0.24582551061562433</v>
      </c>
      <c r="L379" s="9">
        <f t="shared" si="50"/>
        <v>105.78119198887366</v>
      </c>
      <c r="M379" s="9">
        <f t="shared" si="53"/>
        <v>105.03231130995917</v>
      </c>
      <c r="N379" s="9">
        <f t="shared" si="54"/>
        <v>13.040728688301783</v>
      </c>
      <c r="O379" s="9">
        <f t="shared" si="55"/>
        <v>8.5013549839192137</v>
      </c>
      <c r="R379" s="9">
        <f t="shared" si="56"/>
        <v>105.78119198887366</v>
      </c>
      <c r="S379" s="9">
        <f t="shared" si="57"/>
        <v>13.040728688301783</v>
      </c>
      <c r="T379" s="9">
        <f t="shared" si="58"/>
        <v>105.03231130995917</v>
      </c>
      <c r="U379" s="9">
        <f t="shared" si="59"/>
        <v>8.5013549839192137</v>
      </c>
    </row>
    <row r="380" spans="8:21">
      <c r="H380" s="8">
        <v>376</v>
      </c>
      <c r="I380" s="9">
        <v>-0.16022555668453323</v>
      </c>
      <c r="J380" s="9">
        <f t="shared" ca="1" si="51"/>
        <v>0.32809971762171214</v>
      </c>
      <c r="K380" s="9">
        <f t="shared" si="52"/>
        <v>-0.16022555668453323</v>
      </c>
      <c r="L380" s="9">
        <f t="shared" si="50"/>
        <v>92.312523518923911</v>
      </c>
      <c r="M380" s="9">
        <f t="shared" si="53"/>
        <v>100.9875810739056</v>
      </c>
      <c r="N380" s="9">
        <f t="shared" si="54"/>
        <v>13.097909734140288</v>
      </c>
      <c r="O380" s="9">
        <f t="shared" si="55"/>
        <v>10.16064803880289</v>
      </c>
      <c r="R380" s="9">
        <f t="shared" si="56"/>
        <v>92.312523518923911</v>
      </c>
      <c r="S380" s="9">
        <f t="shared" si="57"/>
        <v>13.097909734140288</v>
      </c>
      <c r="T380" s="9">
        <f t="shared" si="58"/>
        <v>100.9875810739056</v>
      </c>
      <c r="U380" s="9">
        <f t="shared" si="59"/>
        <v>10.16064803880289</v>
      </c>
    </row>
    <row r="381" spans="8:21">
      <c r="H381" s="8">
        <v>377</v>
      </c>
      <c r="I381" s="9">
        <v>1.2085829517504341</v>
      </c>
      <c r="J381" s="9">
        <f t="shared" ca="1" si="51"/>
        <v>0.94921954993125812</v>
      </c>
      <c r="K381" s="9">
        <f t="shared" si="52"/>
        <v>1.2085829517504341</v>
      </c>
      <c r="L381" s="9">
        <f t="shared" si="50"/>
        <v>146.09975185325388</v>
      </c>
      <c r="M381" s="9">
        <f t="shared" si="53"/>
        <v>115.28177392931488</v>
      </c>
      <c r="N381" s="9">
        <f t="shared" si="54"/>
        <v>0</v>
      </c>
      <c r="O381" s="9">
        <f t="shared" si="55"/>
        <v>0</v>
      </c>
      <c r="R381" s="9">
        <f t="shared" si="56"/>
        <v>146.09975185325388</v>
      </c>
      <c r="S381" s="9">
        <f t="shared" si="57"/>
        <v>0</v>
      </c>
      <c r="T381" s="9">
        <f t="shared" si="58"/>
        <v>115.28177392931488</v>
      </c>
      <c r="U381" s="9">
        <f t="shared" si="59"/>
        <v>0</v>
      </c>
    </row>
    <row r="382" spans="8:21">
      <c r="H382" s="8">
        <v>378</v>
      </c>
      <c r="I382" s="9">
        <v>0.41453791261342815</v>
      </c>
      <c r="J382" s="9">
        <f t="shared" ca="1" si="51"/>
        <v>-0.38246240351163019</v>
      </c>
      <c r="K382" s="9">
        <f t="shared" si="52"/>
        <v>0.41453791261342815</v>
      </c>
      <c r="L382" s="9">
        <f t="shared" si="50"/>
        <v>111.93969432519664</v>
      </c>
      <c r="M382" s="9">
        <f t="shared" si="53"/>
        <v>106.76015093670262</v>
      </c>
      <c r="N382" s="9">
        <f t="shared" si="54"/>
        <v>6.8822263519788009</v>
      </c>
      <c r="O382" s="9">
        <f t="shared" si="55"/>
        <v>6.7735153571757678</v>
      </c>
      <c r="R382" s="9">
        <f t="shared" si="56"/>
        <v>111.93969432519664</v>
      </c>
      <c r="S382" s="9">
        <f t="shared" si="57"/>
        <v>6.8822263519788009</v>
      </c>
      <c r="T382" s="9">
        <f t="shared" si="58"/>
        <v>106.76015093670262</v>
      </c>
      <c r="U382" s="9">
        <f t="shared" si="59"/>
        <v>6.7735153571757678</v>
      </c>
    </row>
    <row r="383" spans="8:21">
      <c r="H383" s="8">
        <v>379</v>
      </c>
      <c r="I383" s="9">
        <v>0.55540905367743876</v>
      </c>
      <c r="J383" s="9">
        <f t="shared" ca="1" si="51"/>
        <v>1.3970795542866947</v>
      </c>
      <c r="K383" s="9">
        <f t="shared" si="52"/>
        <v>0.55540905367743876</v>
      </c>
      <c r="L383" s="9">
        <f t="shared" si="50"/>
        <v>117.35571715507362</v>
      </c>
      <c r="M383" s="9">
        <f t="shared" si="53"/>
        <v>108.22461445519541</v>
      </c>
      <c r="N383" s="9">
        <f t="shared" si="54"/>
        <v>1.4662035221018073</v>
      </c>
      <c r="O383" s="9">
        <f t="shared" si="55"/>
        <v>5.3090518386829615</v>
      </c>
      <c r="R383" s="9">
        <f t="shared" si="56"/>
        <v>117.35571715507362</v>
      </c>
      <c r="S383" s="9">
        <f t="shared" si="57"/>
        <v>1.4662035221018073</v>
      </c>
      <c r="T383" s="9">
        <f t="shared" si="58"/>
        <v>108.22461445519541</v>
      </c>
      <c r="U383" s="9">
        <f t="shared" si="59"/>
        <v>5.3090518386829615</v>
      </c>
    </row>
    <row r="384" spans="8:21">
      <c r="H384" s="8">
        <v>380</v>
      </c>
      <c r="I384" s="9">
        <v>0.33157599847219055</v>
      </c>
      <c r="J384" s="9">
        <f t="shared" ca="1" si="51"/>
        <v>0.94457850943576083</v>
      </c>
      <c r="K384" s="9">
        <f t="shared" si="52"/>
        <v>0.33157599847219055</v>
      </c>
      <c r="L384" s="9">
        <f t="shared" si="50"/>
        <v>108.86778495480705</v>
      </c>
      <c r="M384" s="9">
        <f t="shared" si="53"/>
        <v>105.90698721910069</v>
      </c>
      <c r="N384" s="9">
        <f t="shared" si="54"/>
        <v>9.9541357223683917</v>
      </c>
      <c r="O384" s="9">
        <f t="shared" si="55"/>
        <v>7.6266790747776838</v>
      </c>
      <c r="R384" s="9">
        <f t="shared" si="56"/>
        <v>108.86778495480705</v>
      </c>
      <c r="S384" s="9">
        <f t="shared" si="57"/>
        <v>9.9541357223683917</v>
      </c>
      <c r="T384" s="9">
        <f t="shared" si="58"/>
        <v>105.90698721910069</v>
      </c>
      <c r="U384" s="9">
        <f t="shared" si="59"/>
        <v>7.6266790747776838</v>
      </c>
    </row>
    <row r="385" spans="8:21">
      <c r="H385" s="8">
        <v>381</v>
      </c>
      <c r="I385" s="9">
        <v>-0.33511286117943911</v>
      </c>
      <c r="J385" s="9">
        <f t="shared" ca="1" si="51"/>
        <v>-0.86716880226071891</v>
      </c>
      <c r="K385" s="9">
        <f t="shared" si="52"/>
        <v>-0.33511286117943911</v>
      </c>
      <c r="L385" s="9">
        <f t="shared" si="50"/>
        <v>87.053350302842276</v>
      </c>
      <c r="M385" s="9">
        <f t="shared" si="53"/>
        <v>99.293851088731898</v>
      </c>
      <c r="N385" s="9">
        <f t="shared" si="54"/>
        <v>7.8387365180586528</v>
      </c>
      <c r="O385" s="9">
        <f t="shared" si="55"/>
        <v>8.4669180536291861</v>
      </c>
      <c r="R385" s="9">
        <f t="shared" si="56"/>
        <v>87.053350302842276</v>
      </c>
      <c r="S385" s="9">
        <f t="shared" si="57"/>
        <v>7.8387365180586528</v>
      </c>
      <c r="T385" s="9">
        <f t="shared" si="58"/>
        <v>99.293851088731898</v>
      </c>
      <c r="U385" s="9">
        <f t="shared" si="59"/>
        <v>8.4669180536291861</v>
      </c>
    </row>
    <row r="386" spans="8:21">
      <c r="H386" s="8">
        <v>382</v>
      </c>
      <c r="I386" s="9">
        <v>-1.2684632718434192</v>
      </c>
      <c r="J386" s="9">
        <f t="shared" ca="1" si="51"/>
        <v>0.7305102742349866</v>
      </c>
      <c r="K386" s="9">
        <f t="shared" si="52"/>
        <v>-1.2684632718434192</v>
      </c>
      <c r="L386" s="9">
        <f t="shared" si="50"/>
        <v>63.654347764671407</v>
      </c>
      <c r="M386" s="9">
        <f t="shared" si="53"/>
        <v>90.72349671493393</v>
      </c>
      <c r="N386" s="9">
        <f t="shared" si="54"/>
        <v>0</v>
      </c>
      <c r="O386" s="9">
        <f t="shared" si="55"/>
        <v>0</v>
      </c>
      <c r="R386" s="9">
        <f t="shared" si="56"/>
        <v>63.654347764671407</v>
      </c>
      <c r="S386" s="9">
        <f t="shared" si="57"/>
        <v>0</v>
      </c>
      <c r="T386" s="9">
        <f t="shared" si="58"/>
        <v>90.72349671493393</v>
      </c>
      <c r="U386" s="9">
        <f t="shared" si="59"/>
        <v>0</v>
      </c>
    </row>
    <row r="387" spans="8:21">
      <c r="H387" s="8">
        <v>383</v>
      </c>
      <c r="I387" s="9">
        <v>-8.206389506148945E-2</v>
      </c>
      <c r="J387" s="9">
        <f t="shared" ca="1" si="51"/>
        <v>-0.11865693909570459</v>
      </c>
      <c r="K387" s="9">
        <f t="shared" si="52"/>
        <v>-8.206389506148945E-2</v>
      </c>
      <c r="L387" s="9">
        <f t="shared" si="50"/>
        <v>94.764596904397209</v>
      </c>
      <c r="M387" s="9">
        <f t="shared" si="53"/>
        <v>101.75386517123653</v>
      </c>
      <c r="N387" s="9">
        <f t="shared" si="54"/>
        <v>15.549983119613586</v>
      </c>
      <c r="O387" s="9">
        <f t="shared" si="55"/>
        <v>10.926932136133814</v>
      </c>
      <c r="R387" s="9">
        <f t="shared" si="56"/>
        <v>94.764596904397209</v>
      </c>
      <c r="S387" s="9">
        <f t="shared" si="57"/>
        <v>15.549983119613586</v>
      </c>
      <c r="T387" s="9">
        <f t="shared" si="58"/>
        <v>101.75386517123653</v>
      </c>
      <c r="U387" s="9">
        <f t="shared" si="59"/>
        <v>10.926932136133814</v>
      </c>
    </row>
    <row r="388" spans="8:21">
      <c r="H388" s="8">
        <v>384</v>
      </c>
      <c r="I388" s="9">
        <v>-1.0538628254628462</v>
      </c>
      <c r="J388" s="9">
        <f t="shared" ca="1" si="51"/>
        <v>-1.0780401903099832</v>
      </c>
      <c r="K388" s="9">
        <f t="shared" si="52"/>
        <v>-1.0538628254628462</v>
      </c>
      <c r="L388" s="9">
        <f t="shared" si="50"/>
        <v>68.40503356024297</v>
      </c>
      <c r="M388" s="9">
        <f t="shared" si="53"/>
        <v>92.626110207282906</v>
      </c>
      <c r="N388" s="9">
        <f t="shared" si="54"/>
        <v>0</v>
      </c>
      <c r="O388" s="9">
        <f t="shared" si="55"/>
        <v>1.7991771721801939</v>
      </c>
      <c r="R388" s="9">
        <f t="shared" si="56"/>
        <v>68.40503356024297</v>
      </c>
      <c r="S388" s="9">
        <f t="shared" si="57"/>
        <v>0</v>
      </c>
      <c r="T388" s="9">
        <f t="shared" si="58"/>
        <v>92.626110207282906</v>
      </c>
      <c r="U388" s="9">
        <f t="shared" si="59"/>
        <v>1.7991771721801939</v>
      </c>
    </row>
    <row r="389" spans="8:21">
      <c r="H389" s="8">
        <v>385</v>
      </c>
      <c r="I389" s="9">
        <v>-0.31758534299066055</v>
      </c>
      <c r="J389" s="9">
        <f t="shared" ca="1" si="51"/>
        <v>-0.44972140609892314</v>
      </c>
      <c r="K389" s="9">
        <f t="shared" si="52"/>
        <v>-0.31758534299066055</v>
      </c>
      <c r="L389" s="9">
        <f t="shared" ref="L389:L452" si="60">$E$7*EXP(($B$5-0.5*$E$9^2)*$B$6+$E$9*SQRT($B$6)*K389)</f>
        <v>87.566633438567678</v>
      </c>
      <c r="M389" s="9">
        <f t="shared" si="53"/>
        <v>99.462310966679112</v>
      </c>
      <c r="N389" s="9">
        <f t="shared" si="54"/>
        <v>8.3520196537840548</v>
      </c>
      <c r="O389" s="9">
        <f t="shared" si="55"/>
        <v>8.6353779315764001</v>
      </c>
      <c r="R389" s="9">
        <f t="shared" si="56"/>
        <v>87.566633438567678</v>
      </c>
      <c r="S389" s="9">
        <f t="shared" si="57"/>
        <v>8.3520196537840548</v>
      </c>
      <c r="T389" s="9">
        <f t="shared" si="58"/>
        <v>99.462310966679112</v>
      </c>
      <c r="U389" s="9">
        <f t="shared" si="59"/>
        <v>8.6353779315764001</v>
      </c>
    </row>
    <row r="390" spans="8:21">
      <c r="H390" s="8">
        <v>386</v>
      </c>
      <c r="I390" s="9">
        <v>-0.88088013608604665</v>
      </c>
      <c r="J390" s="9">
        <f t="shared" ref="J390:J453" ca="1" si="61">NORMSINV(RAND())</f>
        <v>1.3006820438506195</v>
      </c>
      <c r="K390" s="9">
        <f t="shared" ref="K390:K453" si="62">IF($B$7=0,I390,J390)</f>
        <v>-0.88088013608604665</v>
      </c>
      <c r="L390" s="9">
        <f t="shared" si="60"/>
        <v>72.491277961925462</v>
      </c>
      <c r="M390" s="9">
        <f t="shared" ref="M390:M453" si="63">$E$8*EXP(($B$5-0.5*$E$10^2)*$B$6+$E$10*SQRT($B$6)*K390)</f>
        <v>94.188752223320677</v>
      </c>
      <c r="N390" s="9">
        <f t="shared" ref="N390:N453" si="64">IF(L390&lt;$E$11,0,IF(AND(L390&gt;$E$11,L390&lt;$E$12),L390-$E$11,IF(AND(L390&gt;$E$12,L390&lt;$E$13),L390-$E$11+2*$E$12-2*L390,0)))</f>
        <v>0</v>
      </c>
      <c r="O390" s="9">
        <f t="shared" ref="O390:O453" si="65">IF(M390&lt;$E$14,0,IF(AND(M390&gt;$E$14,M390&lt;$E$15),M390-$E$14,IF(AND(M390&gt;$E$15,M390&lt;$E$16),M390-$E$14+2*$E$15-2*M390,0)))</f>
        <v>3.3618191882179644</v>
      </c>
      <c r="R390" s="9">
        <f t="shared" ref="R390:R453" si="66">L390</f>
        <v>72.491277961925462</v>
      </c>
      <c r="S390" s="9">
        <f t="shared" ref="S390:S453" si="67">N390</f>
        <v>0</v>
      </c>
      <c r="T390" s="9">
        <f t="shared" ref="T390:T453" si="68">M390</f>
        <v>94.188752223320677</v>
      </c>
      <c r="U390" s="9">
        <f t="shared" ref="U390:U453" si="69">O390</f>
        <v>3.3618191882179644</v>
      </c>
    </row>
    <row r="391" spans="8:21">
      <c r="H391" s="8">
        <v>387</v>
      </c>
      <c r="I391" s="9">
        <v>-0.17408932273652236</v>
      </c>
      <c r="J391" s="9">
        <f t="shared" ca="1" si="61"/>
        <v>-0.8593992191292128</v>
      </c>
      <c r="K391" s="9">
        <f t="shared" si="62"/>
        <v>-0.17408932273652236</v>
      </c>
      <c r="L391" s="9">
        <f t="shared" si="60"/>
        <v>91.884264647595657</v>
      </c>
      <c r="M391" s="9">
        <f t="shared" si="63"/>
        <v>100.85226679625654</v>
      </c>
      <c r="N391" s="9">
        <f t="shared" si="64"/>
        <v>12.669650862812034</v>
      </c>
      <c r="O391" s="9">
        <f t="shared" si="65"/>
        <v>10.025333761153831</v>
      </c>
      <c r="R391" s="9">
        <f t="shared" si="66"/>
        <v>91.884264647595657</v>
      </c>
      <c r="S391" s="9">
        <f t="shared" si="67"/>
        <v>12.669650862812034</v>
      </c>
      <c r="T391" s="9">
        <f t="shared" si="68"/>
        <v>100.85226679625654</v>
      </c>
      <c r="U391" s="9">
        <f t="shared" si="69"/>
        <v>10.025333761153831</v>
      </c>
    </row>
    <row r="392" spans="8:21">
      <c r="H392" s="8">
        <v>388</v>
      </c>
      <c r="I392" s="9">
        <v>-0.33033874811641306</v>
      </c>
      <c r="J392" s="9">
        <f t="shared" ca="1" si="61"/>
        <v>0.44684559192834272</v>
      </c>
      <c r="K392" s="9">
        <f t="shared" si="62"/>
        <v>-0.33033874811641306</v>
      </c>
      <c r="L392" s="9">
        <f t="shared" si="60"/>
        <v>87.192858530450749</v>
      </c>
      <c r="M392" s="9">
        <f t="shared" si="63"/>
        <v>99.339707585434766</v>
      </c>
      <c r="N392" s="9">
        <f t="shared" si="64"/>
        <v>7.9782447456671264</v>
      </c>
      <c r="O392" s="9">
        <f t="shared" si="65"/>
        <v>8.512774550332054</v>
      </c>
      <c r="R392" s="9">
        <f t="shared" si="66"/>
        <v>87.192858530450749</v>
      </c>
      <c r="S392" s="9">
        <f t="shared" si="67"/>
        <v>7.9782447456671264</v>
      </c>
      <c r="T392" s="9">
        <f t="shared" si="68"/>
        <v>99.339707585434766</v>
      </c>
      <c r="U392" s="9">
        <f t="shared" si="69"/>
        <v>8.512774550332054</v>
      </c>
    </row>
    <row r="393" spans="8:21">
      <c r="H393" s="8">
        <v>389</v>
      </c>
      <c r="I393" s="9">
        <v>0.49832247437504124</v>
      </c>
      <c r="J393" s="9">
        <f t="shared" ca="1" si="61"/>
        <v>0.80437891607407985</v>
      </c>
      <c r="K393" s="9">
        <f t="shared" si="62"/>
        <v>0.49832247437504124</v>
      </c>
      <c r="L393" s="9">
        <f t="shared" si="60"/>
        <v>115.1300460296959</v>
      </c>
      <c r="M393" s="9">
        <f t="shared" si="63"/>
        <v>107.62875025007425</v>
      </c>
      <c r="N393" s="9">
        <f t="shared" si="64"/>
        <v>3.6918746474795512</v>
      </c>
      <c r="O393" s="9">
        <f t="shared" si="65"/>
        <v>5.9049160438041497</v>
      </c>
      <c r="R393" s="9">
        <f t="shared" si="66"/>
        <v>115.1300460296959</v>
      </c>
      <c r="S393" s="9">
        <f t="shared" si="67"/>
        <v>3.6918746474795512</v>
      </c>
      <c r="T393" s="9">
        <f t="shared" si="68"/>
        <v>107.62875025007425</v>
      </c>
      <c r="U393" s="9">
        <f t="shared" si="69"/>
        <v>5.9049160438041497</v>
      </c>
    </row>
    <row r="394" spans="8:21">
      <c r="H394" s="8">
        <v>390</v>
      </c>
      <c r="I394" s="9">
        <v>1.7677542263683605</v>
      </c>
      <c r="J394" s="9">
        <f t="shared" ca="1" si="61"/>
        <v>-0.67385507567227798</v>
      </c>
      <c r="K394" s="9">
        <f t="shared" si="62"/>
        <v>1.7677542263683605</v>
      </c>
      <c r="L394" s="9">
        <f t="shared" si="60"/>
        <v>176.23887791297687</v>
      </c>
      <c r="M394" s="9">
        <f t="shared" si="63"/>
        <v>121.68777681656609</v>
      </c>
      <c r="N394" s="9">
        <f t="shared" si="64"/>
        <v>0</v>
      </c>
      <c r="O394" s="9">
        <f t="shared" si="65"/>
        <v>0</v>
      </c>
      <c r="R394" s="9">
        <f t="shared" si="66"/>
        <v>176.23887791297687</v>
      </c>
      <c r="S394" s="9">
        <f t="shared" si="67"/>
        <v>0</v>
      </c>
      <c r="T394" s="9">
        <f t="shared" si="68"/>
        <v>121.68777681656609</v>
      </c>
      <c r="U394" s="9">
        <f t="shared" si="69"/>
        <v>0</v>
      </c>
    </row>
    <row r="395" spans="8:21">
      <c r="H395" s="8">
        <v>391</v>
      </c>
      <c r="I395" s="9">
        <v>0.31221677619593602</v>
      </c>
      <c r="J395" s="9">
        <f t="shared" ca="1" si="61"/>
        <v>5.5425389073493904E-2</v>
      </c>
      <c r="K395" s="9">
        <f t="shared" si="62"/>
        <v>0.31221677619593602</v>
      </c>
      <c r="L395" s="9">
        <f t="shared" si="60"/>
        <v>108.16316986798631</v>
      </c>
      <c r="M395" s="9">
        <f t="shared" si="63"/>
        <v>105.70888398147241</v>
      </c>
      <c r="N395" s="9">
        <f t="shared" si="64"/>
        <v>10.658750809189144</v>
      </c>
      <c r="O395" s="9">
        <f t="shared" si="65"/>
        <v>7.8247823124059721</v>
      </c>
      <c r="R395" s="9">
        <f t="shared" si="66"/>
        <v>108.16316986798631</v>
      </c>
      <c r="S395" s="9">
        <f t="shared" si="67"/>
        <v>10.658750809189144</v>
      </c>
      <c r="T395" s="9">
        <f t="shared" si="68"/>
        <v>105.70888398147241</v>
      </c>
      <c r="U395" s="9">
        <f t="shared" si="69"/>
        <v>7.8247823124059721</v>
      </c>
    </row>
    <row r="396" spans="8:21">
      <c r="H396" s="8">
        <v>392</v>
      </c>
      <c r="I396" s="9">
        <v>-1.2114170306330021</v>
      </c>
      <c r="J396" s="9">
        <f t="shared" ca="1" si="61"/>
        <v>-7.5610979000556306E-4</v>
      </c>
      <c r="K396" s="9">
        <f t="shared" si="62"/>
        <v>-1.2114170306330021</v>
      </c>
      <c r="L396" s="9">
        <f t="shared" si="60"/>
        <v>64.884023071487221</v>
      </c>
      <c r="M396" s="9">
        <f t="shared" si="63"/>
        <v>91.225412606137525</v>
      </c>
      <c r="N396" s="9">
        <f t="shared" si="64"/>
        <v>0</v>
      </c>
      <c r="O396" s="9">
        <f t="shared" si="65"/>
        <v>0.39847957103481235</v>
      </c>
      <c r="R396" s="9">
        <f t="shared" si="66"/>
        <v>64.884023071487221</v>
      </c>
      <c r="S396" s="9">
        <f t="shared" si="67"/>
        <v>0</v>
      </c>
      <c r="T396" s="9">
        <f t="shared" si="68"/>
        <v>91.225412606137525</v>
      </c>
      <c r="U396" s="9">
        <f t="shared" si="69"/>
        <v>0.39847957103481235</v>
      </c>
    </row>
    <row r="397" spans="8:21">
      <c r="H397" s="8">
        <v>393</v>
      </c>
      <c r="I397" s="9">
        <v>-0.30639065756100781</v>
      </c>
      <c r="J397" s="9">
        <f t="shared" ca="1" si="61"/>
        <v>-0.69509454060595977</v>
      </c>
      <c r="K397" s="9">
        <f t="shared" si="62"/>
        <v>-0.30639065756100781</v>
      </c>
      <c r="L397" s="9">
        <f t="shared" si="60"/>
        <v>87.896045894794938</v>
      </c>
      <c r="M397" s="9">
        <f t="shared" si="63"/>
        <v>99.570054475218541</v>
      </c>
      <c r="N397" s="9">
        <f t="shared" si="64"/>
        <v>8.6814321100113148</v>
      </c>
      <c r="O397" s="9">
        <f t="shared" si="65"/>
        <v>8.7431214401158286</v>
      </c>
      <c r="R397" s="9">
        <f t="shared" si="66"/>
        <v>87.896045894794938</v>
      </c>
      <c r="S397" s="9">
        <f t="shared" si="67"/>
        <v>8.6814321100113148</v>
      </c>
      <c r="T397" s="9">
        <f t="shared" si="68"/>
        <v>99.570054475218541</v>
      </c>
      <c r="U397" s="9">
        <f t="shared" si="69"/>
        <v>8.7431214401158286</v>
      </c>
    </row>
    <row r="398" spans="8:21">
      <c r="H398" s="8">
        <v>394</v>
      </c>
      <c r="I398" s="9">
        <v>0.74200654813649625</v>
      </c>
      <c r="J398" s="9">
        <f t="shared" ca="1" si="61"/>
        <v>0.49917765875108328</v>
      </c>
      <c r="K398" s="9">
        <f t="shared" si="62"/>
        <v>0.74200654813649625</v>
      </c>
      <c r="L398" s="9">
        <f t="shared" si="60"/>
        <v>124.9352993299651</v>
      </c>
      <c r="M398" s="9">
        <f t="shared" si="63"/>
        <v>110.19541209928768</v>
      </c>
      <c r="N398" s="9">
        <f t="shared" si="64"/>
        <v>0</v>
      </c>
      <c r="O398" s="9">
        <f t="shared" si="65"/>
        <v>3.3382541945906894</v>
      </c>
      <c r="R398" s="9">
        <f t="shared" si="66"/>
        <v>124.9352993299651</v>
      </c>
      <c r="S398" s="9">
        <f t="shared" si="67"/>
        <v>0</v>
      </c>
      <c r="T398" s="9">
        <f t="shared" si="68"/>
        <v>110.19541209928768</v>
      </c>
      <c r="U398" s="9">
        <f t="shared" si="69"/>
        <v>3.3382541945906894</v>
      </c>
    </row>
    <row r="399" spans="8:21">
      <c r="H399" s="8">
        <v>395</v>
      </c>
      <c r="I399" s="9">
        <v>1.2292856066932265</v>
      </c>
      <c r="J399" s="9">
        <f t="shared" ca="1" si="61"/>
        <v>0.46779287839949213</v>
      </c>
      <c r="K399" s="9">
        <f t="shared" si="62"/>
        <v>1.2292856066932265</v>
      </c>
      <c r="L399" s="9">
        <f t="shared" si="60"/>
        <v>147.11777605548289</v>
      </c>
      <c r="M399" s="9">
        <f t="shared" si="63"/>
        <v>115.51282452691403</v>
      </c>
      <c r="N399" s="9">
        <f t="shared" si="64"/>
        <v>0</v>
      </c>
      <c r="O399" s="9">
        <f t="shared" si="65"/>
        <v>0</v>
      </c>
      <c r="R399" s="9">
        <f t="shared" si="66"/>
        <v>147.11777605548289</v>
      </c>
      <c r="S399" s="9">
        <f t="shared" si="67"/>
        <v>0</v>
      </c>
      <c r="T399" s="9">
        <f t="shared" si="68"/>
        <v>115.51282452691403</v>
      </c>
      <c r="U399" s="9">
        <f t="shared" si="69"/>
        <v>0</v>
      </c>
    </row>
    <row r="400" spans="8:21">
      <c r="H400" s="8">
        <v>396</v>
      </c>
      <c r="I400" s="9">
        <v>-1.157100748204376</v>
      </c>
      <c r="J400" s="9">
        <f t="shared" ca="1" si="61"/>
        <v>0.25184206580162605</v>
      </c>
      <c r="K400" s="9">
        <f t="shared" si="62"/>
        <v>-1.157100748204376</v>
      </c>
      <c r="L400" s="9">
        <f t="shared" si="60"/>
        <v>66.076922151184178</v>
      </c>
      <c r="M400" s="9">
        <f t="shared" si="63"/>
        <v>91.70588962734314</v>
      </c>
      <c r="N400" s="9">
        <f t="shared" si="64"/>
        <v>0</v>
      </c>
      <c r="O400" s="9">
        <f t="shared" si="65"/>
        <v>0.87895659224042788</v>
      </c>
      <c r="R400" s="9">
        <f t="shared" si="66"/>
        <v>66.076922151184178</v>
      </c>
      <c r="S400" s="9">
        <f t="shared" si="67"/>
        <v>0</v>
      </c>
      <c r="T400" s="9">
        <f t="shared" si="68"/>
        <v>91.70588962734314</v>
      </c>
      <c r="U400" s="9">
        <f t="shared" si="69"/>
        <v>0.87895659224042788</v>
      </c>
    </row>
    <row r="401" spans="8:21">
      <c r="H401" s="8">
        <v>397</v>
      </c>
      <c r="I401" s="9">
        <v>0.55546738848693367</v>
      </c>
      <c r="J401" s="9">
        <f t="shared" ca="1" si="61"/>
        <v>0.30292109506475462</v>
      </c>
      <c r="K401" s="9">
        <f t="shared" si="62"/>
        <v>0.55546738848693367</v>
      </c>
      <c r="L401" s="9">
        <f t="shared" si="60"/>
        <v>117.35801335741994</v>
      </c>
      <c r="M401" s="9">
        <f t="shared" si="63"/>
        <v>108.22522503243235</v>
      </c>
      <c r="N401" s="9">
        <f t="shared" si="64"/>
        <v>1.4639073197554922</v>
      </c>
      <c r="O401" s="9">
        <f t="shared" si="65"/>
        <v>5.3084412614460348</v>
      </c>
      <c r="R401" s="9">
        <f t="shared" si="66"/>
        <v>117.35801335741994</v>
      </c>
      <c r="S401" s="9">
        <f t="shared" si="67"/>
        <v>1.4639073197554922</v>
      </c>
      <c r="T401" s="9">
        <f t="shared" si="68"/>
        <v>108.22522503243235</v>
      </c>
      <c r="U401" s="9">
        <f t="shared" si="69"/>
        <v>5.3084412614460348</v>
      </c>
    </row>
    <row r="402" spans="8:21">
      <c r="H402" s="8">
        <v>398</v>
      </c>
      <c r="I402" s="9">
        <v>0.73050257586079359</v>
      </c>
      <c r="J402" s="9">
        <f t="shared" ca="1" si="61"/>
        <v>0.16678898842341366</v>
      </c>
      <c r="K402" s="9">
        <f t="shared" si="62"/>
        <v>0.73050257586079359</v>
      </c>
      <c r="L402" s="9">
        <f t="shared" si="60"/>
        <v>124.45416177077529</v>
      </c>
      <c r="M402" s="9">
        <f t="shared" si="63"/>
        <v>110.07287846343739</v>
      </c>
      <c r="N402" s="9">
        <f t="shared" si="64"/>
        <v>0</v>
      </c>
      <c r="O402" s="9">
        <f t="shared" si="65"/>
        <v>3.460787830440978</v>
      </c>
      <c r="R402" s="9">
        <f t="shared" si="66"/>
        <v>124.45416177077529</v>
      </c>
      <c r="S402" s="9">
        <f t="shared" si="67"/>
        <v>0</v>
      </c>
      <c r="T402" s="9">
        <f t="shared" si="68"/>
        <v>110.07287846343739</v>
      </c>
      <c r="U402" s="9">
        <f t="shared" si="69"/>
        <v>3.460787830440978</v>
      </c>
    </row>
    <row r="403" spans="8:21">
      <c r="H403" s="8">
        <v>399</v>
      </c>
      <c r="I403" s="9">
        <v>0.9329866123785624</v>
      </c>
      <c r="J403" s="9">
        <f t="shared" ca="1" si="61"/>
        <v>-0.39277955750524873</v>
      </c>
      <c r="K403" s="9">
        <f t="shared" si="62"/>
        <v>0.9329866123785624</v>
      </c>
      <c r="L403" s="9">
        <f t="shared" si="60"/>
        <v>133.20007303788924</v>
      </c>
      <c r="M403" s="9">
        <f t="shared" si="63"/>
        <v>112.24966564866237</v>
      </c>
      <c r="N403" s="9">
        <f t="shared" si="64"/>
        <v>0</v>
      </c>
      <c r="O403" s="9">
        <f t="shared" si="65"/>
        <v>1.2840006452160253</v>
      </c>
      <c r="R403" s="9">
        <f t="shared" si="66"/>
        <v>133.20007303788924</v>
      </c>
      <c r="S403" s="9">
        <f t="shared" si="67"/>
        <v>0</v>
      </c>
      <c r="T403" s="9">
        <f t="shared" si="68"/>
        <v>112.24966564866237</v>
      </c>
      <c r="U403" s="9">
        <f t="shared" si="69"/>
        <v>1.2840006452160253</v>
      </c>
    </row>
    <row r="404" spans="8:21">
      <c r="H404" s="8">
        <v>400</v>
      </c>
      <c r="I404" s="9">
        <v>-0.68775765914420484</v>
      </c>
      <c r="J404" s="9">
        <f t="shared" ca="1" si="61"/>
        <v>-0.60525426251518211</v>
      </c>
      <c r="K404" s="9">
        <f t="shared" si="62"/>
        <v>-0.68775765914420484</v>
      </c>
      <c r="L404" s="9">
        <f t="shared" si="60"/>
        <v>77.342309103939485</v>
      </c>
      <c r="M404" s="9">
        <f t="shared" si="63"/>
        <v>95.964492707872381</v>
      </c>
      <c r="N404" s="9">
        <f t="shared" si="64"/>
        <v>0</v>
      </c>
      <c r="O404" s="9">
        <f t="shared" si="65"/>
        <v>5.1375596727696689</v>
      </c>
      <c r="R404" s="9">
        <f t="shared" si="66"/>
        <v>77.342309103939485</v>
      </c>
      <c r="S404" s="9">
        <f t="shared" si="67"/>
        <v>0</v>
      </c>
      <c r="T404" s="9">
        <f t="shared" si="68"/>
        <v>95.964492707872381</v>
      </c>
      <c r="U404" s="9">
        <f t="shared" si="69"/>
        <v>5.1375596727696689</v>
      </c>
    </row>
    <row r="405" spans="8:21">
      <c r="H405" s="8">
        <v>401</v>
      </c>
      <c r="I405" s="9">
        <v>1.0239663898353999</v>
      </c>
      <c r="J405" s="9">
        <f t="shared" ca="1" si="61"/>
        <v>0.81553349515985674</v>
      </c>
      <c r="K405" s="9">
        <f t="shared" si="62"/>
        <v>1.0239663898353999</v>
      </c>
      <c r="L405" s="9">
        <f t="shared" si="60"/>
        <v>137.32737634438405</v>
      </c>
      <c r="M405" s="9">
        <f t="shared" si="63"/>
        <v>113.24170190770977</v>
      </c>
      <c r="N405" s="9">
        <f t="shared" si="64"/>
        <v>0</v>
      </c>
      <c r="O405" s="9">
        <f t="shared" si="65"/>
        <v>0.29196438616861542</v>
      </c>
      <c r="R405" s="9">
        <f t="shared" si="66"/>
        <v>137.32737634438405</v>
      </c>
      <c r="S405" s="9">
        <f t="shared" si="67"/>
        <v>0</v>
      </c>
      <c r="T405" s="9">
        <f t="shared" si="68"/>
        <v>113.24170190770977</v>
      </c>
      <c r="U405" s="9">
        <f t="shared" si="69"/>
        <v>0.29196438616861542</v>
      </c>
    </row>
    <row r="406" spans="8:21">
      <c r="H406" s="8">
        <v>402</v>
      </c>
      <c r="I406" s="9">
        <v>-0.42076169529680724</v>
      </c>
      <c r="J406" s="9">
        <f t="shared" ca="1" si="61"/>
        <v>-0.14596261097135357</v>
      </c>
      <c r="K406" s="9">
        <f t="shared" si="62"/>
        <v>-0.42076169529680724</v>
      </c>
      <c r="L406" s="9">
        <f t="shared" si="60"/>
        <v>84.588118909748417</v>
      </c>
      <c r="M406" s="9">
        <f t="shared" si="63"/>
        <v>98.474760578425261</v>
      </c>
      <c r="N406" s="9">
        <f t="shared" si="64"/>
        <v>5.3735051249647938</v>
      </c>
      <c r="O406" s="9">
        <f t="shared" si="65"/>
        <v>7.6478275433225491</v>
      </c>
      <c r="R406" s="9">
        <f t="shared" si="66"/>
        <v>84.588118909748417</v>
      </c>
      <c r="S406" s="9">
        <f t="shared" si="67"/>
        <v>5.3735051249647938</v>
      </c>
      <c r="T406" s="9">
        <f t="shared" si="68"/>
        <v>98.474760578425261</v>
      </c>
      <c r="U406" s="9">
        <f t="shared" si="69"/>
        <v>7.6478275433225491</v>
      </c>
    </row>
    <row r="407" spans="8:21">
      <c r="H407" s="8">
        <v>403</v>
      </c>
      <c r="I407" s="9">
        <v>-0.36992728109468676</v>
      </c>
      <c r="J407" s="9">
        <f t="shared" ca="1" si="61"/>
        <v>2.177518807281039</v>
      </c>
      <c r="K407" s="9">
        <f t="shared" si="62"/>
        <v>-0.36992728109468676</v>
      </c>
      <c r="L407" s="9">
        <f t="shared" si="60"/>
        <v>86.042736201019181</v>
      </c>
      <c r="M407" s="9">
        <f t="shared" si="63"/>
        <v>98.960089665341812</v>
      </c>
      <c r="N407" s="9">
        <f t="shared" si="64"/>
        <v>6.8281224162355585</v>
      </c>
      <c r="O407" s="9">
        <f t="shared" si="65"/>
        <v>8.1331566302390996</v>
      </c>
      <c r="R407" s="9">
        <f t="shared" si="66"/>
        <v>86.042736201019181</v>
      </c>
      <c r="S407" s="9">
        <f t="shared" si="67"/>
        <v>6.8281224162355585</v>
      </c>
      <c r="T407" s="9">
        <f t="shared" si="68"/>
        <v>98.960089665341812</v>
      </c>
      <c r="U407" s="9">
        <f t="shared" si="69"/>
        <v>8.1331566302390996</v>
      </c>
    </row>
    <row r="408" spans="8:21">
      <c r="H408" s="8">
        <v>404</v>
      </c>
      <c r="I408" s="9">
        <v>1.2440967055058984E-2</v>
      </c>
      <c r="J408" s="9">
        <f t="shared" ca="1" si="61"/>
        <v>0.33584779161366968</v>
      </c>
      <c r="K408" s="9">
        <f t="shared" si="62"/>
        <v>1.2440967055058984E-2</v>
      </c>
      <c r="L408" s="9">
        <f t="shared" si="60"/>
        <v>97.816532736414914</v>
      </c>
      <c r="M408" s="9">
        <f t="shared" si="63"/>
        <v>102.68814469044402</v>
      </c>
      <c r="N408" s="9">
        <f t="shared" si="64"/>
        <v>18.601918951631291</v>
      </c>
      <c r="O408" s="9">
        <f t="shared" si="65"/>
        <v>10.845521603434378</v>
      </c>
      <c r="R408" s="9">
        <f t="shared" si="66"/>
        <v>97.816532736414914</v>
      </c>
      <c r="S408" s="9">
        <f t="shared" si="67"/>
        <v>18.601918951631291</v>
      </c>
      <c r="T408" s="9">
        <f t="shared" si="68"/>
        <v>102.68814469044402</v>
      </c>
      <c r="U408" s="9">
        <f t="shared" si="69"/>
        <v>10.845521603434378</v>
      </c>
    </row>
    <row r="409" spans="8:21">
      <c r="H409" s="8">
        <v>405</v>
      </c>
      <c r="I409" s="9">
        <v>-0.95353776051425865</v>
      </c>
      <c r="J409" s="9">
        <f t="shared" ca="1" si="61"/>
        <v>2.2393849877235868E-2</v>
      </c>
      <c r="K409" s="9">
        <f t="shared" si="62"/>
        <v>-0.95353776051425865</v>
      </c>
      <c r="L409" s="9">
        <f t="shared" si="60"/>
        <v>70.746019724009713</v>
      </c>
      <c r="M409" s="9">
        <f t="shared" si="63"/>
        <v>93.529212736648304</v>
      </c>
      <c r="N409" s="9">
        <f t="shared" si="64"/>
        <v>0</v>
      </c>
      <c r="O409" s="9">
        <f t="shared" si="65"/>
        <v>2.7022797015455922</v>
      </c>
      <c r="R409" s="9">
        <f t="shared" si="66"/>
        <v>70.746019724009713</v>
      </c>
      <c r="S409" s="9">
        <f t="shared" si="67"/>
        <v>0</v>
      </c>
      <c r="T409" s="9">
        <f t="shared" si="68"/>
        <v>93.529212736648304</v>
      </c>
      <c r="U409" s="9">
        <f t="shared" si="69"/>
        <v>2.7022797015455922</v>
      </c>
    </row>
    <row r="410" spans="8:21">
      <c r="H410" s="8">
        <v>406</v>
      </c>
      <c r="I410" s="9">
        <v>-0.95186535710467368</v>
      </c>
      <c r="J410" s="9">
        <f t="shared" ca="1" si="61"/>
        <v>2.1730070398064636</v>
      </c>
      <c r="K410" s="9">
        <f t="shared" si="62"/>
        <v>-0.95186535710467368</v>
      </c>
      <c r="L410" s="9">
        <f t="shared" si="60"/>
        <v>70.785714992062594</v>
      </c>
      <c r="M410" s="9">
        <f t="shared" si="63"/>
        <v>93.544341693998248</v>
      </c>
      <c r="N410" s="9">
        <f t="shared" si="64"/>
        <v>0</v>
      </c>
      <c r="O410" s="9">
        <f t="shared" si="65"/>
        <v>2.7174086588955362</v>
      </c>
      <c r="R410" s="9">
        <f t="shared" si="66"/>
        <v>70.785714992062594</v>
      </c>
      <c r="S410" s="9">
        <f t="shared" si="67"/>
        <v>0</v>
      </c>
      <c r="T410" s="9">
        <f t="shared" si="68"/>
        <v>93.544341693998248</v>
      </c>
      <c r="U410" s="9">
        <f t="shared" si="69"/>
        <v>2.7174086588955362</v>
      </c>
    </row>
    <row r="411" spans="8:21">
      <c r="H411" s="8">
        <v>407</v>
      </c>
      <c r="I411" s="9">
        <v>1.4238736864649308</v>
      </c>
      <c r="J411" s="9">
        <f t="shared" ca="1" si="61"/>
        <v>3.1764963021676</v>
      </c>
      <c r="K411" s="9">
        <f t="shared" si="62"/>
        <v>1.4238736864649308</v>
      </c>
      <c r="L411" s="9">
        <f t="shared" si="60"/>
        <v>157.03990274838623</v>
      </c>
      <c r="M411" s="9">
        <f t="shared" si="63"/>
        <v>117.70727074080254</v>
      </c>
      <c r="N411" s="9">
        <f t="shared" si="64"/>
        <v>0</v>
      </c>
      <c r="O411" s="9">
        <f t="shared" si="65"/>
        <v>0</v>
      </c>
      <c r="R411" s="9">
        <f t="shared" si="66"/>
        <v>157.03990274838623</v>
      </c>
      <c r="S411" s="9">
        <f t="shared" si="67"/>
        <v>0</v>
      </c>
      <c r="T411" s="9">
        <f t="shared" si="68"/>
        <v>117.70727074080254</v>
      </c>
      <c r="U411" s="9">
        <f t="shared" si="69"/>
        <v>0</v>
      </c>
    </row>
    <row r="412" spans="8:21">
      <c r="H412" s="8">
        <v>408</v>
      </c>
      <c r="I412" s="9">
        <v>-0.73804704111279618</v>
      </c>
      <c r="J412" s="9">
        <f t="shared" ca="1" si="61"/>
        <v>1.9873186440370521</v>
      </c>
      <c r="K412" s="9">
        <f t="shared" si="62"/>
        <v>-0.73804704111279618</v>
      </c>
      <c r="L412" s="9">
        <f t="shared" si="60"/>
        <v>76.048680152845208</v>
      </c>
      <c r="M412" s="9">
        <f t="shared" si="63"/>
        <v>95.498888684867467</v>
      </c>
      <c r="N412" s="9">
        <f t="shared" si="64"/>
        <v>0</v>
      </c>
      <c r="O412" s="9">
        <f t="shared" si="65"/>
        <v>4.6719556497647545</v>
      </c>
      <c r="R412" s="9">
        <f t="shared" si="66"/>
        <v>76.048680152845208</v>
      </c>
      <c r="S412" s="9">
        <f t="shared" si="67"/>
        <v>0</v>
      </c>
      <c r="T412" s="9">
        <f t="shared" si="68"/>
        <v>95.498888684867467</v>
      </c>
      <c r="U412" s="9">
        <f t="shared" si="69"/>
        <v>4.6719556497647545</v>
      </c>
    </row>
    <row r="413" spans="8:21">
      <c r="H413" s="8">
        <v>409</v>
      </c>
      <c r="I413" s="9">
        <v>2.7799710138353331</v>
      </c>
      <c r="J413" s="9">
        <f t="shared" ca="1" si="61"/>
        <v>-1.0747815877369233</v>
      </c>
      <c r="K413" s="9">
        <f t="shared" si="62"/>
        <v>2.7799710138353331</v>
      </c>
      <c r="L413" s="9">
        <f t="shared" si="60"/>
        <v>247.48409062014338</v>
      </c>
      <c r="M413" s="9">
        <f t="shared" si="63"/>
        <v>134.20295415726079</v>
      </c>
      <c r="N413" s="9">
        <f t="shared" si="64"/>
        <v>0</v>
      </c>
      <c r="O413" s="9">
        <f t="shared" si="65"/>
        <v>0</v>
      </c>
      <c r="R413" s="9">
        <f t="shared" si="66"/>
        <v>247.48409062014338</v>
      </c>
      <c r="S413" s="9">
        <f t="shared" si="67"/>
        <v>0</v>
      </c>
      <c r="T413" s="9">
        <f t="shared" si="68"/>
        <v>134.20295415726079</v>
      </c>
      <c r="U413" s="9">
        <f t="shared" si="69"/>
        <v>0</v>
      </c>
    </row>
    <row r="414" spans="8:21">
      <c r="H414" s="8">
        <v>410</v>
      </c>
      <c r="I414" s="9">
        <v>-0.28477951730701068</v>
      </c>
      <c r="J414" s="9">
        <f t="shared" ca="1" si="61"/>
        <v>-1.6387458812895797</v>
      </c>
      <c r="K414" s="9">
        <f t="shared" si="62"/>
        <v>-0.28477951730701068</v>
      </c>
      <c r="L414" s="9">
        <f t="shared" si="60"/>
        <v>88.535480074715792</v>
      </c>
      <c r="M414" s="9">
        <f t="shared" si="63"/>
        <v>99.778381645085688</v>
      </c>
      <c r="N414" s="9">
        <f t="shared" si="64"/>
        <v>9.3208662899321695</v>
      </c>
      <c r="O414" s="9">
        <f t="shared" si="65"/>
        <v>8.9514486099829753</v>
      </c>
      <c r="R414" s="9">
        <f t="shared" si="66"/>
        <v>88.535480074715792</v>
      </c>
      <c r="S414" s="9">
        <f t="shared" si="67"/>
        <v>9.3208662899321695</v>
      </c>
      <c r="T414" s="9">
        <f t="shared" si="68"/>
        <v>99.778381645085688</v>
      </c>
      <c r="U414" s="9">
        <f t="shared" si="69"/>
        <v>8.9514486099829753</v>
      </c>
    </row>
    <row r="415" spans="8:21">
      <c r="H415" s="8">
        <v>411</v>
      </c>
      <c r="I415" s="9">
        <v>0.69435159362175447</v>
      </c>
      <c r="J415" s="9">
        <f t="shared" ca="1" si="61"/>
        <v>0.7650427882768851</v>
      </c>
      <c r="K415" s="9">
        <f t="shared" si="62"/>
        <v>0.69435159362175447</v>
      </c>
      <c r="L415" s="9">
        <f t="shared" si="60"/>
        <v>122.95422457868239</v>
      </c>
      <c r="M415" s="9">
        <f t="shared" si="63"/>
        <v>109.68870532729574</v>
      </c>
      <c r="N415" s="9">
        <f t="shared" si="64"/>
        <v>0</v>
      </c>
      <c r="O415" s="9">
        <f t="shared" si="65"/>
        <v>3.8449609665826472</v>
      </c>
      <c r="R415" s="9">
        <f t="shared" si="66"/>
        <v>122.95422457868239</v>
      </c>
      <c r="S415" s="9">
        <f t="shared" si="67"/>
        <v>0</v>
      </c>
      <c r="T415" s="9">
        <f t="shared" si="68"/>
        <v>109.68870532729574</v>
      </c>
      <c r="U415" s="9">
        <f t="shared" si="69"/>
        <v>3.8449609665826472</v>
      </c>
    </row>
    <row r="416" spans="8:21">
      <c r="H416" s="8">
        <v>412</v>
      </c>
      <c r="I416" s="9">
        <v>1.083301044536662</v>
      </c>
      <c r="J416" s="9">
        <f t="shared" ca="1" si="61"/>
        <v>0.18140053627420988</v>
      </c>
      <c r="K416" s="9">
        <f t="shared" si="62"/>
        <v>1.083301044536662</v>
      </c>
      <c r="L416" s="9">
        <f t="shared" si="60"/>
        <v>140.0877514495115</v>
      </c>
      <c r="M416" s="9">
        <f t="shared" si="63"/>
        <v>113.89340088974663</v>
      </c>
      <c r="N416" s="9">
        <f t="shared" si="64"/>
        <v>0</v>
      </c>
      <c r="O416" s="9">
        <f t="shared" si="65"/>
        <v>0</v>
      </c>
      <c r="R416" s="9">
        <f t="shared" si="66"/>
        <v>140.0877514495115</v>
      </c>
      <c r="S416" s="9">
        <f t="shared" si="67"/>
        <v>0</v>
      </c>
      <c r="T416" s="9">
        <f t="shared" si="68"/>
        <v>113.89340088974663</v>
      </c>
      <c r="U416" s="9">
        <f t="shared" si="69"/>
        <v>0</v>
      </c>
    </row>
    <row r="417" spans="8:21">
      <c r="H417" s="8">
        <v>413</v>
      </c>
      <c r="I417" s="9">
        <v>-0.25732046265571007</v>
      </c>
      <c r="J417" s="9">
        <f t="shared" ca="1" si="61"/>
        <v>-0.58383949725852724</v>
      </c>
      <c r="K417" s="9">
        <f t="shared" si="62"/>
        <v>-0.25732046265571007</v>
      </c>
      <c r="L417" s="9">
        <f t="shared" si="60"/>
        <v>89.354658036863654</v>
      </c>
      <c r="M417" s="9">
        <f t="shared" si="63"/>
        <v>100.04371044031984</v>
      </c>
      <c r="N417" s="9">
        <f t="shared" si="64"/>
        <v>10.140044252080031</v>
      </c>
      <c r="O417" s="9">
        <f t="shared" si="65"/>
        <v>9.2167774052171296</v>
      </c>
      <c r="R417" s="9">
        <f t="shared" si="66"/>
        <v>89.354658036863654</v>
      </c>
      <c r="S417" s="9">
        <f t="shared" si="67"/>
        <v>10.140044252080031</v>
      </c>
      <c r="T417" s="9">
        <f t="shared" si="68"/>
        <v>100.04371044031984</v>
      </c>
      <c r="U417" s="9">
        <f t="shared" si="69"/>
        <v>9.2167774052171296</v>
      </c>
    </row>
    <row r="418" spans="8:21">
      <c r="H418" s="8">
        <v>414</v>
      </c>
      <c r="I418" s="9">
        <v>-0.83607917802830312</v>
      </c>
      <c r="J418" s="9">
        <f t="shared" ca="1" si="61"/>
        <v>-0.98190048063571134</v>
      </c>
      <c r="K418" s="9">
        <f t="shared" si="62"/>
        <v>-0.83607917802830312</v>
      </c>
      <c r="L418" s="9">
        <f t="shared" si="60"/>
        <v>73.588801905351716</v>
      </c>
      <c r="M418" s="9">
        <f t="shared" si="63"/>
        <v>94.597742612081447</v>
      </c>
      <c r="N418" s="9">
        <f t="shared" si="64"/>
        <v>0</v>
      </c>
      <c r="O418" s="9">
        <f t="shared" si="65"/>
        <v>3.7708095769787349</v>
      </c>
      <c r="R418" s="9">
        <f t="shared" si="66"/>
        <v>73.588801905351716</v>
      </c>
      <c r="S418" s="9">
        <f t="shared" si="67"/>
        <v>0</v>
      </c>
      <c r="T418" s="9">
        <f t="shared" si="68"/>
        <v>94.597742612081447</v>
      </c>
      <c r="U418" s="9">
        <f t="shared" si="69"/>
        <v>3.7708095769787349</v>
      </c>
    </row>
    <row r="419" spans="8:21">
      <c r="H419" s="8">
        <v>415</v>
      </c>
      <c r="I419" s="9">
        <v>7.7131072443687693E-2</v>
      </c>
      <c r="J419" s="9">
        <f t="shared" ca="1" si="61"/>
        <v>2.3842511582677477</v>
      </c>
      <c r="K419" s="9">
        <f t="shared" si="62"/>
        <v>7.7131072443687693E-2</v>
      </c>
      <c r="L419" s="9">
        <f t="shared" si="60"/>
        <v>99.962109655385618</v>
      </c>
      <c r="M419" s="9">
        <f t="shared" si="63"/>
        <v>103.33261510293649</v>
      </c>
      <c r="N419" s="9">
        <f t="shared" si="64"/>
        <v>18.859811021789824</v>
      </c>
      <c r="O419" s="9">
        <f t="shared" si="65"/>
        <v>10.201051190941911</v>
      </c>
      <c r="R419" s="9">
        <f t="shared" si="66"/>
        <v>99.962109655385618</v>
      </c>
      <c r="S419" s="9">
        <f t="shared" si="67"/>
        <v>18.859811021789824</v>
      </c>
      <c r="T419" s="9">
        <f t="shared" si="68"/>
        <v>103.33261510293649</v>
      </c>
      <c r="U419" s="9">
        <f t="shared" si="69"/>
        <v>10.201051190941911</v>
      </c>
    </row>
    <row r="420" spans="8:21">
      <c r="H420" s="8">
        <v>416</v>
      </c>
      <c r="I420" s="9">
        <v>0.38854710146022259</v>
      </c>
      <c r="J420" s="9">
        <f t="shared" ca="1" si="61"/>
        <v>-1.4812599444953614</v>
      </c>
      <c r="K420" s="9">
        <f t="shared" si="62"/>
        <v>0.38854710146022259</v>
      </c>
      <c r="L420" s="9">
        <f t="shared" si="60"/>
        <v>110.96809722748273</v>
      </c>
      <c r="M420" s="9">
        <f t="shared" si="63"/>
        <v>106.49212992193667</v>
      </c>
      <c r="N420" s="9">
        <f t="shared" si="64"/>
        <v>7.8538234496926975</v>
      </c>
      <c r="O420" s="9">
        <f t="shared" si="65"/>
        <v>7.041536371941703</v>
      </c>
      <c r="R420" s="9">
        <f t="shared" si="66"/>
        <v>110.96809722748273</v>
      </c>
      <c r="S420" s="9">
        <f t="shared" si="67"/>
        <v>7.8538234496926975</v>
      </c>
      <c r="T420" s="9">
        <f t="shared" si="68"/>
        <v>106.49212992193667</v>
      </c>
      <c r="U420" s="9">
        <f t="shared" si="69"/>
        <v>7.041536371941703</v>
      </c>
    </row>
    <row r="421" spans="8:21">
      <c r="H421" s="8">
        <v>417</v>
      </c>
      <c r="I421" s="9">
        <v>0.62187649638642417</v>
      </c>
      <c r="J421" s="9">
        <f t="shared" ca="1" si="61"/>
        <v>-0.5905561321933811</v>
      </c>
      <c r="K421" s="9">
        <f t="shared" si="62"/>
        <v>0.62187649638642417</v>
      </c>
      <c r="L421" s="9">
        <f t="shared" si="60"/>
        <v>120.00139591330515</v>
      </c>
      <c r="M421" s="9">
        <f t="shared" si="63"/>
        <v>108.92255302682382</v>
      </c>
      <c r="N421" s="9">
        <f t="shared" si="64"/>
        <v>0</v>
      </c>
      <c r="O421" s="9">
        <f t="shared" si="65"/>
        <v>4.6111132670545487</v>
      </c>
      <c r="R421" s="9">
        <f t="shared" si="66"/>
        <v>120.00139591330515</v>
      </c>
      <c r="S421" s="9">
        <f t="shared" si="67"/>
        <v>0</v>
      </c>
      <c r="T421" s="9">
        <f t="shared" si="68"/>
        <v>108.92255302682382</v>
      </c>
      <c r="U421" s="9">
        <f t="shared" si="69"/>
        <v>4.6111132670545487</v>
      </c>
    </row>
    <row r="422" spans="8:21">
      <c r="H422" s="8">
        <v>418</v>
      </c>
      <c r="I422" s="9">
        <v>-1.8874184378224277</v>
      </c>
      <c r="J422" s="9">
        <f t="shared" ca="1" si="61"/>
        <v>-0.20407900170327767</v>
      </c>
      <c r="K422" s="9">
        <f t="shared" si="62"/>
        <v>-1.8874184378224277</v>
      </c>
      <c r="L422" s="9">
        <f t="shared" si="60"/>
        <v>51.721052219203692</v>
      </c>
      <c r="M422" s="9">
        <f t="shared" si="63"/>
        <v>85.452039422763917</v>
      </c>
      <c r="N422" s="9">
        <f t="shared" si="64"/>
        <v>0</v>
      </c>
      <c r="O422" s="9">
        <f t="shared" si="65"/>
        <v>0</v>
      </c>
      <c r="R422" s="9">
        <f t="shared" si="66"/>
        <v>51.721052219203692</v>
      </c>
      <c r="S422" s="9">
        <f t="shared" si="67"/>
        <v>0</v>
      </c>
      <c r="T422" s="9">
        <f t="shared" si="68"/>
        <v>85.452039422763917</v>
      </c>
      <c r="U422" s="9">
        <f t="shared" si="69"/>
        <v>0</v>
      </c>
    </row>
    <row r="423" spans="8:21">
      <c r="H423" s="8">
        <v>419</v>
      </c>
      <c r="I423" s="9">
        <v>-2.2275901668570852</v>
      </c>
      <c r="J423" s="9">
        <f t="shared" ca="1" si="61"/>
        <v>0.77858125737546835</v>
      </c>
      <c r="K423" s="9">
        <f t="shared" si="62"/>
        <v>-2.2275901668570852</v>
      </c>
      <c r="L423" s="9">
        <f t="shared" si="60"/>
        <v>46.144070034323398</v>
      </c>
      <c r="M423" s="9">
        <f t="shared" si="63"/>
        <v>82.686487329958084</v>
      </c>
      <c r="N423" s="9">
        <f t="shared" si="64"/>
        <v>0</v>
      </c>
      <c r="O423" s="9">
        <f t="shared" si="65"/>
        <v>0</v>
      </c>
      <c r="R423" s="9">
        <f t="shared" si="66"/>
        <v>46.144070034323398</v>
      </c>
      <c r="S423" s="9">
        <f t="shared" si="67"/>
        <v>0</v>
      </c>
      <c r="T423" s="9">
        <f t="shared" si="68"/>
        <v>82.686487329958084</v>
      </c>
      <c r="U423" s="9">
        <f t="shared" si="69"/>
        <v>0</v>
      </c>
    </row>
    <row r="424" spans="8:21">
      <c r="H424" s="8">
        <v>420</v>
      </c>
      <c r="I424" s="9">
        <v>-0.72319013213612326</v>
      </c>
      <c r="J424" s="9">
        <f t="shared" ca="1" si="61"/>
        <v>-2.5014675921761471</v>
      </c>
      <c r="K424" s="9">
        <f t="shared" si="62"/>
        <v>-0.72319013213612326</v>
      </c>
      <c r="L424" s="9">
        <f t="shared" si="60"/>
        <v>76.428586490261324</v>
      </c>
      <c r="M424" s="9">
        <f t="shared" si="63"/>
        <v>95.636205708183581</v>
      </c>
      <c r="N424" s="9">
        <f t="shared" si="64"/>
        <v>0</v>
      </c>
      <c r="O424" s="9">
        <f t="shared" si="65"/>
        <v>4.8092726730808693</v>
      </c>
      <c r="R424" s="9">
        <f t="shared" si="66"/>
        <v>76.428586490261324</v>
      </c>
      <c r="S424" s="9">
        <f t="shared" si="67"/>
        <v>0</v>
      </c>
      <c r="T424" s="9">
        <f t="shared" si="68"/>
        <v>95.636205708183581</v>
      </c>
      <c r="U424" s="9">
        <f t="shared" si="69"/>
        <v>4.8092726730808693</v>
      </c>
    </row>
    <row r="425" spans="8:21">
      <c r="H425" s="8">
        <v>421</v>
      </c>
      <c r="I425" s="9">
        <v>0.55756980096432529</v>
      </c>
      <c r="J425" s="9">
        <f t="shared" ca="1" si="61"/>
        <v>-0.56677345587336714</v>
      </c>
      <c r="K425" s="9">
        <f t="shared" si="62"/>
        <v>0.55756980096432529</v>
      </c>
      <c r="L425" s="9">
        <f t="shared" si="60"/>
        <v>117.44079950636133</v>
      </c>
      <c r="M425" s="9">
        <f t="shared" si="63"/>
        <v>108.24723280702263</v>
      </c>
      <c r="N425" s="9">
        <f t="shared" si="64"/>
        <v>1.3811211708141116</v>
      </c>
      <c r="O425" s="9">
        <f t="shared" si="65"/>
        <v>5.2864334868557705</v>
      </c>
      <c r="R425" s="9">
        <f t="shared" si="66"/>
        <v>117.44079950636133</v>
      </c>
      <c r="S425" s="9">
        <f t="shared" si="67"/>
        <v>1.3811211708141116</v>
      </c>
      <c r="T425" s="9">
        <f t="shared" si="68"/>
        <v>108.24723280702263</v>
      </c>
      <c r="U425" s="9">
        <f t="shared" si="69"/>
        <v>5.2864334868557705</v>
      </c>
    </row>
    <row r="426" spans="8:21">
      <c r="H426" s="8">
        <v>422</v>
      </c>
      <c r="I426" s="9">
        <v>0.50622820622412346</v>
      </c>
      <c r="J426" s="9">
        <f t="shared" ca="1" si="61"/>
        <v>0.53492588019458065</v>
      </c>
      <c r="K426" s="9">
        <f t="shared" si="62"/>
        <v>0.50622820622412346</v>
      </c>
      <c r="L426" s="9">
        <f t="shared" si="60"/>
        <v>115.43573555343664</v>
      </c>
      <c r="M426" s="9">
        <f t="shared" si="63"/>
        <v>107.71107339796856</v>
      </c>
      <c r="N426" s="9">
        <f t="shared" si="64"/>
        <v>3.3861851237388123</v>
      </c>
      <c r="O426" s="9">
        <f t="shared" si="65"/>
        <v>5.8225928959098212</v>
      </c>
      <c r="R426" s="9">
        <f t="shared" si="66"/>
        <v>115.43573555343664</v>
      </c>
      <c r="S426" s="9">
        <f t="shared" si="67"/>
        <v>3.3861851237388123</v>
      </c>
      <c r="T426" s="9">
        <f t="shared" si="68"/>
        <v>107.71107339796856</v>
      </c>
      <c r="U426" s="9">
        <f t="shared" si="69"/>
        <v>5.8225928959098212</v>
      </c>
    </row>
    <row r="427" spans="8:21">
      <c r="H427" s="8">
        <v>423</v>
      </c>
      <c r="I427" s="9">
        <v>0.98168486570859659</v>
      </c>
      <c r="J427" s="9">
        <f t="shared" ca="1" si="61"/>
        <v>-0.88639778541740499</v>
      </c>
      <c r="K427" s="9">
        <f t="shared" si="62"/>
        <v>0.98168486570859659</v>
      </c>
      <c r="L427" s="9">
        <f t="shared" si="60"/>
        <v>135.39360207149358</v>
      </c>
      <c r="M427" s="9">
        <f t="shared" si="63"/>
        <v>112.77958173910119</v>
      </c>
      <c r="N427" s="9">
        <f t="shared" si="64"/>
        <v>0</v>
      </c>
      <c r="O427" s="9">
        <f t="shared" si="65"/>
        <v>0.75408455477719372</v>
      </c>
      <c r="R427" s="9">
        <f t="shared" si="66"/>
        <v>135.39360207149358</v>
      </c>
      <c r="S427" s="9">
        <f t="shared" si="67"/>
        <v>0</v>
      </c>
      <c r="T427" s="9">
        <f t="shared" si="68"/>
        <v>112.77958173910119</v>
      </c>
      <c r="U427" s="9">
        <f t="shared" si="69"/>
        <v>0.75408455477719372</v>
      </c>
    </row>
    <row r="428" spans="8:21">
      <c r="H428" s="8">
        <v>424</v>
      </c>
      <c r="I428" s="9">
        <v>0.35392570832667242</v>
      </c>
      <c r="J428" s="9">
        <f t="shared" ca="1" si="61"/>
        <v>-0.90863461876572627</v>
      </c>
      <c r="K428" s="9">
        <f t="shared" si="62"/>
        <v>0.35392570832667242</v>
      </c>
      <c r="L428" s="9">
        <f t="shared" si="60"/>
        <v>109.68695480859469</v>
      </c>
      <c r="M428" s="9">
        <f t="shared" si="63"/>
        <v>106.13615391685204</v>
      </c>
      <c r="N428" s="9">
        <f t="shared" si="64"/>
        <v>9.134965868580764</v>
      </c>
      <c r="O428" s="9">
        <f t="shared" si="65"/>
        <v>7.3975123770263451</v>
      </c>
      <c r="R428" s="9">
        <f t="shared" si="66"/>
        <v>109.68695480859469</v>
      </c>
      <c r="S428" s="9">
        <f t="shared" si="67"/>
        <v>9.134965868580764</v>
      </c>
      <c r="T428" s="9">
        <f t="shared" si="68"/>
        <v>106.13615391685204</v>
      </c>
      <c r="U428" s="9">
        <f t="shared" si="69"/>
        <v>7.3975123770263451</v>
      </c>
    </row>
    <row r="429" spans="8:21">
      <c r="H429" s="8">
        <v>425</v>
      </c>
      <c r="I429" s="9">
        <v>1.1914156757483389E-2</v>
      </c>
      <c r="J429" s="9">
        <f t="shared" ca="1" si="61"/>
        <v>-1.9278051873458779</v>
      </c>
      <c r="K429" s="9">
        <f t="shared" si="62"/>
        <v>1.1914156757483389E-2</v>
      </c>
      <c r="L429" s="9">
        <f t="shared" si="60"/>
        <v>97.799250417164998</v>
      </c>
      <c r="M429" s="9">
        <f t="shared" si="63"/>
        <v>102.68291291551601</v>
      </c>
      <c r="N429" s="9">
        <f t="shared" si="64"/>
        <v>18.584636632381375</v>
      </c>
      <c r="O429" s="9">
        <f t="shared" si="65"/>
        <v>10.850753378362384</v>
      </c>
      <c r="R429" s="9">
        <f t="shared" si="66"/>
        <v>97.799250417164998</v>
      </c>
      <c r="S429" s="9">
        <f t="shared" si="67"/>
        <v>18.584636632381375</v>
      </c>
      <c r="T429" s="9">
        <f t="shared" si="68"/>
        <v>102.68291291551601</v>
      </c>
      <c r="U429" s="9">
        <f t="shared" si="69"/>
        <v>10.850753378362384</v>
      </c>
    </row>
    <row r="430" spans="8:21">
      <c r="H430" s="8">
        <v>426</v>
      </c>
      <c r="I430" s="9">
        <v>1.8598897307544211</v>
      </c>
      <c r="J430" s="9">
        <f t="shared" ca="1" si="61"/>
        <v>3.3656140771745351</v>
      </c>
      <c r="K430" s="9">
        <f t="shared" si="62"/>
        <v>1.8598897307544211</v>
      </c>
      <c r="L430" s="9">
        <f t="shared" si="60"/>
        <v>181.77021842755533</v>
      </c>
      <c r="M430" s="9">
        <f t="shared" si="63"/>
        <v>122.77694739531398</v>
      </c>
      <c r="N430" s="9">
        <f t="shared" si="64"/>
        <v>0</v>
      </c>
      <c r="O430" s="9">
        <f t="shared" si="65"/>
        <v>0</v>
      </c>
      <c r="R430" s="9">
        <f t="shared" si="66"/>
        <v>181.77021842755533</v>
      </c>
      <c r="S430" s="9">
        <f t="shared" si="67"/>
        <v>0</v>
      </c>
      <c r="T430" s="9">
        <f t="shared" si="68"/>
        <v>122.77694739531398</v>
      </c>
      <c r="U430" s="9">
        <f t="shared" si="69"/>
        <v>0</v>
      </c>
    </row>
    <row r="431" spans="8:21">
      <c r="H431" s="8">
        <v>427</v>
      </c>
      <c r="I431" s="9">
        <v>4.5410456629721471E-2</v>
      </c>
      <c r="J431" s="9">
        <f t="shared" ca="1" si="61"/>
        <v>2.1883082038755419</v>
      </c>
      <c r="K431" s="9">
        <f t="shared" si="62"/>
        <v>4.5410456629721471E-2</v>
      </c>
      <c r="L431" s="9">
        <f t="shared" si="60"/>
        <v>98.904214481394675</v>
      </c>
      <c r="M431" s="9">
        <f t="shared" si="63"/>
        <v>103.01609697443851</v>
      </c>
      <c r="N431" s="9">
        <f t="shared" si="64"/>
        <v>19.689600696611052</v>
      </c>
      <c r="O431" s="9">
        <f t="shared" si="65"/>
        <v>10.517569319439872</v>
      </c>
      <c r="R431" s="9">
        <f t="shared" si="66"/>
        <v>98.904214481394675</v>
      </c>
      <c r="S431" s="9">
        <f t="shared" si="67"/>
        <v>19.689600696611052</v>
      </c>
      <c r="T431" s="9">
        <f t="shared" si="68"/>
        <v>103.01609697443851</v>
      </c>
      <c r="U431" s="9">
        <f t="shared" si="69"/>
        <v>10.517569319439872</v>
      </c>
    </row>
    <row r="432" spans="8:21">
      <c r="H432" s="8">
        <v>428</v>
      </c>
      <c r="I432" s="9">
        <v>0.50437699847832285</v>
      </c>
      <c r="J432" s="9">
        <f t="shared" ca="1" si="61"/>
        <v>1.1551292752937139</v>
      </c>
      <c r="K432" s="9">
        <f t="shared" si="62"/>
        <v>0.50437699847832285</v>
      </c>
      <c r="L432" s="9">
        <f t="shared" si="60"/>
        <v>115.36408253611179</v>
      </c>
      <c r="M432" s="9">
        <f t="shared" si="63"/>
        <v>107.691790949077</v>
      </c>
      <c r="N432" s="9">
        <f t="shared" si="64"/>
        <v>3.4578381410636325</v>
      </c>
      <c r="O432" s="9">
        <f t="shared" si="65"/>
        <v>5.8418753448013661</v>
      </c>
      <c r="R432" s="9">
        <f t="shared" si="66"/>
        <v>115.36408253611179</v>
      </c>
      <c r="S432" s="9">
        <f t="shared" si="67"/>
        <v>3.4578381410636325</v>
      </c>
      <c r="T432" s="9">
        <f t="shared" si="68"/>
        <v>107.691790949077</v>
      </c>
      <c r="U432" s="9">
        <f t="shared" si="69"/>
        <v>5.8418753448013661</v>
      </c>
    </row>
    <row r="433" spans="8:21">
      <c r="H433" s="8">
        <v>429</v>
      </c>
      <c r="I433" s="9">
        <v>2.1063110752534637</v>
      </c>
      <c r="J433" s="9">
        <f t="shared" ca="1" si="61"/>
        <v>-6.2724011405784569E-2</v>
      </c>
      <c r="K433" s="9">
        <f t="shared" si="62"/>
        <v>2.1063110752534637</v>
      </c>
      <c r="L433" s="9">
        <f t="shared" si="60"/>
        <v>197.43217945561494</v>
      </c>
      <c r="M433" s="9">
        <f t="shared" si="63"/>
        <v>125.73813605930533</v>
      </c>
      <c r="N433" s="9">
        <f t="shared" si="64"/>
        <v>0</v>
      </c>
      <c r="O433" s="9">
        <f t="shared" si="65"/>
        <v>0</v>
      </c>
      <c r="R433" s="9">
        <f t="shared" si="66"/>
        <v>197.43217945561494</v>
      </c>
      <c r="S433" s="9">
        <f t="shared" si="67"/>
        <v>0</v>
      </c>
      <c r="T433" s="9">
        <f t="shared" si="68"/>
        <v>125.73813605930533</v>
      </c>
      <c r="U433" s="9">
        <f t="shared" si="69"/>
        <v>0</v>
      </c>
    </row>
    <row r="434" spans="8:21">
      <c r="H434" s="8">
        <v>430</v>
      </c>
      <c r="I434" s="9">
        <v>0.98809937467108255</v>
      </c>
      <c r="J434" s="9">
        <f t="shared" ca="1" si="61"/>
        <v>2.1358005373304896</v>
      </c>
      <c r="K434" s="9">
        <f t="shared" si="62"/>
        <v>0.98809937467108255</v>
      </c>
      <c r="L434" s="9">
        <f t="shared" si="60"/>
        <v>135.6852122659696</v>
      </c>
      <c r="M434" s="9">
        <f t="shared" si="63"/>
        <v>112.84956822164226</v>
      </c>
      <c r="N434" s="9">
        <f t="shared" si="64"/>
        <v>0</v>
      </c>
      <c r="O434" s="9">
        <f t="shared" si="65"/>
        <v>0.68409807223613939</v>
      </c>
      <c r="R434" s="9">
        <f t="shared" si="66"/>
        <v>135.6852122659696</v>
      </c>
      <c r="S434" s="9">
        <f t="shared" si="67"/>
        <v>0</v>
      </c>
      <c r="T434" s="9">
        <f t="shared" si="68"/>
        <v>112.84956822164226</v>
      </c>
      <c r="U434" s="9">
        <f t="shared" si="69"/>
        <v>0.68409807223613939</v>
      </c>
    </row>
    <row r="435" spans="8:21">
      <c r="H435" s="8">
        <v>431</v>
      </c>
      <c r="I435" s="9">
        <v>-0.83876024801979865</v>
      </c>
      <c r="J435" s="9">
        <f t="shared" ca="1" si="61"/>
        <v>0.18774339006850155</v>
      </c>
      <c r="K435" s="9">
        <f t="shared" si="62"/>
        <v>-0.83876024801979865</v>
      </c>
      <c r="L435" s="9">
        <f t="shared" si="60"/>
        <v>73.522656680018841</v>
      </c>
      <c r="M435" s="9">
        <f t="shared" si="63"/>
        <v>94.573217094938016</v>
      </c>
      <c r="N435" s="9">
        <f t="shared" si="64"/>
        <v>0</v>
      </c>
      <c r="O435" s="9">
        <f t="shared" si="65"/>
        <v>3.746284059835304</v>
      </c>
      <c r="R435" s="9">
        <f t="shared" si="66"/>
        <v>73.522656680018841</v>
      </c>
      <c r="S435" s="9">
        <f t="shared" si="67"/>
        <v>0</v>
      </c>
      <c r="T435" s="9">
        <f t="shared" si="68"/>
        <v>94.573217094938016</v>
      </c>
      <c r="U435" s="9">
        <f t="shared" si="69"/>
        <v>3.746284059835304</v>
      </c>
    </row>
    <row r="436" spans="8:21">
      <c r="H436" s="8">
        <v>432</v>
      </c>
      <c r="I436" s="9">
        <v>-0.93196495675720459</v>
      </c>
      <c r="J436" s="9">
        <f t="shared" ca="1" si="61"/>
        <v>-1.8961542756666463</v>
      </c>
      <c r="K436" s="9">
        <f t="shared" si="62"/>
        <v>-0.93196495675720459</v>
      </c>
      <c r="L436" s="9">
        <f t="shared" si="60"/>
        <v>71.259773036460629</v>
      </c>
      <c r="M436" s="9">
        <f t="shared" si="63"/>
        <v>93.724553352947794</v>
      </c>
      <c r="N436" s="9">
        <f t="shared" si="64"/>
        <v>0</v>
      </c>
      <c r="O436" s="9">
        <f t="shared" si="65"/>
        <v>2.8976203178450817</v>
      </c>
      <c r="R436" s="9">
        <f t="shared" si="66"/>
        <v>71.259773036460629</v>
      </c>
      <c r="S436" s="9">
        <f t="shared" si="67"/>
        <v>0</v>
      </c>
      <c r="T436" s="9">
        <f t="shared" si="68"/>
        <v>93.724553352947794</v>
      </c>
      <c r="U436" s="9">
        <f t="shared" si="69"/>
        <v>2.8976203178450817</v>
      </c>
    </row>
    <row r="437" spans="8:21">
      <c r="H437" s="8">
        <v>433</v>
      </c>
      <c r="I437" s="9">
        <v>2.247568099834393</v>
      </c>
      <c r="J437" s="9">
        <f t="shared" ca="1" si="61"/>
        <v>1.1970235266091307</v>
      </c>
      <c r="K437" s="9">
        <f t="shared" si="62"/>
        <v>2.247568099834393</v>
      </c>
      <c r="L437" s="9">
        <f t="shared" si="60"/>
        <v>207.0114107094974</v>
      </c>
      <c r="M437" s="9">
        <f t="shared" si="63"/>
        <v>127.46768374432433</v>
      </c>
      <c r="N437" s="9">
        <f t="shared" si="64"/>
        <v>0</v>
      </c>
      <c r="O437" s="9">
        <f t="shared" si="65"/>
        <v>0</v>
      </c>
      <c r="R437" s="9">
        <f t="shared" si="66"/>
        <v>207.0114107094974</v>
      </c>
      <c r="S437" s="9">
        <f t="shared" si="67"/>
        <v>0</v>
      </c>
      <c r="T437" s="9">
        <f t="shared" si="68"/>
        <v>127.46768374432433</v>
      </c>
      <c r="U437" s="9">
        <f t="shared" si="69"/>
        <v>0</v>
      </c>
    </row>
    <row r="438" spans="8:21">
      <c r="H438" s="8">
        <v>434</v>
      </c>
      <c r="I438" s="9">
        <v>2.1777266798370549</v>
      </c>
      <c r="J438" s="9">
        <f t="shared" ca="1" si="61"/>
        <v>9.5433397867153977E-2</v>
      </c>
      <c r="K438" s="9">
        <f t="shared" si="62"/>
        <v>2.1777266798370549</v>
      </c>
      <c r="L438" s="9">
        <f t="shared" si="60"/>
        <v>202.21844427525667</v>
      </c>
      <c r="M438" s="9">
        <f t="shared" si="63"/>
        <v>126.60959383661897</v>
      </c>
      <c r="N438" s="9">
        <f t="shared" si="64"/>
        <v>0</v>
      </c>
      <c r="O438" s="9">
        <f t="shared" si="65"/>
        <v>0</v>
      </c>
      <c r="R438" s="9">
        <f t="shared" si="66"/>
        <v>202.21844427525667</v>
      </c>
      <c r="S438" s="9">
        <f t="shared" si="67"/>
        <v>0</v>
      </c>
      <c r="T438" s="9">
        <f t="shared" si="68"/>
        <v>126.60959383661897</v>
      </c>
      <c r="U438" s="9">
        <f t="shared" si="69"/>
        <v>0</v>
      </c>
    </row>
    <row r="439" spans="8:21">
      <c r="H439" s="8">
        <v>435</v>
      </c>
      <c r="I439" s="9">
        <v>0.50783148832194958</v>
      </c>
      <c r="J439" s="9">
        <f t="shared" ca="1" si="61"/>
        <v>-1.6454295284265592</v>
      </c>
      <c r="K439" s="9">
        <f t="shared" si="62"/>
        <v>0.50783148832194958</v>
      </c>
      <c r="L439" s="9">
        <f t="shared" si="60"/>
        <v>115.49782829949197</v>
      </c>
      <c r="M439" s="9">
        <f t="shared" si="63"/>
        <v>107.72777620720376</v>
      </c>
      <c r="N439" s="9">
        <f t="shared" si="64"/>
        <v>3.3240923776834848</v>
      </c>
      <c r="O439" s="9">
        <f t="shared" si="65"/>
        <v>5.8058900866746228</v>
      </c>
      <c r="R439" s="9">
        <f t="shared" si="66"/>
        <v>115.49782829949197</v>
      </c>
      <c r="S439" s="9">
        <f t="shared" si="67"/>
        <v>3.3240923776834848</v>
      </c>
      <c r="T439" s="9">
        <f t="shared" si="68"/>
        <v>107.72777620720376</v>
      </c>
      <c r="U439" s="9">
        <f t="shared" si="69"/>
        <v>5.8058900866746228</v>
      </c>
    </row>
    <row r="440" spans="8:21">
      <c r="H440" s="8">
        <v>436</v>
      </c>
      <c r="I440" s="9">
        <v>-1.5784916455294278</v>
      </c>
      <c r="J440" s="9">
        <f t="shared" ca="1" si="61"/>
        <v>1.4891973358925683</v>
      </c>
      <c r="K440" s="9">
        <f t="shared" si="62"/>
        <v>-1.5784916455294278</v>
      </c>
      <c r="L440" s="9">
        <f t="shared" si="60"/>
        <v>57.367705574379471</v>
      </c>
      <c r="M440" s="9">
        <f t="shared" si="63"/>
        <v>88.043636508992364</v>
      </c>
      <c r="N440" s="9">
        <f t="shared" si="64"/>
        <v>0</v>
      </c>
      <c r="O440" s="9">
        <f t="shared" si="65"/>
        <v>0</v>
      </c>
      <c r="R440" s="9">
        <f t="shared" si="66"/>
        <v>57.367705574379471</v>
      </c>
      <c r="S440" s="9">
        <f t="shared" si="67"/>
        <v>0</v>
      </c>
      <c r="T440" s="9">
        <f t="shared" si="68"/>
        <v>88.043636508992364</v>
      </c>
      <c r="U440" s="9">
        <f t="shared" si="69"/>
        <v>0</v>
      </c>
    </row>
    <row r="441" spans="8:21">
      <c r="H441" s="8">
        <v>437</v>
      </c>
      <c r="I441" s="9">
        <v>0.55147206794233106</v>
      </c>
      <c r="J441" s="9">
        <f t="shared" ca="1" si="61"/>
        <v>-0.2714107342999546</v>
      </c>
      <c r="K441" s="9">
        <f t="shared" si="62"/>
        <v>0.55147206794233106</v>
      </c>
      <c r="L441" s="9">
        <f t="shared" si="60"/>
        <v>117.20085145003154</v>
      </c>
      <c r="M441" s="9">
        <f t="shared" si="63"/>
        <v>108.18341487759503</v>
      </c>
      <c r="N441" s="9">
        <f t="shared" si="64"/>
        <v>1.6210692271438916</v>
      </c>
      <c r="O441" s="9">
        <f t="shared" si="65"/>
        <v>5.3502514162833563</v>
      </c>
      <c r="R441" s="9">
        <f t="shared" si="66"/>
        <v>117.20085145003154</v>
      </c>
      <c r="S441" s="9">
        <f t="shared" si="67"/>
        <v>1.6210692271438916</v>
      </c>
      <c r="T441" s="9">
        <f t="shared" si="68"/>
        <v>108.18341487759503</v>
      </c>
      <c r="U441" s="9">
        <f t="shared" si="69"/>
        <v>5.3502514162833563</v>
      </c>
    </row>
    <row r="442" spans="8:21">
      <c r="H442" s="8">
        <v>438</v>
      </c>
      <c r="I442" s="9">
        <v>-0.66344791502505807</v>
      </c>
      <c r="J442" s="9">
        <f t="shared" ca="1" si="61"/>
        <v>-1.0082025140794098</v>
      </c>
      <c r="K442" s="9">
        <f t="shared" si="62"/>
        <v>-0.66344791502505807</v>
      </c>
      <c r="L442" s="9">
        <f t="shared" si="60"/>
        <v>77.975512372814265</v>
      </c>
      <c r="M442" s="9">
        <f t="shared" si="63"/>
        <v>96.190377577207187</v>
      </c>
      <c r="N442" s="9">
        <f t="shared" si="64"/>
        <v>0</v>
      </c>
      <c r="O442" s="9">
        <f t="shared" si="65"/>
        <v>5.3634445421044745</v>
      </c>
      <c r="R442" s="9">
        <f t="shared" si="66"/>
        <v>77.975512372814265</v>
      </c>
      <c r="S442" s="9">
        <f t="shared" si="67"/>
        <v>0</v>
      </c>
      <c r="T442" s="9">
        <f t="shared" si="68"/>
        <v>96.190377577207187</v>
      </c>
      <c r="U442" s="9">
        <f t="shared" si="69"/>
        <v>5.3634445421044745</v>
      </c>
    </row>
    <row r="443" spans="8:21">
      <c r="H443" s="8">
        <v>439</v>
      </c>
      <c r="I443" s="9">
        <v>0.28679864049203957</v>
      </c>
      <c r="J443" s="9">
        <f t="shared" ca="1" si="61"/>
        <v>-2.021989921986171</v>
      </c>
      <c r="K443" s="9">
        <f t="shared" si="62"/>
        <v>0.28679864049203957</v>
      </c>
      <c r="L443" s="9">
        <f t="shared" si="60"/>
        <v>107.24494931703086</v>
      </c>
      <c r="M443" s="9">
        <f t="shared" si="63"/>
        <v>105.44934234543503</v>
      </c>
      <c r="N443" s="9">
        <f t="shared" si="64"/>
        <v>11.576971360144569</v>
      </c>
      <c r="O443" s="9">
        <f t="shared" si="65"/>
        <v>8.0843239484433695</v>
      </c>
      <c r="R443" s="9">
        <f t="shared" si="66"/>
        <v>107.24494931703086</v>
      </c>
      <c r="S443" s="9">
        <f t="shared" si="67"/>
        <v>11.576971360144569</v>
      </c>
      <c r="T443" s="9">
        <f t="shared" si="68"/>
        <v>105.44934234543503</v>
      </c>
      <c r="U443" s="9">
        <f t="shared" si="69"/>
        <v>8.0843239484433695</v>
      </c>
    </row>
    <row r="444" spans="8:21">
      <c r="H444" s="8">
        <v>440</v>
      </c>
      <c r="I444" s="9">
        <v>0.70630810344358186</v>
      </c>
      <c r="J444" s="9">
        <f t="shared" ca="1" si="61"/>
        <v>-0.69194408855683298</v>
      </c>
      <c r="K444" s="9">
        <f t="shared" si="62"/>
        <v>0.70630810344358186</v>
      </c>
      <c r="L444" s="9">
        <f t="shared" si="60"/>
        <v>123.44829956998321</v>
      </c>
      <c r="M444" s="9">
        <f t="shared" si="63"/>
        <v>109.81561742165752</v>
      </c>
      <c r="N444" s="9">
        <f t="shared" si="64"/>
        <v>0</v>
      </c>
      <c r="O444" s="9">
        <f t="shared" si="65"/>
        <v>3.7180488722208622</v>
      </c>
      <c r="R444" s="9">
        <f t="shared" si="66"/>
        <v>123.44829956998321</v>
      </c>
      <c r="S444" s="9">
        <f t="shared" si="67"/>
        <v>0</v>
      </c>
      <c r="T444" s="9">
        <f t="shared" si="68"/>
        <v>109.81561742165752</v>
      </c>
      <c r="U444" s="9">
        <f t="shared" si="69"/>
        <v>3.7180488722208622</v>
      </c>
    </row>
    <row r="445" spans="8:21">
      <c r="H445" s="8">
        <v>441</v>
      </c>
      <c r="I445" s="9">
        <v>0.81748275862933728</v>
      </c>
      <c r="J445" s="9">
        <f t="shared" ca="1" si="61"/>
        <v>-3.0018902325843872E-3</v>
      </c>
      <c r="K445" s="9">
        <f t="shared" si="62"/>
        <v>0.81748275862933728</v>
      </c>
      <c r="L445" s="9">
        <f t="shared" si="60"/>
        <v>128.13845375159744</v>
      </c>
      <c r="M445" s="9">
        <f t="shared" si="63"/>
        <v>111.0027311353045</v>
      </c>
      <c r="N445" s="9">
        <f t="shared" si="64"/>
        <v>0</v>
      </c>
      <c r="O445" s="9">
        <f t="shared" si="65"/>
        <v>2.5309351585738966</v>
      </c>
      <c r="R445" s="9">
        <f t="shared" si="66"/>
        <v>128.13845375159744</v>
      </c>
      <c r="S445" s="9">
        <f t="shared" si="67"/>
        <v>0</v>
      </c>
      <c r="T445" s="9">
        <f t="shared" si="68"/>
        <v>111.0027311353045</v>
      </c>
      <c r="U445" s="9">
        <f t="shared" si="69"/>
        <v>2.5309351585738966</v>
      </c>
    </row>
    <row r="446" spans="8:21">
      <c r="H446" s="8">
        <v>442</v>
      </c>
      <c r="I446" s="9">
        <v>-0.43965443201125454</v>
      </c>
      <c r="J446" s="9">
        <f t="shared" ca="1" si="61"/>
        <v>-0.400657145838553</v>
      </c>
      <c r="K446" s="9">
        <f t="shared" si="62"/>
        <v>-0.43965443201125454</v>
      </c>
      <c r="L446" s="9">
        <f t="shared" si="60"/>
        <v>84.053797195895939</v>
      </c>
      <c r="M446" s="9">
        <f t="shared" si="63"/>
        <v>98.294994123930834</v>
      </c>
      <c r="N446" s="9">
        <f t="shared" si="64"/>
        <v>4.839183411112316</v>
      </c>
      <c r="O446" s="9">
        <f t="shared" si="65"/>
        <v>7.4680610888281223</v>
      </c>
      <c r="R446" s="9">
        <f t="shared" si="66"/>
        <v>84.053797195895939</v>
      </c>
      <c r="S446" s="9">
        <f t="shared" si="67"/>
        <v>4.839183411112316</v>
      </c>
      <c r="T446" s="9">
        <f t="shared" si="68"/>
        <v>98.294994123930834</v>
      </c>
      <c r="U446" s="9">
        <f t="shared" si="69"/>
        <v>7.4680610888281223</v>
      </c>
    </row>
    <row r="447" spans="8:21">
      <c r="H447" s="8">
        <v>443</v>
      </c>
      <c r="I447" s="9">
        <v>-2.0506536631390482</v>
      </c>
      <c r="J447" s="9">
        <f t="shared" ca="1" si="61"/>
        <v>0.82045389663608093</v>
      </c>
      <c r="K447" s="9">
        <f t="shared" si="62"/>
        <v>-2.0506536631390482</v>
      </c>
      <c r="L447" s="9">
        <f t="shared" si="60"/>
        <v>48.965425176685464</v>
      </c>
      <c r="M447" s="9">
        <f t="shared" si="63"/>
        <v>84.113601368534205</v>
      </c>
      <c r="N447" s="9">
        <f t="shared" si="64"/>
        <v>0</v>
      </c>
      <c r="O447" s="9">
        <f t="shared" si="65"/>
        <v>0</v>
      </c>
      <c r="R447" s="9">
        <f t="shared" si="66"/>
        <v>48.965425176685464</v>
      </c>
      <c r="S447" s="9">
        <f t="shared" si="67"/>
        <v>0</v>
      </c>
      <c r="T447" s="9">
        <f t="shared" si="68"/>
        <v>84.113601368534205</v>
      </c>
      <c r="U447" s="9">
        <f t="shared" si="69"/>
        <v>0</v>
      </c>
    </row>
    <row r="448" spans="8:21">
      <c r="H448" s="8">
        <v>444</v>
      </c>
      <c r="I448" s="9">
        <v>0.14996712370374479</v>
      </c>
      <c r="J448" s="9">
        <f t="shared" ca="1" si="61"/>
        <v>-0.14451924417684178</v>
      </c>
      <c r="K448" s="9">
        <f t="shared" si="62"/>
        <v>0.14996712370374479</v>
      </c>
      <c r="L448" s="9">
        <f t="shared" si="60"/>
        <v>102.43423988753226</v>
      </c>
      <c r="M448" s="9">
        <f t="shared" si="63"/>
        <v>104.06308091369137</v>
      </c>
      <c r="N448" s="9">
        <f t="shared" si="64"/>
        <v>16.387680789643184</v>
      </c>
      <c r="O448" s="9">
        <f t="shared" si="65"/>
        <v>9.4705853801870319</v>
      </c>
      <c r="R448" s="9">
        <f t="shared" si="66"/>
        <v>102.43423988753226</v>
      </c>
      <c r="S448" s="9">
        <f t="shared" si="67"/>
        <v>16.387680789643184</v>
      </c>
      <c r="T448" s="9">
        <f t="shared" si="68"/>
        <v>104.06308091369137</v>
      </c>
      <c r="U448" s="9">
        <f t="shared" si="69"/>
        <v>9.4705853801870319</v>
      </c>
    </row>
    <row r="449" spans="8:21">
      <c r="H449" s="8">
        <v>445</v>
      </c>
      <c r="I449" s="9">
        <v>-1.0019189894490372</v>
      </c>
      <c r="J449" s="9">
        <f t="shared" ca="1" si="61"/>
        <v>-0.87213592923748229</v>
      </c>
      <c r="K449" s="9">
        <f t="shared" si="62"/>
        <v>-1.0019189894490372</v>
      </c>
      <c r="L449" s="9">
        <f t="shared" si="60"/>
        <v>69.607255554965093</v>
      </c>
      <c r="M449" s="9">
        <f t="shared" si="63"/>
        <v>93.092602343400031</v>
      </c>
      <c r="N449" s="9">
        <f t="shared" si="64"/>
        <v>0</v>
      </c>
      <c r="O449" s="9">
        <f t="shared" si="65"/>
        <v>2.2656693082973192</v>
      </c>
      <c r="R449" s="9">
        <f t="shared" si="66"/>
        <v>69.607255554965093</v>
      </c>
      <c r="S449" s="9">
        <f t="shared" si="67"/>
        <v>0</v>
      </c>
      <c r="T449" s="9">
        <f t="shared" si="68"/>
        <v>93.092602343400031</v>
      </c>
      <c r="U449" s="9">
        <f t="shared" si="69"/>
        <v>2.2656693082973192</v>
      </c>
    </row>
    <row r="450" spans="8:21">
      <c r="H450" s="8">
        <v>446</v>
      </c>
      <c r="I450" s="9">
        <v>0.17046805308178403</v>
      </c>
      <c r="J450" s="9">
        <f t="shared" ca="1" si="61"/>
        <v>1.0094203447383936</v>
      </c>
      <c r="K450" s="9">
        <f t="shared" si="62"/>
        <v>0.17046805308178403</v>
      </c>
      <c r="L450" s="9">
        <f t="shared" si="60"/>
        <v>103.14102366121942</v>
      </c>
      <c r="M450" s="9">
        <f t="shared" si="63"/>
        <v>104.26961245830978</v>
      </c>
      <c r="N450" s="9">
        <f t="shared" si="64"/>
        <v>15.68089701595602</v>
      </c>
      <c r="O450" s="9">
        <f t="shared" si="65"/>
        <v>9.2640538355686033</v>
      </c>
      <c r="R450" s="9">
        <f t="shared" si="66"/>
        <v>103.14102366121942</v>
      </c>
      <c r="S450" s="9">
        <f t="shared" si="67"/>
        <v>15.68089701595602</v>
      </c>
      <c r="T450" s="9">
        <f t="shared" si="68"/>
        <v>104.26961245830978</v>
      </c>
      <c r="U450" s="9">
        <f t="shared" si="69"/>
        <v>9.2640538355686033</v>
      </c>
    </row>
    <row r="451" spans="8:21">
      <c r="H451" s="8">
        <v>447</v>
      </c>
      <c r="I451" s="9">
        <v>0.41802742731141723</v>
      </c>
      <c r="J451" s="9">
        <f t="shared" ca="1" si="61"/>
        <v>-0.38940663597330655</v>
      </c>
      <c r="K451" s="9">
        <f t="shared" si="62"/>
        <v>0.41802742731141723</v>
      </c>
      <c r="L451" s="9">
        <f t="shared" si="60"/>
        <v>112.07078662942531</v>
      </c>
      <c r="M451" s="9">
        <f t="shared" si="63"/>
        <v>106.79618664388444</v>
      </c>
      <c r="N451" s="9">
        <f t="shared" si="64"/>
        <v>6.7511340477501278</v>
      </c>
      <c r="O451" s="9">
        <f t="shared" si="65"/>
        <v>6.7374796499939578</v>
      </c>
      <c r="R451" s="9">
        <f t="shared" si="66"/>
        <v>112.07078662942531</v>
      </c>
      <c r="S451" s="9">
        <f t="shared" si="67"/>
        <v>6.7511340477501278</v>
      </c>
      <c r="T451" s="9">
        <f t="shared" si="68"/>
        <v>106.79618664388444</v>
      </c>
      <c r="U451" s="9">
        <f t="shared" si="69"/>
        <v>6.7374796499939578</v>
      </c>
    </row>
    <row r="452" spans="8:21">
      <c r="H452" s="8">
        <v>448</v>
      </c>
      <c r="I452" s="9">
        <v>-0.62470092598226656</v>
      </c>
      <c r="J452" s="9">
        <f t="shared" ca="1" si="61"/>
        <v>-0.47952882380545059</v>
      </c>
      <c r="K452" s="9">
        <f t="shared" si="62"/>
        <v>-0.62470092598226656</v>
      </c>
      <c r="L452" s="9">
        <f t="shared" si="60"/>
        <v>78.995500660277514</v>
      </c>
      <c r="M452" s="9">
        <f t="shared" si="63"/>
        <v>96.551512195430846</v>
      </c>
      <c r="N452" s="9">
        <f t="shared" si="64"/>
        <v>0</v>
      </c>
      <c r="O452" s="9">
        <f t="shared" si="65"/>
        <v>5.7245791603281333</v>
      </c>
      <c r="R452" s="9">
        <f t="shared" si="66"/>
        <v>78.995500660277514</v>
      </c>
      <c r="S452" s="9">
        <f t="shared" si="67"/>
        <v>0</v>
      </c>
      <c r="T452" s="9">
        <f t="shared" si="68"/>
        <v>96.551512195430846</v>
      </c>
      <c r="U452" s="9">
        <f t="shared" si="69"/>
        <v>5.7245791603281333</v>
      </c>
    </row>
    <row r="453" spans="8:21">
      <c r="H453" s="8">
        <v>449</v>
      </c>
      <c r="I453" s="9">
        <v>8.2021975499247987E-2</v>
      </c>
      <c r="J453" s="9">
        <f t="shared" ca="1" si="61"/>
        <v>1.1490008355491701</v>
      </c>
      <c r="K453" s="9">
        <f t="shared" si="62"/>
        <v>8.2021975499247987E-2</v>
      </c>
      <c r="L453" s="9">
        <f t="shared" ref="L453:L516" si="70">$E$7*EXP(($B$5-0.5*$E$9^2)*$B$6+$E$9*SQRT($B$6)*K453)</f>
        <v>100.12622704762109</v>
      </c>
      <c r="M453" s="9">
        <f t="shared" si="63"/>
        <v>103.38150450726745</v>
      </c>
      <c r="N453" s="9">
        <f t="shared" si="64"/>
        <v>18.695693629554341</v>
      </c>
      <c r="O453" s="9">
        <f t="shared" si="65"/>
        <v>10.152161786610947</v>
      </c>
      <c r="R453" s="9">
        <f t="shared" si="66"/>
        <v>100.12622704762109</v>
      </c>
      <c r="S453" s="9">
        <f t="shared" si="67"/>
        <v>18.695693629554341</v>
      </c>
      <c r="T453" s="9">
        <f t="shared" si="68"/>
        <v>103.38150450726745</v>
      </c>
      <c r="U453" s="9">
        <f t="shared" si="69"/>
        <v>10.152161786610947</v>
      </c>
    </row>
    <row r="454" spans="8:21">
      <c r="H454" s="8">
        <v>450</v>
      </c>
      <c r="I454" s="9">
        <v>0.62487474709459645</v>
      </c>
      <c r="J454" s="9">
        <f t="shared" ref="J454:J517" ca="1" si="71">NORMSINV(RAND())</f>
        <v>0.15181328959431983</v>
      </c>
      <c r="K454" s="9">
        <f t="shared" ref="K454:K517" si="72">IF($B$7=0,I454,J454)</f>
        <v>0.62487474709459645</v>
      </c>
      <c r="L454" s="9">
        <f t="shared" si="70"/>
        <v>120.12213461590591</v>
      </c>
      <c r="M454" s="9">
        <f t="shared" ref="M454:M517" si="73">$E$8*EXP(($B$5-0.5*$E$10^2)*$B$6+$E$10*SQRT($B$6)*K454)</f>
        <v>108.95414191044055</v>
      </c>
      <c r="N454" s="9">
        <f t="shared" ref="N454:N517" si="74">IF(L454&lt;$E$11,0,IF(AND(L454&gt;$E$11,L454&lt;$E$12),L454-$E$11,IF(AND(L454&gt;$E$12,L454&lt;$E$13),L454-$E$11+2*$E$12-2*L454,0)))</f>
        <v>0</v>
      </c>
      <c r="O454" s="9">
        <f t="shared" ref="O454:O517" si="75">IF(M454&lt;$E$14,0,IF(AND(M454&gt;$E$14,M454&lt;$E$15),M454-$E$14,IF(AND(M454&gt;$E$15,M454&lt;$E$16),M454-$E$14+2*$E$15-2*M454,0)))</f>
        <v>4.5795243834378141</v>
      </c>
      <c r="R454" s="9">
        <f t="shared" ref="R454:R517" si="76">L454</f>
        <v>120.12213461590591</v>
      </c>
      <c r="S454" s="9">
        <f t="shared" ref="S454:S517" si="77">N454</f>
        <v>0</v>
      </c>
      <c r="T454" s="9">
        <f t="shared" ref="T454:T517" si="78">M454</f>
        <v>108.95414191044055</v>
      </c>
      <c r="U454" s="9">
        <f t="shared" ref="U454:U517" si="79">O454</f>
        <v>4.5795243834378141</v>
      </c>
    </row>
    <row r="455" spans="8:21">
      <c r="H455" s="8">
        <v>451</v>
      </c>
      <c r="I455" s="9">
        <v>-2.8513349600299755E-2</v>
      </c>
      <c r="J455" s="9">
        <f t="shared" ca="1" si="71"/>
        <v>-3.6012333835429712E-2</v>
      </c>
      <c r="K455" s="9">
        <f t="shared" si="72"/>
        <v>-2.8513349600299755E-2</v>
      </c>
      <c r="L455" s="9">
        <f t="shared" si="70"/>
        <v>96.482070128645773</v>
      </c>
      <c r="M455" s="9">
        <f t="shared" si="73"/>
        <v>102.28221973972994</v>
      </c>
      <c r="N455" s="9">
        <f t="shared" si="74"/>
        <v>17.26745634386215</v>
      </c>
      <c r="O455" s="9">
        <f t="shared" si="75"/>
        <v>11.25144655414843</v>
      </c>
      <c r="R455" s="9">
        <f t="shared" si="76"/>
        <v>96.482070128645773</v>
      </c>
      <c r="S455" s="9">
        <f t="shared" si="77"/>
        <v>17.26745634386215</v>
      </c>
      <c r="T455" s="9">
        <f t="shared" si="78"/>
        <v>102.28221973972994</v>
      </c>
      <c r="U455" s="9">
        <f t="shared" si="79"/>
        <v>11.25144655414843</v>
      </c>
    </row>
    <row r="456" spans="8:21">
      <c r="H456" s="8">
        <v>452</v>
      </c>
      <c r="I456" s="9">
        <v>0.62343186104005299</v>
      </c>
      <c r="J456" s="9">
        <f t="shared" ca="1" si="71"/>
        <v>-1.2285132840336332</v>
      </c>
      <c r="K456" s="9">
        <f t="shared" si="72"/>
        <v>0.62343186104005299</v>
      </c>
      <c r="L456" s="9">
        <f t="shared" si="70"/>
        <v>120.06401484902196</v>
      </c>
      <c r="M456" s="9">
        <f t="shared" si="73"/>
        <v>108.93893884965716</v>
      </c>
      <c r="N456" s="9">
        <f t="shared" si="74"/>
        <v>0</v>
      </c>
      <c r="O456" s="9">
        <f t="shared" si="75"/>
        <v>4.5947274442212063</v>
      </c>
      <c r="R456" s="9">
        <f t="shared" si="76"/>
        <v>120.06401484902196</v>
      </c>
      <c r="S456" s="9">
        <f t="shared" si="77"/>
        <v>0</v>
      </c>
      <c r="T456" s="9">
        <f t="shared" si="78"/>
        <v>108.93893884965716</v>
      </c>
      <c r="U456" s="9">
        <f t="shared" si="79"/>
        <v>4.5947274442212063</v>
      </c>
    </row>
    <row r="457" spans="8:21">
      <c r="H457" s="8">
        <v>453</v>
      </c>
      <c r="I457" s="9">
        <v>-0.23700610929703297</v>
      </c>
      <c r="J457" s="9">
        <f t="shared" ca="1" si="71"/>
        <v>1.6900065331745462</v>
      </c>
      <c r="K457" s="9">
        <f t="shared" si="72"/>
        <v>-0.23700610929703297</v>
      </c>
      <c r="L457" s="9">
        <f t="shared" si="70"/>
        <v>89.96556414436624</v>
      </c>
      <c r="M457" s="9">
        <f t="shared" si="73"/>
        <v>100.24045604432082</v>
      </c>
      <c r="N457" s="9">
        <f t="shared" si="74"/>
        <v>10.750950359582617</v>
      </c>
      <c r="O457" s="9">
        <f t="shared" si="75"/>
        <v>9.4135230092181104</v>
      </c>
      <c r="R457" s="9">
        <f t="shared" si="76"/>
        <v>89.96556414436624</v>
      </c>
      <c r="S457" s="9">
        <f t="shared" si="77"/>
        <v>10.750950359582617</v>
      </c>
      <c r="T457" s="9">
        <f t="shared" si="78"/>
        <v>100.24045604432082</v>
      </c>
      <c r="U457" s="9">
        <f t="shared" si="79"/>
        <v>9.4135230092181104</v>
      </c>
    </row>
    <row r="458" spans="8:21">
      <c r="H458" s="8">
        <v>454</v>
      </c>
      <c r="I458" s="9">
        <v>-1.0341268572741409</v>
      </c>
      <c r="J458" s="9">
        <f t="shared" ca="1" si="71"/>
        <v>1.3672159373787369</v>
      </c>
      <c r="K458" s="9">
        <f t="shared" si="72"/>
        <v>-1.0341268572741409</v>
      </c>
      <c r="L458" s="9">
        <f t="shared" si="70"/>
        <v>68.859350145512835</v>
      </c>
      <c r="M458" s="9">
        <f t="shared" si="73"/>
        <v>92.803077072007923</v>
      </c>
      <c r="N458" s="9">
        <f t="shared" si="74"/>
        <v>0</v>
      </c>
      <c r="O458" s="9">
        <f t="shared" si="75"/>
        <v>1.976144036905211</v>
      </c>
      <c r="R458" s="9">
        <f t="shared" si="76"/>
        <v>68.859350145512835</v>
      </c>
      <c r="S458" s="9">
        <f t="shared" si="77"/>
        <v>0</v>
      </c>
      <c r="T458" s="9">
        <f t="shared" si="78"/>
        <v>92.803077072007923</v>
      </c>
      <c r="U458" s="9">
        <f t="shared" si="79"/>
        <v>1.976144036905211</v>
      </c>
    </row>
    <row r="459" spans="8:21">
      <c r="H459" s="8">
        <v>455</v>
      </c>
      <c r="I459" s="9">
        <v>-0.31357094267877134</v>
      </c>
      <c r="J459" s="9">
        <f t="shared" ca="1" si="71"/>
        <v>-0.83974684884976425</v>
      </c>
      <c r="K459" s="9">
        <f t="shared" si="72"/>
        <v>-0.31357094267877134</v>
      </c>
      <c r="L459" s="9">
        <f t="shared" si="70"/>
        <v>87.684618117925169</v>
      </c>
      <c r="M459" s="9">
        <f t="shared" si="73"/>
        <v>99.500934240707451</v>
      </c>
      <c r="N459" s="9">
        <f t="shared" si="74"/>
        <v>8.4700043331415458</v>
      </c>
      <c r="O459" s="9">
        <f t="shared" si="75"/>
        <v>8.6740012056047391</v>
      </c>
      <c r="R459" s="9">
        <f t="shared" si="76"/>
        <v>87.684618117925169</v>
      </c>
      <c r="S459" s="9">
        <f t="shared" si="77"/>
        <v>8.4700043331415458</v>
      </c>
      <c r="T459" s="9">
        <f t="shared" si="78"/>
        <v>99.500934240707451</v>
      </c>
      <c r="U459" s="9">
        <f t="shared" si="79"/>
        <v>8.6740012056047391</v>
      </c>
    </row>
    <row r="460" spans="8:21">
      <c r="H460" s="8">
        <v>456</v>
      </c>
      <c r="I460" s="9">
        <v>1.4297035571676187</v>
      </c>
      <c r="J460" s="9">
        <f t="shared" ca="1" si="71"/>
        <v>5.5475432710965396E-2</v>
      </c>
      <c r="K460" s="9">
        <f t="shared" si="72"/>
        <v>1.4297035571676187</v>
      </c>
      <c r="L460" s="9">
        <f t="shared" si="70"/>
        <v>157.34727700308858</v>
      </c>
      <c r="M460" s="9">
        <f t="shared" si="73"/>
        <v>117.7736557782432</v>
      </c>
      <c r="N460" s="9">
        <f t="shared" si="74"/>
        <v>0</v>
      </c>
      <c r="O460" s="9">
        <f t="shared" si="75"/>
        <v>0</v>
      </c>
      <c r="R460" s="9">
        <f t="shared" si="76"/>
        <v>157.34727700308858</v>
      </c>
      <c r="S460" s="9">
        <f t="shared" si="77"/>
        <v>0</v>
      </c>
      <c r="T460" s="9">
        <f t="shared" si="78"/>
        <v>117.7736557782432</v>
      </c>
      <c r="U460" s="9">
        <f t="shared" si="79"/>
        <v>0</v>
      </c>
    </row>
    <row r="461" spans="8:21">
      <c r="H461" s="8">
        <v>457</v>
      </c>
      <c r="I461" s="9">
        <v>0.10177769445287332</v>
      </c>
      <c r="J461" s="9">
        <f t="shared" ca="1" si="71"/>
        <v>-1.9069869737045668</v>
      </c>
      <c r="K461" s="9">
        <f t="shared" si="72"/>
        <v>0.10177769445287332</v>
      </c>
      <c r="L461" s="9">
        <f t="shared" si="70"/>
        <v>100.79188975252227</v>
      </c>
      <c r="M461" s="9">
        <f t="shared" si="73"/>
        <v>103.57921794892818</v>
      </c>
      <c r="N461" s="9">
        <f t="shared" si="74"/>
        <v>18.030030924653175</v>
      </c>
      <c r="O461" s="9">
        <f t="shared" si="75"/>
        <v>9.9544483449502081</v>
      </c>
      <c r="R461" s="9">
        <f t="shared" si="76"/>
        <v>100.79188975252227</v>
      </c>
      <c r="S461" s="9">
        <f t="shared" si="77"/>
        <v>18.030030924653175</v>
      </c>
      <c r="T461" s="9">
        <f t="shared" si="78"/>
        <v>103.57921794892818</v>
      </c>
      <c r="U461" s="9">
        <f t="shared" si="79"/>
        <v>9.9544483449502081</v>
      </c>
    </row>
    <row r="462" spans="8:21">
      <c r="H462" s="8">
        <v>458</v>
      </c>
      <c r="I462" s="9">
        <v>0.5359247495955668</v>
      </c>
      <c r="J462" s="9">
        <f t="shared" ca="1" si="71"/>
        <v>0.22315060153559477</v>
      </c>
      <c r="K462" s="9">
        <f t="shared" si="72"/>
        <v>0.5359247495955668</v>
      </c>
      <c r="L462" s="9">
        <f t="shared" si="70"/>
        <v>116.59127488221192</v>
      </c>
      <c r="M462" s="9">
        <f t="shared" si="73"/>
        <v>108.02086926109669</v>
      </c>
      <c r="N462" s="9">
        <f t="shared" si="74"/>
        <v>2.2306457949635217</v>
      </c>
      <c r="O462" s="9">
        <f t="shared" si="75"/>
        <v>5.5127970327816911</v>
      </c>
      <c r="R462" s="9">
        <f t="shared" si="76"/>
        <v>116.59127488221192</v>
      </c>
      <c r="S462" s="9">
        <f t="shared" si="77"/>
        <v>2.2306457949635217</v>
      </c>
      <c r="T462" s="9">
        <f t="shared" si="78"/>
        <v>108.02086926109669</v>
      </c>
      <c r="U462" s="9">
        <f t="shared" si="79"/>
        <v>5.5127970327816911</v>
      </c>
    </row>
    <row r="463" spans="8:21">
      <c r="H463" s="8">
        <v>459</v>
      </c>
      <c r="I463" s="9">
        <v>0.60583508291259935</v>
      </c>
      <c r="J463" s="9">
        <f t="shared" ca="1" si="71"/>
        <v>1.5116022708887458</v>
      </c>
      <c r="K463" s="9">
        <f t="shared" si="72"/>
        <v>0.60583508291259935</v>
      </c>
      <c r="L463" s="9">
        <f t="shared" si="70"/>
        <v>119.35747136396211</v>
      </c>
      <c r="M463" s="9">
        <f t="shared" si="73"/>
        <v>108.753699881049</v>
      </c>
      <c r="N463" s="9">
        <f t="shared" si="74"/>
        <v>0</v>
      </c>
      <c r="O463" s="9">
        <f t="shared" si="75"/>
        <v>4.7799664128293955</v>
      </c>
      <c r="R463" s="9">
        <f t="shared" si="76"/>
        <v>119.35747136396211</v>
      </c>
      <c r="S463" s="9">
        <f t="shared" si="77"/>
        <v>0</v>
      </c>
      <c r="T463" s="9">
        <f t="shared" si="78"/>
        <v>108.753699881049</v>
      </c>
      <c r="U463" s="9">
        <f t="shared" si="79"/>
        <v>4.7799664128293955</v>
      </c>
    </row>
    <row r="464" spans="8:21">
      <c r="H464" s="8">
        <v>460</v>
      </c>
      <c r="I464" s="9">
        <v>1.2834340633008858</v>
      </c>
      <c r="J464" s="9">
        <f t="shared" ca="1" si="71"/>
        <v>0.71559930508356595</v>
      </c>
      <c r="K464" s="9">
        <f t="shared" si="72"/>
        <v>1.2834340633008858</v>
      </c>
      <c r="L464" s="9">
        <f t="shared" si="70"/>
        <v>149.81411738678727</v>
      </c>
      <c r="M464" s="9">
        <f t="shared" si="73"/>
        <v>116.11933667847717</v>
      </c>
      <c r="N464" s="9">
        <f t="shared" si="74"/>
        <v>0</v>
      </c>
      <c r="O464" s="9">
        <f t="shared" si="75"/>
        <v>0</v>
      </c>
      <c r="R464" s="9">
        <f t="shared" si="76"/>
        <v>149.81411738678727</v>
      </c>
      <c r="S464" s="9">
        <f t="shared" si="77"/>
        <v>0</v>
      </c>
      <c r="T464" s="9">
        <f t="shared" si="78"/>
        <v>116.11933667847717</v>
      </c>
      <c r="U464" s="9">
        <f t="shared" si="79"/>
        <v>0</v>
      </c>
    </row>
    <row r="465" spans="8:21">
      <c r="H465" s="8">
        <v>461</v>
      </c>
      <c r="I465" s="9">
        <v>0.12353215916648159</v>
      </c>
      <c r="J465" s="9">
        <f t="shared" ca="1" si="71"/>
        <v>-0.45969873520600801</v>
      </c>
      <c r="K465" s="9">
        <f t="shared" si="72"/>
        <v>0.12353215916648159</v>
      </c>
      <c r="L465" s="9">
        <f t="shared" si="70"/>
        <v>101.53002045101867</v>
      </c>
      <c r="M465" s="9">
        <f t="shared" si="73"/>
        <v>103.79737212331153</v>
      </c>
      <c r="N465" s="9">
        <f t="shared" si="74"/>
        <v>17.29190022615677</v>
      </c>
      <c r="O465" s="9">
        <f t="shared" si="75"/>
        <v>9.7362941705668504</v>
      </c>
      <c r="R465" s="9">
        <f t="shared" si="76"/>
        <v>101.53002045101867</v>
      </c>
      <c r="S465" s="9">
        <f t="shared" si="77"/>
        <v>17.29190022615677</v>
      </c>
      <c r="T465" s="9">
        <f t="shared" si="78"/>
        <v>103.79737212331153</v>
      </c>
      <c r="U465" s="9">
        <f t="shared" si="79"/>
        <v>9.7362941705668504</v>
      </c>
    </row>
    <row r="466" spans="8:21">
      <c r="H466" s="8">
        <v>462</v>
      </c>
      <c r="I466" s="9">
        <v>-0.42684215811220949</v>
      </c>
      <c r="J466" s="9">
        <f t="shared" ca="1" si="71"/>
        <v>1.0763817546796826</v>
      </c>
      <c r="K466" s="9">
        <f t="shared" si="72"/>
        <v>-0.42684215811220949</v>
      </c>
      <c r="L466" s="9">
        <f t="shared" si="70"/>
        <v>84.415782479421466</v>
      </c>
      <c r="M466" s="9">
        <f t="shared" si="73"/>
        <v>98.416868461060147</v>
      </c>
      <c r="N466" s="9">
        <f t="shared" si="74"/>
        <v>5.2011686946378433</v>
      </c>
      <c r="O466" s="9">
        <f t="shared" si="75"/>
        <v>7.5899354259574352</v>
      </c>
      <c r="R466" s="9">
        <f t="shared" si="76"/>
        <v>84.415782479421466</v>
      </c>
      <c r="S466" s="9">
        <f t="shared" si="77"/>
        <v>5.2011686946378433</v>
      </c>
      <c r="T466" s="9">
        <f t="shared" si="78"/>
        <v>98.416868461060147</v>
      </c>
      <c r="U466" s="9">
        <f t="shared" si="79"/>
        <v>7.5899354259574352</v>
      </c>
    </row>
    <row r="467" spans="8:21">
      <c r="H467" s="8">
        <v>463</v>
      </c>
      <c r="I467" s="9">
        <v>-0.65118360944170395</v>
      </c>
      <c r="J467" s="9">
        <f t="shared" ca="1" si="71"/>
        <v>1.4668390181962221</v>
      </c>
      <c r="K467" s="9">
        <f t="shared" si="72"/>
        <v>-0.65118360944170395</v>
      </c>
      <c r="L467" s="9">
        <f t="shared" si="70"/>
        <v>78.296929211013747</v>
      </c>
      <c r="M467" s="9">
        <f t="shared" si="73"/>
        <v>96.304538569101538</v>
      </c>
      <c r="N467" s="9">
        <f t="shared" si="74"/>
        <v>0</v>
      </c>
      <c r="O467" s="9">
        <f t="shared" si="75"/>
        <v>5.4776055339988261</v>
      </c>
      <c r="R467" s="9">
        <f t="shared" si="76"/>
        <v>78.296929211013747</v>
      </c>
      <c r="S467" s="9">
        <f t="shared" si="77"/>
        <v>0</v>
      </c>
      <c r="T467" s="9">
        <f t="shared" si="78"/>
        <v>96.304538569101538</v>
      </c>
      <c r="U467" s="9">
        <f t="shared" si="79"/>
        <v>5.4776055339988261</v>
      </c>
    </row>
    <row r="468" spans="8:21">
      <c r="H468" s="8">
        <v>464</v>
      </c>
      <c r="I468" s="9">
        <v>-1.715138619174351</v>
      </c>
      <c r="J468" s="9">
        <f t="shared" ca="1" si="71"/>
        <v>0.61784780857356758</v>
      </c>
      <c r="K468" s="9">
        <f t="shared" si="72"/>
        <v>-1.715138619174351</v>
      </c>
      <c r="L468" s="9">
        <f t="shared" si="70"/>
        <v>54.797741970309332</v>
      </c>
      <c r="M468" s="9">
        <f t="shared" si="73"/>
        <v>86.88774524683221</v>
      </c>
      <c r="N468" s="9">
        <f t="shared" si="74"/>
        <v>0</v>
      </c>
      <c r="O468" s="9">
        <f t="shared" si="75"/>
        <v>0</v>
      </c>
      <c r="R468" s="9">
        <f t="shared" si="76"/>
        <v>54.797741970309332</v>
      </c>
      <c r="S468" s="9">
        <f t="shared" si="77"/>
        <v>0</v>
      </c>
      <c r="T468" s="9">
        <f t="shared" si="78"/>
        <v>86.88774524683221</v>
      </c>
      <c r="U468" s="9">
        <f t="shared" si="79"/>
        <v>0</v>
      </c>
    </row>
    <row r="469" spans="8:21">
      <c r="H469" s="8">
        <v>465</v>
      </c>
      <c r="I469" s="9">
        <v>-1.3138708550917062</v>
      </c>
      <c r="J469" s="9">
        <f t="shared" ca="1" si="71"/>
        <v>-1.1049310162311465</v>
      </c>
      <c r="K469" s="9">
        <f t="shared" si="72"/>
        <v>-1.3138708550917062</v>
      </c>
      <c r="L469" s="9">
        <f t="shared" si="70"/>
        <v>62.692231936923591</v>
      </c>
      <c r="M469" s="9">
        <f t="shared" si="73"/>
        <v>90.32595705125604</v>
      </c>
      <c r="N469" s="9">
        <f t="shared" si="74"/>
        <v>0</v>
      </c>
      <c r="O469" s="9">
        <f t="shared" si="75"/>
        <v>0</v>
      </c>
      <c r="R469" s="9">
        <f t="shared" si="76"/>
        <v>62.692231936923591</v>
      </c>
      <c r="S469" s="9">
        <f t="shared" si="77"/>
        <v>0</v>
      </c>
      <c r="T469" s="9">
        <f t="shared" si="78"/>
        <v>90.32595705125604</v>
      </c>
      <c r="U469" s="9">
        <f t="shared" si="79"/>
        <v>0</v>
      </c>
    </row>
    <row r="470" spans="8:21">
      <c r="H470" s="8">
        <v>466</v>
      </c>
      <c r="I470" s="9">
        <v>-0.11724232292393633</v>
      </c>
      <c r="J470" s="9">
        <f t="shared" ca="1" si="71"/>
        <v>0.86674976613027976</v>
      </c>
      <c r="K470" s="9">
        <f t="shared" si="72"/>
        <v>-0.11724232292393633</v>
      </c>
      <c r="L470" s="9">
        <f t="shared" si="70"/>
        <v>93.653026980867537</v>
      </c>
      <c r="M470" s="9">
        <f t="shared" si="73"/>
        <v>101.40826470298271</v>
      </c>
      <c r="N470" s="9">
        <f t="shared" si="74"/>
        <v>14.438413196083914</v>
      </c>
      <c r="O470" s="9">
        <f t="shared" si="75"/>
        <v>10.581331667879994</v>
      </c>
      <c r="R470" s="9">
        <f t="shared" si="76"/>
        <v>93.653026980867537</v>
      </c>
      <c r="S470" s="9">
        <f t="shared" si="77"/>
        <v>14.438413196083914</v>
      </c>
      <c r="T470" s="9">
        <f t="shared" si="78"/>
        <v>101.40826470298271</v>
      </c>
      <c r="U470" s="9">
        <f t="shared" si="79"/>
        <v>10.581331667879994</v>
      </c>
    </row>
    <row r="471" spans="8:21">
      <c r="H471" s="8">
        <v>467</v>
      </c>
      <c r="I471" s="9">
        <v>1.1965939538833259</v>
      </c>
      <c r="J471" s="9">
        <f t="shared" ca="1" si="71"/>
        <v>-0.43100884962331298</v>
      </c>
      <c r="K471" s="9">
        <f t="shared" si="72"/>
        <v>1.1965939538833259</v>
      </c>
      <c r="L471" s="9">
        <f t="shared" si="70"/>
        <v>145.51343371294089</v>
      </c>
      <c r="M471" s="9">
        <f t="shared" si="73"/>
        <v>115.14818288958502</v>
      </c>
      <c r="N471" s="9">
        <f t="shared" si="74"/>
        <v>0</v>
      </c>
      <c r="O471" s="9">
        <f t="shared" si="75"/>
        <v>0</v>
      </c>
      <c r="R471" s="9">
        <f t="shared" si="76"/>
        <v>145.51343371294089</v>
      </c>
      <c r="S471" s="9">
        <f t="shared" si="77"/>
        <v>0</v>
      </c>
      <c r="T471" s="9">
        <f t="shared" si="78"/>
        <v>115.14818288958502</v>
      </c>
      <c r="U471" s="9">
        <f t="shared" si="79"/>
        <v>0</v>
      </c>
    </row>
    <row r="472" spans="8:21">
      <c r="H472" s="8">
        <v>468</v>
      </c>
      <c r="I472" s="9">
        <v>-1.863212483990327</v>
      </c>
      <c r="J472" s="9">
        <f t="shared" ca="1" si="71"/>
        <v>0.33746251516782799</v>
      </c>
      <c r="K472" s="9">
        <f t="shared" si="72"/>
        <v>-1.863212483990327</v>
      </c>
      <c r="L472" s="9">
        <f t="shared" si="70"/>
        <v>52.142678437648371</v>
      </c>
      <c r="M472" s="9">
        <f t="shared" si="73"/>
        <v>85.652319907559033</v>
      </c>
      <c r="N472" s="9">
        <f t="shared" si="74"/>
        <v>0</v>
      </c>
      <c r="O472" s="9">
        <f t="shared" si="75"/>
        <v>0</v>
      </c>
      <c r="R472" s="9">
        <f t="shared" si="76"/>
        <v>52.142678437648371</v>
      </c>
      <c r="S472" s="9">
        <f t="shared" si="77"/>
        <v>0</v>
      </c>
      <c r="T472" s="9">
        <f t="shared" si="78"/>
        <v>85.652319907559033</v>
      </c>
      <c r="U472" s="9">
        <f t="shared" si="79"/>
        <v>0</v>
      </c>
    </row>
    <row r="473" spans="8:21">
      <c r="H473" s="8">
        <v>469</v>
      </c>
      <c r="I473" s="9">
        <v>0.31447769276407117</v>
      </c>
      <c r="J473" s="9">
        <f t="shared" ca="1" si="71"/>
        <v>1.3238092498414384</v>
      </c>
      <c r="K473" s="9">
        <f t="shared" si="72"/>
        <v>0.31447769276407117</v>
      </c>
      <c r="L473" s="9">
        <f t="shared" si="70"/>
        <v>108.245224385193</v>
      </c>
      <c r="M473" s="9">
        <f t="shared" si="73"/>
        <v>105.73200085300202</v>
      </c>
      <c r="N473" s="9">
        <f t="shared" si="74"/>
        <v>10.576696291982444</v>
      </c>
      <c r="O473" s="9">
        <f t="shared" si="75"/>
        <v>7.8016654408763486</v>
      </c>
      <c r="R473" s="9">
        <f t="shared" si="76"/>
        <v>108.245224385193</v>
      </c>
      <c r="S473" s="9">
        <f t="shared" si="77"/>
        <v>10.576696291982444</v>
      </c>
      <c r="T473" s="9">
        <f t="shared" si="78"/>
        <v>105.73200085300202</v>
      </c>
      <c r="U473" s="9">
        <f t="shared" si="79"/>
        <v>7.8016654408763486</v>
      </c>
    </row>
    <row r="474" spans="8:21">
      <c r="H474" s="8">
        <v>470</v>
      </c>
      <c r="I474" s="9">
        <v>-0.10589044154751176</v>
      </c>
      <c r="J474" s="9">
        <f t="shared" ca="1" si="71"/>
        <v>-0.69289907986392407</v>
      </c>
      <c r="K474" s="9">
        <f t="shared" si="72"/>
        <v>-0.10589044154751176</v>
      </c>
      <c r="L474" s="9">
        <f t="shared" si="70"/>
        <v>94.010292077134949</v>
      </c>
      <c r="M474" s="9">
        <f t="shared" si="73"/>
        <v>101.51965956782009</v>
      </c>
      <c r="N474" s="9">
        <f t="shared" si="74"/>
        <v>14.795678292351326</v>
      </c>
      <c r="O474" s="9">
        <f t="shared" si="75"/>
        <v>10.692726532717373</v>
      </c>
      <c r="R474" s="9">
        <f t="shared" si="76"/>
        <v>94.010292077134949</v>
      </c>
      <c r="S474" s="9">
        <f t="shared" si="77"/>
        <v>14.795678292351326</v>
      </c>
      <c r="T474" s="9">
        <f t="shared" si="78"/>
        <v>101.51965956782009</v>
      </c>
      <c r="U474" s="9">
        <f t="shared" si="79"/>
        <v>10.692726532717373</v>
      </c>
    </row>
    <row r="475" spans="8:21">
      <c r="H475" s="8">
        <v>471</v>
      </c>
      <c r="I475" s="9">
        <v>0.21892715581339911</v>
      </c>
      <c r="J475" s="9">
        <f t="shared" ca="1" si="71"/>
        <v>0.58435438884229762</v>
      </c>
      <c r="K475" s="9">
        <f t="shared" si="72"/>
        <v>0.21892715581339911</v>
      </c>
      <c r="L475" s="9">
        <f t="shared" si="70"/>
        <v>104.8311333060137</v>
      </c>
      <c r="M475" s="9">
        <f t="shared" si="73"/>
        <v>104.75943274435376</v>
      </c>
      <c r="N475" s="9">
        <f t="shared" si="74"/>
        <v>13.99078737116173</v>
      </c>
      <c r="O475" s="9">
        <f t="shared" si="75"/>
        <v>8.7742335495246095</v>
      </c>
      <c r="R475" s="9">
        <f t="shared" si="76"/>
        <v>104.8311333060137</v>
      </c>
      <c r="S475" s="9">
        <f t="shared" si="77"/>
        <v>13.99078737116173</v>
      </c>
      <c r="T475" s="9">
        <f t="shared" si="78"/>
        <v>104.75943274435376</v>
      </c>
      <c r="U475" s="9">
        <f t="shared" si="79"/>
        <v>8.7742335495246095</v>
      </c>
    </row>
    <row r="476" spans="8:21">
      <c r="H476" s="8">
        <v>472</v>
      </c>
      <c r="I476" s="9">
        <v>-0.42782451045498532</v>
      </c>
      <c r="J476" s="9">
        <f t="shared" ca="1" si="71"/>
        <v>0.41358239129609214</v>
      </c>
      <c r="K476" s="9">
        <f t="shared" si="72"/>
        <v>-0.42782451045498532</v>
      </c>
      <c r="L476" s="9">
        <f t="shared" si="70"/>
        <v>84.387972974207358</v>
      </c>
      <c r="M476" s="9">
        <f t="shared" si="73"/>
        <v>98.40751867335544</v>
      </c>
      <c r="N476" s="9">
        <f t="shared" si="74"/>
        <v>5.173359189423735</v>
      </c>
      <c r="O476" s="9">
        <f t="shared" si="75"/>
        <v>7.5805856382527281</v>
      </c>
      <c r="R476" s="9">
        <f t="shared" si="76"/>
        <v>84.387972974207358</v>
      </c>
      <c r="S476" s="9">
        <f t="shared" si="77"/>
        <v>5.173359189423735</v>
      </c>
      <c r="T476" s="9">
        <f t="shared" si="78"/>
        <v>98.40751867335544</v>
      </c>
      <c r="U476" s="9">
        <f t="shared" si="79"/>
        <v>7.5805856382527281</v>
      </c>
    </row>
    <row r="477" spans="8:21">
      <c r="H477" s="8">
        <v>473</v>
      </c>
      <c r="I477" s="9">
        <v>-0.37707746917510293</v>
      </c>
      <c r="J477" s="9">
        <f t="shared" ca="1" si="71"/>
        <v>-0.33760266921020993</v>
      </c>
      <c r="K477" s="9">
        <f t="shared" si="72"/>
        <v>-0.37707746917510293</v>
      </c>
      <c r="L477" s="9">
        <f t="shared" si="70"/>
        <v>85.836632929769735</v>
      </c>
      <c r="M477" s="9">
        <f t="shared" si="73"/>
        <v>98.891680711907455</v>
      </c>
      <c r="N477" s="9">
        <f t="shared" si="74"/>
        <v>6.6220191449861119</v>
      </c>
      <c r="O477" s="9">
        <f t="shared" si="75"/>
        <v>8.0647476768047426</v>
      </c>
      <c r="R477" s="9">
        <f t="shared" si="76"/>
        <v>85.836632929769735</v>
      </c>
      <c r="S477" s="9">
        <f t="shared" si="77"/>
        <v>6.6220191449861119</v>
      </c>
      <c r="T477" s="9">
        <f t="shared" si="78"/>
        <v>98.891680711907455</v>
      </c>
      <c r="U477" s="9">
        <f t="shared" si="79"/>
        <v>8.0647476768047426</v>
      </c>
    </row>
    <row r="478" spans="8:21">
      <c r="H478" s="8">
        <v>474</v>
      </c>
      <c r="I478" s="9">
        <v>-0.22292293627691334</v>
      </c>
      <c r="J478" s="9">
        <f t="shared" ca="1" si="71"/>
        <v>0.79224339885176043</v>
      </c>
      <c r="K478" s="9">
        <f t="shared" si="72"/>
        <v>-0.22292293627691334</v>
      </c>
      <c r="L478" s="9">
        <f t="shared" si="70"/>
        <v>90.391531990538112</v>
      </c>
      <c r="M478" s="9">
        <f t="shared" si="73"/>
        <v>100.37707938355669</v>
      </c>
      <c r="N478" s="9">
        <f t="shared" si="74"/>
        <v>11.17691820575449</v>
      </c>
      <c r="O478" s="9">
        <f t="shared" si="75"/>
        <v>9.5501463484539784</v>
      </c>
      <c r="R478" s="9">
        <f t="shared" si="76"/>
        <v>90.391531990538112</v>
      </c>
      <c r="S478" s="9">
        <f t="shared" si="77"/>
        <v>11.17691820575449</v>
      </c>
      <c r="T478" s="9">
        <f t="shared" si="78"/>
        <v>100.37707938355669</v>
      </c>
      <c r="U478" s="9">
        <f t="shared" si="79"/>
        <v>9.5501463484539784</v>
      </c>
    </row>
    <row r="479" spans="8:21">
      <c r="H479" s="8">
        <v>475</v>
      </c>
      <c r="I479" s="9">
        <v>-0.54017413252074442</v>
      </c>
      <c r="J479" s="9">
        <f t="shared" ca="1" si="71"/>
        <v>0.21022795920361487</v>
      </c>
      <c r="K479" s="9">
        <f t="shared" si="72"/>
        <v>-0.54017413252074442</v>
      </c>
      <c r="L479" s="9">
        <f t="shared" si="70"/>
        <v>81.267151118537242</v>
      </c>
      <c r="M479" s="9">
        <f t="shared" si="73"/>
        <v>97.344041597890111</v>
      </c>
      <c r="N479" s="9">
        <f t="shared" si="74"/>
        <v>2.0525373337536195</v>
      </c>
      <c r="O479" s="9">
        <f t="shared" si="75"/>
        <v>6.5171085627873993</v>
      </c>
      <c r="R479" s="9">
        <f t="shared" si="76"/>
        <v>81.267151118537242</v>
      </c>
      <c r="S479" s="9">
        <f t="shared" si="77"/>
        <v>2.0525373337536195</v>
      </c>
      <c r="T479" s="9">
        <f t="shared" si="78"/>
        <v>97.344041597890111</v>
      </c>
      <c r="U479" s="9">
        <f t="shared" si="79"/>
        <v>6.5171085627873993</v>
      </c>
    </row>
    <row r="480" spans="8:21">
      <c r="H480" s="8">
        <v>476</v>
      </c>
      <c r="I480" s="9">
        <v>-0.56897262294047934</v>
      </c>
      <c r="J480" s="9">
        <f t="shared" ca="1" si="71"/>
        <v>0.50800606753054256</v>
      </c>
      <c r="K480" s="9">
        <f t="shared" si="72"/>
        <v>-0.56897262294047934</v>
      </c>
      <c r="L480" s="9">
        <f t="shared" si="70"/>
        <v>80.485950032029109</v>
      </c>
      <c r="M480" s="9">
        <f t="shared" si="73"/>
        <v>97.073296879601287</v>
      </c>
      <c r="N480" s="9">
        <f t="shared" si="74"/>
        <v>1.2713362472454861</v>
      </c>
      <c r="O480" s="9">
        <f t="shared" si="75"/>
        <v>6.2463638444985747</v>
      </c>
      <c r="R480" s="9">
        <f t="shared" si="76"/>
        <v>80.485950032029109</v>
      </c>
      <c r="S480" s="9">
        <f t="shared" si="77"/>
        <v>1.2713362472454861</v>
      </c>
      <c r="T480" s="9">
        <f t="shared" si="78"/>
        <v>97.073296879601287</v>
      </c>
      <c r="U480" s="9">
        <f t="shared" si="79"/>
        <v>6.2463638444985747</v>
      </c>
    </row>
    <row r="481" spans="8:21">
      <c r="H481" s="8">
        <v>477</v>
      </c>
      <c r="I481" s="9">
        <v>0.10871633455369123</v>
      </c>
      <c r="J481" s="9">
        <f t="shared" ca="1" si="71"/>
        <v>-0.73640593962322642</v>
      </c>
      <c r="K481" s="9">
        <f t="shared" si="72"/>
        <v>0.10871633455369123</v>
      </c>
      <c r="L481" s="9">
        <f t="shared" si="70"/>
        <v>101.02673365122354</v>
      </c>
      <c r="M481" s="9">
        <f t="shared" si="73"/>
        <v>103.64874891583123</v>
      </c>
      <c r="N481" s="9">
        <f t="shared" si="74"/>
        <v>17.795187025951918</v>
      </c>
      <c r="O481" s="9">
        <f t="shared" si="75"/>
        <v>9.8849173780471631</v>
      </c>
      <c r="R481" s="9">
        <f t="shared" si="76"/>
        <v>101.02673365122354</v>
      </c>
      <c r="S481" s="9">
        <f t="shared" si="77"/>
        <v>17.795187025951918</v>
      </c>
      <c r="T481" s="9">
        <f t="shared" si="78"/>
        <v>103.64874891583123</v>
      </c>
      <c r="U481" s="9">
        <f t="shared" si="79"/>
        <v>9.8849173780471631</v>
      </c>
    </row>
    <row r="482" spans="8:21">
      <c r="H482" s="8">
        <v>478</v>
      </c>
      <c r="I482" s="9">
        <v>1.3951577683367185</v>
      </c>
      <c r="J482" s="9">
        <f t="shared" ca="1" si="71"/>
        <v>0.74669878142834745</v>
      </c>
      <c r="K482" s="9">
        <f t="shared" si="72"/>
        <v>1.3951577683367185</v>
      </c>
      <c r="L482" s="9">
        <f t="shared" si="70"/>
        <v>155.53462442257128</v>
      </c>
      <c r="M482" s="9">
        <f t="shared" si="73"/>
        <v>117.38082678949137</v>
      </c>
      <c r="N482" s="9">
        <f t="shared" si="74"/>
        <v>0</v>
      </c>
      <c r="O482" s="9">
        <f t="shared" si="75"/>
        <v>0</v>
      </c>
      <c r="R482" s="9">
        <f t="shared" si="76"/>
        <v>155.53462442257128</v>
      </c>
      <c r="S482" s="9">
        <f t="shared" si="77"/>
        <v>0</v>
      </c>
      <c r="T482" s="9">
        <f t="shared" si="78"/>
        <v>117.38082678949137</v>
      </c>
      <c r="U482" s="9">
        <f t="shared" si="79"/>
        <v>0</v>
      </c>
    </row>
    <row r="483" spans="8:21">
      <c r="H483" s="8">
        <v>479</v>
      </c>
      <c r="I483" s="9">
        <v>-0.64994535740811843</v>
      </c>
      <c r="J483" s="9">
        <f t="shared" ca="1" si="71"/>
        <v>1.3460503538393784</v>
      </c>
      <c r="K483" s="9">
        <f t="shared" si="72"/>
        <v>-0.64994535740811843</v>
      </c>
      <c r="L483" s="9">
        <f t="shared" si="70"/>
        <v>78.329454251070118</v>
      </c>
      <c r="M483" s="9">
        <f t="shared" si="73"/>
        <v>96.316072234879357</v>
      </c>
      <c r="N483" s="9">
        <f t="shared" si="74"/>
        <v>0</v>
      </c>
      <c r="O483" s="9">
        <f t="shared" si="75"/>
        <v>5.4891391997766448</v>
      </c>
      <c r="R483" s="9">
        <f t="shared" si="76"/>
        <v>78.329454251070118</v>
      </c>
      <c r="S483" s="9">
        <f t="shared" si="77"/>
        <v>0</v>
      </c>
      <c r="T483" s="9">
        <f t="shared" si="78"/>
        <v>96.316072234879357</v>
      </c>
      <c r="U483" s="9">
        <f t="shared" si="79"/>
        <v>5.4891391997766448</v>
      </c>
    </row>
    <row r="484" spans="8:21">
      <c r="H484" s="8">
        <v>480</v>
      </c>
      <c r="I484" s="9">
        <v>-0.96758855860780324</v>
      </c>
      <c r="J484" s="9">
        <f t="shared" ca="1" si="71"/>
        <v>0.50690626637153924</v>
      </c>
      <c r="K484" s="9">
        <f t="shared" si="72"/>
        <v>-0.96758855860780324</v>
      </c>
      <c r="L484" s="9">
        <f t="shared" si="70"/>
        <v>70.413395468034039</v>
      </c>
      <c r="M484" s="9">
        <f t="shared" si="73"/>
        <v>93.402202484720135</v>
      </c>
      <c r="N484" s="9">
        <f t="shared" si="74"/>
        <v>0</v>
      </c>
      <c r="O484" s="9">
        <f t="shared" si="75"/>
        <v>2.5752694496174229</v>
      </c>
      <c r="R484" s="9">
        <f t="shared" si="76"/>
        <v>70.413395468034039</v>
      </c>
      <c r="S484" s="9">
        <f t="shared" si="77"/>
        <v>0</v>
      </c>
      <c r="T484" s="9">
        <f t="shared" si="78"/>
        <v>93.402202484720135</v>
      </c>
      <c r="U484" s="9">
        <f t="shared" si="79"/>
        <v>2.5752694496174229</v>
      </c>
    </row>
    <row r="485" spans="8:21">
      <c r="H485" s="8">
        <v>481</v>
      </c>
      <c r="I485" s="9">
        <v>0.20537026751408702</v>
      </c>
      <c r="J485" s="9">
        <f t="shared" ca="1" si="71"/>
        <v>-0.76042967425957575</v>
      </c>
      <c r="K485" s="9">
        <f t="shared" si="72"/>
        <v>0.20537026751408702</v>
      </c>
      <c r="L485" s="9">
        <f t="shared" si="70"/>
        <v>104.35553844203938</v>
      </c>
      <c r="M485" s="9">
        <f t="shared" si="73"/>
        <v>104.62216957204403</v>
      </c>
      <c r="N485" s="9">
        <f t="shared" si="74"/>
        <v>14.466382235136052</v>
      </c>
      <c r="O485" s="9">
        <f t="shared" si="75"/>
        <v>8.9114967218343679</v>
      </c>
      <c r="R485" s="9">
        <f t="shared" si="76"/>
        <v>104.35553844203938</v>
      </c>
      <c r="S485" s="9">
        <f t="shared" si="77"/>
        <v>14.466382235136052</v>
      </c>
      <c r="T485" s="9">
        <f t="shared" si="78"/>
        <v>104.62216957204403</v>
      </c>
      <c r="U485" s="9">
        <f t="shared" si="79"/>
        <v>8.9114967218343679</v>
      </c>
    </row>
    <row r="486" spans="8:21">
      <c r="H486" s="8">
        <v>482</v>
      </c>
      <c r="I486" s="9">
        <v>-0.30169228397974041</v>
      </c>
      <c r="J486" s="9">
        <f t="shared" ca="1" si="71"/>
        <v>-0.19207003262146458</v>
      </c>
      <c r="K486" s="9">
        <f t="shared" si="72"/>
        <v>-0.30169228397974041</v>
      </c>
      <c r="L486" s="9">
        <f t="shared" si="70"/>
        <v>88.034668162033881</v>
      </c>
      <c r="M486" s="9">
        <f t="shared" si="73"/>
        <v>99.615308844632381</v>
      </c>
      <c r="N486" s="9">
        <f t="shared" si="74"/>
        <v>8.8200543772502584</v>
      </c>
      <c r="O486" s="9">
        <f t="shared" si="75"/>
        <v>8.7883758095296685</v>
      </c>
      <c r="R486" s="9">
        <f t="shared" si="76"/>
        <v>88.034668162033881</v>
      </c>
      <c r="S486" s="9">
        <f t="shared" si="77"/>
        <v>8.8200543772502584</v>
      </c>
      <c r="T486" s="9">
        <f t="shared" si="78"/>
        <v>99.615308844632381</v>
      </c>
      <c r="U486" s="9">
        <f t="shared" si="79"/>
        <v>8.7883758095296685</v>
      </c>
    </row>
    <row r="487" spans="8:21">
      <c r="H487" s="8">
        <v>483</v>
      </c>
      <c r="I487" s="9">
        <v>-0.13449073681194354</v>
      </c>
      <c r="J487" s="9">
        <f t="shared" ca="1" si="71"/>
        <v>-0.53065230406913788</v>
      </c>
      <c r="K487" s="9">
        <f t="shared" si="72"/>
        <v>-0.13449073681194354</v>
      </c>
      <c r="L487" s="9">
        <f t="shared" si="70"/>
        <v>93.112783907118242</v>
      </c>
      <c r="M487" s="9">
        <f t="shared" si="73"/>
        <v>101.23924167199985</v>
      </c>
      <c r="N487" s="9">
        <f t="shared" si="74"/>
        <v>13.898170122334619</v>
      </c>
      <c r="O487" s="9">
        <f t="shared" si="75"/>
        <v>10.412308636897137</v>
      </c>
      <c r="R487" s="9">
        <f t="shared" si="76"/>
        <v>93.112783907118242</v>
      </c>
      <c r="S487" s="9">
        <f t="shared" si="77"/>
        <v>13.898170122334619</v>
      </c>
      <c r="T487" s="9">
        <f t="shared" si="78"/>
        <v>101.23924167199985</v>
      </c>
      <c r="U487" s="9">
        <f t="shared" si="79"/>
        <v>10.412308636897137</v>
      </c>
    </row>
    <row r="488" spans="8:21">
      <c r="H488" s="8">
        <v>484</v>
      </c>
      <c r="I488" s="9">
        <v>-1.3479081402889774</v>
      </c>
      <c r="J488" s="9">
        <f t="shared" ca="1" si="71"/>
        <v>-2.3657500938425238</v>
      </c>
      <c r="K488" s="9">
        <f t="shared" si="72"/>
        <v>-1.3479081402889774</v>
      </c>
      <c r="L488" s="9">
        <f t="shared" si="70"/>
        <v>61.980582945482368</v>
      </c>
      <c r="M488" s="9">
        <f t="shared" si="73"/>
        <v>90.029106118714225</v>
      </c>
      <c r="N488" s="9">
        <f t="shared" si="74"/>
        <v>0</v>
      </c>
      <c r="O488" s="9">
        <f t="shared" si="75"/>
        <v>0</v>
      </c>
      <c r="R488" s="9">
        <f t="shared" si="76"/>
        <v>61.980582945482368</v>
      </c>
      <c r="S488" s="9">
        <f t="shared" si="77"/>
        <v>0</v>
      </c>
      <c r="T488" s="9">
        <f t="shared" si="78"/>
        <v>90.029106118714225</v>
      </c>
      <c r="U488" s="9">
        <f t="shared" si="79"/>
        <v>0</v>
      </c>
    </row>
    <row r="489" spans="8:21">
      <c r="H489" s="8">
        <v>485</v>
      </c>
      <c r="I489" s="9">
        <v>2.3946237622576785</v>
      </c>
      <c r="J489" s="9">
        <f t="shared" ca="1" si="71"/>
        <v>0.34885346739045808</v>
      </c>
      <c r="K489" s="9">
        <f t="shared" si="72"/>
        <v>2.3946237622576785</v>
      </c>
      <c r="L489" s="9">
        <f t="shared" si="70"/>
        <v>217.47798200557787</v>
      </c>
      <c r="M489" s="9">
        <f t="shared" si="73"/>
        <v>129.29350969011162</v>
      </c>
      <c r="N489" s="9">
        <f t="shared" si="74"/>
        <v>0</v>
      </c>
      <c r="O489" s="9">
        <f t="shared" si="75"/>
        <v>0</v>
      </c>
      <c r="R489" s="9">
        <f t="shared" si="76"/>
        <v>217.47798200557787</v>
      </c>
      <c r="S489" s="9">
        <f t="shared" si="77"/>
        <v>0</v>
      </c>
      <c r="T489" s="9">
        <f t="shared" si="78"/>
        <v>129.29350969011162</v>
      </c>
      <c r="U489" s="9">
        <f t="shared" si="79"/>
        <v>0</v>
      </c>
    </row>
    <row r="490" spans="8:21">
      <c r="H490" s="8">
        <v>486</v>
      </c>
      <c r="I490" s="9">
        <v>-0.41933926635757574</v>
      </c>
      <c r="J490" s="9">
        <f t="shared" ca="1" si="71"/>
        <v>-0.59168700484082637</v>
      </c>
      <c r="K490" s="9">
        <f t="shared" si="72"/>
        <v>-0.41933926635757574</v>
      </c>
      <c r="L490" s="9">
        <f t="shared" si="70"/>
        <v>84.628485068366771</v>
      </c>
      <c r="M490" s="9">
        <f t="shared" si="73"/>
        <v>98.488308445866394</v>
      </c>
      <c r="N490" s="9">
        <f t="shared" si="74"/>
        <v>5.4138712835831484</v>
      </c>
      <c r="O490" s="9">
        <f t="shared" si="75"/>
        <v>7.6613754107636822</v>
      </c>
      <c r="R490" s="9">
        <f t="shared" si="76"/>
        <v>84.628485068366771</v>
      </c>
      <c r="S490" s="9">
        <f t="shared" si="77"/>
        <v>5.4138712835831484</v>
      </c>
      <c r="T490" s="9">
        <f t="shared" si="78"/>
        <v>98.488308445866394</v>
      </c>
      <c r="U490" s="9">
        <f t="shared" si="79"/>
        <v>7.6613754107636822</v>
      </c>
    </row>
    <row r="491" spans="8:21">
      <c r="H491" s="8">
        <v>487</v>
      </c>
      <c r="I491" s="9">
        <v>0.39211610106566219</v>
      </c>
      <c r="J491" s="9">
        <f t="shared" ca="1" si="71"/>
        <v>0.30744791411894923</v>
      </c>
      <c r="K491" s="9">
        <f t="shared" si="72"/>
        <v>0.39211610106566219</v>
      </c>
      <c r="L491" s="9">
        <f t="shared" si="70"/>
        <v>111.10101359933631</v>
      </c>
      <c r="M491" s="9">
        <f t="shared" si="73"/>
        <v>106.52889407121556</v>
      </c>
      <c r="N491" s="9">
        <f t="shared" si="74"/>
        <v>7.7209070778391151</v>
      </c>
      <c r="O491" s="9">
        <f t="shared" si="75"/>
        <v>7.0047722226628082</v>
      </c>
      <c r="R491" s="9">
        <f t="shared" si="76"/>
        <v>111.10101359933631</v>
      </c>
      <c r="S491" s="9">
        <f t="shared" si="77"/>
        <v>7.7209070778391151</v>
      </c>
      <c r="T491" s="9">
        <f t="shared" si="78"/>
        <v>106.52889407121556</v>
      </c>
      <c r="U491" s="9">
        <f t="shared" si="79"/>
        <v>7.0047722226628082</v>
      </c>
    </row>
    <row r="492" spans="8:21">
      <c r="H492" s="8">
        <v>488</v>
      </c>
      <c r="I492" s="9">
        <v>-1.8876875531663593</v>
      </c>
      <c r="J492" s="9">
        <f t="shared" ca="1" si="71"/>
        <v>1.5306709778565197</v>
      </c>
      <c r="K492" s="9">
        <f t="shared" si="72"/>
        <v>-1.8876875531663593</v>
      </c>
      <c r="L492" s="9">
        <f t="shared" si="70"/>
        <v>51.716383904948458</v>
      </c>
      <c r="M492" s="9">
        <f t="shared" si="73"/>
        <v>85.449815391982881</v>
      </c>
      <c r="N492" s="9">
        <f t="shared" si="74"/>
        <v>0</v>
      </c>
      <c r="O492" s="9">
        <f t="shared" si="75"/>
        <v>0</v>
      </c>
      <c r="R492" s="9">
        <f t="shared" si="76"/>
        <v>51.716383904948458</v>
      </c>
      <c r="S492" s="9">
        <f t="shared" si="77"/>
        <v>0</v>
      </c>
      <c r="T492" s="9">
        <f t="shared" si="78"/>
        <v>85.449815391982881</v>
      </c>
      <c r="U492" s="9">
        <f t="shared" si="79"/>
        <v>0</v>
      </c>
    </row>
    <row r="493" spans="8:21">
      <c r="H493" s="8">
        <v>489</v>
      </c>
      <c r="I493" s="9">
        <v>0.37511517669549038</v>
      </c>
      <c r="J493" s="9">
        <f t="shared" ca="1" si="71"/>
        <v>0.43585590993044437</v>
      </c>
      <c r="K493" s="9">
        <f t="shared" si="72"/>
        <v>0.37511517669549038</v>
      </c>
      <c r="L493" s="9">
        <f t="shared" si="70"/>
        <v>110.46929045464131</v>
      </c>
      <c r="M493" s="9">
        <f t="shared" si="73"/>
        <v>106.35388179258685</v>
      </c>
      <c r="N493" s="9">
        <f t="shared" si="74"/>
        <v>8.3526302225341169</v>
      </c>
      <c r="O493" s="9">
        <f t="shared" si="75"/>
        <v>7.1797845012915502</v>
      </c>
      <c r="R493" s="9">
        <f t="shared" si="76"/>
        <v>110.46929045464131</v>
      </c>
      <c r="S493" s="9">
        <f t="shared" si="77"/>
        <v>8.3526302225341169</v>
      </c>
      <c r="T493" s="9">
        <f t="shared" si="78"/>
        <v>106.35388179258685</v>
      </c>
      <c r="U493" s="9">
        <f t="shared" si="79"/>
        <v>7.1797845012915502</v>
      </c>
    </row>
    <row r="494" spans="8:21">
      <c r="H494" s="8">
        <v>490</v>
      </c>
      <c r="I494" s="9">
        <v>-2.4513991989456669</v>
      </c>
      <c r="J494" s="9">
        <f t="shared" ca="1" si="71"/>
        <v>0.18526816983278227</v>
      </c>
      <c r="K494" s="9">
        <f t="shared" si="72"/>
        <v>-2.4513991989456669</v>
      </c>
      <c r="L494" s="9">
        <f t="shared" si="70"/>
        <v>42.806974328407705</v>
      </c>
      <c r="M494" s="9">
        <f t="shared" si="73"/>
        <v>80.915946402025909</v>
      </c>
      <c r="N494" s="9">
        <f t="shared" si="74"/>
        <v>0</v>
      </c>
      <c r="O494" s="9">
        <f t="shared" si="75"/>
        <v>0</v>
      </c>
      <c r="R494" s="9">
        <f t="shared" si="76"/>
        <v>42.806974328407705</v>
      </c>
      <c r="S494" s="9">
        <f t="shared" si="77"/>
        <v>0</v>
      </c>
      <c r="T494" s="9">
        <f t="shared" si="78"/>
        <v>80.915946402025909</v>
      </c>
      <c r="U494" s="9">
        <f t="shared" si="79"/>
        <v>0</v>
      </c>
    </row>
    <row r="495" spans="8:21">
      <c r="H495" s="8">
        <v>491</v>
      </c>
      <c r="I495" s="9">
        <v>-0.96006326464238201</v>
      </c>
      <c r="J495" s="9">
        <f t="shared" ca="1" si="71"/>
        <v>0.49698714230900459</v>
      </c>
      <c r="K495" s="9">
        <f t="shared" si="72"/>
        <v>-0.96006326464238201</v>
      </c>
      <c r="L495" s="9">
        <f t="shared" si="70"/>
        <v>70.591346632421676</v>
      </c>
      <c r="M495" s="9">
        <f t="shared" si="73"/>
        <v>93.470204876527291</v>
      </c>
      <c r="N495" s="9">
        <f t="shared" si="74"/>
        <v>0</v>
      </c>
      <c r="O495" s="9">
        <f t="shared" si="75"/>
        <v>2.6432718414245784</v>
      </c>
      <c r="R495" s="9">
        <f t="shared" si="76"/>
        <v>70.591346632421676</v>
      </c>
      <c r="S495" s="9">
        <f t="shared" si="77"/>
        <v>0</v>
      </c>
      <c r="T495" s="9">
        <f t="shared" si="78"/>
        <v>93.470204876527291</v>
      </c>
      <c r="U495" s="9">
        <f t="shared" si="79"/>
        <v>2.6432718414245784</v>
      </c>
    </row>
    <row r="496" spans="8:21">
      <c r="H496" s="8">
        <v>492</v>
      </c>
      <c r="I496" s="9">
        <v>-1.4413220405281901</v>
      </c>
      <c r="J496" s="9">
        <f t="shared" ca="1" si="71"/>
        <v>5.2893373589281409E-2</v>
      </c>
      <c r="K496" s="9">
        <f t="shared" si="72"/>
        <v>-1.4413220405281901</v>
      </c>
      <c r="L496" s="9">
        <f t="shared" si="70"/>
        <v>60.068726923269068</v>
      </c>
      <c r="M496" s="9">
        <f t="shared" si="73"/>
        <v>89.219414416958159</v>
      </c>
      <c r="N496" s="9">
        <f t="shared" si="74"/>
        <v>0</v>
      </c>
      <c r="O496" s="9">
        <f t="shared" si="75"/>
        <v>0</v>
      </c>
      <c r="R496" s="9">
        <f t="shared" si="76"/>
        <v>60.068726923269068</v>
      </c>
      <c r="S496" s="9">
        <f t="shared" si="77"/>
        <v>0</v>
      </c>
      <c r="T496" s="9">
        <f t="shared" si="78"/>
        <v>89.219414416958159</v>
      </c>
      <c r="U496" s="9">
        <f t="shared" si="79"/>
        <v>0</v>
      </c>
    </row>
    <row r="497" spans="8:21">
      <c r="H497" s="8">
        <v>493</v>
      </c>
      <c r="I497" s="9">
        <v>6.2594498957275632E-2</v>
      </c>
      <c r="J497" s="9">
        <f t="shared" ca="1" si="71"/>
        <v>-1.8288780387081742</v>
      </c>
      <c r="K497" s="9">
        <f t="shared" si="72"/>
        <v>6.2594498957275632E-2</v>
      </c>
      <c r="L497" s="9">
        <f t="shared" si="70"/>
        <v>99.475911819743672</v>
      </c>
      <c r="M497" s="9">
        <f t="shared" si="73"/>
        <v>103.18744413425618</v>
      </c>
      <c r="N497" s="9">
        <f t="shared" si="74"/>
        <v>19.346008857431769</v>
      </c>
      <c r="O497" s="9">
        <f t="shared" si="75"/>
        <v>10.346222159622215</v>
      </c>
      <c r="R497" s="9">
        <f t="shared" si="76"/>
        <v>99.475911819743672</v>
      </c>
      <c r="S497" s="9">
        <f t="shared" si="77"/>
        <v>19.346008857431769</v>
      </c>
      <c r="T497" s="9">
        <f t="shared" si="78"/>
        <v>103.18744413425618</v>
      </c>
      <c r="U497" s="9">
        <f t="shared" si="79"/>
        <v>10.346222159622215</v>
      </c>
    </row>
    <row r="498" spans="8:21">
      <c r="H498" s="8">
        <v>494</v>
      </c>
      <c r="I498" s="9">
        <v>-0.75443528174685992</v>
      </c>
      <c r="J498" s="9">
        <f t="shared" ca="1" si="71"/>
        <v>-0.86232668879946062</v>
      </c>
      <c r="K498" s="9">
        <f t="shared" si="72"/>
        <v>-0.75443528174685992</v>
      </c>
      <c r="L498" s="9">
        <f t="shared" si="70"/>
        <v>75.631806135616003</v>
      </c>
      <c r="M498" s="9">
        <f t="shared" si="73"/>
        <v>95.34764680076691</v>
      </c>
      <c r="N498" s="9">
        <f t="shared" si="74"/>
        <v>0</v>
      </c>
      <c r="O498" s="9">
        <f t="shared" si="75"/>
        <v>4.5207137656641976</v>
      </c>
      <c r="R498" s="9">
        <f t="shared" si="76"/>
        <v>75.631806135616003</v>
      </c>
      <c r="S498" s="9">
        <f t="shared" si="77"/>
        <v>0</v>
      </c>
      <c r="T498" s="9">
        <f t="shared" si="78"/>
        <v>95.34764680076691</v>
      </c>
      <c r="U498" s="9">
        <f t="shared" si="79"/>
        <v>4.5207137656641976</v>
      </c>
    </row>
    <row r="499" spans="8:21">
      <c r="H499" s="8">
        <v>495</v>
      </c>
      <c r="I499" s="9">
        <v>-1.5405855408463578</v>
      </c>
      <c r="J499" s="9">
        <f t="shared" ca="1" si="71"/>
        <v>1.1725771593708614</v>
      </c>
      <c r="K499" s="9">
        <f t="shared" si="72"/>
        <v>-1.5405855408463578</v>
      </c>
      <c r="L499" s="9">
        <f t="shared" si="70"/>
        <v>58.101736319005838</v>
      </c>
      <c r="M499" s="9">
        <f t="shared" si="73"/>
        <v>88.366998516037611</v>
      </c>
      <c r="N499" s="9">
        <f t="shared" si="74"/>
        <v>0</v>
      </c>
      <c r="O499" s="9">
        <f t="shared" si="75"/>
        <v>0</v>
      </c>
      <c r="R499" s="9">
        <f t="shared" si="76"/>
        <v>58.101736319005838</v>
      </c>
      <c r="S499" s="9">
        <f t="shared" si="77"/>
        <v>0</v>
      </c>
      <c r="T499" s="9">
        <f t="shared" si="78"/>
        <v>88.366998516037611</v>
      </c>
      <c r="U499" s="9">
        <f t="shared" si="79"/>
        <v>0</v>
      </c>
    </row>
    <row r="500" spans="8:21">
      <c r="H500" s="8">
        <v>496</v>
      </c>
      <c r="I500" s="9">
        <v>-2.6288433458194878E-2</v>
      </c>
      <c r="J500" s="9">
        <f t="shared" ca="1" si="71"/>
        <v>-1.0444744288068415</v>
      </c>
      <c r="K500" s="9">
        <f t="shared" si="72"/>
        <v>-2.6288433458194878E-2</v>
      </c>
      <c r="L500" s="9">
        <f t="shared" si="70"/>
        <v>96.554097271795598</v>
      </c>
      <c r="M500" s="9">
        <f t="shared" si="73"/>
        <v>102.30423105887071</v>
      </c>
      <c r="N500" s="9">
        <f t="shared" si="74"/>
        <v>17.339483487011975</v>
      </c>
      <c r="O500" s="9">
        <f t="shared" si="75"/>
        <v>11.229435235007685</v>
      </c>
      <c r="R500" s="9">
        <f t="shared" si="76"/>
        <v>96.554097271795598</v>
      </c>
      <c r="S500" s="9">
        <f t="shared" si="77"/>
        <v>17.339483487011975</v>
      </c>
      <c r="T500" s="9">
        <f t="shared" si="78"/>
        <v>102.30423105887071</v>
      </c>
      <c r="U500" s="9">
        <f t="shared" si="79"/>
        <v>11.229435235007685</v>
      </c>
    </row>
    <row r="501" spans="8:21">
      <c r="H501" s="8">
        <v>497</v>
      </c>
      <c r="I501" s="9">
        <v>1.2968533114631238</v>
      </c>
      <c r="J501" s="9">
        <f t="shared" ca="1" si="71"/>
        <v>-1.0892251913729043</v>
      </c>
      <c r="K501" s="9">
        <f t="shared" si="72"/>
        <v>1.2968533114631238</v>
      </c>
      <c r="L501" s="9">
        <f t="shared" si="70"/>
        <v>150.48993970088043</v>
      </c>
      <c r="M501" s="9">
        <f t="shared" si="73"/>
        <v>116.27013625835366</v>
      </c>
      <c r="N501" s="9">
        <f t="shared" si="74"/>
        <v>0</v>
      </c>
      <c r="O501" s="9">
        <f t="shared" si="75"/>
        <v>0</v>
      </c>
      <c r="R501" s="9">
        <f t="shared" si="76"/>
        <v>150.48993970088043</v>
      </c>
      <c r="S501" s="9">
        <f t="shared" si="77"/>
        <v>0</v>
      </c>
      <c r="T501" s="9">
        <f t="shared" si="78"/>
        <v>116.27013625835366</v>
      </c>
      <c r="U501" s="9">
        <f t="shared" si="79"/>
        <v>0</v>
      </c>
    </row>
    <row r="502" spans="8:21">
      <c r="H502" s="8">
        <v>498</v>
      </c>
      <c r="I502" s="9">
        <v>-0.8023162409932556</v>
      </c>
      <c r="J502" s="9">
        <f t="shared" ca="1" si="71"/>
        <v>0.51821057393448111</v>
      </c>
      <c r="K502" s="9">
        <f t="shared" si="72"/>
        <v>-0.8023162409932556</v>
      </c>
      <c r="L502" s="9">
        <f t="shared" si="70"/>
        <v>74.426885230117307</v>
      </c>
      <c r="M502" s="9">
        <f t="shared" si="73"/>
        <v>94.907139394465901</v>
      </c>
      <c r="N502" s="9">
        <f t="shared" si="74"/>
        <v>0</v>
      </c>
      <c r="O502" s="9">
        <f t="shared" si="75"/>
        <v>4.0802063593631885</v>
      </c>
      <c r="R502" s="9">
        <f t="shared" si="76"/>
        <v>74.426885230117307</v>
      </c>
      <c r="S502" s="9">
        <f t="shared" si="77"/>
        <v>0</v>
      </c>
      <c r="T502" s="9">
        <f t="shared" si="78"/>
        <v>94.907139394465901</v>
      </c>
      <c r="U502" s="9">
        <f t="shared" si="79"/>
        <v>4.0802063593631885</v>
      </c>
    </row>
    <row r="503" spans="8:21">
      <c r="H503" s="8">
        <v>499</v>
      </c>
      <c r="I503" s="9">
        <v>0.16782508879320487</v>
      </c>
      <c r="J503" s="9">
        <f t="shared" ca="1" si="71"/>
        <v>5.9063006898776013E-2</v>
      </c>
      <c r="K503" s="9">
        <f t="shared" si="72"/>
        <v>0.16782508879320487</v>
      </c>
      <c r="L503" s="9">
        <f t="shared" si="70"/>
        <v>103.0496325151225</v>
      </c>
      <c r="M503" s="9">
        <f t="shared" si="73"/>
        <v>104.24296356957116</v>
      </c>
      <c r="N503" s="9">
        <f t="shared" si="74"/>
        <v>15.772288162052945</v>
      </c>
      <c r="O503" s="9">
        <f t="shared" si="75"/>
        <v>9.2907027243072378</v>
      </c>
      <c r="R503" s="9">
        <f t="shared" si="76"/>
        <v>103.0496325151225</v>
      </c>
      <c r="S503" s="9">
        <f t="shared" si="77"/>
        <v>15.772288162052945</v>
      </c>
      <c r="T503" s="9">
        <f t="shared" si="78"/>
        <v>104.24296356957116</v>
      </c>
      <c r="U503" s="9">
        <f t="shared" si="79"/>
        <v>9.2907027243072378</v>
      </c>
    </row>
    <row r="504" spans="8:21">
      <c r="H504" s="8">
        <v>500</v>
      </c>
      <c r="I504" s="9">
        <v>0.54272715163842244</v>
      </c>
      <c r="J504" s="9">
        <f t="shared" ca="1" si="71"/>
        <v>-0.88119804664795109</v>
      </c>
      <c r="K504" s="9">
        <f t="shared" si="72"/>
        <v>0.54272715163842244</v>
      </c>
      <c r="L504" s="9">
        <f t="shared" si="70"/>
        <v>116.85759118514601</v>
      </c>
      <c r="M504" s="9">
        <f t="shared" si="73"/>
        <v>108.09195760259961</v>
      </c>
      <c r="N504" s="9">
        <f t="shared" si="74"/>
        <v>1.9643294920294352</v>
      </c>
      <c r="O504" s="9">
        <f t="shared" si="75"/>
        <v>5.4417086912787624</v>
      </c>
      <c r="R504" s="9">
        <f t="shared" si="76"/>
        <v>116.85759118514601</v>
      </c>
      <c r="S504" s="9">
        <f t="shared" si="77"/>
        <v>1.9643294920294352</v>
      </c>
      <c r="T504" s="9">
        <f t="shared" si="78"/>
        <v>108.09195760259961</v>
      </c>
      <c r="U504" s="9">
        <f t="shared" si="79"/>
        <v>5.4417086912787624</v>
      </c>
    </row>
    <row r="505" spans="8:21">
      <c r="H505" s="8">
        <v>501</v>
      </c>
      <c r="I505" s="9">
        <v>-0.44204538516626035</v>
      </c>
      <c r="J505" s="9">
        <f t="shared" ca="1" si="71"/>
        <v>6.9873315347591891E-2</v>
      </c>
      <c r="K505" s="9">
        <f t="shared" si="72"/>
        <v>-0.44204538516626035</v>
      </c>
      <c r="L505" s="9">
        <f t="shared" si="70"/>
        <v>83.986417639344253</v>
      </c>
      <c r="M505" s="9">
        <f t="shared" si="73"/>
        <v>98.272267349067434</v>
      </c>
      <c r="N505" s="9">
        <f t="shared" si="74"/>
        <v>4.7718038545606305</v>
      </c>
      <c r="O505" s="9">
        <f t="shared" si="75"/>
        <v>7.4453343139647217</v>
      </c>
      <c r="R505" s="9">
        <f t="shared" si="76"/>
        <v>83.986417639344253</v>
      </c>
      <c r="S505" s="9">
        <f t="shared" si="77"/>
        <v>4.7718038545606305</v>
      </c>
      <c r="T505" s="9">
        <f t="shared" si="78"/>
        <v>98.272267349067434</v>
      </c>
      <c r="U505" s="9">
        <f t="shared" si="79"/>
        <v>7.4453343139647217</v>
      </c>
    </row>
    <row r="506" spans="8:21">
      <c r="H506" s="8">
        <v>502</v>
      </c>
      <c r="I506" s="9">
        <v>0.48574059353619808</v>
      </c>
      <c r="J506" s="9">
        <f t="shared" ca="1" si="71"/>
        <v>-0.31850598281438025</v>
      </c>
      <c r="K506" s="9">
        <f t="shared" si="72"/>
        <v>0.48574059353619808</v>
      </c>
      <c r="L506" s="9">
        <f t="shared" si="70"/>
        <v>114.64521315035503</v>
      </c>
      <c r="M506" s="9">
        <f t="shared" si="73"/>
        <v>107.49786364208994</v>
      </c>
      <c r="N506" s="9">
        <f t="shared" si="74"/>
        <v>4.1767075268203939</v>
      </c>
      <c r="O506" s="9">
        <f t="shared" si="75"/>
        <v>6.0358026517884298</v>
      </c>
      <c r="R506" s="9">
        <f t="shared" si="76"/>
        <v>114.64521315035503</v>
      </c>
      <c r="S506" s="9">
        <f t="shared" si="77"/>
        <v>4.1767075268203939</v>
      </c>
      <c r="T506" s="9">
        <f t="shared" si="78"/>
        <v>107.49786364208994</v>
      </c>
      <c r="U506" s="9">
        <f t="shared" si="79"/>
        <v>6.0358026517884298</v>
      </c>
    </row>
    <row r="507" spans="8:21">
      <c r="H507" s="8">
        <v>503</v>
      </c>
      <c r="I507" s="9">
        <v>1.2993191214197495</v>
      </c>
      <c r="J507" s="9">
        <f t="shared" ca="1" si="71"/>
        <v>-8.8654501361513677E-2</v>
      </c>
      <c r="K507" s="9">
        <f t="shared" si="72"/>
        <v>1.2993191214197495</v>
      </c>
      <c r="L507" s="9">
        <f t="shared" si="70"/>
        <v>150.61445437800847</v>
      </c>
      <c r="M507" s="9">
        <f t="shared" si="73"/>
        <v>116.29786723222757</v>
      </c>
      <c r="N507" s="9">
        <f t="shared" si="74"/>
        <v>0</v>
      </c>
      <c r="O507" s="9">
        <f t="shared" si="75"/>
        <v>0</v>
      </c>
      <c r="R507" s="9">
        <f t="shared" si="76"/>
        <v>150.61445437800847</v>
      </c>
      <c r="S507" s="9">
        <f t="shared" si="77"/>
        <v>0</v>
      </c>
      <c r="T507" s="9">
        <f t="shared" si="78"/>
        <v>116.29786723222757</v>
      </c>
      <c r="U507" s="9">
        <f t="shared" si="79"/>
        <v>0</v>
      </c>
    </row>
    <row r="508" spans="8:21">
      <c r="H508" s="8">
        <v>504</v>
      </c>
      <c r="I508" s="9">
        <v>-0.96632334394043506</v>
      </c>
      <c r="J508" s="9">
        <f t="shared" ca="1" si="71"/>
        <v>-0.3736216489465306</v>
      </c>
      <c r="K508" s="9">
        <f t="shared" si="72"/>
        <v>-0.96632334394043506</v>
      </c>
      <c r="L508" s="9">
        <f t="shared" si="70"/>
        <v>70.443282688687901</v>
      </c>
      <c r="M508" s="9">
        <f t="shared" si="73"/>
        <v>93.413632148605245</v>
      </c>
      <c r="N508" s="9">
        <f t="shared" si="74"/>
        <v>0</v>
      </c>
      <c r="O508" s="9">
        <f t="shared" si="75"/>
        <v>2.586699113502533</v>
      </c>
      <c r="R508" s="9">
        <f t="shared" si="76"/>
        <v>70.443282688687901</v>
      </c>
      <c r="S508" s="9">
        <f t="shared" si="77"/>
        <v>0</v>
      </c>
      <c r="T508" s="9">
        <f t="shared" si="78"/>
        <v>93.413632148605245</v>
      </c>
      <c r="U508" s="9">
        <f t="shared" si="79"/>
        <v>2.586699113502533</v>
      </c>
    </row>
    <row r="509" spans="8:21">
      <c r="H509" s="8">
        <v>505</v>
      </c>
      <c r="I509" s="9">
        <v>-0.94257186242419155</v>
      </c>
      <c r="J509" s="9">
        <f t="shared" ca="1" si="71"/>
        <v>-1.8295144879865024E-2</v>
      </c>
      <c r="K509" s="9">
        <f t="shared" si="72"/>
        <v>-0.94257186242419155</v>
      </c>
      <c r="L509" s="9">
        <f t="shared" si="70"/>
        <v>71.006706506826163</v>
      </c>
      <c r="M509" s="9">
        <f t="shared" si="73"/>
        <v>93.628457443281803</v>
      </c>
      <c r="N509" s="9">
        <f t="shared" si="74"/>
        <v>0</v>
      </c>
      <c r="O509" s="9">
        <f t="shared" si="75"/>
        <v>2.8015244081790911</v>
      </c>
      <c r="R509" s="9">
        <f t="shared" si="76"/>
        <v>71.006706506826163</v>
      </c>
      <c r="S509" s="9">
        <f t="shared" si="77"/>
        <v>0</v>
      </c>
      <c r="T509" s="9">
        <f t="shared" si="78"/>
        <v>93.628457443281803</v>
      </c>
      <c r="U509" s="9">
        <f t="shared" si="79"/>
        <v>2.8015244081790911</v>
      </c>
    </row>
    <row r="510" spans="8:21">
      <c r="H510" s="8">
        <v>506</v>
      </c>
      <c r="I510" s="9">
        <v>1.097684608344353</v>
      </c>
      <c r="J510" s="9">
        <f t="shared" ca="1" si="71"/>
        <v>1.166075480934802</v>
      </c>
      <c r="K510" s="9">
        <f t="shared" si="72"/>
        <v>1.097684608344353</v>
      </c>
      <c r="L510" s="9">
        <f t="shared" si="70"/>
        <v>140.76521909658121</v>
      </c>
      <c r="M510" s="9">
        <f t="shared" si="73"/>
        <v>114.05194595265264</v>
      </c>
      <c r="N510" s="9">
        <f t="shared" si="74"/>
        <v>0</v>
      </c>
      <c r="O510" s="9">
        <f t="shared" si="75"/>
        <v>0</v>
      </c>
      <c r="R510" s="9">
        <f t="shared" si="76"/>
        <v>140.76521909658121</v>
      </c>
      <c r="S510" s="9">
        <f t="shared" si="77"/>
        <v>0</v>
      </c>
      <c r="T510" s="9">
        <f t="shared" si="78"/>
        <v>114.05194595265264</v>
      </c>
      <c r="U510" s="9">
        <f t="shared" si="79"/>
        <v>0</v>
      </c>
    </row>
    <row r="511" spans="8:21">
      <c r="H511" s="8">
        <v>507</v>
      </c>
      <c r="I511" s="9">
        <v>0.58562853627289524</v>
      </c>
      <c r="J511" s="9">
        <f t="shared" ca="1" si="71"/>
        <v>0.21870483971783525</v>
      </c>
      <c r="K511" s="9">
        <f t="shared" si="72"/>
        <v>0.58562853627289524</v>
      </c>
      <c r="L511" s="9">
        <f t="shared" si="70"/>
        <v>118.55126781249037</v>
      </c>
      <c r="M511" s="9">
        <f t="shared" si="73"/>
        <v>108.54137670454546</v>
      </c>
      <c r="N511" s="9">
        <f t="shared" si="74"/>
        <v>0.27065286468507566</v>
      </c>
      <c r="O511" s="9">
        <f t="shared" si="75"/>
        <v>4.9922895893329269</v>
      </c>
      <c r="R511" s="9">
        <f t="shared" si="76"/>
        <v>118.55126781249037</v>
      </c>
      <c r="S511" s="9">
        <f t="shared" si="77"/>
        <v>0.27065286468507566</v>
      </c>
      <c r="T511" s="9">
        <f t="shared" si="78"/>
        <v>108.54137670454546</v>
      </c>
      <c r="U511" s="9">
        <f t="shared" si="79"/>
        <v>4.9922895893329269</v>
      </c>
    </row>
    <row r="512" spans="8:21">
      <c r="H512" s="8">
        <v>508</v>
      </c>
      <c r="I512" s="9">
        <v>1.8639115598267166E-2</v>
      </c>
      <c r="J512" s="9">
        <f t="shared" ca="1" si="71"/>
        <v>-0.19259686690910657</v>
      </c>
      <c r="K512" s="9">
        <f t="shared" si="72"/>
        <v>1.8639115598267166E-2</v>
      </c>
      <c r="L512" s="9">
        <f t="shared" si="70"/>
        <v>98.02009610296723</v>
      </c>
      <c r="M512" s="9">
        <f t="shared" si="73"/>
        <v>102.74971878215891</v>
      </c>
      <c r="N512" s="9">
        <f t="shared" si="74"/>
        <v>18.805482318183607</v>
      </c>
      <c r="O512" s="9">
        <f t="shared" si="75"/>
        <v>10.783947511719475</v>
      </c>
      <c r="R512" s="9">
        <f t="shared" si="76"/>
        <v>98.02009610296723</v>
      </c>
      <c r="S512" s="9">
        <f t="shared" si="77"/>
        <v>18.805482318183607</v>
      </c>
      <c r="T512" s="9">
        <f t="shared" si="78"/>
        <v>102.74971878215891</v>
      </c>
      <c r="U512" s="9">
        <f t="shared" si="79"/>
        <v>10.783947511719475</v>
      </c>
    </row>
    <row r="513" spans="8:21">
      <c r="H513" s="8">
        <v>509</v>
      </c>
      <c r="I513" s="9">
        <v>-0.60313912774928935</v>
      </c>
      <c r="J513" s="9">
        <f t="shared" ca="1" si="71"/>
        <v>0.31937391796633535</v>
      </c>
      <c r="K513" s="9">
        <f t="shared" si="72"/>
        <v>-0.60313912774928935</v>
      </c>
      <c r="L513" s="9">
        <f t="shared" si="70"/>
        <v>79.568867487226569</v>
      </c>
      <c r="M513" s="9">
        <f t="shared" si="73"/>
        <v>96.753062059072022</v>
      </c>
      <c r="N513" s="9">
        <f t="shared" si="74"/>
        <v>0.35425370244294641</v>
      </c>
      <c r="O513" s="9">
        <f t="shared" si="75"/>
        <v>5.9261290239693096</v>
      </c>
      <c r="R513" s="9">
        <f t="shared" si="76"/>
        <v>79.568867487226569</v>
      </c>
      <c r="S513" s="9">
        <f t="shared" si="77"/>
        <v>0.35425370244294641</v>
      </c>
      <c r="T513" s="9">
        <f t="shared" si="78"/>
        <v>96.753062059072022</v>
      </c>
      <c r="U513" s="9">
        <f t="shared" si="79"/>
        <v>5.9261290239693096</v>
      </c>
    </row>
    <row r="514" spans="8:21">
      <c r="H514" s="8">
        <v>510</v>
      </c>
      <c r="I514" s="9">
        <v>-0.61195466963933109</v>
      </c>
      <c r="J514" s="9">
        <f t="shared" ca="1" si="71"/>
        <v>0.37287275844799744</v>
      </c>
      <c r="K514" s="9">
        <f t="shared" si="72"/>
        <v>-0.61195466963933109</v>
      </c>
      <c r="L514" s="9">
        <f t="shared" si="70"/>
        <v>79.333945233776859</v>
      </c>
      <c r="M514" s="9">
        <f t="shared" si="73"/>
        <v>96.670607596964629</v>
      </c>
      <c r="N514" s="9">
        <f t="shared" si="74"/>
        <v>0.11933144899323622</v>
      </c>
      <c r="O514" s="9">
        <f t="shared" si="75"/>
        <v>5.843674561861917</v>
      </c>
      <c r="R514" s="9">
        <f t="shared" si="76"/>
        <v>79.333945233776859</v>
      </c>
      <c r="S514" s="9">
        <f t="shared" si="77"/>
        <v>0.11933144899323622</v>
      </c>
      <c r="T514" s="9">
        <f t="shared" si="78"/>
        <v>96.670607596964629</v>
      </c>
      <c r="U514" s="9">
        <f t="shared" si="79"/>
        <v>5.843674561861917</v>
      </c>
    </row>
    <row r="515" spans="8:21">
      <c r="H515" s="8">
        <v>511</v>
      </c>
      <c r="I515" s="9">
        <v>-1.3495351896883527</v>
      </c>
      <c r="J515" s="9">
        <f t="shared" ca="1" si="71"/>
        <v>0.94870281787975519</v>
      </c>
      <c r="K515" s="9">
        <f t="shared" si="72"/>
        <v>-1.3495351896883527</v>
      </c>
      <c r="L515" s="9">
        <f t="shared" si="70"/>
        <v>61.946767760308063</v>
      </c>
      <c r="M515" s="9">
        <f t="shared" si="73"/>
        <v>90.014940515894963</v>
      </c>
      <c r="N515" s="9">
        <f t="shared" si="74"/>
        <v>0</v>
      </c>
      <c r="O515" s="9">
        <f t="shared" si="75"/>
        <v>0</v>
      </c>
      <c r="R515" s="9">
        <f t="shared" si="76"/>
        <v>61.946767760308063</v>
      </c>
      <c r="S515" s="9">
        <f t="shared" si="77"/>
        <v>0</v>
      </c>
      <c r="T515" s="9">
        <f t="shared" si="78"/>
        <v>90.014940515894963</v>
      </c>
      <c r="U515" s="9">
        <f t="shared" si="79"/>
        <v>0</v>
      </c>
    </row>
    <row r="516" spans="8:21">
      <c r="H516" s="8">
        <v>512</v>
      </c>
      <c r="I516" s="9">
        <v>-0.35344096307812778</v>
      </c>
      <c r="J516" s="9">
        <f t="shared" ca="1" si="71"/>
        <v>1.2932847676362371</v>
      </c>
      <c r="K516" s="9">
        <f t="shared" si="72"/>
        <v>-0.35344096307812778</v>
      </c>
      <c r="L516" s="9">
        <f t="shared" si="70"/>
        <v>86.519840202498472</v>
      </c>
      <c r="M516" s="9">
        <f t="shared" si="73"/>
        <v>99.118001827899661</v>
      </c>
      <c r="N516" s="9">
        <f t="shared" si="74"/>
        <v>7.3052264177148487</v>
      </c>
      <c r="O516" s="9">
        <f t="shared" si="75"/>
        <v>8.2910687927969491</v>
      </c>
      <c r="R516" s="9">
        <f t="shared" si="76"/>
        <v>86.519840202498472</v>
      </c>
      <c r="S516" s="9">
        <f t="shared" si="77"/>
        <v>7.3052264177148487</v>
      </c>
      <c r="T516" s="9">
        <f t="shared" si="78"/>
        <v>99.118001827899661</v>
      </c>
      <c r="U516" s="9">
        <f t="shared" si="79"/>
        <v>8.2910687927969491</v>
      </c>
    </row>
    <row r="517" spans="8:21">
      <c r="H517" s="8">
        <v>513</v>
      </c>
      <c r="I517" s="9">
        <v>-0.15472134028618939</v>
      </c>
      <c r="J517" s="9">
        <f t="shared" ca="1" si="71"/>
        <v>0.84476158585089278</v>
      </c>
      <c r="K517" s="9">
        <f t="shared" si="72"/>
        <v>-0.15472134028618939</v>
      </c>
      <c r="L517" s="9">
        <f t="shared" ref="L517:L580" si="80">$E$7*EXP(($B$5-0.5*$E$9^2)*$B$6+$E$9*SQRT($B$6)*K517)</f>
        <v>92.483104632583334</v>
      </c>
      <c r="M517" s="9">
        <f t="shared" si="73"/>
        <v>101.04135411788674</v>
      </c>
      <c r="N517" s="9">
        <f t="shared" si="74"/>
        <v>13.268490847799711</v>
      </c>
      <c r="O517" s="9">
        <f t="shared" si="75"/>
        <v>10.214421082784028</v>
      </c>
      <c r="R517" s="9">
        <f t="shared" si="76"/>
        <v>92.483104632583334</v>
      </c>
      <c r="S517" s="9">
        <f t="shared" si="77"/>
        <v>13.268490847799711</v>
      </c>
      <c r="T517" s="9">
        <f t="shared" si="78"/>
        <v>101.04135411788674</v>
      </c>
      <c r="U517" s="9">
        <f t="shared" si="79"/>
        <v>10.214421082784028</v>
      </c>
    </row>
    <row r="518" spans="8:21">
      <c r="H518" s="8">
        <v>514</v>
      </c>
      <c r="I518" s="9">
        <v>-1.9415429851885664</v>
      </c>
      <c r="J518" s="9">
        <f t="shared" ref="J518:J581" ca="1" si="81">NORMSINV(RAND())</f>
        <v>0.46041073774374741</v>
      </c>
      <c r="K518" s="9">
        <f t="shared" ref="K518:K581" si="82">IF($B$7=0,I518,J518)</f>
        <v>-1.9415429851885664</v>
      </c>
      <c r="L518" s="9">
        <f t="shared" si="80"/>
        <v>50.790588568727003</v>
      </c>
      <c r="M518" s="9">
        <f t="shared" ref="M518:M581" si="83">$E$8*EXP(($B$5-0.5*$E$10^2)*$B$6+$E$10*SQRT($B$6)*K518)</f>
        <v>85.00590463506596</v>
      </c>
      <c r="N518" s="9">
        <f t="shared" ref="N518:N581" si="84">IF(L518&lt;$E$11,0,IF(AND(L518&gt;$E$11,L518&lt;$E$12),L518-$E$11,IF(AND(L518&gt;$E$12,L518&lt;$E$13),L518-$E$11+2*$E$12-2*L518,0)))</f>
        <v>0</v>
      </c>
      <c r="O518" s="9">
        <f t="shared" ref="O518:O581" si="85">IF(M518&lt;$E$14,0,IF(AND(M518&gt;$E$14,M518&lt;$E$15),M518-$E$14,IF(AND(M518&gt;$E$15,M518&lt;$E$16),M518-$E$14+2*$E$15-2*M518,0)))</f>
        <v>0</v>
      </c>
      <c r="R518" s="9">
        <f t="shared" ref="R518:R581" si="86">L518</f>
        <v>50.790588568727003</v>
      </c>
      <c r="S518" s="9">
        <f t="shared" ref="S518:S581" si="87">N518</f>
        <v>0</v>
      </c>
      <c r="T518" s="9">
        <f t="shared" ref="T518:T581" si="88">M518</f>
        <v>85.00590463506596</v>
      </c>
      <c r="U518" s="9">
        <f t="shared" ref="U518:U581" si="89">O518</f>
        <v>0</v>
      </c>
    </row>
    <row r="519" spans="8:21">
      <c r="H519" s="8">
        <v>515</v>
      </c>
      <c r="I519" s="9">
        <v>-0.28258357734487716</v>
      </c>
      <c r="J519" s="9">
        <f t="shared" ca="1" si="81"/>
        <v>1.0355651671179169</v>
      </c>
      <c r="K519" s="9">
        <f t="shared" si="82"/>
        <v>-0.28258357734487716</v>
      </c>
      <c r="L519" s="9">
        <f t="shared" si="80"/>
        <v>88.600713716944753</v>
      </c>
      <c r="M519" s="9">
        <f t="shared" si="83"/>
        <v>99.799574457225276</v>
      </c>
      <c r="N519" s="9">
        <f t="shared" si="84"/>
        <v>9.3860999321611303</v>
      </c>
      <c r="O519" s="9">
        <f t="shared" si="85"/>
        <v>8.9726414221225639</v>
      </c>
      <c r="R519" s="9">
        <f t="shared" si="86"/>
        <v>88.600713716944753</v>
      </c>
      <c r="S519" s="9">
        <f t="shared" si="87"/>
        <v>9.3860999321611303</v>
      </c>
      <c r="T519" s="9">
        <f t="shared" si="88"/>
        <v>99.799574457225276</v>
      </c>
      <c r="U519" s="9">
        <f t="shared" si="89"/>
        <v>8.9726414221225639</v>
      </c>
    </row>
    <row r="520" spans="8:21">
      <c r="H520" s="8">
        <v>516</v>
      </c>
      <c r="I520" s="9">
        <v>-1.8243909585120819</v>
      </c>
      <c r="J520" s="9">
        <f t="shared" ca="1" si="81"/>
        <v>-1.3536653297182066</v>
      </c>
      <c r="K520" s="9">
        <f t="shared" si="82"/>
        <v>-1.8243909585120819</v>
      </c>
      <c r="L520" s="9">
        <f t="shared" si="80"/>
        <v>52.826071178042199</v>
      </c>
      <c r="M520" s="9">
        <f t="shared" si="83"/>
        <v>85.974510478079495</v>
      </c>
      <c r="N520" s="9">
        <f t="shared" si="84"/>
        <v>0</v>
      </c>
      <c r="O520" s="9">
        <f t="shared" si="85"/>
        <v>0</v>
      </c>
      <c r="R520" s="9">
        <f t="shared" si="86"/>
        <v>52.826071178042199</v>
      </c>
      <c r="S520" s="9">
        <f t="shared" si="87"/>
        <v>0</v>
      </c>
      <c r="T520" s="9">
        <f t="shared" si="88"/>
        <v>85.974510478079495</v>
      </c>
      <c r="U520" s="9">
        <f t="shared" si="89"/>
        <v>0</v>
      </c>
    </row>
    <row r="521" spans="8:21">
      <c r="H521" s="8">
        <v>517</v>
      </c>
      <c r="I521" s="9">
        <v>-1.1948669695161092</v>
      </c>
      <c r="J521" s="9">
        <f t="shared" ca="1" si="81"/>
        <v>8.0667493734910251E-2</v>
      </c>
      <c r="K521" s="9">
        <f t="shared" si="82"/>
        <v>-1.1948669695161092</v>
      </c>
      <c r="L521" s="9">
        <f t="shared" si="80"/>
        <v>65.245197664539063</v>
      </c>
      <c r="M521" s="9">
        <f t="shared" si="83"/>
        <v>91.371545708798507</v>
      </c>
      <c r="N521" s="9">
        <f t="shared" si="84"/>
        <v>0</v>
      </c>
      <c r="O521" s="9">
        <f t="shared" si="85"/>
        <v>0.54461267369579502</v>
      </c>
      <c r="R521" s="9">
        <f t="shared" si="86"/>
        <v>65.245197664539063</v>
      </c>
      <c r="S521" s="9">
        <f t="shared" si="87"/>
        <v>0</v>
      </c>
      <c r="T521" s="9">
        <f t="shared" si="88"/>
        <v>91.371545708798507</v>
      </c>
      <c r="U521" s="9">
        <f t="shared" si="89"/>
        <v>0.54461267369579502</v>
      </c>
    </row>
    <row r="522" spans="8:21">
      <c r="H522" s="8">
        <v>518</v>
      </c>
      <c r="I522" s="9">
        <v>-0.97842230245534612</v>
      </c>
      <c r="J522" s="9">
        <f t="shared" ca="1" si="81"/>
        <v>-7.536383692817919E-2</v>
      </c>
      <c r="K522" s="9">
        <f t="shared" si="82"/>
        <v>-0.97842230245534612</v>
      </c>
      <c r="L522" s="9">
        <f t="shared" si="80"/>
        <v>70.157996635818506</v>
      </c>
      <c r="M522" s="9">
        <f t="shared" si="83"/>
        <v>93.304390125627137</v>
      </c>
      <c r="N522" s="9">
        <f t="shared" si="84"/>
        <v>0</v>
      </c>
      <c r="O522" s="9">
        <f t="shared" si="85"/>
        <v>2.4774570905244246</v>
      </c>
      <c r="R522" s="9">
        <f t="shared" si="86"/>
        <v>70.157996635818506</v>
      </c>
      <c r="S522" s="9">
        <f t="shared" si="87"/>
        <v>0</v>
      </c>
      <c r="T522" s="9">
        <f t="shared" si="88"/>
        <v>93.304390125627137</v>
      </c>
      <c r="U522" s="9">
        <f t="shared" si="89"/>
        <v>2.4774570905244246</v>
      </c>
    </row>
    <row r="523" spans="8:21">
      <c r="H523" s="8">
        <v>519</v>
      </c>
      <c r="I523" s="9">
        <v>0.76988288863711196</v>
      </c>
      <c r="J523" s="9">
        <f t="shared" ca="1" si="81"/>
        <v>5.8799364894818247E-2</v>
      </c>
      <c r="K523" s="9">
        <f t="shared" si="82"/>
        <v>0.76988288863711196</v>
      </c>
      <c r="L523" s="9">
        <f t="shared" si="80"/>
        <v>126.10891714614327</v>
      </c>
      <c r="M523" s="9">
        <f t="shared" si="83"/>
        <v>110.49290074138156</v>
      </c>
      <c r="N523" s="9">
        <f t="shared" si="84"/>
        <v>0</v>
      </c>
      <c r="O523" s="9">
        <f t="shared" si="85"/>
        <v>3.040765552496822</v>
      </c>
      <c r="R523" s="9">
        <f t="shared" si="86"/>
        <v>126.10891714614327</v>
      </c>
      <c r="S523" s="9">
        <f t="shared" si="87"/>
        <v>0</v>
      </c>
      <c r="T523" s="9">
        <f t="shared" si="88"/>
        <v>110.49290074138156</v>
      </c>
      <c r="U523" s="9">
        <f t="shared" si="89"/>
        <v>3.040765552496822</v>
      </c>
    </row>
    <row r="524" spans="8:21">
      <c r="H524" s="8">
        <v>520</v>
      </c>
      <c r="I524" s="9">
        <v>1.109545601144492</v>
      </c>
      <c r="J524" s="9">
        <f t="shared" ca="1" si="81"/>
        <v>-1.4151481197869136</v>
      </c>
      <c r="K524" s="9">
        <f t="shared" si="82"/>
        <v>1.109545601144492</v>
      </c>
      <c r="L524" s="9">
        <f t="shared" si="80"/>
        <v>141.32633739684456</v>
      </c>
      <c r="M524" s="9">
        <f t="shared" si="83"/>
        <v>114.18285160860682</v>
      </c>
      <c r="N524" s="9">
        <f t="shared" si="84"/>
        <v>0</v>
      </c>
      <c r="O524" s="9">
        <f t="shared" si="85"/>
        <v>0</v>
      </c>
      <c r="R524" s="9">
        <f t="shared" si="86"/>
        <v>141.32633739684456</v>
      </c>
      <c r="S524" s="9">
        <f t="shared" si="87"/>
        <v>0</v>
      </c>
      <c r="T524" s="9">
        <f t="shared" si="88"/>
        <v>114.18285160860682</v>
      </c>
      <c r="U524" s="9">
        <f t="shared" si="89"/>
        <v>0</v>
      </c>
    </row>
    <row r="525" spans="8:21">
      <c r="H525" s="8">
        <v>521</v>
      </c>
      <c r="I525" s="9">
        <v>0.76179121883858836</v>
      </c>
      <c r="J525" s="9">
        <f t="shared" ca="1" si="81"/>
        <v>-0.71966560214113584</v>
      </c>
      <c r="K525" s="9">
        <f t="shared" si="82"/>
        <v>0.76179121883858836</v>
      </c>
      <c r="L525" s="9">
        <f t="shared" si="80"/>
        <v>125.76711985753502</v>
      </c>
      <c r="M525" s="9">
        <f t="shared" si="83"/>
        <v>110.40646603561433</v>
      </c>
      <c r="N525" s="9">
        <f t="shared" si="84"/>
        <v>0</v>
      </c>
      <c r="O525" s="9">
        <f t="shared" si="85"/>
        <v>3.1272002582640539</v>
      </c>
      <c r="R525" s="9">
        <f t="shared" si="86"/>
        <v>125.76711985753502</v>
      </c>
      <c r="S525" s="9">
        <f t="shared" si="87"/>
        <v>0</v>
      </c>
      <c r="T525" s="9">
        <f t="shared" si="88"/>
        <v>110.40646603561433</v>
      </c>
      <c r="U525" s="9">
        <f t="shared" si="89"/>
        <v>3.1272002582640539</v>
      </c>
    </row>
    <row r="526" spans="8:21">
      <c r="H526" s="8">
        <v>522</v>
      </c>
      <c r="I526" s="9">
        <v>-2.1410038021878819</v>
      </c>
      <c r="J526" s="9">
        <f t="shared" ca="1" si="81"/>
        <v>0.5229065805929346</v>
      </c>
      <c r="K526" s="9">
        <f t="shared" si="82"/>
        <v>-2.1410038021878819</v>
      </c>
      <c r="L526" s="9">
        <f t="shared" si="80"/>
        <v>47.503825717774944</v>
      </c>
      <c r="M526" s="9">
        <f t="shared" si="83"/>
        <v>83.381814613114429</v>
      </c>
      <c r="N526" s="9">
        <f t="shared" si="84"/>
        <v>0</v>
      </c>
      <c r="O526" s="9">
        <f t="shared" si="85"/>
        <v>0</v>
      </c>
      <c r="R526" s="9">
        <f t="shared" si="86"/>
        <v>47.503825717774944</v>
      </c>
      <c r="S526" s="9">
        <f t="shared" si="87"/>
        <v>0</v>
      </c>
      <c r="T526" s="9">
        <f t="shared" si="88"/>
        <v>83.381814613114429</v>
      </c>
      <c r="U526" s="9">
        <f t="shared" si="89"/>
        <v>0</v>
      </c>
    </row>
    <row r="527" spans="8:21">
      <c r="H527" s="8">
        <v>523</v>
      </c>
      <c r="I527" s="9">
        <v>-0.46779584918589939</v>
      </c>
      <c r="J527" s="9">
        <f t="shared" ca="1" si="81"/>
        <v>-0.90664146131957202</v>
      </c>
      <c r="K527" s="9">
        <f t="shared" si="82"/>
        <v>-0.46779584918589939</v>
      </c>
      <c r="L527" s="9">
        <f t="shared" si="80"/>
        <v>83.264157154667004</v>
      </c>
      <c r="M527" s="9">
        <f t="shared" si="83"/>
        <v>98.027833742699002</v>
      </c>
      <c r="N527" s="9">
        <f t="shared" si="84"/>
        <v>4.0495433698833807</v>
      </c>
      <c r="O527" s="9">
        <f t="shared" si="85"/>
        <v>7.2009007075962899</v>
      </c>
      <c r="R527" s="9">
        <f t="shared" si="86"/>
        <v>83.264157154667004</v>
      </c>
      <c r="S527" s="9">
        <f t="shared" si="87"/>
        <v>4.0495433698833807</v>
      </c>
      <c r="T527" s="9">
        <f t="shared" si="88"/>
        <v>98.027833742699002</v>
      </c>
      <c r="U527" s="9">
        <f t="shared" si="89"/>
        <v>7.2009007075962899</v>
      </c>
    </row>
    <row r="528" spans="8:21">
      <c r="H528" s="8">
        <v>524</v>
      </c>
      <c r="I528" s="9">
        <v>1.5139182266296951</v>
      </c>
      <c r="J528" s="9">
        <f t="shared" ca="1" si="81"/>
        <v>-3.882178203478099E-2</v>
      </c>
      <c r="K528" s="9">
        <f t="shared" si="82"/>
        <v>1.5139182266296951</v>
      </c>
      <c r="L528" s="9">
        <f t="shared" si="80"/>
        <v>161.85512119096214</v>
      </c>
      <c r="M528" s="9">
        <f t="shared" si="83"/>
        <v>118.73679983610108</v>
      </c>
      <c r="N528" s="9">
        <f t="shared" si="84"/>
        <v>0</v>
      </c>
      <c r="O528" s="9">
        <f t="shared" si="85"/>
        <v>0</v>
      </c>
      <c r="R528" s="9">
        <f t="shared" si="86"/>
        <v>161.85512119096214</v>
      </c>
      <c r="S528" s="9">
        <f t="shared" si="87"/>
        <v>0</v>
      </c>
      <c r="T528" s="9">
        <f t="shared" si="88"/>
        <v>118.73679983610108</v>
      </c>
      <c r="U528" s="9">
        <f t="shared" si="89"/>
        <v>0</v>
      </c>
    </row>
    <row r="529" spans="8:21">
      <c r="H529" s="8">
        <v>525</v>
      </c>
      <c r="I529" s="9">
        <v>0.37156961169220526</v>
      </c>
      <c r="J529" s="9">
        <f t="shared" ca="1" si="81"/>
        <v>0.43350544395030116</v>
      </c>
      <c r="K529" s="9">
        <f t="shared" si="82"/>
        <v>0.37156961169220526</v>
      </c>
      <c r="L529" s="9">
        <f t="shared" si="80"/>
        <v>110.33799711964922</v>
      </c>
      <c r="M529" s="9">
        <f t="shared" si="83"/>
        <v>106.3174190029082</v>
      </c>
      <c r="N529" s="9">
        <f t="shared" si="84"/>
        <v>8.4839235575262251</v>
      </c>
      <c r="O529" s="9">
        <f t="shared" si="85"/>
        <v>7.2162472909701876</v>
      </c>
      <c r="R529" s="9">
        <f t="shared" si="86"/>
        <v>110.33799711964922</v>
      </c>
      <c r="S529" s="9">
        <f t="shared" si="87"/>
        <v>8.4839235575262251</v>
      </c>
      <c r="T529" s="9">
        <f t="shared" si="88"/>
        <v>106.3174190029082</v>
      </c>
      <c r="U529" s="9">
        <f t="shared" si="89"/>
        <v>7.2162472909701876</v>
      </c>
    </row>
    <row r="530" spans="8:21">
      <c r="H530" s="8">
        <v>526</v>
      </c>
      <c r="I530" s="9">
        <v>1.1011514496986994</v>
      </c>
      <c r="J530" s="9">
        <f t="shared" ca="1" si="81"/>
        <v>1.6241952998029705</v>
      </c>
      <c r="K530" s="9">
        <f t="shared" si="82"/>
        <v>1.1011514496986994</v>
      </c>
      <c r="L530" s="9">
        <f t="shared" si="80"/>
        <v>140.92899715790642</v>
      </c>
      <c r="M530" s="9">
        <f t="shared" si="83"/>
        <v>114.09019274606752</v>
      </c>
      <c r="N530" s="9">
        <f t="shared" si="84"/>
        <v>0</v>
      </c>
      <c r="O530" s="9">
        <f t="shared" si="85"/>
        <v>0</v>
      </c>
      <c r="R530" s="9">
        <f t="shared" si="86"/>
        <v>140.92899715790642</v>
      </c>
      <c r="S530" s="9">
        <f t="shared" si="87"/>
        <v>0</v>
      </c>
      <c r="T530" s="9">
        <f t="shared" si="88"/>
        <v>114.09019274606752</v>
      </c>
      <c r="U530" s="9">
        <f t="shared" si="89"/>
        <v>0</v>
      </c>
    </row>
    <row r="531" spans="8:21">
      <c r="H531" s="8">
        <v>527</v>
      </c>
      <c r="I531" s="9">
        <v>-0.43051657850265401</v>
      </c>
      <c r="J531" s="9">
        <f t="shared" ca="1" si="81"/>
        <v>0.13118233537785931</v>
      </c>
      <c r="K531" s="9">
        <f t="shared" si="82"/>
        <v>-0.43051657850265401</v>
      </c>
      <c r="L531" s="9">
        <f t="shared" si="80"/>
        <v>84.311809910781903</v>
      </c>
      <c r="M531" s="9">
        <f t="shared" si="83"/>
        <v>98.381900784760418</v>
      </c>
      <c r="N531" s="9">
        <f t="shared" si="84"/>
        <v>5.0971961259982805</v>
      </c>
      <c r="O531" s="9">
        <f t="shared" si="85"/>
        <v>7.5549677496577061</v>
      </c>
      <c r="R531" s="9">
        <f t="shared" si="86"/>
        <v>84.311809910781903</v>
      </c>
      <c r="S531" s="9">
        <f t="shared" si="87"/>
        <v>5.0971961259982805</v>
      </c>
      <c r="T531" s="9">
        <f t="shared" si="88"/>
        <v>98.381900784760418</v>
      </c>
      <c r="U531" s="9">
        <f t="shared" si="89"/>
        <v>7.5549677496577061</v>
      </c>
    </row>
    <row r="532" spans="8:21">
      <c r="H532" s="8">
        <v>528</v>
      </c>
      <c r="I532" s="9">
        <v>-2.4066797287585069</v>
      </c>
      <c r="J532" s="9">
        <f t="shared" ca="1" si="81"/>
        <v>0.49707698696621505</v>
      </c>
      <c r="K532" s="9">
        <f t="shared" si="82"/>
        <v>-2.4066797287585069</v>
      </c>
      <c r="L532" s="9">
        <f t="shared" si="80"/>
        <v>43.453887774517419</v>
      </c>
      <c r="M532" s="9">
        <f t="shared" si="83"/>
        <v>81.266662590297088</v>
      </c>
      <c r="N532" s="9">
        <f t="shared" si="84"/>
        <v>0</v>
      </c>
      <c r="O532" s="9">
        <f t="shared" si="85"/>
        <v>0</v>
      </c>
      <c r="R532" s="9">
        <f t="shared" si="86"/>
        <v>43.453887774517419</v>
      </c>
      <c r="S532" s="9">
        <f t="shared" si="87"/>
        <v>0</v>
      </c>
      <c r="T532" s="9">
        <f t="shared" si="88"/>
        <v>81.266662590297088</v>
      </c>
      <c r="U532" s="9">
        <f t="shared" si="89"/>
        <v>0</v>
      </c>
    </row>
    <row r="533" spans="8:21">
      <c r="H533" s="8">
        <v>529</v>
      </c>
      <c r="I533" s="9">
        <v>1.1451560347216188</v>
      </c>
      <c r="J533" s="9">
        <f t="shared" ca="1" si="81"/>
        <v>-0.29798789286170085</v>
      </c>
      <c r="K533" s="9">
        <f t="shared" si="82"/>
        <v>1.1451560347216188</v>
      </c>
      <c r="L533" s="9">
        <f t="shared" si="80"/>
        <v>143.02446543830399</v>
      </c>
      <c r="M533" s="9">
        <f t="shared" si="83"/>
        <v>114.57677499838033</v>
      </c>
      <c r="N533" s="9">
        <f t="shared" si="84"/>
        <v>0</v>
      </c>
      <c r="O533" s="9">
        <f t="shared" si="85"/>
        <v>0</v>
      </c>
      <c r="R533" s="9">
        <f t="shared" si="86"/>
        <v>143.02446543830399</v>
      </c>
      <c r="S533" s="9">
        <f t="shared" si="87"/>
        <v>0</v>
      </c>
      <c r="T533" s="9">
        <f t="shared" si="88"/>
        <v>114.57677499838033</v>
      </c>
      <c r="U533" s="9">
        <f t="shared" si="89"/>
        <v>0</v>
      </c>
    </row>
    <row r="534" spans="8:21">
      <c r="H534" s="8">
        <v>530</v>
      </c>
      <c r="I534" s="9">
        <v>1.6119971672989708</v>
      </c>
      <c r="J534" s="9">
        <f t="shared" ca="1" si="81"/>
        <v>-1.3699365399227752</v>
      </c>
      <c r="K534" s="9">
        <f t="shared" si="82"/>
        <v>1.6119971672989708</v>
      </c>
      <c r="L534" s="9">
        <f t="shared" si="80"/>
        <v>167.26813393521485</v>
      </c>
      <c r="M534" s="9">
        <f t="shared" si="83"/>
        <v>119.86843919135693</v>
      </c>
      <c r="N534" s="9">
        <f t="shared" si="84"/>
        <v>0</v>
      </c>
      <c r="O534" s="9">
        <f t="shared" si="85"/>
        <v>0</v>
      </c>
      <c r="R534" s="9">
        <f t="shared" si="86"/>
        <v>167.26813393521485</v>
      </c>
      <c r="S534" s="9">
        <f t="shared" si="87"/>
        <v>0</v>
      </c>
      <c r="T534" s="9">
        <f t="shared" si="88"/>
        <v>119.86843919135693</v>
      </c>
      <c r="U534" s="9">
        <f t="shared" si="89"/>
        <v>0</v>
      </c>
    </row>
    <row r="535" spans="8:21">
      <c r="H535" s="8">
        <v>531</v>
      </c>
      <c r="I535" s="9">
        <v>-0.90783726584466162</v>
      </c>
      <c r="J535" s="9">
        <f t="shared" ca="1" si="81"/>
        <v>-0.65561702045086512</v>
      </c>
      <c r="K535" s="9">
        <f t="shared" si="82"/>
        <v>-0.90783726584466162</v>
      </c>
      <c r="L535" s="9">
        <f t="shared" si="80"/>
        <v>71.838791676083986</v>
      </c>
      <c r="M535" s="9">
        <f t="shared" si="83"/>
        <v>93.94351169557639</v>
      </c>
      <c r="N535" s="9">
        <f t="shared" si="84"/>
        <v>0</v>
      </c>
      <c r="O535" s="9">
        <f t="shared" si="85"/>
        <v>3.116578660473678</v>
      </c>
      <c r="R535" s="9">
        <f t="shared" si="86"/>
        <v>71.838791676083986</v>
      </c>
      <c r="S535" s="9">
        <f t="shared" si="87"/>
        <v>0</v>
      </c>
      <c r="T535" s="9">
        <f t="shared" si="88"/>
        <v>93.94351169557639</v>
      </c>
      <c r="U535" s="9">
        <f t="shared" si="89"/>
        <v>3.116578660473678</v>
      </c>
    </row>
    <row r="536" spans="8:21">
      <c r="H536" s="8">
        <v>532</v>
      </c>
      <c r="I536" s="9">
        <v>0.18103915720237851</v>
      </c>
      <c r="J536" s="9">
        <f t="shared" ca="1" si="81"/>
        <v>-1.4823684794743264</v>
      </c>
      <c r="K536" s="9">
        <f t="shared" si="82"/>
        <v>0.18103915720237851</v>
      </c>
      <c r="L536" s="9">
        <f t="shared" si="80"/>
        <v>103.50737333787814</v>
      </c>
      <c r="M536" s="9">
        <f t="shared" si="83"/>
        <v>104.37626855491452</v>
      </c>
      <c r="N536" s="9">
        <f t="shared" si="84"/>
        <v>15.314547339297292</v>
      </c>
      <c r="O536" s="9">
        <f t="shared" si="85"/>
        <v>9.1573977389638515</v>
      </c>
      <c r="R536" s="9">
        <f t="shared" si="86"/>
        <v>103.50737333787814</v>
      </c>
      <c r="S536" s="9">
        <f t="shared" si="87"/>
        <v>15.314547339297292</v>
      </c>
      <c r="T536" s="9">
        <f t="shared" si="88"/>
        <v>104.37626855491452</v>
      </c>
      <c r="U536" s="9">
        <f t="shared" si="89"/>
        <v>9.1573977389638515</v>
      </c>
    </row>
    <row r="537" spans="8:21">
      <c r="H537" s="8">
        <v>533</v>
      </c>
      <c r="I537" s="9">
        <v>7.4765254995991612E-2</v>
      </c>
      <c r="J537" s="9">
        <f t="shared" ca="1" si="81"/>
        <v>-8.695266449198702E-2</v>
      </c>
      <c r="K537" s="9">
        <f t="shared" si="82"/>
        <v>7.4765254995991612E-2</v>
      </c>
      <c r="L537" s="9">
        <f t="shared" si="80"/>
        <v>99.882819691997156</v>
      </c>
      <c r="M537" s="9">
        <f t="shared" si="83"/>
        <v>103.30897471929164</v>
      </c>
      <c r="N537" s="9">
        <f t="shared" si="84"/>
        <v>18.9391009851783</v>
      </c>
      <c r="O537" s="9">
        <f t="shared" si="85"/>
        <v>10.224691574586728</v>
      </c>
      <c r="R537" s="9">
        <f t="shared" si="86"/>
        <v>99.882819691997156</v>
      </c>
      <c r="S537" s="9">
        <f t="shared" si="87"/>
        <v>18.9391009851783</v>
      </c>
      <c r="T537" s="9">
        <f t="shared" si="88"/>
        <v>103.30897471929164</v>
      </c>
      <c r="U537" s="9">
        <f t="shared" si="89"/>
        <v>10.224691574586728</v>
      </c>
    </row>
    <row r="538" spans="8:21">
      <c r="H538" s="8">
        <v>534</v>
      </c>
      <c r="I538" s="9">
        <v>0.22554915447718532</v>
      </c>
      <c r="J538" s="9">
        <f t="shared" ca="1" si="81"/>
        <v>-0.59765111695713968</v>
      </c>
      <c r="K538" s="9">
        <f t="shared" si="82"/>
        <v>0.22554915447718532</v>
      </c>
      <c r="L538" s="9">
        <f t="shared" si="80"/>
        <v>105.0642297407619</v>
      </c>
      <c r="M538" s="9">
        <f t="shared" si="83"/>
        <v>104.82654577576206</v>
      </c>
      <c r="N538" s="9">
        <f t="shared" si="84"/>
        <v>13.757690936413553</v>
      </c>
      <c r="O538" s="9">
        <f t="shared" si="85"/>
        <v>8.7071205181163407</v>
      </c>
      <c r="R538" s="9">
        <f t="shared" si="86"/>
        <v>105.0642297407619</v>
      </c>
      <c r="S538" s="9">
        <f t="shared" si="87"/>
        <v>13.757690936413553</v>
      </c>
      <c r="T538" s="9">
        <f t="shared" si="88"/>
        <v>104.82654577576206</v>
      </c>
      <c r="U538" s="9">
        <f t="shared" si="89"/>
        <v>8.7071205181163407</v>
      </c>
    </row>
    <row r="539" spans="8:21">
      <c r="H539" s="8">
        <v>535</v>
      </c>
      <c r="I539" s="9">
        <v>0.77390619291089946</v>
      </c>
      <c r="J539" s="9">
        <f t="shared" ca="1" si="81"/>
        <v>-2.1648027549217055</v>
      </c>
      <c r="K539" s="9">
        <f t="shared" si="82"/>
        <v>0.77390619291089946</v>
      </c>
      <c r="L539" s="9">
        <f t="shared" si="80"/>
        <v>126.27920968071362</v>
      </c>
      <c r="M539" s="9">
        <f t="shared" si="83"/>
        <v>110.53590260750009</v>
      </c>
      <c r="N539" s="9">
        <f t="shared" si="84"/>
        <v>0</v>
      </c>
      <c r="O539" s="9">
        <f t="shared" si="85"/>
        <v>2.9977636863783061</v>
      </c>
      <c r="R539" s="9">
        <f t="shared" si="86"/>
        <v>126.27920968071362</v>
      </c>
      <c r="S539" s="9">
        <f t="shared" si="87"/>
        <v>0</v>
      </c>
      <c r="T539" s="9">
        <f t="shared" si="88"/>
        <v>110.53590260750009</v>
      </c>
      <c r="U539" s="9">
        <f t="shared" si="89"/>
        <v>2.9977636863783061</v>
      </c>
    </row>
    <row r="540" spans="8:21">
      <c r="H540" s="8">
        <v>536</v>
      </c>
      <c r="I540" s="9">
        <v>0.19036633838482631</v>
      </c>
      <c r="J540" s="9">
        <f t="shared" ca="1" si="81"/>
        <v>2.7656924718190198E-2</v>
      </c>
      <c r="K540" s="9">
        <f t="shared" si="82"/>
        <v>0.19036633838482631</v>
      </c>
      <c r="L540" s="9">
        <f t="shared" si="80"/>
        <v>103.831694342484</v>
      </c>
      <c r="M540" s="9">
        <f t="shared" si="83"/>
        <v>104.4704648079387</v>
      </c>
      <c r="N540" s="9">
        <f t="shared" si="84"/>
        <v>14.990226334691442</v>
      </c>
      <c r="O540" s="9">
        <f t="shared" si="85"/>
        <v>9.0632014859396861</v>
      </c>
      <c r="R540" s="9">
        <f t="shared" si="86"/>
        <v>103.831694342484</v>
      </c>
      <c r="S540" s="9">
        <f t="shared" si="87"/>
        <v>14.990226334691442</v>
      </c>
      <c r="T540" s="9">
        <f t="shared" si="88"/>
        <v>104.4704648079387</v>
      </c>
      <c r="U540" s="9">
        <f t="shared" si="89"/>
        <v>9.0632014859396861</v>
      </c>
    </row>
    <row r="541" spans="8:21">
      <c r="H541" s="8">
        <v>537</v>
      </c>
      <c r="I541" s="9">
        <v>1.5585968977626917E-2</v>
      </c>
      <c r="J541" s="9">
        <f t="shared" ca="1" si="81"/>
        <v>-1.1476818043599131</v>
      </c>
      <c r="K541" s="9">
        <f t="shared" si="82"/>
        <v>1.5585968977626917E-2</v>
      </c>
      <c r="L541" s="9">
        <f t="shared" si="80"/>
        <v>97.919769916146265</v>
      </c>
      <c r="M541" s="9">
        <f t="shared" si="83"/>
        <v>102.7193833813056</v>
      </c>
      <c r="N541" s="9">
        <f t="shared" si="84"/>
        <v>18.705156131362642</v>
      </c>
      <c r="O541" s="9">
        <f t="shared" si="85"/>
        <v>10.814282912572793</v>
      </c>
      <c r="R541" s="9">
        <f t="shared" si="86"/>
        <v>97.919769916146265</v>
      </c>
      <c r="S541" s="9">
        <f t="shared" si="87"/>
        <v>18.705156131362642</v>
      </c>
      <c r="T541" s="9">
        <f t="shared" si="88"/>
        <v>102.7193833813056</v>
      </c>
      <c r="U541" s="9">
        <f t="shared" si="89"/>
        <v>10.814282912572793</v>
      </c>
    </row>
    <row r="542" spans="8:21">
      <c r="H542" s="8">
        <v>538</v>
      </c>
      <c r="I542" s="9">
        <v>-0.39811452096510641</v>
      </c>
      <c r="J542" s="9">
        <f t="shared" ca="1" si="81"/>
        <v>0.6960780220116497</v>
      </c>
      <c r="K542" s="9">
        <f t="shared" si="82"/>
        <v>-0.39811452096510641</v>
      </c>
      <c r="L542" s="9">
        <f t="shared" si="80"/>
        <v>85.233101167297093</v>
      </c>
      <c r="M542" s="9">
        <f t="shared" si="83"/>
        <v>98.690684226773456</v>
      </c>
      <c r="N542" s="9">
        <f t="shared" si="84"/>
        <v>6.0184873825134702</v>
      </c>
      <c r="O542" s="9">
        <f t="shared" si="85"/>
        <v>7.8637511916707439</v>
      </c>
      <c r="R542" s="9">
        <f t="shared" si="86"/>
        <v>85.233101167297093</v>
      </c>
      <c r="S542" s="9">
        <f t="shared" si="87"/>
        <v>6.0184873825134702</v>
      </c>
      <c r="T542" s="9">
        <f t="shared" si="88"/>
        <v>98.690684226773456</v>
      </c>
      <c r="U542" s="9">
        <f t="shared" si="89"/>
        <v>7.8637511916707439</v>
      </c>
    </row>
    <row r="543" spans="8:21">
      <c r="H543" s="8">
        <v>539</v>
      </c>
      <c r="I543" s="9">
        <v>1.0786165437765829</v>
      </c>
      <c r="J543" s="9">
        <f t="shared" ca="1" si="81"/>
        <v>1.5823439753176505</v>
      </c>
      <c r="K543" s="9">
        <f t="shared" si="82"/>
        <v>1.0786165437765829</v>
      </c>
      <c r="L543" s="9">
        <f t="shared" si="80"/>
        <v>139.86781550701727</v>
      </c>
      <c r="M543" s="9">
        <f t="shared" si="83"/>
        <v>113.84181284682745</v>
      </c>
      <c r="N543" s="9">
        <f t="shared" si="84"/>
        <v>0</v>
      </c>
      <c r="O543" s="9">
        <f t="shared" si="85"/>
        <v>0</v>
      </c>
      <c r="R543" s="9">
        <f t="shared" si="86"/>
        <v>139.86781550701727</v>
      </c>
      <c r="S543" s="9">
        <f t="shared" si="87"/>
        <v>0</v>
      </c>
      <c r="T543" s="9">
        <f t="shared" si="88"/>
        <v>113.84181284682745</v>
      </c>
      <c r="U543" s="9">
        <f t="shared" si="89"/>
        <v>0</v>
      </c>
    </row>
    <row r="544" spans="8:21">
      <c r="H544" s="8">
        <v>540</v>
      </c>
      <c r="I544" s="9">
        <v>-0.76356228888488853</v>
      </c>
      <c r="J544" s="9">
        <f t="shared" ca="1" si="81"/>
        <v>-1.3117875184879964</v>
      </c>
      <c r="K544" s="9">
        <f t="shared" si="82"/>
        <v>-0.76356228888488853</v>
      </c>
      <c r="L544" s="9">
        <f t="shared" si="80"/>
        <v>75.400630448986817</v>
      </c>
      <c r="M544" s="9">
        <f t="shared" si="83"/>
        <v>95.263520409421801</v>
      </c>
      <c r="N544" s="9">
        <f t="shared" si="84"/>
        <v>0</v>
      </c>
      <c r="O544" s="9">
        <f t="shared" si="85"/>
        <v>4.4365873743190889</v>
      </c>
      <c r="R544" s="9">
        <f t="shared" si="86"/>
        <v>75.400630448986817</v>
      </c>
      <c r="S544" s="9">
        <f t="shared" si="87"/>
        <v>0</v>
      </c>
      <c r="T544" s="9">
        <f t="shared" si="88"/>
        <v>95.263520409421801</v>
      </c>
      <c r="U544" s="9">
        <f t="shared" si="89"/>
        <v>4.4365873743190889</v>
      </c>
    </row>
    <row r="545" spans="8:21">
      <c r="H545" s="8">
        <v>541</v>
      </c>
      <c r="I545" s="9">
        <v>1.078342202463842</v>
      </c>
      <c r="J545" s="9">
        <f t="shared" ca="1" si="81"/>
        <v>-0.25256946322147078</v>
      </c>
      <c r="K545" s="9">
        <f t="shared" si="82"/>
        <v>1.078342202463842</v>
      </c>
      <c r="L545" s="9">
        <f t="shared" si="80"/>
        <v>139.8549459708268</v>
      </c>
      <c r="M545" s="9">
        <f t="shared" si="83"/>
        <v>113.83879238878797</v>
      </c>
      <c r="N545" s="9">
        <f t="shared" si="84"/>
        <v>0</v>
      </c>
      <c r="O545" s="9">
        <f t="shared" si="85"/>
        <v>0</v>
      </c>
      <c r="R545" s="9">
        <f t="shared" si="86"/>
        <v>139.8549459708268</v>
      </c>
      <c r="S545" s="9">
        <f t="shared" si="87"/>
        <v>0</v>
      </c>
      <c r="T545" s="9">
        <f t="shared" si="88"/>
        <v>113.83879238878797</v>
      </c>
      <c r="U545" s="9">
        <f t="shared" si="89"/>
        <v>0</v>
      </c>
    </row>
    <row r="546" spans="8:21">
      <c r="H546" s="8">
        <v>542</v>
      </c>
      <c r="I546" s="9">
        <v>-5.8750845356505807E-2</v>
      </c>
      <c r="J546" s="9">
        <f t="shared" ca="1" si="81"/>
        <v>0.6789779471947569</v>
      </c>
      <c r="K546" s="9">
        <f t="shared" si="82"/>
        <v>-5.8750845356505807E-2</v>
      </c>
      <c r="L546" s="9">
        <f t="shared" si="80"/>
        <v>95.508503050723476</v>
      </c>
      <c r="M546" s="9">
        <f t="shared" si="83"/>
        <v>101.98354626457581</v>
      </c>
      <c r="N546" s="9">
        <f t="shared" si="84"/>
        <v>16.293889265939853</v>
      </c>
      <c r="O546" s="9">
        <f t="shared" si="85"/>
        <v>11.156613229473095</v>
      </c>
      <c r="R546" s="9">
        <f t="shared" si="86"/>
        <v>95.508503050723476</v>
      </c>
      <c r="S546" s="9">
        <f t="shared" si="87"/>
        <v>16.293889265939853</v>
      </c>
      <c r="T546" s="9">
        <f t="shared" si="88"/>
        <v>101.98354626457581</v>
      </c>
      <c r="U546" s="9">
        <f t="shared" si="89"/>
        <v>11.156613229473095</v>
      </c>
    </row>
    <row r="547" spans="8:21">
      <c r="H547" s="8">
        <v>543</v>
      </c>
      <c r="I547" s="9">
        <v>-1.1011901564862874</v>
      </c>
      <c r="J547" s="9">
        <f t="shared" ca="1" si="81"/>
        <v>0.6059842348654918</v>
      </c>
      <c r="K547" s="9">
        <f t="shared" si="82"/>
        <v>-1.1011901564862874</v>
      </c>
      <c r="L547" s="9">
        <f t="shared" si="80"/>
        <v>67.327746324214047</v>
      </c>
      <c r="M547" s="9">
        <f t="shared" si="83"/>
        <v>92.203113047844738</v>
      </c>
      <c r="N547" s="9">
        <f t="shared" si="84"/>
        <v>0</v>
      </c>
      <c r="O547" s="9">
        <f t="shared" si="85"/>
        <v>1.3761800127420258</v>
      </c>
      <c r="R547" s="9">
        <f t="shared" si="86"/>
        <v>67.327746324214047</v>
      </c>
      <c r="S547" s="9">
        <f t="shared" si="87"/>
        <v>0</v>
      </c>
      <c r="T547" s="9">
        <f t="shared" si="88"/>
        <v>92.203113047844738</v>
      </c>
      <c r="U547" s="9">
        <f t="shared" si="89"/>
        <v>1.3761800127420258</v>
      </c>
    </row>
    <row r="548" spans="8:21">
      <c r="H548" s="8">
        <v>544</v>
      </c>
      <c r="I548" s="9">
        <v>1.7707858706605726</v>
      </c>
      <c r="J548" s="9">
        <f t="shared" ca="1" si="81"/>
        <v>4.56365072871193E-2</v>
      </c>
      <c r="K548" s="9">
        <f t="shared" si="82"/>
        <v>1.7707858706605726</v>
      </c>
      <c r="L548" s="9">
        <f t="shared" si="80"/>
        <v>176.41817558756546</v>
      </c>
      <c r="M548" s="9">
        <f t="shared" si="83"/>
        <v>121.72346088982171</v>
      </c>
      <c r="N548" s="9">
        <f t="shared" si="84"/>
        <v>0</v>
      </c>
      <c r="O548" s="9">
        <f t="shared" si="85"/>
        <v>0</v>
      </c>
      <c r="R548" s="9">
        <f t="shared" si="86"/>
        <v>176.41817558756546</v>
      </c>
      <c r="S548" s="9">
        <f t="shared" si="87"/>
        <v>0</v>
      </c>
      <c r="T548" s="9">
        <f t="shared" si="88"/>
        <v>121.72346088982171</v>
      </c>
      <c r="U548" s="9">
        <f t="shared" si="89"/>
        <v>0</v>
      </c>
    </row>
    <row r="549" spans="8:21">
      <c r="H549" s="8">
        <v>545</v>
      </c>
      <c r="I549" s="9">
        <v>-0.98854674486724881</v>
      </c>
      <c r="J549" s="9">
        <f t="shared" ca="1" si="81"/>
        <v>-1.1986680005900141</v>
      </c>
      <c r="K549" s="9">
        <f t="shared" si="82"/>
        <v>-0.98854674486724881</v>
      </c>
      <c r="L549" s="9">
        <f t="shared" si="80"/>
        <v>69.920156589447245</v>
      </c>
      <c r="M549" s="9">
        <f t="shared" si="83"/>
        <v>93.21307428113947</v>
      </c>
      <c r="N549" s="9">
        <f t="shared" si="84"/>
        <v>0</v>
      </c>
      <c r="O549" s="9">
        <f t="shared" si="85"/>
        <v>2.3861412460367575</v>
      </c>
      <c r="R549" s="9">
        <f t="shared" si="86"/>
        <v>69.920156589447245</v>
      </c>
      <c r="S549" s="9">
        <f t="shared" si="87"/>
        <v>0</v>
      </c>
      <c r="T549" s="9">
        <f t="shared" si="88"/>
        <v>93.21307428113947</v>
      </c>
      <c r="U549" s="9">
        <f t="shared" si="89"/>
        <v>2.3861412460367575</v>
      </c>
    </row>
    <row r="550" spans="8:21">
      <c r="H550" s="8">
        <v>546</v>
      </c>
      <c r="I550" s="9">
        <v>8.3734020782947033E-2</v>
      </c>
      <c r="J550" s="9">
        <f t="shared" ca="1" si="81"/>
        <v>-0.19691833497134364</v>
      </c>
      <c r="K550" s="9">
        <f t="shared" si="82"/>
        <v>8.3734020782947033E-2</v>
      </c>
      <c r="L550" s="9">
        <f t="shared" si="80"/>
        <v>100.18373947135737</v>
      </c>
      <c r="M550" s="9">
        <f t="shared" si="83"/>
        <v>103.39862355503666</v>
      </c>
      <c r="N550" s="9">
        <f t="shared" si="84"/>
        <v>18.638181205818057</v>
      </c>
      <c r="O550" s="9">
        <f t="shared" si="85"/>
        <v>10.135042738841719</v>
      </c>
      <c r="R550" s="9">
        <f t="shared" si="86"/>
        <v>100.18373947135737</v>
      </c>
      <c r="S550" s="9">
        <f t="shared" si="87"/>
        <v>18.638181205818057</v>
      </c>
      <c r="T550" s="9">
        <f t="shared" si="88"/>
        <v>103.39862355503666</v>
      </c>
      <c r="U550" s="9">
        <f t="shared" si="89"/>
        <v>10.135042738841719</v>
      </c>
    </row>
    <row r="551" spans="8:21">
      <c r="H551" s="8">
        <v>547</v>
      </c>
      <c r="I551" s="9">
        <v>0.29526069234043467</v>
      </c>
      <c r="J551" s="9">
        <f t="shared" ca="1" si="81"/>
        <v>0.51183612197232131</v>
      </c>
      <c r="K551" s="9">
        <f t="shared" si="82"/>
        <v>0.29526069234043467</v>
      </c>
      <c r="L551" s="9">
        <f t="shared" si="80"/>
        <v>107.54976890008369</v>
      </c>
      <c r="M551" s="9">
        <f t="shared" si="83"/>
        <v>105.53567653847432</v>
      </c>
      <c r="N551" s="9">
        <f t="shared" si="84"/>
        <v>11.27215177709175</v>
      </c>
      <c r="O551" s="9">
        <f t="shared" si="85"/>
        <v>7.9979897554040633</v>
      </c>
      <c r="R551" s="9">
        <f t="shared" si="86"/>
        <v>107.54976890008369</v>
      </c>
      <c r="S551" s="9">
        <f t="shared" si="87"/>
        <v>11.27215177709175</v>
      </c>
      <c r="T551" s="9">
        <f t="shared" si="88"/>
        <v>105.53567653847432</v>
      </c>
      <c r="U551" s="9">
        <f t="shared" si="89"/>
        <v>7.9979897554040633</v>
      </c>
    </row>
    <row r="552" spans="8:21">
      <c r="H552" s="8">
        <v>548</v>
      </c>
      <c r="I552" s="9">
        <v>-0.92406164481023711</v>
      </c>
      <c r="J552" s="9">
        <f t="shared" ca="1" si="81"/>
        <v>-1.67586221201528</v>
      </c>
      <c r="K552" s="9">
        <f t="shared" si="82"/>
        <v>-0.92406164481023711</v>
      </c>
      <c r="L552" s="9">
        <f t="shared" si="80"/>
        <v>71.448921657688174</v>
      </c>
      <c r="M552" s="9">
        <f t="shared" si="83"/>
        <v>93.796219498024271</v>
      </c>
      <c r="N552" s="9">
        <f t="shared" si="84"/>
        <v>0</v>
      </c>
      <c r="O552" s="9">
        <f t="shared" si="85"/>
        <v>2.9692864629215592</v>
      </c>
      <c r="R552" s="9">
        <f t="shared" si="86"/>
        <v>71.448921657688174</v>
      </c>
      <c r="S552" s="9">
        <f t="shared" si="87"/>
        <v>0</v>
      </c>
      <c r="T552" s="9">
        <f t="shared" si="88"/>
        <v>93.796219498024271</v>
      </c>
      <c r="U552" s="9">
        <f t="shared" si="89"/>
        <v>2.9692864629215592</v>
      </c>
    </row>
    <row r="553" spans="8:21">
      <c r="H553" s="8">
        <v>549</v>
      </c>
      <c r="I553" s="9">
        <v>-6.7133421759813204E-3</v>
      </c>
      <c r="J553" s="9">
        <f t="shared" ca="1" si="81"/>
        <v>-0.2933851869813619</v>
      </c>
      <c r="K553" s="9">
        <f t="shared" si="82"/>
        <v>-6.7133421759813204E-3</v>
      </c>
      <c r="L553" s="9">
        <f t="shared" si="80"/>
        <v>97.190123270198399</v>
      </c>
      <c r="M553" s="9">
        <f t="shared" si="83"/>
        <v>102.49809369124435</v>
      </c>
      <c r="N553" s="9">
        <f t="shared" si="84"/>
        <v>17.975509485414776</v>
      </c>
      <c r="O553" s="9">
        <f t="shared" si="85"/>
        <v>11.035572602634034</v>
      </c>
      <c r="R553" s="9">
        <f t="shared" si="86"/>
        <v>97.190123270198399</v>
      </c>
      <c r="S553" s="9">
        <f t="shared" si="87"/>
        <v>17.975509485414776</v>
      </c>
      <c r="T553" s="9">
        <f t="shared" si="88"/>
        <v>102.49809369124435</v>
      </c>
      <c r="U553" s="9">
        <f t="shared" si="89"/>
        <v>11.035572602634034</v>
      </c>
    </row>
    <row r="554" spans="8:21">
      <c r="H554" s="8">
        <v>550</v>
      </c>
      <c r="I554" s="9">
        <v>-1.1488133542136476</v>
      </c>
      <c r="J554" s="9">
        <f t="shared" ca="1" si="81"/>
        <v>-1.8507825134371616</v>
      </c>
      <c r="K554" s="9">
        <f t="shared" si="82"/>
        <v>-1.1488133542136476</v>
      </c>
      <c r="L554" s="9">
        <f t="shared" si="80"/>
        <v>66.260849113883538</v>
      </c>
      <c r="M554" s="9">
        <f t="shared" si="83"/>
        <v>91.779421363871009</v>
      </c>
      <c r="N554" s="9">
        <f t="shared" si="84"/>
        <v>0</v>
      </c>
      <c r="O554" s="9">
        <f t="shared" si="85"/>
        <v>0.95248832876829681</v>
      </c>
      <c r="R554" s="9">
        <f t="shared" si="86"/>
        <v>66.260849113883538</v>
      </c>
      <c r="S554" s="9">
        <f t="shared" si="87"/>
        <v>0</v>
      </c>
      <c r="T554" s="9">
        <f t="shared" si="88"/>
        <v>91.779421363871009</v>
      </c>
      <c r="U554" s="9">
        <f t="shared" si="89"/>
        <v>0.95248832876829681</v>
      </c>
    </row>
    <row r="555" spans="8:21">
      <c r="H555" s="8">
        <v>551</v>
      </c>
      <c r="I555" s="9">
        <v>-0.79679229492175385</v>
      </c>
      <c r="J555" s="9">
        <f t="shared" ca="1" si="81"/>
        <v>-0.78993851872906529</v>
      </c>
      <c r="K555" s="9">
        <f t="shared" si="82"/>
        <v>-0.79679229492175385</v>
      </c>
      <c r="L555" s="9">
        <f t="shared" si="80"/>
        <v>74.564909523948614</v>
      </c>
      <c r="M555" s="9">
        <f t="shared" si="83"/>
        <v>94.957855965136744</v>
      </c>
      <c r="N555" s="9">
        <f t="shared" si="84"/>
        <v>0</v>
      </c>
      <c r="O555" s="9">
        <f t="shared" si="85"/>
        <v>4.130922930034032</v>
      </c>
      <c r="R555" s="9">
        <f t="shared" si="86"/>
        <v>74.564909523948614</v>
      </c>
      <c r="S555" s="9">
        <f t="shared" si="87"/>
        <v>0</v>
      </c>
      <c r="T555" s="9">
        <f t="shared" si="88"/>
        <v>94.957855965136744</v>
      </c>
      <c r="U555" s="9">
        <f t="shared" si="89"/>
        <v>4.130922930034032</v>
      </c>
    </row>
    <row r="556" spans="8:21">
      <c r="H556" s="8">
        <v>552</v>
      </c>
      <c r="I556" s="9">
        <v>-0.60203019793042889</v>
      </c>
      <c r="J556" s="9">
        <f t="shared" ca="1" si="81"/>
        <v>-1.3611998179492486</v>
      </c>
      <c r="K556" s="9">
        <f t="shared" si="82"/>
        <v>-0.60203019793042889</v>
      </c>
      <c r="L556" s="9">
        <f t="shared" si="80"/>
        <v>79.598468180290155</v>
      </c>
      <c r="M556" s="9">
        <f t="shared" si="83"/>
        <v>96.76343919778293</v>
      </c>
      <c r="N556" s="9">
        <f t="shared" si="84"/>
        <v>0.38385439550653189</v>
      </c>
      <c r="O556" s="9">
        <f t="shared" si="85"/>
        <v>5.9365061626802174</v>
      </c>
      <c r="R556" s="9">
        <f t="shared" si="86"/>
        <v>79.598468180290155</v>
      </c>
      <c r="S556" s="9">
        <f t="shared" si="87"/>
        <v>0.38385439550653189</v>
      </c>
      <c r="T556" s="9">
        <f t="shared" si="88"/>
        <v>96.76343919778293</v>
      </c>
      <c r="U556" s="9">
        <f t="shared" si="89"/>
        <v>5.9365061626802174</v>
      </c>
    </row>
    <row r="557" spans="8:21">
      <c r="H557" s="8">
        <v>553</v>
      </c>
      <c r="I557" s="9">
        <v>-4.2839443600929575E-2</v>
      </c>
      <c r="J557" s="9">
        <f t="shared" ca="1" si="81"/>
        <v>-9.1126859101511012E-2</v>
      </c>
      <c r="K557" s="9">
        <f t="shared" si="82"/>
        <v>-4.2839443600929575E-2</v>
      </c>
      <c r="L557" s="9">
        <f t="shared" si="80"/>
        <v>96.01957699751577</v>
      </c>
      <c r="M557" s="9">
        <f t="shared" si="83"/>
        <v>102.14060362787997</v>
      </c>
      <c r="N557" s="9">
        <f t="shared" si="84"/>
        <v>16.804963212732147</v>
      </c>
      <c r="O557" s="9">
        <f t="shared" si="85"/>
        <v>11.313670592777257</v>
      </c>
      <c r="R557" s="9">
        <f t="shared" si="86"/>
        <v>96.01957699751577</v>
      </c>
      <c r="S557" s="9">
        <f t="shared" si="87"/>
        <v>16.804963212732147</v>
      </c>
      <c r="T557" s="9">
        <f t="shared" si="88"/>
        <v>102.14060362787997</v>
      </c>
      <c r="U557" s="9">
        <f t="shared" si="89"/>
        <v>11.313670592777257</v>
      </c>
    </row>
    <row r="558" spans="8:21">
      <c r="H558" s="8">
        <v>554</v>
      </c>
      <c r="I558" s="9">
        <v>-0.12565792281091517</v>
      </c>
      <c r="J558" s="9">
        <f t="shared" ca="1" si="81"/>
        <v>1.8060880106798147</v>
      </c>
      <c r="K558" s="9">
        <f t="shared" si="82"/>
        <v>-0.12565792281091517</v>
      </c>
      <c r="L558" s="9">
        <f t="shared" si="80"/>
        <v>93.389048830950458</v>
      </c>
      <c r="M558" s="9">
        <f t="shared" si="83"/>
        <v>101.32576217441763</v>
      </c>
      <c r="N558" s="9">
        <f t="shared" si="84"/>
        <v>14.174435046166835</v>
      </c>
      <c r="O558" s="9">
        <f t="shared" si="85"/>
        <v>10.498829139314921</v>
      </c>
      <c r="R558" s="9">
        <f t="shared" si="86"/>
        <v>93.389048830950458</v>
      </c>
      <c r="S558" s="9">
        <f t="shared" si="87"/>
        <v>14.174435046166835</v>
      </c>
      <c r="T558" s="9">
        <f t="shared" si="88"/>
        <v>101.32576217441763</v>
      </c>
      <c r="U558" s="9">
        <f t="shared" si="89"/>
        <v>10.498829139314921</v>
      </c>
    </row>
    <row r="559" spans="8:21">
      <c r="H559" s="8">
        <v>555</v>
      </c>
      <c r="I559" s="9">
        <v>-0.62976831012885359</v>
      </c>
      <c r="J559" s="9">
        <f t="shared" ca="1" si="81"/>
        <v>-0.19720503533829947</v>
      </c>
      <c r="K559" s="9">
        <f t="shared" si="82"/>
        <v>-0.62976831012885359</v>
      </c>
      <c r="L559" s="9">
        <f t="shared" si="80"/>
        <v>78.861350549443998</v>
      </c>
      <c r="M559" s="9">
        <f t="shared" si="83"/>
        <v>96.504205561675192</v>
      </c>
      <c r="N559" s="9">
        <f t="shared" si="84"/>
        <v>0</v>
      </c>
      <c r="O559" s="9">
        <f t="shared" si="85"/>
        <v>5.6772725265724802</v>
      </c>
      <c r="R559" s="9">
        <f t="shared" si="86"/>
        <v>78.861350549443998</v>
      </c>
      <c r="S559" s="9">
        <f t="shared" si="87"/>
        <v>0</v>
      </c>
      <c r="T559" s="9">
        <f t="shared" si="88"/>
        <v>96.504205561675192</v>
      </c>
      <c r="U559" s="9">
        <f t="shared" si="89"/>
        <v>5.6772725265724802</v>
      </c>
    </row>
    <row r="560" spans="8:21">
      <c r="H560" s="8">
        <v>556</v>
      </c>
      <c r="I560" s="9">
        <v>-2.8969037511631659</v>
      </c>
      <c r="J560" s="9">
        <f t="shared" ca="1" si="81"/>
        <v>0.98859892196457022</v>
      </c>
      <c r="K560" s="9">
        <f t="shared" si="82"/>
        <v>-2.8969037511631659</v>
      </c>
      <c r="L560" s="9">
        <f t="shared" si="80"/>
        <v>36.865460891405469</v>
      </c>
      <c r="M560" s="9">
        <f t="shared" si="83"/>
        <v>77.503629395213423</v>
      </c>
      <c r="N560" s="9">
        <f t="shared" si="84"/>
        <v>0</v>
      </c>
      <c r="O560" s="9">
        <f t="shared" si="85"/>
        <v>0</v>
      </c>
      <c r="R560" s="9">
        <f t="shared" si="86"/>
        <v>36.865460891405469</v>
      </c>
      <c r="S560" s="9">
        <f t="shared" si="87"/>
        <v>0</v>
      </c>
      <c r="T560" s="9">
        <f t="shared" si="88"/>
        <v>77.503629395213423</v>
      </c>
      <c r="U560" s="9">
        <f t="shared" si="89"/>
        <v>0</v>
      </c>
    </row>
    <row r="561" spans="8:21">
      <c r="H561" s="8">
        <v>557</v>
      </c>
      <c r="I561" s="9">
        <v>0.35505480935217798</v>
      </c>
      <c r="J561" s="9">
        <f t="shared" ca="1" si="81"/>
        <v>-1.4112261585779176</v>
      </c>
      <c r="K561" s="9">
        <f t="shared" si="82"/>
        <v>0.35505480935217798</v>
      </c>
      <c r="L561" s="9">
        <f t="shared" si="80"/>
        <v>109.72850221247764</v>
      </c>
      <c r="M561" s="9">
        <f t="shared" si="83"/>
        <v>106.14774450337084</v>
      </c>
      <c r="N561" s="9">
        <f t="shared" si="84"/>
        <v>9.0934184646978053</v>
      </c>
      <c r="O561" s="9">
        <f t="shared" si="85"/>
        <v>7.3859217905075241</v>
      </c>
      <c r="R561" s="9">
        <f t="shared" si="86"/>
        <v>109.72850221247764</v>
      </c>
      <c r="S561" s="9">
        <f t="shared" si="87"/>
        <v>9.0934184646978053</v>
      </c>
      <c r="T561" s="9">
        <f t="shared" si="88"/>
        <v>106.14774450337084</v>
      </c>
      <c r="U561" s="9">
        <f t="shared" si="89"/>
        <v>7.3859217905075241</v>
      </c>
    </row>
    <row r="562" spans="8:21">
      <c r="H562" s="8">
        <v>558</v>
      </c>
      <c r="I562" s="9">
        <v>1.2257948348163121</v>
      </c>
      <c r="J562" s="9">
        <f t="shared" ca="1" si="81"/>
        <v>8.9097714581008472E-2</v>
      </c>
      <c r="K562" s="9">
        <f t="shared" si="82"/>
        <v>1.2257948348163121</v>
      </c>
      <c r="L562" s="9">
        <f t="shared" si="80"/>
        <v>146.94562635436009</v>
      </c>
      <c r="M562" s="9">
        <f t="shared" si="83"/>
        <v>115.47383356790347</v>
      </c>
      <c r="N562" s="9">
        <f t="shared" si="84"/>
        <v>0</v>
      </c>
      <c r="O562" s="9">
        <f t="shared" si="85"/>
        <v>0</v>
      </c>
      <c r="R562" s="9">
        <f t="shared" si="86"/>
        <v>146.94562635436009</v>
      </c>
      <c r="S562" s="9">
        <f t="shared" si="87"/>
        <v>0</v>
      </c>
      <c r="T562" s="9">
        <f t="shared" si="88"/>
        <v>115.47383356790347</v>
      </c>
      <c r="U562" s="9">
        <f t="shared" si="89"/>
        <v>0</v>
      </c>
    </row>
    <row r="563" spans="8:21">
      <c r="H563" s="8">
        <v>559</v>
      </c>
      <c r="I563" s="9">
        <v>-0.68023850053396373</v>
      </c>
      <c r="J563" s="9">
        <f t="shared" ca="1" si="81"/>
        <v>-8.6189449969878013E-2</v>
      </c>
      <c r="K563" s="9">
        <f t="shared" si="82"/>
        <v>-0.68023850053396373</v>
      </c>
      <c r="L563" s="9">
        <f t="shared" si="80"/>
        <v>77.537611697232549</v>
      </c>
      <c r="M563" s="9">
        <f t="shared" si="83"/>
        <v>96.034303616418512</v>
      </c>
      <c r="N563" s="9">
        <f t="shared" si="84"/>
        <v>0</v>
      </c>
      <c r="O563" s="9">
        <f t="shared" si="85"/>
        <v>5.2073705813158</v>
      </c>
      <c r="R563" s="9">
        <f t="shared" si="86"/>
        <v>77.537611697232549</v>
      </c>
      <c r="S563" s="9">
        <f t="shared" si="87"/>
        <v>0</v>
      </c>
      <c r="T563" s="9">
        <f t="shared" si="88"/>
        <v>96.034303616418512</v>
      </c>
      <c r="U563" s="9">
        <f t="shared" si="89"/>
        <v>5.2073705813158</v>
      </c>
    </row>
    <row r="564" spans="8:21">
      <c r="H564" s="8">
        <v>560</v>
      </c>
      <c r="I564" s="9">
        <v>-1.1146150062629132</v>
      </c>
      <c r="J564" s="9">
        <f t="shared" ca="1" si="81"/>
        <v>-1.7480098543421432</v>
      </c>
      <c r="K564" s="9">
        <f t="shared" si="82"/>
        <v>-1.1146150062629132</v>
      </c>
      <c r="L564" s="9">
        <f t="shared" si="80"/>
        <v>67.025264015607362</v>
      </c>
      <c r="M564" s="9">
        <f t="shared" si="83"/>
        <v>92.083477933996136</v>
      </c>
      <c r="N564" s="9">
        <f t="shared" si="84"/>
        <v>0</v>
      </c>
      <c r="O564" s="9">
        <f t="shared" si="85"/>
        <v>1.2565448988934236</v>
      </c>
      <c r="R564" s="9">
        <f t="shared" si="86"/>
        <v>67.025264015607362</v>
      </c>
      <c r="S564" s="9">
        <f t="shared" si="87"/>
        <v>0</v>
      </c>
      <c r="T564" s="9">
        <f t="shared" si="88"/>
        <v>92.083477933996136</v>
      </c>
      <c r="U564" s="9">
        <f t="shared" si="89"/>
        <v>1.2565448988934236</v>
      </c>
    </row>
    <row r="565" spans="8:21">
      <c r="H565" s="8">
        <v>561</v>
      </c>
      <c r="I565" s="9">
        <v>-1.901708412254753</v>
      </c>
      <c r="J565" s="9">
        <f t="shared" ca="1" si="81"/>
        <v>0.62211523697418714</v>
      </c>
      <c r="K565" s="9">
        <f t="shared" si="82"/>
        <v>-1.901708412254753</v>
      </c>
      <c r="L565" s="9">
        <f t="shared" si="80"/>
        <v>51.473747553792556</v>
      </c>
      <c r="M565" s="9">
        <f t="shared" si="83"/>
        <v>85.334023836627111</v>
      </c>
      <c r="N565" s="9">
        <f t="shared" si="84"/>
        <v>0</v>
      </c>
      <c r="O565" s="9">
        <f t="shared" si="85"/>
        <v>0</v>
      </c>
      <c r="R565" s="9">
        <f t="shared" si="86"/>
        <v>51.473747553792556</v>
      </c>
      <c r="S565" s="9">
        <f t="shared" si="87"/>
        <v>0</v>
      </c>
      <c r="T565" s="9">
        <f t="shared" si="88"/>
        <v>85.334023836627111</v>
      </c>
      <c r="U565" s="9">
        <f t="shared" si="89"/>
        <v>0</v>
      </c>
    </row>
    <row r="566" spans="8:21">
      <c r="H566" s="8">
        <v>562</v>
      </c>
      <c r="I566" s="9">
        <v>1.2075872642679348</v>
      </c>
      <c r="J566" s="9">
        <f t="shared" ca="1" si="81"/>
        <v>0.28114402516565523</v>
      </c>
      <c r="K566" s="9">
        <f t="shared" si="82"/>
        <v>1.2075872642679348</v>
      </c>
      <c r="L566" s="9">
        <f t="shared" si="80"/>
        <v>146.05096824935529</v>
      </c>
      <c r="M566" s="9">
        <f t="shared" si="83"/>
        <v>115.27067328107999</v>
      </c>
      <c r="N566" s="9">
        <f t="shared" si="84"/>
        <v>0</v>
      </c>
      <c r="O566" s="9">
        <f t="shared" si="85"/>
        <v>0</v>
      </c>
      <c r="R566" s="9">
        <f t="shared" si="86"/>
        <v>146.05096824935529</v>
      </c>
      <c r="S566" s="9">
        <f t="shared" si="87"/>
        <v>0</v>
      </c>
      <c r="T566" s="9">
        <f t="shared" si="88"/>
        <v>115.27067328107999</v>
      </c>
      <c r="U566" s="9">
        <f t="shared" si="89"/>
        <v>0</v>
      </c>
    </row>
    <row r="567" spans="8:21">
      <c r="H567" s="8">
        <v>563</v>
      </c>
      <c r="I567" s="9">
        <v>-1.5953734611411953E-2</v>
      </c>
      <c r="J567" s="9">
        <f t="shared" ca="1" si="81"/>
        <v>0.50526816595428348</v>
      </c>
      <c r="K567" s="9">
        <f t="shared" si="82"/>
        <v>-1.5953734611411953E-2</v>
      </c>
      <c r="L567" s="9">
        <f t="shared" si="80"/>
        <v>96.889367762536267</v>
      </c>
      <c r="M567" s="9">
        <f t="shared" si="83"/>
        <v>102.40653539257086</v>
      </c>
      <c r="N567" s="9">
        <f t="shared" si="84"/>
        <v>17.674753977752644</v>
      </c>
      <c r="O567" s="9">
        <f t="shared" si="85"/>
        <v>11.127130901307538</v>
      </c>
      <c r="R567" s="9">
        <f t="shared" si="86"/>
        <v>96.889367762536267</v>
      </c>
      <c r="S567" s="9">
        <f t="shared" si="87"/>
        <v>17.674753977752644</v>
      </c>
      <c r="T567" s="9">
        <f t="shared" si="88"/>
        <v>102.40653539257086</v>
      </c>
      <c r="U567" s="9">
        <f t="shared" si="89"/>
        <v>11.127130901307538</v>
      </c>
    </row>
    <row r="568" spans="8:21">
      <c r="H568" s="8">
        <v>564</v>
      </c>
      <c r="I568" s="9">
        <v>0.16384803065400791</v>
      </c>
      <c r="J568" s="9">
        <f t="shared" ca="1" si="81"/>
        <v>0.1947174436280433</v>
      </c>
      <c r="K568" s="9">
        <f t="shared" si="82"/>
        <v>0.16384803065400791</v>
      </c>
      <c r="L568" s="9">
        <f t="shared" si="80"/>
        <v>102.91226228355322</v>
      </c>
      <c r="M568" s="9">
        <f t="shared" si="83"/>
        <v>104.20287590804554</v>
      </c>
      <c r="N568" s="9">
        <f t="shared" si="84"/>
        <v>15.909658393622237</v>
      </c>
      <c r="O568" s="9">
        <f t="shared" si="85"/>
        <v>9.3307903858328416</v>
      </c>
      <c r="R568" s="9">
        <f t="shared" si="86"/>
        <v>102.91226228355322</v>
      </c>
      <c r="S568" s="9">
        <f t="shared" si="87"/>
        <v>15.909658393622237</v>
      </c>
      <c r="T568" s="9">
        <f t="shared" si="88"/>
        <v>104.20287590804554</v>
      </c>
      <c r="U568" s="9">
        <f t="shared" si="89"/>
        <v>9.3307903858328416</v>
      </c>
    </row>
    <row r="569" spans="8:21">
      <c r="H569" s="8">
        <v>565</v>
      </c>
      <c r="I569" s="9">
        <v>0.97164771813202122</v>
      </c>
      <c r="J569" s="9">
        <f t="shared" ca="1" si="81"/>
        <v>1.3003479268568261</v>
      </c>
      <c r="K569" s="9">
        <f t="shared" si="82"/>
        <v>0.97164771813202122</v>
      </c>
      <c r="L569" s="9">
        <f t="shared" si="80"/>
        <v>134.93856006078377</v>
      </c>
      <c r="M569" s="9">
        <f t="shared" si="83"/>
        <v>112.67015698757901</v>
      </c>
      <c r="N569" s="9">
        <f t="shared" si="84"/>
        <v>0</v>
      </c>
      <c r="O569" s="9">
        <f t="shared" si="85"/>
        <v>0.86350930629939171</v>
      </c>
      <c r="R569" s="9">
        <f t="shared" si="86"/>
        <v>134.93856006078377</v>
      </c>
      <c r="S569" s="9">
        <f t="shared" si="87"/>
        <v>0</v>
      </c>
      <c r="T569" s="9">
        <f t="shared" si="88"/>
        <v>112.67015698757901</v>
      </c>
      <c r="U569" s="9">
        <f t="shared" si="89"/>
        <v>0.86350930629939171</v>
      </c>
    </row>
    <row r="570" spans="8:21">
      <c r="H570" s="8">
        <v>566</v>
      </c>
      <c r="I570" s="9">
        <v>0.73467518264101894</v>
      </c>
      <c r="J570" s="9">
        <f t="shared" ca="1" si="81"/>
        <v>-0.33396453815880806</v>
      </c>
      <c r="K570" s="9">
        <f t="shared" si="82"/>
        <v>0.73467518264101894</v>
      </c>
      <c r="L570" s="9">
        <f t="shared" si="80"/>
        <v>124.6284606900913</v>
      </c>
      <c r="M570" s="9">
        <f t="shared" si="83"/>
        <v>110.11730689356781</v>
      </c>
      <c r="N570" s="9">
        <f t="shared" si="84"/>
        <v>0</v>
      </c>
      <c r="O570" s="9">
        <f t="shared" si="85"/>
        <v>3.4163594003105686</v>
      </c>
      <c r="R570" s="9">
        <f t="shared" si="86"/>
        <v>124.6284606900913</v>
      </c>
      <c r="S570" s="9">
        <f t="shared" si="87"/>
        <v>0</v>
      </c>
      <c r="T570" s="9">
        <f t="shared" si="88"/>
        <v>110.11730689356781</v>
      </c>
      <c r="U570" s="9">
        <f t="shared" si="89"/>
        <v>3.4163594003105686</v>
      </c>
    </row>
    <row r="571" spans="8:21">
      <c r="H571" s="8">
        <v>567</v>
      </c>
      <c r="I571" s="9">
        <v>-0.28852961525312226</v>
      </c>
      <c r="J571" s="9">
        <f t="shared" ca="1" si="81"/>
        <v>0.10395790953990489</v>
      </c>
      <c r="K571" s="9">
        <f t="shared" si="82"/>
        <v>-0.28852961525312226</v>
      </c>
      <c r="L571" s="9">
        <f t="shared" si="80"/>
        <v>88.424188899833425</v>
      </c>
      <c r="M571" s="9">
        <f t="shared" si="83"/>
        <v>99.74220020354673</v>
      </c>
      <c r="N571" s="9">
        <f t="shared" si="84"/>
        <v>9.2095751150498018</v>
      </c>
      <c r="O571" s="9">
        <f t="shared" si="85"/>
        <v>8.9152671684440179</v>
      </c>
      <c r="R571" s="9">
        <f t="shared" si="86"/>
        <v>88.424188899833425</v>
      </c>
      <c r="S571" s="9">
        <f t="shared" si="87"/>
        <v>9.2095751150498018</v>
      </c>
      <c r="T571" s="9">
        <f t="shared" si="88"/>
        <v>99.74220020354673</v>
      </c>
      <c r="U571" s="9">
        <f t="shared" si="89"/>
        <v>8.9152671684440179</v>
      </c>
    </row>
    <row r="572" spans="8:21">
      <c r="H572" s="8">
        <v>568</v>
      </c>
      <c r="I572" s="9">
        <v>0.51379685236023076</v>
      </c>
      <c r="J572" s="9">
        <f t="shared" ca="1" si="81"/>
        <v>-0.98128361964362587</v>
      </c>
      <c r="K572" s="9">
        <f t="shared" si="82"/>
        <v>0.51379685236023076</v>
      </c>
      <c r="L572" s="9">
        <f t="shared" si="80"/>
        <v>115.72915149863661</v>
      </c>
      <c r="M572" s="9">
        <f t="shared" si="83"/>
        <v>107.78994543659769</v>
      </c>
      <c r="N572" s="9">
        <f t="shared" si="84"/>
        <v>3.0927691785388447</v>
      </c>
      <c r="O572" s="9">
        <f t="shared" si="85"/>
        <v>5.7437208572806924</v>
      </c>
      <c r="R572" s="9">
        <f t="shared" si="86"/>
        <v>115.72915149863661</v>
      </c>
      <c r="S572" s="9">
        <f t="shared" si="87"/>
        <v>3.0927691785388447</v>
      </c>
      <c r="T572" s="9">
        <f t="shared" si="88"/>
        <v>107.78994543659769</v>
      </c>
      <c r="U572" s="9">
        <f t="shared" si="89"/>
        <v>5.7437208572806924</v>
      </c>
    </row>
    <row r="573" spans="8:21">
      <c r="H573" s="8">
        <v>569</v>
      </c>
      <c r="I573" s="9">
        <v>-0.17332866850667544</v>
      </c>
      <c r="J573" s="9">
        <f t="shared" ca="1" si="81"/>
        <v>0.98481777053877229</v>
      </c>
      <c r="K573" s="9">
        <f t="shared" si="82"/>
        <v>-0.17332866850667544</v>
      </c>
      <c r="L573" s="9">
        <f t="shared" si="80"/>
        <v>91.907710050616743</v>
      </c>
      <c r="M573" s="9">
        <f t="shared" si="83"/>
        <v>100.85968629347165</v>
      </c>
      <c r="N573" s="9">
        <f t="shared" si="84"/>
        <v>12.69309626583312</v>
      </c>
      <c r="O573" s="9">
        <f t="shared" si="85"/>
        <v>10.032753258368942</v>
      </c>
      <c r="R573" s="9">
        <f t="shared" si="86"/>
        <v>91.907710050616743</v>
      </c>
      <c r="S573" s="9">
        <f t="shared" si="87"/>
        <v>12.69309626583312</v>
      </c>
      <c r="T573" s="9">
        <f t="shared" si="88"/>
        <v>100.85968629347165</v>
      </c>
      <c r="U573" s="9">
        <f t="shared" si="89"/>
        <v>10.032753258368942</v>
      </c>
    </row>
    <row r="574" spans="8:21">
      <c r="H574" s="8">
        <v>570</v>
      </c>
      <c r="I574" s="9">
        <v>-1.3084439744417458</v>
      </c>
      <c r="J574" s="9">
        <f t="shared" ca="1" si="81"/>
        <v>0.41865651819546601</v>
      </c>
      <c r="K574" s="9">
        <f t="shared" si="82"/>
        <v>-1.3084439744417458</v>
      </c>
      <c r="L574" s="9">
        <f t="shared" si="80"/>
        <v>62.806449578952773</v>
      </c>
      <c r="M574" s="9">
        <f t="shared" si="83"/>
        <v>90.373377140843246</v>
      </c>
      <c r="N574" s="9">
        <f t="shared" si="84"/>
        <v>0</v>
      </c>
      <c r="O574" s="9">
        <f t="shared" si="85"/>
        <v>0</v>
      </c>
      <c r="R574" s="9">
        <f t="shared" si="86"/>
        <v>62.806449578952773</v>
      </c>
      <c r="S574" s="9">
        <f t="shared" si="87"/>
        <v>0</v>
      </c>
      <c r="T574" s="9">
        <f t="shared" si="88"/>
        <v>90.373377140843246</v>
      </c>
      <c r="U574" s="9">
        <f t="shared" si="89"/>
        <v>0</v>
      </c>
    </row>
    <row r="575" spans="8:21">
      <c r="H575" s="8">
        <v>571</v>
      </c>
      <c r="I575" s="9">
        <v>-0.73273537454673898</v>
      </c>
      <c r="J575" s="9">
        <f t="shared" ca="1" si="81"/>
        <v>1.3410244833291585</v>
      </c>
      <c r="K575" s="9">
        <f t="shared" si="82"/>
        <v>-0.73273537454673898</v>
      </c>
      <c r="L575" s="9">
        <f t="shared" si="80"/>
        <v>76.1842875187277</v>
      </c>
      <c r="M575" s="9">
        <f t="shared" si="83"/>
        <v>95.547959834259032</v>
      </c>
      <c r="N575" s="9">
        <f t="shared" si="84"/>
        <v>0</v>
      </c>
      <c r="O575" s="9">
        <f t="shared" si="85"/>
        <v>4.72102679915632</v>
      </c>
      <c r="R575" s="9">
        <f t="shared" si="86"/>
        <v>76.1842875187277</v>
      </c>
      <c r="S575" s="9">
        <f t="shared" si="87"/>
        <v>0</v>
      </c>
      <c r="T575" s="9">
        <f t="shared" si="88"/>
        <v>95.547959834259032</v>
      </c>
      <c r="U575" s="9">
        <f t="shared" si="89"/>
        <v>4.72102679915632</v>
      </c>
    </row>
    <row r="576" spans="8:21">
      <c r="H576" s="8">
        <v>572</v>
      </c>
      <c r="I576" s="9">
        <v>-1.521712136514531</v>
      </c>
      <c r="J576" s="9">
        <f t="shared" ca="1" si="81"/>
        <v>-0.13635904220031958</v>
      </c>
      <c r="K576" s="9">
        <f t="shared" si="82"/>
        <v>-1.521712136514531</v>
      </c>
      <c r="L576" s="9">
        <f t="shared" si="80"/>
        <v>58.470704197331166</v>
      </c>
      <c r="M576" s="9">
        <f t="shared" si="83"/>
        <v>88.528442669256194</v>
      </c>
      <c r="N576" s="9">
        <f t="shared" si="84"/>
        <v>0</v>
      </c>
      <c r="O576" s="9">
        <f t="shared" si="85"/>
        <v>0</v>
      </c>
      <c r="R576" s="9">
        <f t="shared" si="86"/>
        <v>58.470704197331166</v>
      </c>
      <c r="S576" s="9">
        <f t="shared" si="87"/>
        <v>0</v>
      </c>
      <c r="T576" s="9">
        <f t="shared" si="88"/>
        <v>88.528442669256194</v>
      </c>
      <c r="U576" s="9">
        <f t="shared" si="89"/>
        <v>0</v>
      </c>
    </row>
    <row r="577" spans="8:21">
      <c r="H577" s="8">
        <v>573</v>
      </c>
      <c r="I577" s="9">
        <v>0.40274686942368088</v>
      </c>
      <c r="J577" s="9">
        <f t="shared" ca="1" si="81"/>
        <v>-1.4338275803012466</v>
      </c>
      <c r="K577" s="9">
        <f t="shared" si="82"/>
        <v>0.40274686942368088</v>
      </c>
      <c r="L577" s="9">
        <f t="shared" si="80"/>
        <v>111.49786786156757</v>
      </c>
      <c r="M577" s="9">
        <f t="shared" si="83"/>
        <v>106.63847649503396</v>
      </c>
      <c r="N577" s="9">
        <f t="shared" si="84"/>
        <v>7.324052815607871</v>
      </c>
      <c r="O577" s="9">
        <f t="shared" si="85"/>
        <v>6.8951897988444273</v>
      </c>
      <c r="R577" s="9">
        <f t="shared" si="86"/>
        <v>111.49786786156757</v>
      </c>
      <c r="S577" s="9">
        <f t="shared" si="87"/>
        <v>7.324052815607871</v>
      </c>
      <c r="T577" s="9">
        <f t="shared" si="88"/>
        <v>106.63847649503396</v>
      </c>
      <c r="U577" s="9">
        <f t="shared" si="89"/>
        <v>6.8951897988444273</v>
      </c>
    </row>
    <row r="578" spans="8:21">
      <c r="H578" s="8">
        <v>574</v>
      </c>
      <c r="I578" s="9">
        <v>3.9055646086814333E-2</v>
      </c>
      <c r="J578" s="9">
        <f t="shared" ca="1" si="81"/>
        <v>-1.1261911992763083</v>
      </c>
      <c r="K578" s="9">
        <f t="shared" si="82"/>
        <v>3.9055646086814333E-2</v>
      </c>
      <c r="L578" s="9">
        <f t="shared" si="80"/>
        <v>98.693628954490393</v>
      </c>
      <c r="M578" s="9">
        <f t="shared" si="83"/>
        <v>102.95280337397394</v>
      </c>
      <c r="N578" s="9">
        <f t="shared" si="84"/>
        <v>19.47901516970677</v>
      </c>
      <c r="O578" s="9">
        <f t="shared" si="85"/>
        <v>10.580862919904433</v>
      </c>
      <c r="R578" s="9">
        <f t="shared" si="86"/>
        <v>98.693628954490393</v>
      </c>
      <c r="S578" s="9">
        <f t="shared" si="87"/>
        <v>19.47901516970677</v>
      </c>
      <c r="T578" s="9">
        <f t="shared" si="88"/>
        <v>102.95280337397394</v>
      </c>
      <c r="U578" s="9">
        <f t="shared" si="89"/>
        <v>10.580862919904433</v>
      </c>
    </row>
    <row r="579" spans="8:21">
      <c r="H579" s="8">
        <v>575</v>
      </c>
      <c r="I579" s="9">
        <v>0.19899049524999851</v>
      </c>
      <c r="J579" s="9">
        <f t="shared" ca="1" si="81"/>
        <v>-0.55727873610199918</v>
      </c>
      <c r="K579" s="9">
        <f t="shared" si="82"/>
        <v>0.19899049524999851</v>
      </c>
      <c r="L579" s="9">
        <f t="shared" si="80"/>
        <v>104.13247419004831</v>
      </c>
      <c r="M579" s="9">
        <f t="shared" si="83"/>
        <v>104.55763677691701</v>
      </c>
      <c r="N579" s="9">
        <f t="shared" si="84"/>
        <v>14.689446487127128</v>
      </c>
      <c r="O579" s="9">
        <f t="shared" si="85"/>
        <v>8.9760295169613755</v>
      </c>
      <c r="R579" s="9">
        <f t="shared" si="86"/>
        <v>104.13247419004831</v>
      </c>
      <c r="S579" s="9">
        <f t="shared" si="87"/>
        <v>14.689446487127128</v>
      </c>
      <c r="T579" s="9">
        <f t="shared" si="88"/>
        <v>104.55763677691701</v>
      </c>
      <c r="U579" s="9">
        <f t="shared" si="89"/>
        <v>8.9760295169613755</v>
      </c>
    </row>
    <row r="580" spans="8:21">
      <c r="H580" s="8">
        <v>576</v>
      </c>
      <c r="I580" s="9">
        <v>-1.4166607220821812E-2</v>
      </c>
      <c r="J580" s="9">
        <f t="shared" ca="1" si="81"/>
        <v>-1.3745687587176174</v>
      </c>
      <c r="K580" s="9">
        <f t="shared" si="82"/>
        <v>-1.4166607220821812E-2</v>
      </c>
      <c r="L580" s="9">
        <f t="shared" si="80"/>
        <v>96.947462350186839</v>
      </c>
      <c r="M580" s="9">
        <f t="shared" si="83"/>
        <v>102.4242367376854</v>
      </c>
      <c r="N580" s="9">
        <f t="shared" si="84"/>
        <v>17.732848565403216</v>
      </c>
      <c r="O580" s="9">
        <f t="shared" si="85"/>
        <v>11.109429556192964</v>
      </c>
      <c r="R580" s="9">
        <f t="shared" si="86"/>
        <v>96.947462350186839</v>
      </c>
      <c r="S580" s="9">
        <f t="shared" si="87"/>
        <v>17.732848565403216</v>
      </c>
      <c r="T580" s="9">
        <f t="shared" si="88"/>
        <v>102.4242367376854</v>
      </c>
      <c r="U580" s="9">
        <f t="shared" si="89"/>
        <v>11.109429556192964</v>
      </c>
    </row>
    <row r="581" spans="8:21">
      <c r="H581" s="8">
        <v>577</v>
      </c>
      <c r="I581" s="9">
        <v>1.8581332567338003</v>
      </c>
      <c r="J581" s="9">
        <f t="shared" ca="1" si="81"/>
        <v>0.8751977280326787</v>
      </c>
      <c r="K581" s="9">
        <f t="shared" si="82"/>
        <v>1.8581332567338003</v>
      </c>
      <c r="L581" s="9">
        <f t="shared" ref="L581:L644" si="90">$E$7*EXP(($B$5-0.5*$E$9^2)*$B$6+$E$9*SQRT($B$6)*K581)</f>
        <v>181.66316257638013</v>
      </c>
      <c r="M581" s="9">
        <f t="shared" si="83"/>
        <v>122.75609253776523</v>
      </c>
      <c r="N581" s="9">
        <f t="shared" si="84"/>
        <v>0</v>
      </c>
      <c r="O581" s="9">
        <f t="shared" si="85"/>
        <v>0</v>
      </c>
      <c r="R581" s="9">
        <f t="shared" si="86"/>
        <v>181.66316257638013</v>
      </c>
      <c r="S581" s="9">
        <f t="shared" si="87"/>
        <v>0</v>
      </c>
      <c r="T581" s="9">
        <f t="shared" si="88"/>
        <v>122.75609253776523</v>
      </c>
      <c r="U581" s="9">
        <f t="shared" si="89"/>
        <v>0</v>
      </c>
    </row>
    <row r="582" spans="8:21">
      <c r="H582" s="8">
        <v>578</v>
      </c>
      <c r="I582" s="9">
        <v>0.60427171155058623</v>
      </c>
      <c r="J582" s="9">
        <f t="shared" ref="J582:J645" ca="1" si="91">NORMSINV(RAND())</f>
        <v>-0.50003686800330527</v>
      </c>
      <c r="K582" s="9">
        <f t="shared" ref="K582:K645" si="92">IF($B$7=0,I582,J582)</f>
        <v>0.60427171155058623</v>
      </c>
      <c r="L582" s="9">
        <f t="shared" si="90"/>
        <v>119.29490055444771</v>
      </c>
      <c r="M582" s="9">
        <f t="shared" ref="M582:M645" si="93">$E$8*EXP(($B$5-0.5*$E$10^2)*$B$6+$E$10*SQRT($B$6)*K582)</f>
        <v>108.73725771938147</v>
      </c>
      <c r="N582" s="9">
        <f t="shared" ref="N582:N645" si="94">IF(L582&lt;$E$11,0,IF(AND(L582&gt;$E$11,L582&lt;$E$12),L582-$E$11,IF(AND(L582&gt;$E$12,L582&lt;$E$13),L582-$E$11+2*$E$12-2*L582,0)))</f>
        <v>0</v>
      </c>
      <c r="O582" s="9">
        <f t="shared" ref="O582:O645" si="95">IF(M582&lt;$E$14,0,IF(AND(M582&gt;$E$14,M582&lt;$E$15),M582-$E$14,IF(AND(M582&gt;$E$15,M582&lt;$E$16),M582-$E$14+2*$E$15-2*M582,0)))</f>
        <v>4.7964085744968941</v>
      </c>
      <c r="R582" s="9">
        <f t="shared" ref="R582:R645" si="96">L582</f>
        <v>119.29490055444771</v>
      </c>
      <c r="S582" s="9">
        <f t="shared" ref="S582:S645" si="97">N582</f>
        <v>0</v>
      </c>
      <c r="T582" s="9">
        <f t="shared" ref="T582:T645" si="98">M582</f>
        <v>108.73725771938147</v>
      </c>
      <c r="U582" s="9">
        <f t="shared" ref="U582:U645" si="99">O582</f>
        <v>4.7964085744968941</v>
      </c>
    </row>
    <row r="583" spans="8:21">
      <c r="H583" s="8">
        <v>579</v>
      </c>
      <c r="I583" s="9">
        <v>1.1847276121856902</v>
      </c>
      <c r="J583" s="9">
        <f t="shared" ca="1" si="91"/>
        <v>-0.15702089856671675</v>
      </c>
      <c r="K583" s="9">
        <f t="shared" si="92"/>
        <v>1.1847276121856902</v>
      </c>
      <c r="L583" s="9">
        <f t="shared" si="90"/>
        <v>144.93543105394161</v>
      </c>
      <c r="M583" s="9">
        <f t="shared" si="93"/>
        <v>115.01611102459174</v>
      </c>
      <c r="N583" s="9">
        <f t="shared" si="94"/>
        <v>0</v>
      </c>
      <c r="O583" s="9">
        <f t="shared" si="95"/>
        <v>0</v>
      </c>
      <c r="R583" s="9">
        <f t="shared" si="96"/>
        <v>144.93543105394161</v>
      </c>
      <c r="S583" s="9">
        <f t="shared" si="97"/>
        <v>0</v>
      </c>
      <c r="T583" s="9">
        <f t="shared" si="98"/>
        <v>115.01611102459174</v>
      </c>
      <c r="U583" s="9">
        <f t="shared" si="99"/>
        <v>0</v>
      </c>
    </row>
    <row r="584" spans="8:21">
      <c r="H584" s="8">
        <v>580</v>
      </c>
      <c r="I584" s="9">
        <v>-0.68819450182283814</v>
      </c>
      <c r="J584" s="9">
        <f t="shared" ca="1" si="91"/>
        <v>0.68949845794038256</v>
      </c>
      <c r="K584" s="9">
        <f t="shared" si="92"/>
        <v>-0.68819450182283814</v>
      </c>
      <c r="L584" s="9">
        <f t="shared" si="90"/>
        <v>77.330977686174265</v>
      </c>
      <c r="M584" s="9">
        <f t="shared" si="93"/>
        <v>95.960438443993496</v>
      </c>
      <c r="N584" s="9">
        <f t="shared" si="94"/>
        <v>0</v>
      </c>
      <c r="O584" s="9">
        <f t="shared" si="95"/>
        <v>5.1335054088907839</v>
      </c>
      <c r="R584" s="9">
        <f t="shared" si="96"/>
        <v>77.330977686174265</v>
      </c>
      <c r="S584" s="9">
        <f t="shared" si="97"/>
        <v>0</v>
      </c>
      <c r="T584" s="9">
        <f t="shared" si="98"/>
        <v>95.960438443993496</v>
      </c>
      <c r="U584" s="9">
        <f t="shared" si="99"/>
        <v>5.1335054088907839</v>
      </c>
    </row>
    <row r="585" spans="8:21">
      <c r="H585" s="8">
        <v>581</v>
      </c>
      <c r="I585" s="9">
        <v>-1.0127746820100383</v>
      </c>
      <c r="J585" s="9">
        <f t="shared" ca="1" si="91"/>
        <v>-0.44739101350883415</v>
      </c>
      <c r="K585" s="9">
        <f t="shared" si="92"/>
        <v>-1.0127746820100383</v>
      </c>
      <c r="L585" s="9">
        <f t="shared" si="90"/>
        <v>69.354270127485478</v>
      </c>
      <c r="M585" s="9">
        <f t="shared" si="93"/>
        <v>92.994916799540476</v>
      </c>
      <c r="N585" s="9">
        <f t="shared" si="94"/>
        <v>0</v>
      </c>
      <c r="O585" s="9">
        <f t="shared" si="95"/>
        <v>2.1679837644377642</v>
      </c>
      <c r="R585" s="9">
        <f t="shared" si="96"/>
        <v>69.354270127485478</v>
      </c>
      <c r="S585" s="9">
        <f t="shared" si="97"/>
        <v>0</v>
      </c>
      <c r="T585" s="9">
        <f t="shared" si="98"/>
        <v>92.994916799540476</v>
      </c>
      <c r="U585" s="9">
        <f t="shared" si="99"/>
        <v>2.1679837644377642</v>
      </c>
    </row>
    <row r="586" spans="8:21">
      <c r="H586" s="8">
        <v>582</v>
      </c>
      <c r="I586" s="9">
        <v>1.3287890219925254</v>
      </c>
      <c r="J586" s="9">
        <f t="shared" ca="1" si="91"/>
        <v>1.0138797966385993</v>
      </c>
      <c r="K586" s="9">
        <f t="shared" si="92"/>
        <v>1.3287890219925254</v>
      </c>
      <c r="L586" s="9">
        <f t="shared" si="90"/>
        <v>152.11057753380396</v>
      </c>
      <c r="M586" s="9">
        <f t="shared" si="93"/>
        <v>116.6298037380851</v>
      </c>
      <c r="N586" s="9">
        <f t="shared" si="94"/>
        <v>0</v>
      </c>
      <c r="O586" s="9">
        <f t="shared" si="95"/>
        <v>0</v>
      </c>
      <c r="R586" s="9">
        <f t="shared" si="96"/>
        <v>152.11057753380396</v>
      </c>
      <c r="S586" s="9">
        <f t="shared" si="97"/>
        <v>0</v>
      </c>
      <c r="T586" s="9">
        <f t="shared" si="98"/>
        <v>116.6298037380851</v>
      </c>
      <c r="U586" s="9">
        <f t="shared" si="99"/>
        <v>0</v>
      </c>
    </row>
    <row r="587" spans="8:21">
      <c r="H587" s="8">
        <v>583</v>
      </c>
      <c r="I587" s="9">
        <v>0.41853587975221762</v>
      </c>
      <c r="J587" s="9">
        <f t="shared" ca="1" si="91"/>
        <v>0.45641562606208658</v>
      </c>
      <c r="K587" s="9">
        <f t="shared" si="92"/>
        <v>0.41853587975221762</v>
      </c>
      <c r="L587" s="9">
        <f t="shared" si="90"/>
        <v>112.08990072095813</v>
      </c>
      <c r="M587" s="9">
        <f t="shared" si="93"/>
        <v>106.80143837295206</v>
      </c>
      <c r="N587" s="9">
        <f t="shared" si="94"/>
        <v>6.7320199562173002</v>
      </c>
      <c r="O587" s="9">
        <f t="shared" si="95"/>
        <v>6.7322279209263058</v>
      </c>
      <c r="R587" s="9">
        <f t="shared" si="96"/>
        <v>112.08990072095813</v>
      </c>
      <c r="S587" s="9">
        <f t="shared" si="97"/>
        <v>6.7320199562173002</v>
      </c>
      <c r="T587" s="9">
        <f t="shared" si="98"/>
        <v>106.80143837295206</v>
      </c>
      <c r="U587" s="9">
        <f t="shared" si="99"/>
        <v>6.7322279209263058</v>
      </c>
    </row>
    <row r="588" spans="8:21">
      <c r="H588" s="8">
        <v>584</v>
      </c>
      <c r="I588" s="9">
        <v>0.43643598503253417</v>
      </c>
      <c r="J588" s="9">
        <f t="shared" ca="1" si="91"/>
        <v>-2.0237552800439524</v>
      </c>
      <c r="K588" s="9">
        <f t="shared" si="92"/>
        <v>0.43643598503253417</v>
      </c>
      <c r="L588" s="9">
        <f t="shared" si="90"/>
        <v>112.76489534268006</v>
      </c>
      <c r="M588" s="9">
        <f t="shared" si="93"/>
        <v>106.9864905565704</v>
      </c>
      <c r="N588" s="9">
        <f t="shared" si="94"/>
        <v>6.0570253344953926</v>
      </c>
      <c r="O588" s="9">
        <f t="shared" si="95"/>
        <v>6.5471757373079811</v>
      </c>
      <c r="R588" s="9">
        <f t="shared" si="96"/>
        <v>112.76489534268006</v>
      </c>
      <c r="S588" s="9">
        <f t="shared" si="97"/>
        <v>6.0570253344953926</v>
      </c>
      <c r="T588" s="9">
        <f t="shared" si="98"/>
        <v>106.9864905565704</v>
      </c>
      <c r="U588" s="9">
        <f t="shared" si="99"/>
        <v>6.5471757373079811</v>
      </c>
    </row>
    <row r="589" spans="8:21">
      <c r="H589" s="8">
        <v>585</v>
      </c>
      <c r="I589" s="9">
        <v>-0.50669444271763231</v>
      </c>
      <c r="J589" s="9">
        <f t="shared" ca="1" si="91"/>
        <v>-0.83196050667671284</v>
      </c>
      <c r="K589" s="9">
        <f t="shared" si="92"/>
        <v>-0.50669444271763231</v>
      </c>
      <c r="L589" s="9">
        <f t="shared" si="90"/>
        <v>82.184872903237931</v>
      </c>
      <c r="M589" s="9">
        <f t="shared" si="93"/>
        <v>97.65974528097928</v>
      </c>
      <c r="N589" s="9">
        <f t="shared" si="94"/>
        <v>2.9702591184543081</v>
      </c>
      <c r="O589" s="9">
        <f t="shared" si="95"/>
        <v>6.8328122458765677</v>
      </c>
      <c r="R589" s="9">
        <f t="shared" si="96"/>
        <v>82.184872903237931</v>
      </c>
      <c r="S589" s="9">
        <f t="shared" si="97"/>
        <v>2.9702591184543081</v>
      </c>
      <c r="T589" s="9">
        <f t="shared" si="98"/>
        <v>97.65974528097928</v>
      </c>
      <c r="U589" s="9">
        <f t="shared" si="99"/>
        <v>6.8328122458765677</v>
      </c>
    </row>
    <row r="590" spans="8:21">
      <c r="H590" s="8">
        <v>586</v>
      </c>
      <c r="I590" s="9">
        <v>0.74795825373916314</v>
      </c>
      <c r="J590" s="9">
        <f t="shared" ca="1" si="91"/>
        <v>-0.37053894027962497</v>
      </c>
      <c r="K590" s="9">
        <f t="shared" si="92"/>
        <v>0.74795825373916314</v>
      </c>
      <c r="L590" s="9">
        <f t="shared" si="90"/>
        <v>125.18495074230611</v>
      </c>
      <c r="M590" s="9">
        <f t="shared" si="93"/>
        <v>110.25885974400143</v>
      </c>
      <c r="N590" s="9">
        <f t="shared" si="94"/>
        <v>0</v>
      </c>
      <c r="O590" s="9">
        <f t="shared" si="95"/>
        <v>3.2748065498769563</v>
      </c>
      <c r="R590" s="9">
        <f t="shared" si="96"/>
        <v>125.18495074230611</v>
      </c>
      <c r="S590" s="9">
        <f t="shared" si="97"/>
        <v>0</v>
      </c>
      <c r="T590" s="9">
        <f t="shared" si="98"/>
        <v>110.25885974400143</v>
      </c>
      <c r="U590" s="9">
        <f t="shared" si="99"/>
        <v>3.2748065498769563</v>
      </c>
    </row>
    <row r="591" spans="8:21">
      <c r="H591" s="8">
        <v>587</v>
      </c>
      <c r="I591" s="9">
        <v>1.0901839307111738</v>
      </c>
      <c r="J591" s="9">
        <f t="shared" ca="1" si="91"/>
        <v>1.7013560224322446</v>
      </c>
      <c r="K591" s="9">
        <f t="shared" si="92"/>
        <v>1.0901839307111738</v>
      </c>
      <c r="L591" s="9">
        <f t="shared" si="90"/>
        <v>140.4115284695757</v>
      </c>
      <c r="M591" s="9">
        <f t="shared" si="93"/>
        <v>113.96924105264326</v>
      </c>
      <c r="N591" s="9">
        <f t="shared" si="94"/>
        <v>0</v>
      </c>
      <c r="O591" s="9">
        <f t="shared" si="95"/>
        <v>0</v>
      </c>
      <c r="R591" s="9">
        <f t="shared" si="96"/>
        <v>140.4115284695757</v>
      </c>
      <c r="S591" s="9">
        <f t="shared" si="97"/>
        <v>0</v>
      </c>
      <c r="T591" s="9">
        <f t="shared" si="98"/>
        <v>113.96924105264326</v>
      </c>
      <c r="U591" s="9">
        <f t="shared" si="99"/>
        <v>0</v>
      </c>
    </row>
    <row r="592" spans="8:21">
      <c r="H592" s="8">
        <v>588</v>
      </c>
      <c r="I592" s="9">
        <v>-1.9501148962585113</v>
      </c>
      <c r="J592" s="9">
        <f t="shared" ca="1" si="91"/>
        <v>5.9507914722537442E-2</v>
      </c>
      <c r="K592" s="9">
        <f t="shared" si="92"/>
        <v>-1.9501148962585113</v>
      </c>
      <c r="L592" s="9">
        <f t="shared" si="90"/>
        <v>50.644770747140775</v>
      </c>
      <c r="M592" s="9">
        <f t="shared" si="93"/>
        <v>84.935462534681122</v>
      </c>
      <c r="N592" s="9">
        <f t="shared" si="94"/>
        <v>0</v>
      </c>
      <c r="O592" s="9">
        <f t="shared" si="95"/>
        <v>0</v>
      </c>
      <c r="R592" s="9">
        <f t="shared" si="96"/>
        <v>50.644770747140775</v>
      </c>
      <c r="S592" s="9">
        <f t="shared" si="97"/>
        <v>0</v>
      </c>
      <c r="T592" s="9">
        <f t="shared" si="98"/>
        <v>84.935462534681122</v>
      </c>
      <c r="U592" s="9">
        <f t="shared" si="99"/>
        <v>0</v>
      </c>
    </row>
    <row r="593" spans="8:21">
      <c r="H593" s="8">
        <v>589</v>
      </c>
      <c r="I593" s="9">
        <v>-1.4853292407790339</v>
      </c>
      <c r="J593" s="9">
        <f t="shared" ca="1" si="91"/>
        <v>-0.85036045155217832</v>
      </c>
      <c r="K593" s="9">
        <f t="shared" si="92"/>
        <v>-1.4853292407790339</v>
      </c>
      <c r="L593" s="9">
        <f t="shared" si="90"/>
        <v>59.188601015203247</v>
      </c>
      <c r="M593" s="9">
        <f t="shared" si="93"/>
        <v>88.840496803192949</v>
      </c>
      <c r="N593" s="9">
        <f t="shared" si="94"/>
        <v>0</v>
      </c>
      <c r="O593" s="9">
        <f t="shared" si="95"/>
        <v>0</v>
      </c>
      <c r="R593" s="9">
        <f t="shared" si="96"/>
        <v>59.188601015203247</v>
      </c>
      <c r="S593" s="9">
        <f t="shared" si="97"/>
        <v>0</v>
      </c>
      <c r="T593" s="9">
        <f t="shared" si="98"/>
        <v>88.840496803192949</v>
      </c>
      <c r="U593" s="9">
        <f t="shared" si="99"/>
        <v>0</v>
      </c>
    </row>
    <row r="594" spans="8:21">
      <c r="H594" s="8">
        <v>590</v>
      </c>
      <c r="I594" s="9">
        <v>-0.46734153373866205</v>
      </c>
      <c r="J594" s="9">
        <f t="shared" ca="1" si="91"/>
        <v>-2.1249026763507248</v>
      </c>
      <c r="K594" s="9">
        <f t="shared" si="92"/>
        <v>-0.46734153373866205</v>
      </c>
      <c r="L594" s="9">
        <f t="shared" si="90"/>
        <v>83.276846013197058</v>
      </c>
      <c r="M594" s="9">
        <f t="shared" si="93"/>
        <v>98.032141011775252</v>
      </c>
      <c r="N594" s="9">
        <f t="shared" si="94"/>
        <v>4.0622322284134356</v>
      </c>
      <c r="O594" s="9">
        <f t="shared" si="95"/>
        <v>7.2052079766725399</v>
      </c>
      <c r="R594" s="9">
        <f t="shared" si="96"/>
        <v>83.276846013197058</v>
      </c>
      <c r="S594" s="9">
        <f t="shared" si="97"/>
        <v>4.0622322284134356</v>
      </c>
      <c r="T594" s="9">
        <f t="shared" si="98"/>
        <v>98.032141011775252</v>
      </c>
      <c r="U594" s="9">
        <f t="shared" si="99"/>
        <v>7.2052079766725399</v>
      </c>
    </row>
    <row r="595" spans="8:21">
      <c r="H595" s="8">
        <v>591</v>
      </c>
      <c r="I595" s="9">
        <v>-0.93733304293592945</v>
      </c>
      <c r="J595" s="9">
        <f t="shared" ca="1" si="91"/>
        <v>0.58687836162205609</v>
      </c>
      <c r="K595" s="9">
        <f t="shared" si="92"/>
        <v>-0.93733304293592945</v>
      </c>
      <c r="L595" s="9">
        <f t="shared" si="90"/>
        <v>71.131585184251819</v>
      </c>
      <c r="M595" s="9">
        <f t="shared" si="93"/>
        <v>93.675907515819361</v>
      </c>
      <c r="N595" s="9">
        <f t="shared" si="94"/>
        <v>0</v>
      </c>
      <c r="O595" s="9">
        <f t="shared" si="95"/>
        <v>2.8489744807166488</v>
      </c>
      <c r="R595" s="9">
        <f t="shared" si="96"/>
        <v>71.131585184251819</v>
      </c>
      <c r="S595" s="9">
        <f t="shared" si="97"/>
        <v>0</v>
      </c>
      <c r="T595" s="9">
        <f t="shared" si="98"/>
        <v>93.675907515819361</v>
      </c>
      <c r="U595" s="9">
        <f t="shared" si="99"/>
        <v>2.8489744807166488</v>
      </c>
    </row>
    <row r="596" spans="8:21">
      <c r="H596" s="8">
        <v>592</v>
      </c>
      <c r="I596" s="9">
        <v>0.82449001919597897</v>
      </c>
      <c r="J596" s="9">
        <f t="shared" ca="1" si="91"/>
        <v>0.21802623193182116</v>
      </c>
      <c r="K596" s="9">
        <f t="shared" si="92"/>
        <v>0.82449001919597897</v>
      </c>
      <c r="L596" s="9">
        <f t="shared" si="90"/>
        <v>128.43997094223081</v>
      </c>
      <c r="M596" s="9">
        <f t="shared" si="93"/>
        <v>111.07798254710164</v>
      </c>
      <c r="N596" s="9">
        <f t="shared" si="94"/>
        <v>0</v>
      </c>
      <c r="O596" s="9">
        <f t="shared" si="95"/>
        <v>2.4556837467767423</v>
      </c>
      <c r="R596" s="9">
        <f t="shared" si="96"/>
        <v>128.43997094223081</v>
      </c>
      <c r="S596" s="9">
        <f t="shared" si="97"/>
        <v>0</v>
      </c>
      <c r="T596" s="9">
        <f t="shared" si="98"/>
        <v>111.07798254710164</v>
      </c>
      <c r="U596" s="9">
        <f t="shared" si="99"/>
        <v>2.4556837467767423</v>
      </c>
    </row>
    <row r="597" spans="8:21">
      <c r="H597" s="8">
        <v>593</v>
      </c>
      <c r="I597" s="9">
        <v>-3.1367244848605922</v>
      </c>
      <c r="J597" s="9">
        <f t="shared" ca="1" si="91"/>
        <v>1.0365850366960827</v>
      </c>
      <c r="K597" s="9">
        <f t="shared" si="92"/>
        <v>-3.1367244848605922</v>
      </c>
      <c r="L597" s="9">
        <f t="shared" si="90"/>
        <v>34.016211390360219</v>
      </c>
      <c r="M597" s="9">
        <f t="shared" si="93"/>
        <v>75.72671059966595</v>
      </c>
      <c r="N597" s="9">
        <f t="shared" si="94"/>
        <v>0</v>
      </c>
      <c r="O597" s="9">
        <f t="shared" si="95"/>
        <v>0</v>
      </c>
      <c r="R597" s="9">
        <f t="shared" si="96"/>
        <v>34.016211390360219</v>
      </c>
      <c r="S597" s="9">
        <f t="shared" si="97"/>
        <v>0</v>
      </c>
      <c r="T597" s="9">
        <f t="shared" si="98"/>
        <v>75.72671059966595</v>
      </c>
      <c r="U597" s="9">
        <f t="shared" si="99"/>
        <v>0</v>
      </c>
    </row>
    <row r="598" spans="8:21">
      <c r="H598" s="8">
        <v>594</v>
      </c>
      <c r="I598" s="9">
        <v>0.90235131600388951</v>
      </c>
      <c r="J598" s="9">
        <f t="shared" ca="1" si="91"/>
        <v>0.21199711049830181</v>
      </c>
      <c r="K598" s="9">
        <f t="shared" si="92"/>
        <v>0.90235131600388951</v>
      </c>
      <c r="L598" s="9">
        <f t="shared" si="90"/>
        <v>131.83840554002347</v>
      </c>
      <c r="M598" s="9">
        <f t="shared" si="93"/>
        <v>111.91758047817518</v>
      </c>
      <c r="N598" s="9">
        <f t="shared" si="94"/>
        <v>0</v>
      </c>
      <c r="O598" s="9">
        <f t="shared" si="95"/>
        <v>1.616085815703201</v>
      </c>
      <c r="R598" s="9">
        <f t="shared" si="96"/>
        <v>131.83840554002347</v>
      </c>
      <c r="S598" s="9">
        <f t="shared" si="97"/>
        <v>0</v>
      </c>
      <c r="T598" s="9">
        <f t="shared" si="98"/>
        <v>111.91758047817518</v>
      </c>
      <c r="U598" s="9">
        <f t="shared" si="99"/>
        <v>1.616085815703201</v>
      </c>
    </row>
    <row r="599" spans="8:21">
      <c r="H599" s="8">
        <v>595</v>
      </c>
      <c r="I599" s="9">
        <v>1.4801211444647189</v>
      </c>
      <c r="J599" s="9">
        <f t="shared" ca="1" si="91"/>
        <v>0.31669759413666992</v>
      </c>
      <c r="K599" s="9">
        <f t="shared" si="92"/>
        <v>1.4801211444647189</v>
      </c>
      <c r="L599" s="9">
        <f t="shared" si="90"/>
        <v>160.03072016700091</v>
      </c>
      <c r="M599" s="9">
        <f t="shared" si="93"/>
        <v>118.3493276605722</v>
      </c>
      <c r="N599" s="9">
        <f t="shared" si="94"/>
        <v>0</v>
      </c>
      <c r="O599" s="9">
        <f t="shared" si="95"/>
        <v>0</v>
      </c>
      <c r="R599" s="9">
        <f t="shared" si="96"/>
        <v>160.03072016700091</v>
      </c>
      <c r="S599" s="9">
        <f t="shared" si="97"/>
        <v>0</v>
      </c>
      <c r="T599" s="9">
        <f t="shared" si="98"/>
        <v>118.3493276605722</v>
      </c>
      <c r="U599" s="9">
        <f t="shared" si="99"/>
        <v>0</v>
      </c>
    </row>
    <row r="600" spans="8:21">
      <c r="H600" s="8">
        <v>596</v>
      </c>
      <c r="I600" s="9">
        <v>0.62057606712042612</v>
      </c>
      <c r="J600" s="9">
        <f t="shared" ca="1" si="91"/>
        <v>-0.1080469335968353</v>
      </c>
      <c r="K600" s="9">
        <f t="shared" si="92"/>
        <v>0.62057606712042612</v>
      </c>
      <c r="L600" s="9">
        <f t="shared" si="90"/>
        <v>119.94906573747667</v>
      </c>
      <c r="M600" s="9">
        <f t="shared" si="93"/>
        <v>108.90885484931574</v>
      </c>
      <c r="N600" s="9">
        <f t="shared" si="94"/>
        <v>0</v>
      </c>
      <c r="O600" s="9">
        <f t="shared" si="95"/>
        <v>4.6248114445626527</v>
      </c>
      <c r="R600" s="9">
        <f t="shared" si="96"/>
        <v>119.94906573747667</v>
      </c>
      <c r="S600" s="9">
        <f t="shared" si="97"/>
        <v>0</v>
      </c>
      <c r="T600" s="9">
        <f t="shared" si="98"/>
        <v>108.90885484931574</v>
      </c>
      <c r="U600" s="9">
        <f t="shared" si="99"/>
        <v>4.6248114445626527</v>
      </c>
    </row>
    <row r="601" spans="8:21">
      <c r="H601" s="8">
        <v>597</v>
      </c>
      <c r="I601" s="9">
        <v>0.64902338734250908</v>
      </c>
      <c r="J601" s="9">
        <f t="shared" ca="1" si="91"/>
        <v>-2.0916813983065601</v>
      </c>
      <c r="K601" s="9">
        <f t="shared" si="92"/>
        <v>0.64902338734250908</v>
      </c>
      <c r="L601" s="9">
        <f t="shared" si="90"/>
        <v>121.09903346937575</v>
      </c>
      <c r="M601" s="9">
        <f t="shared" si="93"/>
        <v>109.2089007273845</v>
      </c>
      <c r="N601" s="9">
        <f t="shared" si="94"/>
        <v>0</v>
      </c>
      <c r="O601" s="9">
        <f t="shared" si="95"/>
        <v>4.3247655664938804</v>
      </c>
      <c r="R601" s="9">
        <f t="shared" si="96"/>
        <v>121.09903346937575</v>
      </c>
      <c r="S601" s="9">
        <f t="shared" si="97"/>
        <v>0</v>
      </c>
      <c r="T601" s="9">
        <f t="shared" si="98"/>
        <v>109.2089007273845</v>
      </c>
      <c r="U601" s="9">
        <f t="shared" si="99"/>
        <v>4.3247655664938804</v>
      </c>
    </row>
    <row r="602" spans="8:21">
      <c r="H602" s="8">
        <v>598</v>
      </c>
      <c r="I602" s="9">
        <v>-1.1296581407564898</v>
      </c>
      <c r="J602" s="9">
        <f t="shared" ca="1" si="91"/>
        <v>-1.9358395837384805</v>
      </c>
      <c r="K602" s="9">
        <f t="shared" si="92"/>
        <v>-1.1296581407564898</v>
      </c>
      <c r="L602" s="9">
        <f t="shared" si="90"/>
        <v>66.687933548406804</v>
      </c>
      <c r="M602" s="9">
        <f t="shared" si="93"/>
        <v>91.949605942917174</v>
      </c>
      <c r="N602" s="9">
        <f t="shared" si="94"/>
        <v>0</v>
      </c>
      <c r="O602" s="9">
        <f t="shared" si="95"/>
        <v>1.1226729078144615</v>
      </c>
      <c r="R602" s="9">
        <f t="shared" si="96"/>
        <v>66.687933548406804</v>
      </c>
      <c r="S602" s="9">
        <f t="shared" si="97"/>
        <v>0</v>
      </c>
      <c r="T602" s="9">
        <f t="shared" si="98"/>
        <v>91.949605942917174</v>
      </c>
      <c r="U602" s="9">
        <f t="shared" si="99"/>
        <v>1.1226729078144615</v>
      </c>
    </row>
    <row r="603" spans="8:21">
      <c r="H603" s="8">
        <v>599</v>
      </c>
      <c r="I603" s="9">
        <v>1.1179287597543066</v>
      </c>
      <c r="J603" s="9">
        <f t="shared" ca="1" si="91"/>
        <v>0.61618187928569024</v>
      </c>
      <c r="K603" s="9">
        <f t="shared" si="92"/>
        <v>1.1179287597543066</v>
      </c>
      <c r="L603" s="9">
        <f t="shared" si="90"/>
        <v>141.72427536003917</v>
      </c>
      <c r="M603" s="9">
        <f t="shared" si="93"/>
        <v>114.27546423222132</v>
      </c>
      <c r="N603" s="9">
        <f t="shared" si="94"/>
        <v>0</v>
      </c>
      <c r="O603" s="9">
        <f t="shared" si="95"/>
        <v>0</v>
      </c>
      <c r="R603" s="9">
        <f t="shared" si="96"/>
        <v>141.72427536003917</v>
      </c>
      <c r="S603" s="9">
        <f t="shared" si="97"/>
        <v>0</v>
      </c>
      <c r="T603" s="9">
        <f t="shared" si="98"/>
        <v>114.27546423222132</v>
      </c>
      <c r="U603" s="9">
        <f t="shared" si="99"/>
        <v>0</v>
      </c>
    </row>
    <row r="604" spans="8:21">
      <c r="H604" s="8">
        <v>600</v>
      </c>
      <c r="I604" s="9">
        <v>1.3119767733014258</v>
      </c>
      <c r="J604" s="9">
        <f t="shared" ca="1" si="91"/>
        <v>0.81661137690386798</v>
      </c>
      <c r="K604" s="9">
        <f t="shared" si="92"/>
        <v>1.3119767733014258</v>
      </c>
      <c r="L604" s="9">
        <f t="shared" si="90"/>
        <v>151.25524462496963</v>
      </c>
      <c r="M604" s="9">
        <f t="shared" si="93"/>
        <v>116.44032177427009</v>
      </c>
      <c r="N604" s="9">
        <f t="shared" si="94"/>
        <v>0</v>
      </c>
      <c r="O604" s="9">
        <f t="shared" si="95"/>
        <v>0</v>
      </c>
      <c r="R604" s="9">
        <f t="shared" si="96"/>
        <v>151.25524462496963</v>
      </c>
      <c r="S604" s="9">
        <f t="shared" si="97"/>
        <v>0</v>
      </c>
      <c r="T604" s="9">
        <f t="shared" si="98"/>
        <v>116.44032177427009</v>
      </c>
      <c r="U604" s="9">
        <f t="shared" si="99"/>
        <v>0</v>
      </c>
    </row>
    <row r="605" spans="8:21">
      <c r="H605" s="8">
        <v>601</v>
      </c>
      <c r="I605" s="9">
        <v>-0.53294000832254884</v>
      </c>
      <c r="J605" s="9">
        <f t="shared" ca="1" si="91"/>
        <v>0.60640899971144147</v>
      </c>
      <c r="K605" s="9">
        <f t="shared" si="92"/>
        <v>-0.53294000832254884</v>
      </c>
      <c r="L605" s="9">
        <f t="shared" si="90"/>
        <v>81.464575987131369</v>
      </c>
      <c r="M605" s="9">
        <f t="shared" si="93"/>
        <v>97.412170724235679</v>
      </c>
      <c r="N605" s="9">
        <f t="shared" si="94"/>
        <v>2.2499622023477457</v>
      </c>
      <c r="O605" s="9">
        <f t="shared" si="95"/>
        <v>6.5852376891329669</v>
      </c>
      <c r="R605" s="9">
        <f t="shared" si="96"/>
        <v>81.464575987131369</v>
      </c>
      <c r="S605" s="9">
        <f t="shared" si="97"/>
        <v>2.2499622023477457</v>
      </c>
      <c r="T605" s="9">
        <f t="shared" si="98"/>
        <v>97.412170724235679</v>
      </c>
      <c r="U605" s="9">
        <f t="shared" si="99"/>
        <v>6.5852376891329669</v>
      </c>
    </row>
    <row r="606" spans="8:21">
      <c r="H606" s="8">
        <v>602</v>
      </c>
      <c r="I606" s="9">
        <v>0.19856863995853119</v>
      </c>
      <c r="J606" s="9">
        <f t="shared" ca="1" si="91"/>
        <v>-7.0079357032289041E-2</v>
      </c>
      <c r="K606" s="9">
        <f t="shared" si="92"/>
        <v>0.19856863995853119</v>
      </c>
      <c r="L606" s="9">
        <f t="shared" si="90"/>
        <v>104.11774113417984</v>
      </c>
      <c r="M606" s="9">
        <f t="shared" si="93"/>
        <v>104.55337102147769</v>
      </c>
      <c r="N606" s="9">
        <f t="shared" si="94"/>
        <v>14.704179542995604</v>
      </c>
      <c r="O606" s="9">
        <f t="shared" si="95"/>
        <v>8.9802952724006957</v>
      </c>
      <c r="R606" s="9">
        <f t="shared" si="96"/>
        <v>104.11774113417984</v>
      </c>
      <c r="S606" s="9">
        <f t="shared" si="97"/>
        <v>14.704179542995604</v>
      </c>
      <c r="T606" s="9">
        <f t="shared" si="98"/>
        <v>104.55337102147769</v>
      </c>
      <c r="U606" s="9">
        <f t="shared" si="99"/>
        <v>8.9802952724006957</v>
      </c>
    </row>
    <row r="607" spans="8:21">
      <c r="H607" s="8">
        <v>603</v>
      </c>
      <c r="I607" s="9">
        <v>0.14351642850546645</v>
      </c>
      <c r="J607" s="9">
        <f t="shared" ca="1" si="91"/>
        <v>0.64854514397727503</v>
      </c>
      <c r="K607" s="9">
        <f t="shared" si="92"/>
        <v>0.14351642850546645</v>
      </c>
      <c r="L607" s="9">
        <f t="shared" si="90"/>
        <v>102.21285100717581</v>
      </c>
      <c r="M607" s="9">
        <f t="shared" si="93"/>
        <v>103.99817962952787</v>
      </c>
      <c r="N607" s="9">
        <f t="shared" si="94"/>
        <v>16.609069669999627</v>
      </c>
      <c r="O607" s="9">
        <f t="shared" si="95"/>
        <v>9.5354866643505147</v>
      </c>
      <c r="R607" s="9">
        <f t="shared" si="96"/>
        <v>102.21285100717581</v>
      </c>
      <c r="S607" s="9">
        <f t="shared" si="97"/>
        <v>16.609069669999627</v>
      </c>
      <c r="T607" s="9">
        <f t="shared" si="98"/>
        <v>103.99817962952787</v>
      </c>
      <c r="U607" s="9">
        <f t="shared" si="99"/>
        <v>9.5354866643505147</v>
      </c>
    </row>
    <row r="608" spans="8:21">
      <c r="H608" s="8">
        <v>604</v>
      </c>
      <c r="I608" s="9">
        <v>7.4651095374810563E-3</v>
      </c>
      <c r="J608" s="9">
        <f t="shared" ca="1" si="91"/>
        <v>-2.8608177871014453</v>
      </c>
      <c r="K608" s="9">
        <f t="shared" si="92"/>
        <v>7.4651095374810563E-3</v>
      </c>
      <c r="L608" s="9">
        <f t="shared" si="90"/>
        <v>97.653418556773914</v>
      </c>
      <c r="M608" s="9">
        <f t="shared" si="93"/>
        <v>102.63873987259647</v>
      </c>
      <c r="N608" s="9">
        <f t="shared" si="94"/>
        <v>18.438804771990291</v>
      </c>
      <c r="O608" s="9">
        <f t="shared" si="95"/>
        <v>10.894926421281895</v>
      </c>
      <c r="R608" s="9">
        <f t="shared" si="96"/>
        <v>97.653418556773914</v>
      </c>
      <c r="S608" s="9">
        <f t="shared" si="97"/>
        <v>18.438804771990291</v>
      </c>
      <c r="T608" s="9">
        <f t="shared" si="98"/>
        <v>102.63873987259647</v>
      </c>
      <c r="U608" s="9">
        <f t="shared" si="99"/>
        <v>10.894926421281895</v>
      </c>
    </row>
    <row r="609" spans="8:21">
      <c r="H609" s="8">
        <v>605</v>
      </c>
      <c r="I609" s="9">
        <v>0.44105478684442628</v>
      </c>
      <c r="J609" s="9">
        <f t="shared" ca="1" si="91"/>
        <v>-1.3496770348667162</v>
      </c>
      <c r="K609" s="9">
        <f t="shared" si="92"/>
        <v>0.44105478684442628</v>
      </c>
      <c r="L609" s="9">
        <f t="shared" si="90"/>
        <v>112.93972437965097</v>
      </c>
      <c r="M609" s="9">
        <f t="shared" si="93"/>
        <v>107.03429197955501</v>
      </c>
      <c r="N609" s="9">
        <f t="shared" si="94"/>
        <v>5.882196297524473</v>
      </c>
      <c r="O609" s="9">
        <f t="shared" si="95"/>
        <v>6.4993743143233758</v>
      </c>
      <c r="R609" s="9">
        <f t="shared" si="96"/>
        <v>112.93972437965097</v>
      </c>
      <c r="S609" s="9">
        <f t="shared" si="97"/>
        <v>5.882196297524473</v>
      </c>
      <c r="T609" s="9">
        <f t="shared" si="98"/>
        <v>107.03429197955501</v>
      </c>
      <c r="U609" s="9">
        <f t="shared" si="99"/>
        <v>6.4993743143233758</v>
      </c>
    </row>
    <row r="610" spans="8:21">
      <c r="H610" s="8">
        <v>606</v>
      </c>
      <c r="I610" s="9">
        <v>5.6084207470114278E-2</v>
      </c>
      <c r="J610" s="9">
        <f t="shared" ca="1" si="91"/>
        <v>0.48015003309792359</v>
      </c>
      <c r="K610" s="9">
        <f t="shared" si="92"/>
        <v>5.6084207470114278E-2</v>
      </c>
      <c r="L610" s="9">
        <f t="shared" si="90"/>
        <v>99.25893259321613</v>
      </c>
      <c r="M610" s="9">
        <f t="shared" si="93"/>
        <v>103.12249458720103</v>
      </c>
      <c r="N610" s="9">
        <f t="shared" si="94"/>
        <v>19.562988083959311</v>
      </c>
      <c r="O610" s="9">
        <f t="shared" si="95"/>
        <v>10.411171706677351</v>
      </c>
      <c r="R610" s="9">
        <f t="shared" si="96"/>
        <v>99.25893259321613</v>
      </c>
      <c r="S610" s="9">
        <f t="shared" si="97"/>
        <v>19.562988083959311</v>
      </c>
      <c r="T610" s="9">
        <f t="shared" si="98"/>
        <v>103.12249458720103</v>
      </c>
      <c r="U610" s="9">
        <f t="shared" si="99"/>
        <v>10.411171706677351</v>
      </c>
    </row>
    <row r="611" spans="8:21">
      <c r="H611" s="8">
        <v>607</v>
      </c>
      <c r="I611" s="9">
        <v>0.18984528988804983</v>
      </c>
      <c r="J611" s="9">
        <f t="shared" ca="1" si="91"/>
        <v>-1.9572171458837282</v>
      </c>
      <c r="K611" s="9">
        <f t="shared" si="92"/>
        <v>0.18984528988804983</v>
      </c>
      <c r="L611" s="9">
        <f t="shared" si="90"/>
        <v>103.81354988400192</v>
      </c>
      <c r="M611" s="9">
        <f t="shared" si="93"/>
        <v>104.46520043940413</v>
      </c>
      <c r="N611" s="9">
        <f t="shared" si="94"/>
        <v>15.008370793173526</v>
      </c>
      <c r="O611" s="9">
        <f t="shared" si="95"/>
        <v>9.0684658544742547</v>
      </c>
      <c r="R611" s="9">
        <f t="shared" si="96"/>
        <v>103.81354988400192</v>
      </c>
      <c r="S611" s="9">
        <f t="shared" si="97"/>
        <v>15.008370793173526</v>
      </c>
      <c r="T611" s="9">
        <f t="shared" si="98"/>
        <v>104.46520043940413</v>
      </c>
      <c r="U611" s="9">
        <f t="shared" si="99"/>
        <v>9.0684658544742547</v>
      </c>
    </row>
    <row r="612" spans="8:21">
      <c r="H612" s="8">
        <v>608</v>
      </c>
      <c r="I612" s="9">
        <v>1.4007424443093399</v>
      </c>
      <c r="J612" s="9">
        <f t="shared" ca="1" si="91"/>
        <v>-1.1146020825675007</v>
      </c>
      <c r="K612" s="9">
        <f t="shared" si="92"/>
        <v>1.4007424443093399</v>
      </c>
      <c r="L612" s="9">
        <f t="shared" si="90"/>
        <v>155.82623666269021</v>
      </c>
      <c r="M612" s="9">
        <f t="shared" si="93"/>
        <v>117.44424266406082</v>
      </c>
      <c r="N612" s="9">
        <f t="shared" si="94"/>
        <v>0</v>
      </c>
      <c r="O612" s="9">
        <f t="shared" si="95"/>
        <v>0</v>
      </c>
      <c r="R612" s="9">
        <f t="shared" si="96"/>
        <v>155.82623666269021</v>
      </c>
      <c r="S612" s="9">
        <f t="shared" si="97"/>
        <v>0</v>
      </c>
      <c r="T612" s="9">
        <f t="shared" si="98"/>
        <v>117.44424266406082</v>
      </c>
      <c r="U612" s="9">
        <f t="shared" si="99"/>
        <v>0</v>
      </c>
    </row>
    <row r="613" spans="8:21">
      <c r="H613" s="8">
        <v>609</v>
      </c>
      <c r="I613" s="9">
        <v>0.40051669061381567</v>
      </c>
      <c r="J613" s="9">
        <f t="shared" ca="1" si="91"/>
        <v>0.75602082459250419</v>
      </c>
      <c r="K613" s="9">
        <f t="shared" si="92"/>
        <v>0.40051669061381567</v>
      </c>
      <c r="L613" s="9">
        <f t="shared" si="90"/>
        <v>111.4144963454697</v>
      </c>
      <c r="M613" s="9">
        <f t="shared" si="93"/>
        <v>106.61547837509126</v>
      </c>
      <c r="N613" s="9">
        <f t="shared" si="94"/>
        <v>7.4074243317057267</v>
      </c>
      <c r="O613" s="9">
        <f t="shared" si="95"/>
        <v>6.9181879187871402</v>
      </c>
      <c r="R613" s="9">
        <f t="shared" si="96"/>
        <v>111.4144963454697</v>
      </c>
      <c r="S613" s="9">
        <f t="shared" si="97"/>
        <v>7.4074243317057267</v>
      </c>
      <c r="T613" s="9">
        <f t="shared" si="98"/>
        <v>106.61547837509126</v>
      </c>
      <c r="U613" s="9">
        <f t="shared" si="99"/>
        <v>6.9181879187871402</v>
      </c>
    </row>
    <row r="614" spans="8:21">
      <c r="H614" s="8">
        <v>610</v>
      </c>
      <c r="I614" s="9">
        <v>-0.4040174401354486</v>
      </c>
      <c r="J614" s="9">
        <f t="shared" ca="1" si="91"/>
        <v>0.24326330413380404</v>
      </c>
      <c r="K614" s="9">
        <f t="shared" si="92"/>
        <v>-0.4040174401354486</v>
      </c>
      <c r="L614" s="9">
        <f t="shared" si="90"/>
        <v>85.064516084962776</v>
      </c>
      <c r="M614" s="9">
        <f t="shared" si="93"/>
        <v>98.634358787426578</v>
      </c>
      <c r="N614" s="9">
        <f t="shared" si="94"/>
        <v>5.8499023001791528</v>
      </c>
      <c r="O614" s="9">
        <f t="shared" si="95"/>
        <v>7.8074257523238657</v>
      </c>
      <c r="R614" s="9">
        <f t="shared" si="96"/>
        <v>85.064516084962776</v>
      </c>
      <c r="S614" s="9">
        <f t="shared" si="97"/>
        <v>5.8499023001791528</v>
      </c>
      <c r="T614" s="9">
        <f t="shared" si="98"/>
        <v>98.634358787426578</v>
      </c>
      <c r="U614" s="9">
        <f t="shared" si="99"/>
        <v>7.8074257523238657</v>
      </c>
    </row>
    <row r="615" spans="8:21">
      <c r="H615" s="8">
        <v>611</v>
      </c>
      <c r="I615" s="9">
        <v>1.4351361715510691</v>
      </c>
      <c r="J615" s="9">
        <f t="shared" ca="1" si="91"/>
        <v>0.86088481803495343</v>
      </c>
      <c r="K615" s="9">
        <f t="shared" si="92"/>
        <v>1.4351361715510691</v>
      </c>
      <c r="L615" s="9">
        <f t="shared" si="90"/>
        <v>157.63424780834961</v>
      </c>
      <c r="M615" s="9">
        <f t="shared" si="93"/>
        <v>117.83555093731249</v>
      </c>
      <c r="N615" s="9">
        <f t="shared" si="94"/>
        <v>0</v>
      </c>
      <c r="O615" s="9">
        <f t="shared" si="95"/>
        <v>0</v>
      </c>
      <c r="R615" s="9">
        <f t="shared" si="96"/>
        <v>157.63424780834961</v>
      </c>
      <c r="S615" s="9">
        <f t="shared" si="97"/>
        <v>0</v>
      </c>
      <c r="T615" s="9">
        <f t="shared" si="98"/>
        <v>117.83555093731249</v>
      </c>
      <c r="U615" s="9">
        <f t="shared" si="99"/>
        <v>0</v>
      </c>
    </row>
    <row r="616" spans="8:21">
      <c r="H616" s="8">
        <v>612</v>
      </c>
      <c r="I616" s="9">
        <v>-2.1123437919763166</v>
      </c>
      <c r="J616" s="9">
        <f t="shared" ca="1" si="91"/>
        <v>-0.46182786561690214</v>
      </c>
      <c r="K616" s="9">
        <f t="shared" si="92"/>
        <v>-2.1123437919763166</v>
      </c>
      <c r="L616" s="9">
        <f t="shared" si="90"/>
        <v>47.962672685823001</v>
      </c>
      <c r="M616" s="9">
        <f t="shared" si="93"/>
        <v>83.613252930783261</v>
      </c>
      <c r="N616" s="9">
        <f t="shared" si="94"/>
        <v>0</v>
      </c>
      <c r="O616" s="9">
        <f t="shared" si="95"/>
        <v>0</v>
      </c>
      <c r="R616" s="9">
        <f t="shared" si="96"/>
        <v>47.962672685823001</v>
      </c>
      <c r="S616" s="9">
        <f t="shared" si="97"/>
        <v>0</v>
      </c>
      <c r="T616" s="9">
        <f t="shared" si="98"/>
        <v>83.613252930783261</v>
      </c>
      <c r="U616" s="9">
        <f t="shared" si="99"/>
        <v>0</v>
      </c>
    </row>
    <row r="617" spans="8:21">
      <c r="H617" s="8">
        <v>613</v>
      </c>
      <c r="I617" s="9">
        <v>-0.9344873614751591</v>
      </c>
      <c r="J617" s="9">
        <f t="shared" ca="1" si="91"/>
        <v>7.8740662703067871E-2</v>
      </c>
      <c r="K617" s="9">
        <f t="shared" si="92"/>
        <v>-0.9344873614751591</v>
      </c>
      <c r="L617" s="9">
        <f t="shared" si="90"/>
        <v>71.199510226886147</v>
      </c>
      <c r="M617" s="9">
        <f t="shared" si="93"/>
        <v>93.701692063070666</v>
      </c>
      <c r="N617" s="9">
        <f t="shared" si="94"/>
        <v>0</v>
      </c>
      <c r="O617" s="9">
        <f t="shared" si="95"/>
        <v>2.8747590279679542</v>
      </c>
      <c r="R617" s="9">
        <f t="shared" si="96"/>
        <v>71.199510226886147</v>
      </c>
      <c r="S617" s="9">
        <f t="shared" si="97"/>
        <v>0</v>
      </c>
      <c r="T617" s="9">
        <f t="shared" si="98"/>
        <v>93.701692063070666</v>
      </c>
      <c r="U617" s="9">
        <f t="shared" si="99"/>
        <v>2.8747590279679542</v>
      </c>
    </row>
    <row r="618" spans="8:21">
      <c r="H618" s="8">
        <v>614</v>
      </c>
      <c r="I618" s="9">
        <v>-1.8859636844824774</v>
      </c>
      <c r="J618" s="9">
        <f t="shared" ca="1" si="91"/>
        <v>-8.0638985783732554E-3</v>
      </c>
      <c r="K618" s="9">
        <f t="shared" si="92"/>
        <v>-1.8859636844824774</v>
      </c>
      <c r="L618" s="9">
        <f t="shared" si="90"/>
        <v>51.746294962160619</v>
      </c>
      <c r="M618" s="9">
        <f t="shared" si="93"/>
        <v>85.464062839485351</v>
      </c>
      <c r="N618" s="9">
        <f t="shared" si="94"/>
        <v>0</v>
      </c>
      <c r="O618" s="9">
        <f t="shared" si="95"/>
        <v>0</v>
      </c>
      <c r="R618" s="9">
        <f t="shared" si="96"/>
        <v>51.746294962160619</v>
      </c>
      <c r="S618" s="9">
        <f t="shared" si="97"/>
        <v>0</v>
      </c>
      <c r="T618" s="9">
        <f t="shared" si="98"/>
        <v>85.464062839485351</v>
      </c>
      <c r="U618" s="9">
        <f t="shared" si="99"/>
        <v>0</v>
      </c>
    </row>
    <row r="619" spans="8:21">
      <c r="H619" s="8">
        <v>615</v>
      </c>
      <c r="I619" s="9">
        <v>-0.78493712747337463</v>
      </c>
      <c r="J619" s="9">
        <f t="shared" ca="1" si="91"/>
        <v>-0.2108156008535739</v>
      </c>
      <c r="K619" s="9">
        <f t="shared" si="92"/>
        <v>-0.78493712747337463</v>
      </c>
      <c r="L619" s="9">
        <f t="shared" si="90"/>
        <v>74.861993886896016</v>
      </c>
      <c r="M619" s="9">
        <f t="shared" si="93"/>
        <v>95.066792395391673</v>
      </c>
      <c r="N619" s="9">
        <f t="shared" si="94"/>
        <v>0</v>
      </c>
      <c r="O619" s="9">
        <f t="shared" si="95"/>
        <v>4.2398593602889605</v>
      </c>
      <c r="R619" s="9">
        <f t="shared" si="96"/>
        <v>74.861993886896016</v>
      </c>
      <c r="S619" s="9">
        <f t="shared" si="97"/>
        <v>0</v>
      </c>
      <c r="T619" s="9">
        <f t="shared" si="98"/>
        <v>95.066792395391673</v>
      </c>
      <c r="U619" s="9">
        <f t="shared" si="99"/>
        <v>4.2398593602889605</v>
      </c>
    </row>
    <row r="620" spans="8:21">
      <c r="H620" s="8">
        <v>616</v>
      </c>
      <c r="I620" s="9">
        <v>2.1034939810517641</v>
      </c>
      <c r="J620" s="9">
        <f t="shared" ca="1" si="91"/>
        <v>2.8954457219713289E-2</v>
      </c>
      <c r="K620" s="9">
        <f t="shared" si="92"/>
        <v>2.1034939810517641</v>
      </c>
      <c r="L620" s="9">
        <f t="shared" si="90"/>
        <v>197.24571845081539</v>
      </c>
      <c r="M620" s="9">
        <f t="shared" si="93"/>
        <v>125.70388336171546</v>
      </c>
      <c r="N620" s="9">
        <f t="shared" si="94"/>
        <v>0</v>
      </c>
      <c r="O620" s="9">
        <f t="shared" si="95"/>
        <v>0</v>
      </c>
      <c r="R620" s="9">
        <f t="shared" si="96"/>
        <v>197.24571845081539</v>
      </c>
      <c r="S620" s="9">
        <f t="shared" si="97"/>
        <v>0</v>
      </c>
      <c r="T620" s="9">
        <f t="shared" si="98"/>
        <v>125.70388336171546</v>
      </c>
      <c r="U620" s="9">
        <f t="shared" si="99"/>
        <v>0</v>
      </c>
    </row>
    <row r="621" spans="8:21">
      <c r="H621" s="8">
        <v>617</v>
      </c>
      <c r="I621" s="9">
        <v>2.4771402729196037</v>
      </c>
      <c r="J621" s="9">
        <f t="shared" ca="1" si="91"/>
        <v>1.5047476639377966</v>
      </c>
      <c r="K621" s="9">
        <f t="shared" si="92"/>
        <v>2.4771402729196037</v>
      </c>
      <c r="L621" s="9">
        <f t="shared" si="90"/>
        <v>223.5811286815491</v>
      </c>
      <c r="M621" s="9">
        <f t="shared" si="93"/>
        <v>130.32945591860306</v>
      </c>
      <c r="N621" s="9">
        <f t="shared" si="94"/>
        <v>0</v>
      </c>
      <c r="O621" s="9">
        <f t="shared" si="95"/>
        <v>0</v>
      </c>
      <c r="R621" s="9">
        <f t="shared" si="96"/>
        <v>223.5811286815491</v>
      </c>
      <c r="S621" s="9">
        <f t="shared" si="97"/>
        <v>0</v>
      </c>
      <c r="T621" s="9">
        <f t="shared" si="98"/>
        <v>130.32945591860306</v>
      </c>
      <c r="U621" s="9">
        <f t="shared" si="99"/>
        <v>0</v>
      </c>
    </row>
    <row r="622" spans="8:21">
      <c r="H622" s="8">
        <v>618</v>
      </c>
      <c r="I622" s="9">
        <v>-0.15896388838007866</v>
      </c>
      <c r="J622" s="9">
        <f t="shared" ca="1" si="91"/>
        <v>0.28996623803002319</v>
      </c>
      <c r="K622" s="9">
        <f t="shared" si="92"/>
        <v>-0.15896388838007866</v>
      </c>
      <c r="L622" s="9">
        <f t="shared" si="90"/>
        <v>92.351596053352026</v>
      </c>
      <c r="M622" s="9">
        <f t="shared" si="93"/>
        <v>100.9999043225743</v>
      </c>
      <c r="N622" s="9">
        <f t="shared" si="94"/>
        <v>13.136982268568403</v>
      </c>
      <c r="O622" s="9">
        <f t="shared" si="95"/>
        <v>10.172971287471583</v>
      </c>
      <c r="R622" s="9">
        <f t="shared" si="96"/>
        <v>92.351596053352026</v>
      </c>
      <c r="S622" s="9">
        <f t="shared" si="97"/>
        <v>13.136982268568403</v>
      </c>
      <c r="T622" s="9">
        <f t="shared" si="98"/>
        <v>100.9999043225743</v>
      </c>
      <c r="U622" s="9">
        <f t="shared" si="99"/>
        <v>10.172971287471583</v>
      </c>
    </row>
    <row r="623" spans="8:21">
      <c r="H623" s="8">
        <v>619</v>
      </c>
      <c r="I623" s="9">
        <v>-0.42284963755017269</v>
      </c>
      <c r="J623" s="9">
        <f t="shared" ca="1" si="91"/>
        <v>1.5852452881625994</v>
      </c>
      <c r="K623" s="9">
        <f t="shared" si="92"/>
        <v>-0.42284963755017269</v>
      </c>
      <c r="L623" s="9">
        <f t="shared" si="90"/>
        <v>84.528901465473098</v>
      </c>
      <c r="M623" s="9">
        <f t="shared" si="93"/>
        <v>98.45487743151125</v>
      </c>
      <c r="N623" s="9">
        <f t="shared" si="94"/>
        <v>5.3142876806894748</v>
      </c>
      <c r="O623" s="9">
        <f t="shared" si="95"/>
        <v>7.6279443964085374</v>
      </c>
      <c r="R623" s="9">
        <f t="shared" si="96"/>
        <v>84.528901465473098</v>
      </c>
      <c r="S623" s="9">
        <f t="shared" si="97"/>
        <v>5.3142876806894748</v>
      </c>
      <c r="T623" s="9">
        <f t="shared" si="98"/>
        <v>98.45487743151125</v>
      </c>
      <c r="U623" s="9">
        <f t="shared" si="99"/>
        <v>7.6279443964085374</v>
      </c>
    </row>
    <row r="624" spans="8:21">
      <c r="H624" s="8">
        <v>620</v>
      </c>
      <c r="I624" s="9">
        <v>-1.2777935668305938</v>
      </c>
      <c r="J624" s="9">
        <f t="shared" ca="1" si="91"/>
        <v>2.0199678251471087</v>
      </c>
      <c r="K624" s="9">
        <f t="shared" si="92"/>
        <v>-1.2777935668305938</v>
      </c>
      <c r="L624" s="9">
        <f t="shared" si="90"/>
        <v>63.455455477027556</v>
      </c>
      <c r="M624" s="9">
        <f t="shared" si="93"/>
        <v>90.641668179645222</v>
      </c>
      <c r="N624" s="9">
        <f t="shared" si="94"/>
        <v>0</v>
      </c>
      <c r="O624" s="9">
        <f t="shared" si="95"/>
        <v>0</v>
      </c>
      <c r="R624" s="9">
        <f t="shared" si="96"/>
        <v>63.455455477027556</v>
      </c>
      <c r="S624" s="9">
        <f t="shared" si="97"/>
        <v>0</v>
      </c>
      <c r="T624" s="9">
        <f t="shared" si="98"/>
        <v>90.641668179645222</v>
      </c>
      <c r="U624" s="9">
        <f t="shared" si="99"/>
        <v>0</v>
      </c>
    </row>
    <row r="625" spans="8:21">
      <c r="H625" s="8">
        <v>621</v>
      </c>
      <c r="I625" s="9">
        <v>2.9114724134307809E-2</v>
      </c>
      <c r="J625" s="9">
        <f t="shared" ca="1" si="91"/>
        <v>-1.3644783208985181</v>
      </c>
      <c r="K625" s="9">
        <f t="shared" si="92"/>
        <v>2.9114724134307809E-2</v>
      </c>
      <c r="L625" s="9">
        <f t="shared" si="90"/>
        <v>98.365105917941165</v>
      </c>
      <c r="M625" s="9">
        <f t="shared" si="93"/>
        <v>102.85387026857789</v>
      </c>
      <c r="N625" s="9">
        <f t="shared" si="94"/>
        <v>19.150492133157542</v>
      </c>
      <c r="O625" s="9">
        <f t="shared" si="95"/>
        <v>10.679796025300476</v>
      </c>
      <c r="R625" s="9">
        <f t="shared" si="96"/>
        <v>98.365105917941165</v>
      </c>
      <c r="S625" s="9">
        <f t="shared" si="97"/>
        <v>19.150492133157542</v>
      </c>
      <c r="T625" s="9">
        <f t="shared" si="98"/>
        <v>102.85387026857789</v>
      </c>
      <c r="U625" s="9">
        <f t="shared" si="99"/>
        <v>10.679796025300476</v>
      </c>
    </row>
    <row r="626" spans="8:21">
      <c r="H626" s="8">
        <v>622</v>
      </c>
      <c r="I626" s="9">
        <v>-1.1340310585403881</v>
      </c>
      <c r="J626" s="9">
        <f t="shared" ca="1" si="91"/>
        <v>-0.39728453642861633</v>
      </c>
      <c r="K626" s="9">
        <f t="shared" si="92"/>
        <v>-1.1340310585403881</v>
      </c>
      <c r="L626" s="9">
        <f t="shared" si="90"/>
        <v>66.590193175740481</v>
      </c>
      <c r="M626" s="9">
        <f t="shared" si="93"/>
        <v>91.910726959115735</v>
      </c>
      <c r="N626" s="9">
        <f t="shared" si="94"/>
        <v>0</v>
      </c>
      <c r="O626" s="9">
        <f t="shared" si="95"/>
        <v>1.0837939240130225</v>
      </c>
      <c r="R626" s="9">
        <f t="shared" si="96"/>
        <v>66.590193175740481</v>
      </c>
      <c r="S626" s="9">
        <f t="shared" si="97"/>
        <v>0</v>
      </c>
      <c r="T626" s="9">
        <f t="shared" si="98"/>
        <v>91.910726959115735</v>
      </c>
      <c r="U626" s="9">
        <f t="shared" si="99"/>
        <v>1.0837939240130225</v>
      </c>
    </row>
    <row r="627" spans="8:21">
      <c r="H627" s="8">
        <v>623</v>
      </c>
      <c r="I627" s="9">
        <v>-0.35821849780816145</v>
      </c>
      <c r="J627" s="9">
        <f t="shared" ca="1" si="91"/>
        <v>0.78474976810885932</v>
      </c>
      <c r="K627" s="9">
        <f t="shared" si="92"/>
        <v>-0.35821849780816145</v>
      </c>
      <c r="L627" s="9">
        <f t="shared" si="90"/>
        <v>86.38130966548529</v>
      </c>
      <c r="M627" s="9">
        <f t="shared" si="93"/>
        <v>99.072214888444449</v>
      </c>
      <c r="N627" s="9">
        <f t="shared" si="94"/>
        <v>7.166695880701667</v>
      </c>
      <c r="O627" s="9">
        <f t="shared" si="95"/>
        <v>8.2452818533417371</v>
      </c>
      <c r="R627" s="9">
        <f t="shared" si="96"/>
        <v>86.38130966548529</v>
      </c>
      <c r="S627" s="9">
        <f t="shared" si="97"/>
        <v>7.166695880701667</v>
      </c>
      <c r="T627" s="9">
        <f t="shared" si="98"/>
        <v>99.072214888444449</v>
      </c>
      <c r="U627" s="9">
        <f t="shared" si="99"/>
        <v>8.2452818533417371</v>
      </c>
    </row>
    <row r="628" spans="8:21">
      <c r="H628" s="8">
        <v>624</v>
      </c>
      <c r="I628" s="9">
        <v>-1.119869707169366</v>
      </c>
      <c r="J628" s="9">
        <f t="shared" ca="1" si="91"/>
        <v>-1.5264829453020783</v>
      </c>
      <c r="K628" s="9">
        <f t="shared" si="92"/>
        <v>-1.119869707169366</v>
      </c>
      <c r="L628" s="9">
        <f t="shared" si="90"/>
        <v>66.907237999694999</v>
      </c>
      <c r="M628" s="9">
        <f t="shared" si="93"/>
        <v>92.036693118734078</v>
      </c>
      <c r="N628" s="9">
        <f t="shared" si="94"/>
        <v>0</v>
      </c>
      <c r="O628" s="9">
        <f t="shared" si="95"/>
        <v>1.209760083631366</v>
      </c>
      <c r="R628" s="9">
        <f t="shared" si="96"/>
        <v>66.907237999694999</v>
      </c>
      <c r="S628" s="9">
        <f t="shared" si="97"/>
        <v>0</v>
      </c>
      <c r="T628" s="9">
        <f t="shared" si="98"/>
        <v>92.036693118734078</v>
      </c>
      <c r="U628" s="9">
        <f t="shared" si="99"/>
        <v>1.209760083631366</v>
      </c>
    </row>
    <row r="629" spans="8:21">
      <c r="H629" s="8">
        <v>625</v>
      </c>
      <c r="I629" s="9">
        <v>0.3288745584596755</v>
      </c>
      <c r="J629" s="9">
        <f t="shared" ca="1" si="91"/>
        <v>-0.30184715399936157</v>
      </c>
      <c r="K629" s="9">
        <f t="shared" si="92"/>
        <v>0.3288745584596755</v>
      </c>
      <c r="L629" s="9">
        <f t="shared" si="90"/>
        <v>108.76918610521578</v>
      </c>
      <c r="M629" s="9">
        <f t="shared" si="93"/>
        <v>105.87932106682408</v>
      </c>
      <c r="N629" s="9">
        <f t="shared" si="94"/>
        <v>10.052734571959661</v>
      </c>
      <c r="O629" s="9">
        <f t="shared" si="95"/>
        <v>7.6543452270543071</v>
      </c>
      <c r="R629" s="9">
        <f t="shared" si="96"/>
        <v>108.76918610521578</v>
      </c>
      <c r="S629" s="9">
        <f t="shared" si="97"/>
        <v>10.052734571959661</v>
      </c>
      <c r="T629" s="9">
        <f t="shared" si="98"/>
        <v>105.87932106682408</v>
      </c>
      <c r="U629" s="9">
        <f t="shared" si="99"/>
        <v>7.6543452270543071</v>
      </c>
    </row>
    <row r="630" spans="8:21">
      <c r="H630" s="8">
        <v>626</v>
      </c>
      <c r="I630" s="9">
        <v>-0.64237303994825901</v>
      </c>
      <c r="J630" s="9">
        <f t="shared" ca="1" si="91"/>
        <v>-0.84875870321167812</v>
      </c>
      <c r="K630" s="9">
        <f t="shared" si="92"/>
        <v>-0.64237303994825901</v>
      </c>
      <c r="L630" s="9">
        <f t="shared" si="90"/>
        <v>78.528649702362785</v>
      </c>
      <c r="M630" s="9">
        <f t="shared" si="93"/>
        <v>96.386634443431987</v>
      </c>
      <c r="N630" s="9">
        <f t="shared" si="94"/>
        <v>0</v>
      </c>
      <c r="O630" s="9">
        <f t="shared" si="95"/>
        <v>5.5597014083292748</v>
      </c>
      <c r="R630" s="9">
        <f t="shared" si="96"/>
        <v>78.528649702362785</v>
      </c>
      <c r="S630" s="9">
        <f t="shared" si="97"/>
        <v>0</v>
      </c>
      <c r="T630" s="9">
        <f t="shared" si="98"/>
        <v>96.386634443431987</v>
      </c>
      <c r="U630" s="9">
        <f t="shared" si="99"/>
        <v>5.5597014083292748</v>
      </c>
    </row>
    <row r="631" spans="8:21">
      <c r="H631" s="8">
        <v>627</v>
      </c>
      <c r="I631" s="9">
        <v>-1.6116581391482492</v>
      </c>
      <c r="J631" s="9">
        <f t="shared" ca="1" si="91"/>
        <v>1.6547157578456952</v>
      </c>
      <c r="K631" s="9">
        <f t="shared" si="92"/>
        <v>-1.6116581391482492</v>
      </c>
      <c r="L631" s="9">
        <f t="shared" si="90"/>
        <v>56.733065434721333</v>
      </c>
      <c r="M631" s="9">
        <f t="shared" si="93"/>
        <v>87.76167700239877</v>
      </c>
      <c r="N631" s="9">
        <f t="shared" si="94"/>
        <v>0</v>
      </c>
      <c r="O631" s="9">
        <f t="shared" si="95"/>
        <v>0</v>
      </c>
      <c r="R631" s="9">
        <f t="shared" si="96"/>
        <v>56.733065434721333</v>
      </c>
      <c r="S631" s="9">
        <f t="shared" si="97"/>
        <v>0</v>
      </c>
      <c r="T631" s="9">
        <f t="shared" si="98"/>
        <v>87.76167700239877</v>
      </c>
      <c r="U631" s="9">
        <f t="shared" si="99"/>
        <v>0</v>
      </c>
    </row>
    <row r="632" spans="8:21">
      <c r="H632" s="8">
        <v>628</v>
      </c>
      <c r="I632" s="9">
        <v>1.4535862670134576</v>
      </c>
      <c r="J632" s="9">
        <f t="shared" ca="1" si="91"/>
        <v>1.157365425561331</v>
      </c>
      <c r="K632" s="9">
        <f t="shared" si="92"/>
        <v>1.4535862670134576</v>
      </c>
      <c r="L632" s="9">
        <f t="shared" si="90"/>
        <v>158.61276292007099</v>
      </c>
      <c r="M632" s="9">
        <f t="shared" si="93"/>
        <v>118.04600050363625</v>
      </c>
      <c r="N632" s="9">
        <f t="shared" si="94"/>
        <v>0</v>
      </c>
      <c r="O632" s="9">
        <f t="shared" si="95"/>
        <v>0</v>
      </c>
      <c r="R632" s="9">
        <f t="shared" si="96"/>
        <v>158.61276292007099</v>
      </c>
      <c r="S632" s="9">
        <f t="shared" si="97"/>
        <v>0</v>
      </c>
      <c r="T632" s="9">
        <f t="shared" si="98"/>
        <v>118.04600050363625</v>
      </c>
      <c r="U632" s="9">
        <f t="shared" si="99"/>
        <v>0</v>
      </c>
    </row>
    <row r="633" spans="8:21">
      <c r="H633" s="8">
        <v>629</v>
      </c>
      <c r="I633" s="9">
        <v>-0.69090771818973384</v>
      </c>
      <c r="J633" s="9">
        <f t="shared" ca="1" si="91"/>
        <v>0.99045143761941068</v>
      </c>
      <c r="K633" s="9">
        <f t="shared" si="92"/>
        <v>-0.69090771818973384</v>
      </c>
      <c r="L633" s="9">
        <f t="shared" si="90"/>
        <v>77.260635768420741</v>
      </c>
      <c r="M633" s="9">
        <f t="shared" si="93"/>
        <v>95.935261371773066</v>
      </c>
      <c r="N633" s="9">
        <f t="shared" si="94"/>
        <v>0</v>
      </c>
      <c r="O633" s="9">
        <f t="shared" si="95"/>
        <v>5.108328336670354</v>
      </c>
      <c r="R633" s="9">
        <f t="shared" si="96"/>
        <v>77.260635768420741</v>
      </c>
      <c r="S633" s="9">
        <f t="shared" si="97"/>
        <v>0</v>
      </c>
      <c r="T633" s="9">
        <f t="shared" si="98"/>
        <v>95.935261371773066</v>
      </c>
      <c r="U633" s="9">
        <f t="shared" si="99"/>
        <v>5.108328336670354</v>
      </c>
    </row>
    <row r="634" spans="8:21">
      <c r="H634" s="8">
        <v>630</v>
      </c>
      <c r="I634" s="9">
        <v>0.60582519727185513</v>
      </c>
      <c r="J634" s="9">
        <f t="shared" ca="1" si="91"/>
        <v>0.51545094685771753</v>
      </c>
      <c r="K634" s="9">
        <f t="shared" si="92"/>
        <v>0.60582519727185513</v>
      </c>
      <c r="L634" s="9">
        <f t="shared" si="90"/>
        <v>119.35707560789166</v>
      </c>
      <c r="M634" s="9">
        <f t="shared" si="93"/>
        <v>108.75359590478473</v>
      </c>
      <c r="N634" s="9">
        <f t="shared" si="94"/>
        <v>0</v>
      </c>
      <c r="O634" s="9">
        <f t="shared" si="95"/>
        <v>4.7800703890936518</v>
      </c>
      <c r="R634" s="9">
        <f t="shared" si="96"/>
        <v>119.35707560789166</v>
      </c>
      <c r="S634" s="9">
        <f t="shared" si="97"/>
        <v>0</v>
      </c>
      <c r="T634" s="9">
        <f t="shared" si="98"/>
        <v>108.75359590478473</v>
      </c>
      <c r="U634" s="9">
        <f t="shared" si="99"/>
        <v>4.7800703890936518</v>
      </c>
    </row>
    <row r="635" spans="8:21">
      <c r="H635" s="8">
        <v>631</v>
      </c>
      <c r="I635" s="9">
        <v>-0.73333086709827322</v>
      </c>
      <c r="J635" s="9">
        <f t="shared" ca="1" si="91"/>
        <v>-0.12011137449315062</v>
      </c>
      <c r="K635" s="9">
        <f t="shared" si="92"/>
        <v>-0.73333086709827322</v>
      </c>
      <c r="L635" s="9">
        <f t="shared" si="90"/>
        <v>76.169072508618967</v>
      </c>
      <c r="M635" s="9">
        <f t="shared" si="93"/>
        <v>95.542457198083397</v>
      </c>
      <c r="N635" s="9">
        <f t="shared" si="94"/>
        <v>0</v>
      </c>
      <c r="O635" s="9">
        <f t="shared" si="95"/>
        <v>4.7155241629806852</v>
      </c>
      <c r="R635" s="9">
        <f t="shared" si="96"/>
        <v>76.169072508618967</v>
      </c>
      <c r="S635" s="9">
        <f t="shared" si="97"/>
        <v>0</v>
      </c>
      <c r="T635" s="9">
        <f t="shared" si="98"/>
        <v>95.542457198083397</v>
      </c>
      <c r="U635" s="9">
        <f t="shared" si="99"/>
        <v>4.7155241629806852</v>
      </c>
    </row>
    <row r="636" spans="8:21">
      <c r="H636" s="8">
        <v>632</v>
      </c>
      <c r="I636" s="9">
        <v>0.91366596186536697</v>
      </c>
      <c r="J636" s="9">
        <f t="shared" ca="1" si="91"/>
        <v>1.3344026213724973</v>
      </c>
      <c r="K636" s="9">
        <f t="shared" si="92"/>
        <v>0.91366596186536697</v>
      </c>
      <c r="L636" s="9">
        <f t="shared" si="90"/>
        <v>132.33968639663388</v>
      </c>
      <c r="M636" s="9">
        <f t="shared" si="93"/>
        <v>112.04011613174099</v>
      </c>
      <c r="N636" s="9">
        <f t="shared" si="94"/>
        <v>0</v>
      </c>
      <c r="O636" s="9">
        <f t="shared" si="95"/>
        <v>1.4935501621373817</v>
      </c>
      <c r="R636" s="9">
        <f t="shared" si="96"/>
        <v>132.33968639663388</v>
      </c>
      <c r="S636" s="9">
        <f t="shared" si="97"/>
        <v>0</v>
      </c>
      <c r="T636" s="9">
        <f t="shared" si="98"/>
        <v>112.04011613174099</v>
      </c>
      <c r="U636" s="9">
        <f t="shared" si="99"/>
        <v>1.4935501621373817</v>
      </c>
    </row>
    <row r="637" spans="8:21">
      <c r="H637" s="8">
        <v>633</v>
      </c>
      <c r="I637" s="9">
        <v>1.5907824204610017</v>
      </c>
      <c r="J637" s="9">
        <f t="shared" ca="1" si="91"/>
        <v>2.0364111674505367</v>
      </c>
      <c r="K637" s="9">
        <f t="shared" si="92"/>
        <v>1.5907824204610017</v>
      </c>
      <c r="L637" s="9">
        <f t="shared" si="90"/>
        <v>166.0821447738891</v>
      </c>
      <c r="M637" s="9">
        <f t="shared" si="93"/>
        <v>119.62275183782856</v>
      </c>
      <c r="N637" s="9">
        <f t="shared" si="94"/>
        <v>0</v>
      </c>
      <c r="O637" s="9">
        <f t="shared" si="95"/>
        <v>0</v>
      </c>
      <c r="R637" s="9">
        <f t="shared" si="96"/>
        <v>166.0821447738891</v>
      </c>
      <c r="S637" s="9">
        <f t="shared" si="97"/>
        <v>0</v>
      </c>
      <c r="T637" s="9">
        <f t="shared" si="98"/>
        <v>119.62275183782856</v>
      </c>
      <c r="U637" s="9">
        <f t="shared" si="99"/>
        <v>0</v>
      </c>
    </row>
    <row r="638" spans="8:21">
      <c r="H638" s="8">
        <v>634</v>
      </c>
      <c r="I638" s="9">
        <v>0.4480053983906761</v>
      </c>
      <c r="J638" s="9">
        <f t="shared" ca="1" si="91"/>
        <v>0.97801400347659773</v>
      </c>
      <c r="K638" s="9">
        <f t="shared" si="92"/>
        <v>0.4480053983906761</v>
      </c>
      <c r="L638" s="9">
        <f t="shared" si="90"/>
        <v>113.20332713485699</v>
      </c>
      <c r="M638" s="9">
        <f t="shared" si="93"/>
        <v>107.10626628603953</v>
      </c>
      <c r="N638" s="9">
        <f t="shared" si="94"/>
        <v>5.6185935423184503</v>
      </c>
      <c r="O638" s="9">
        <f t="shared" si="95"/>
        <v>6.4274000078388553</v>
      </c>
      <c r="R638" s="9">
        <f t="shared" si="96"/>
        <v>113.20332713485699</v>
      </c>
      <c r="S638" s="9">
        <f t="shared" si="97"/>
        <v>5.6185935423184503</v>
      </c>
      <c r="T638" s="9">
        <f t="shared" si="98"/>
        <v>107.10626628603953</v>
      </c>
      <c r="U638" s="9">
        <f t="shared" si="99"/>
        <v>6.4274000078388553</v>
      </c>
    </row>
    <row r="639" spans="8:21">
      <c r="H639" s="8">
        <v>635</v>
      </c>
      <c r="I639" s="9">
        <v>0.50552175149892498</v>
      </c>
      <c r="J639" s="9">
        <f t="shared" ca="1" si="91"/>
        <v>0.5548258071664034</v>
      </c>
      <c r="K639" s="9">
        <f t="shared" si="92"/>
        <v>0.50552175149892498</v>
      </c>
      <c r="L639" s="9">
        <f t="shared" si="90"/>
        <v>115.40838620220204</v>
      </c>
      <c r="M639" s="9">
        <f t="shared" si="93"/>
        <v>107.70371445554683</v>
      </c>
      <c r="N639" s="9">
        <f t="shared" si="94"/>
        <v>3.4135344749734031</v>
      </c>
      <c r="O639" s="9">
        <f t="shared" si="95"/>
        <v>5.8299518383315387</v>
      </c>
      <c r="R639" s="9">
        <f t="shared" si="96"/>
        <v>115.40838620220204</v>
      </c>
      <c r="S639" s="9">
        <f t="shared" si="97"/>
        <v>3.4135344749734031</v>
      </c>
      <c r="T639" s="9">
        <f t="shared" si="98"/>
        <v>107.70371445554683</v>
      </c>
      <c r="U639" s="9">
        <f t="shared" si="99"/>
        <v>5.8299518383315387</v>
      </c>
    </row>
    <row r="640" spans="8:21">
      <c r="H640" s="8">
        <v>636</v>
      </c>
      <c r="I640" s="9">
        <v>1.8463896734772116</v>
      </c>
      <c r="J640" s="9">
        <f t="shared" ca="1" si="91"/>
        <v>-0.27152405243968425</v>
      </c>
      <c r="K640" s="9">
        <f t="shared" si="92"/>
        <v>1.8463896734772116</v>
      </c>
      <c r="L640" s="9">
        <f t="shared" si="90"/>
        <v>180.94901768468097</v>
      </c>
      <c r="M640" s="9">
        <f t="shared" si="93"/>
        <v>122.61675034636852</v>
      </c>
      <c r="N640" s="9">
        <f t="shared" si="94"/>
        <v>0</v>
      </c>
      <c r="O640" s="9">
        <f t="shared" si="95"/>
        <v>0</v>
      </c>
      <c r="R640" s="9">
        <f t="shared" si="96"/>
        <v>180.94901768468097</v>
      </c>
      <c r="S640" s="9">
        <f t="shared" si="97"/>
        <v>0</v>
      </c>
      <c r="T640" s="9">
        <f t="shared" si="98"/>
        <v>122.61675034636852</v>
      </c>
      <c r="U640" s="9">
        <f t="shared" si="99"/>
        <v>0</v>
      </c>
    </row>
    <row r="641" spans="8:21">
      <c r="H641" s="8">
        <v>637</v>
      </c>
      <c r="I641" s="9">
        <v>-2.2517790152002983</v>
      </c>
      <c r="J641" s="9">
        <f t="shared" ca="1" si="91"/>
        <v>0.41838257614772367</v>
      </c>
      <c r="K641" s="9">
        <f t="shared" si="92"/>
        <v>-2.2517790152002983</v>
      </c>
      <c r="L641" s="9">
        <f t="shared" si="90"/>
        <v>45.771211226826203</v>
      </c>
      <c r="M641" s="9">
        <f t="shared" si="93"/>
        <v>82.493278310530826</v>
      </c>
      <c r="N641" s="9">
        <f t="shared" si="94"/>
        <v>0</v>
      </c>
      <c r="O641" s="9">
        <f t="shared" si="95"/>
        <v>0</v>
      </c>
      <c r="R641" s="9">
        <f t="shared" si="96"/>
        <v>45.771211226826203</v>
      </c>
      <c r="S641" s="9">
        <f t="shared" si="97"/>
        <v>0</v>
      </c>
      <c r="T641" s="9">
        <f t="shared" si="98"/>
        <v>82.493278310530826</v>
      </c>
      <c r="U641" s="9">
        <f t="shared" si="99"/>
        <v>0</v>
      </c>
    </row>
    <row r="642" spans="8:21">
      <c r="H642" s="8">
        <v>638</v>
      </c>
      <c r="I642" s="9">
        <v>-0.18644011933437643</v>
      </c>
      <c r="J642" s="9">
        <f t="shared" ca="1" si="91"/>
        <v>0.24776938008528143</v>
      </c>
      <c r="K642" s="9">
        <f t="shared" si="92"/>
        <v>-0.18644011933437643</v>
      </c>
      <c r="L642" s="9">
        <f t="shared" si="90"/>
        <v>91.504415854803128</v>
      </c>
      <c r="M642" s="9">
        <f t="shared" si="93"/>
        <v>100.73187224475429</v>
      </c>
      <c r="N642" s="9">
        <f t="shared" si="94"/>
        <v>12.289802070019505</v>
      </c>
      <c r="O642" s="9">
        <f t="shared" si="95"/>
        <v>9.9049392096515732</v>
      </c>
      <c r="R642" s="9">
        <f t="shared" si="96"/>
        <v>91.504415854803128</v>
      </c>
      <c r="S642" s="9">
        <f t="shared" si="97"/>
        <v>12.289802070019505</v>
      </c>
      <c r="T642" s="9">
        <f t="shared" si="98"/>
        <v>100.73187224475429</v>
      </c>
      <c r="U642" s="9">
        <f t="shared" si="99"/>
        <v>9.9049392096515732</v>
      </c>
    </row>
    <row r="643" spans="8:21">
      <c r="H643" s="8">
        <v>639</v>
      </c>
      <c r="I643" s="9">
        <v>0.74378484717088467</v>
      </c>
      <c r="J643" s="9">
        <f t="shared" ca="1" si="91"/>
        <v>-0.23356574688866205</v>
      </c>
      <c r="K643" s="9">
        <f t="shared" si="92"/>
        <v>0.74378484717088467</v>
      </c>
      <c r="L643" s="9">
        <f t="shared" si="90"/>
        <v>125.00984001019167</v>
      </c>
      <c r="M643" s="9">
        <f t="shared" si="93"/>
        <v>110.2143656772289</v>
      </c>
      <c r="N643" s="9">
        <f t="shared" si="94"/>
        <v>0</v>
      </c>
      <c r="O643" s="9">
        <f t="shared" si="95"/>
        <v>3.3193006166494854</v>
      </c>
      <c r="R643" s="9">
        <f t="shared" si="96"/>
        <v>125.00984001019167</v>
      </c>
      <c r="S643" s="9">
        <f t="shared" si="97"/>
        <v>0</v>
      </c>
      <c r="T643" s="9">
        <f t="shared" si="98"/>
        <v>110.2143656772289</v>
      </c>
      <c r="U643" s="9">
        <f t="shared" si="99"/>
        <v>3.3193006166494854</v>
      </c>
    </row>
    <row r="644" spans="8:21">
      <c r="H644" s="8">
        <v>640</v>
      </c>
      <c r="I644" s="9">
        <v>-1.5562095060152676</v>
      </c>
      <c r="J644" s="9">
        <f t="shared" ca="1" si="91"/>
        <v>0.81952679861932964</v>
      </c>
      <c r="K644" s="9">
        <f t="shared" si="92"/>
        <v>-1.5562095060152676</v>
      </c>
      <c r="L644" s="9">
        <f t="shared" si="90"/>
        <v>57.798055891653441</v>
      </c>
      <c r="M644" s="9">
        <f t="shared" si="93"/>
        <v>88.233573015278054</v>
      </c>
      <c r="N644" s="9">
        <f t="shared" si="94"/>
        <v>0</v>
      </c>
      <c r="O644" s="9">
        <f t="shared" si="95"/>
        <v>0</v>
      </c>
      <c r="R644" s="9">
        <f t="shared" si="96"/>
        <v>57.798055891653441</v>
      </c>
      <c r="S644" s="9">
        <f t="shared" si="97"/>
        <v>0</v>
      </c>
      <c r="T644" s="9">
        <f t="shared" si="98"/>
        <v>88.233573015278054</v>
      </c>
      <c r="U644" s="9">
        <f t="shared" si="99"/>
        <v>0</v>
      </c>
    </row>
    <row r="645" spans="8:21">
      <c r="H645" s="8">
        <v>641</v>
      </c>
      <c r="I645" s="9">
        <v>0.64671475508801746</v>
      </c>
      <c r="J645" s="9">
        <f t="shared" ca="1" si="91"/>
        <v>-1.0990564658653679</v>
      </c>
      <c r="K645" s="9">
        <f t="shared" si="92"/>
        <v>0.64671475508801746</v>
      </c>
      <c r="L645" s="9">
        <f t="shared" ref="L645:L708" si="100">$E$7*EXP(($B$5-0.5*$E$9^2)*$B$6+$E$9*SQRT($B$6)*K645)</f>
        <v>121.00529860093783</v>
      </c>
      <c r="M645" s="9">
        <f t="shared" si="93"/>
        <v>109.18451981999389</v>
      </c>
      <c r="N645" s="9">
        <f t="shared" si="94"/>
        <v>0</v>
      </c>
      <c r="O645" s="9">
        <f t="shared" si="95"/>
        <v>4.3491464738844741</v>
      </c>
      <c r="R645" s="9">
        <f t="shared" si="96"/>
        <v>121.00529860093783</v>
      </c>
      <c r="S645" s="9">
        <f t="shared" si="97"/>
        <v>0</v>
      </c>
      <c r="T645" s="9">
        <f t="shared" si="98"/>
        <v>109.18451981999389</v>
      </c>
      <c r="U645" s="9">
        <f t="shared" si="99"/>
        <v>4.3491464738844741</v>
      </c>
    </row>
    <row r="646" spans="8:21">
      <c r="H646" s="8">
        <v>642</v>
      </c>
      <c r="I646" s="9">
        <v>1.1241779999020767</v>
      </c>
      <c r="J646" s="9">
        <f t="shared" ref="J646:J709" ca="1" si="101">NORMSINV(RAND())</f>
        <v>1.2967290412500956</v>
      </c>
      <c r="K646" s="9">
        <f t="shared" ref="K646:K709" si="102">IF($B$7=0,I646,J646)</f>
        <v>1.1241779999020767</v>
      </c>
      <c r="L646" s="9">
        <f t="shared" si="100"/>
        <v>142.02164769416251</v>
      </c>
      <c r="M646" s="9">
        <f t="shared" ref="M646:M709" si="103">$E$8*EXP(($B$5-0.5*$E$10^2)*$B$6+$E$10*SQRT($B$6)*K646)</f>
        <v>114.34455133939106</v>
      </c>
      <c r="N646" s="9">
        <f t="shared" ref="N646:N709" si="104">IF(L646&lt;$E$11,0,IF(AND(L646&gt;$E$11,L646&lt;$E$12),L646-$E$11,IF(AND(L646&gt;$E$12,L646&lt;$E$13),L646-$E$11+2*$E$12-2*L646,0)))</f>
        <v>0</v>
      </c>
      <c r="O646" s="9">
        <f t="shared" ref="O646:O709" si="105">IF(M646&lt;$E$14,0,IF(AND(M646&gt;$E$14,M646&lt;$E$15),M646-$E$14,IF(AND(M646&gt;$E$15,M646&lt;$E$16),M646-$E$14+2*$E$15-2*M646,0)))</f>
        <v>0</v>
      </c>
      <c r="R646" s="9">
        <f t="shared" ref="R646:R709" si="106">L646</f>
        <v>142.02164769416251</v>
      </c>
      <c r="S646" s="9">
        <f t="shared" ref="S646:S709" si="107">N646</f>
        <v>0</v>
      </c>
      <c r="T646" s="9">
        <f t="shared" ref="T646:T709" si="108">M646</f>
        <v>114.34455133939106</v>
      </c>
      <c r="U646" s="9">
        <f t="shared" ref="U646:U709" si="109">O646</f>
        <v>0</v>
      </c>
    </row>
    <row r="647" spans="8:21">
      <c r="H647" s="8">
        <v>643</v>
      </c>
      <c r="I647" s="9">
        <v>0.98604667860674211</v>
      </c>
      <c r="J647" s="9">
        <f t="shared" ca="1" si="101"/>
        <v>-0.24477761804318915</v>
      </c>
      <c r="K647" s="9">
        <f t="shared" si="102"/>
        <v>0.98604667860674211</v>
      </c>
      <c r="L647" s="9">
        <f t="shared" si="100"/>
        <v>135.59182631522538</v>
      </c>
      <c r="M647" s="9">
        <f t="shared" si="103"/>
        <v>112.82716724277587</v>
      </c>
      <c r="N647" s="9">
        <f t="shared" si="104"/>
        <v>0</v>
      </c>
      <c r="O647" s="9">
        <f t="shared" si="105"/>
        <v>0.70649905110249733</v>
      </c>
      <c r="R647" s="9">
        <f t="shared" si="106"/>
        <v>135.59182631522538</v>
      </c>
      <c r="S647" s="9">
        <f t="shared" si="107"/>
        <v>0</v>
      </c>
      <c r="T647" s="9">
        <f t="shared" si="108"/>
        <v>112.82716724277587</v>
      </c>
      <c r="U647" s="9">
        <f t="shared" si="109"/>
        <v>0.70649905110249733</v>
      </c>
    </row>
    <row r="648" spans="8:21">
      <c r="H648" s="8">
        <v>644</v>
      </c>
      <c r="I648" s="9">
        <v>-0.14721531645333794</v>
      </c>
      <c r="J648" s="9">
        <f t="shared" ca="1" si="101"/>
        <v>0.124372513370821</v>
      </c>
      <c r="K648" s="9">
        <f t="shared" si="102"/>
        <v>-0.14721531645333794</v>
      </c>
      <c r="L648" s="9">
        <f t="shared" si="100"/>
        <v>92.71623186739842</v>
      </c>
      <c r="M648" s="9">
        <f t="shared" si="103"/>
        <v>101.11472982394248</v>
      </c>
      <c r="N648" s="9">
        <f t="shared" si="104"/>
        <v>13.501618082614797</v>
      </c>
      <c r="O648" s="9">
        <f t="shared" si="105"/>
        <v>10.287796788839771</v>
      </c>
      <c r="R648" s="9">
        <f t="shared" si="106"/>
        <v>92.71623186739842</v>
      </c>
      <c r="S648" s="9">
        <f t="shared" si="107"/>
        <v>13.501618082614797</v>
      </c>
      <c r="T648" s="9">
        <f t="shared" si="108"/>
        <v>101.11472982394248</v>
      </c>
      <c r="U648" s="9">
        <f t="shared" si="109"/>
        <v>10.287796788839771</v>
      </c>
    </row>
    <row r="649" spans="8:21">
      <c r="H649" s="8">
        <v>645</v>
      </c>
      <c r="I649" s="9">
        <v>0.60977554247773358</v>
      </c>
      <c r="J649" s="9">
        <f t="shared" ca="1" si="101"/>
        <v>8.1826264005438264E-5</v>
      </c>
      <c r="K649" s="9">
        <f t="shared" si="102"/>
        <v>0.60977554247773358</v>
      </c>
      <c r="L649" s="9">
        <f t="shared" si="100"/>
        <v>119.51532601554607</v>
      </c>
      <c r="M649" s="9">
        <f t="shared" si="103"/>
        <v>108.79515319211401</v>
      </c>
      <c r="N649" s="9">
        <f t="shared" si="104"/>
        <v>0</v>
      </c>
      <c r="O649" s="9">
        <f t="shared" si="105"/>
        <v>4.7385131017643687</v>
      </c>
      <c r="R649" s="9">
        <f t="shared" si="106"/>
        <v>119.51532601554607</v>
      </c>
      <c r="S649" s="9">
        <f t="shared" si="107"/>
        <v>0</v>
      </c>
      <c r="T649" s="9">
        <f t="shared" si="108"/>
        <v>108.79515319211401</v>
      </c>
      <c r="U649" s="9">
        <f t="shared" si="109"/>
        <v>4.7385131017643687</v>
      </c>
    </row>
    <row r="650" spans="8:21">
      <c r="H650" s="8">
        <v>646</v>
      </c>
      <c r="I650" s="9">
        <v>0.11355622565880441</v>
      </c>
      <c r="J650" s="9">
        <f t="shared" ca="1" si="101"/>
        <v>-0.68300510793199132</v>
      </c>
      <c r="K650" s="9">
        <f t="shared" si="102"/>
        <v>0.11355622565880441</v>
      </c>
      <c r="L650" s="9">
        <f t="shared" si="100"/>
        <v>101.1908675651032</v>
      </c>
      <c r="M650" s="9">
        <f t="shared" si="103"/>
        <v>103.69727629692213</v>
      </c>
      <c r="N650" s="9">
        <f t="shared" si="104"/>
        <v>17.631053112072237</v>
      </c>
      <c r="O650" s="9">
        <f t="shared" si="105"/>
        <v>9.8363899969562567</v>
      </c>
      <c r="R650" s="9">
        <f t="shared" si="106"/>
        <v>101.1908675651032</v>
      </c>
      <c r="S650" s="9">
        <f t="shared" si="107"/>
        <v>17.631053112072237</v>
      </c>
      <c r="T650" s="9">
        <f t="shared" si="108"/>
        <v>103.69727629692213</v>
      </c>
      <c r="U650" s="9">
        <f t="shared" si="109"/>
        <v>9.8363899969562567</v>
      </c>
    </row>
    <row r="651" spans="8:21">
      <c r="H651" s="8">
        <v>647</v>
      </c>
      <c r="I651" s="9">
        <v>0.96886160743301575</v>
      </c>
      <c r="J651" s="9">
        <f t="shared" ca="1" si="101"/>
        <v>-1.7805580393351617</v>
      </c>
      <c r="K651" s="9">
        <f t="shared" si="102"/>
        <v>0.96886160743301575</v>
      </c>
      <c r="L651" s="9">
        <f t="shared" si="100"/>
        <v>134.81252092795597</v>
      </c>
      <c r="M651" s="9">
        <f t="shared" si="103"/>
        <v>112.63980170287121</v>
      </c>
      <c r="N651" s="9">
        <f t="shared" si="104"/>
        <v>0</v>
      </c>
      <c r="O651" s="9">
        <f t="shared" si="105"/>
        <v>0.89386459100717275</v>
      </c>
      <c r="R651" s="9">
        <f t="shared" si="106"/>
        <v>134.81252092795597</v>
      </c>
      <c r="S651" s="9">
        <f t="shared" si="107"/>
        <v>0</v>
      </c>
      <c r="T651" s="9">
        <f t="shared" si="108"/>
        <v>112.63980170287121</v>
      </c>
      <c r="U651" s="9">
        <f t="shared" si="109"/>
        <v>0.89386459100717275</v>
      </c>
    </row>
    <row r="652" spans="8:21">
      <c r="H652" s="8">
        <v>648</v>
      </c>
      <c r="I652" s="9">
        <v>0.31397621101687129</v>
      </c>
      <c r="J652" s="9">
        <f t="shared" ca="1" si="101"/>
        <v>-2.4622746605328842</v>
      </c>
      <c r="K652" s="9">
        <f t="shared" si="102"/>
        <v>0.31397621101687129</v>
      </c>
      <c r="L652" s="9">
        <f t="shared" si="100"/>
        <v>108.22701894335862</v>
      </c>
      <c r="M652" s="9">
        <f t="shared" si="103"/>
        <v>105.72687298777393</v>
      </c>
      <c r="N652" s="9">
        <f t="shared" si="104"/>
        <v>10.594901733816812</v>
      </c>
      <c r="O652" s="9">
        <f t="shared" si="105"/>
        <v>7.8067933061044528</v>
      </c>
      <c r="R652" s="9">
        <f t="shared" si="106"/>
        <v>108.22701894335862</v>
      </c>
      <c r="S652" s="9">
        <f t="shared" si="107"/>
        <v>10.594901733816812</v>
      </c>
      <c r="T652" s="9">
        <f t="shared" si="108"/>
        <v>105.72687298777393</v>
      </c>
      <c r="U652" s="9">
        <f t="shared" si="109"/>
        <v>7.8067933061044528</v>
      </c>
    </row>
    <row r="653" spans="8:21">
      <c r="H653" s="8">
        <v>649</v>
      </c>
      <c r="I653" s="9">
        <v>-0.56314088881002533</v>
      </c>
      <c r="J653" s="9">
        <f t="shared" ca="1" si="101"/>
        <v>-0.39026831335595791</v>
      </c>
      <c r="K653" s="9">
        <f t="shared" si="102"/>
        <v>-0.56314088881002533</v>
      </c>
      <c r="L653" s="9">
        <f t="shared" si="100"/>
        <v>80.643535612156185</v>
      </c>
      <c r="M653" s="9">
        <f t="shared" si="103"/>
        <v>97.128062186632945</v>
      </c>
      <c r="N653" s="9">
        <f t="shared" si="104"/>
        <v>1.4289218273725623</v>
      </c>
      <c r="O653" s="9">
        <f t="shared" si="105"/>
        <v>6.3011291515302332</v>
      </c>
      <c r="R653" s="9">
        <f t="shared" si="106"/>
        <v>80.643535612156185</v>
      </c>
      <c r="S653" s="9">
        <f t="shared" si="107"/>
        <v>1.4289218273725623</v>
      </c>
      <c r="T653" s="9">
        <f t="shared" si="108"/>
        <v>97.128062186632945</v>
      </c>
      <c r="U653" s="9">
        <f t="shared" si="109"/>
        <v>6.3011291515302332</v>
      </c>
    </row>
    <row r="654" spans="8:21">
      <c r="H654" s="8">
        <v>650</v>
      </c>
      <c r="I654" s="9">
        <v>-1.6426614363808201</v>
      </c>
      <c r="J654" s="9">
        <f t="shared" ca="1" si="101"/>
        <v>0.13196473359009506</v>
      </c>
      <c r="K654" s="9">
        <f t="shared" si="102"/>
        <v>-1.6426614363808201</v>
      </c>
      <c r="L654" s="9">
        <f t="shared" si="100"/>
        <v>56.146168420775098</v>
      </c>
      <c r="M654" s="9">
        <f t="shared" si="103"/>
        <v>87.498924166032509</v>
      </c>
      <c r="N654" s="9">
        <f t="shared" si="104"/>
        <v>0</v>
      </c>
      <c r="O654" s="9">
        <f t="shared" si="105"/>
        <v>0</v>
      </c>
      <c r="R654" s="9">
        <f t="shared" si="106"/>
        <v>56.146168420775098</v>
      </c>
      <c r="S654" s="9">
        <f t="shared" si="107"/>
        <v>0</v>
      </c>
      <c r="T654" s="9">
        <f t="shared" si="108"/>
        <v>87.498924166032509</v>
      </c>
      <c r="U654" s="9">
        <f t="shared" si="109"/>
        <v>0</v>
      </c>
    </row>
    <row r="655" spans="8:21">
      <c r="H655" s="8">
        <v>651</v>
      </c>
      <c r="I655" s="9">
        <v>-2.3572660788675983</v>
      </c>
      <c r="J655" s="9">
        <f t="shared" ca="1" si="101"/>
        <v>9.771077104182424E-2</v>
      </c>
      <c r="K655" s="9">
        <f t="shared" si="102"/>
        <v>-2.3572660788675983</v>
      </c>
      <c r="L655" s="9">
        <f t="shared" si="100"/>
        <v>44.180082949699354</v>
      </c>
      <c r="M655" s="9">
        <f t="shared" si="103"/>
        <v>81.655961386295218</v>
      </c>
      <c r="N655" s="9">
        <f t="shared" si="104"/>
        <v>0</v>
      </c>
      <c r="O655" s="9">
        <f t="shared" si="105"/>
        <v>0</v>
      </c>
      <c r="R655" s="9">
        <f t="shared" si="106"/>
        <v>44.180082949699354</v>
      </c>
      <c r="S655" s="9">
        <f t="shared" si="107"/>
        <v>0</v>
      </c>
      <c r="T655" s="9">
        <f t="shared" si="108"/>
        <v>81.655961386295218</v>
      </c>
      <c r="U655" s="9">
        <f t="shared" si="109"/>
        <v>0</v>
      </c>
    </row>
    <row r="656" spans="8:21">
      <c r="H656" s="8">
        <v>652</v>
      </c>
      <c r="I656" s="9">
        <v>0.19698202734837542</v>
      </c>
      <c r="J656" s="9">
        <f t="shared" ca="1" si="101"/>
        <v>0.61035140766440188</v>
      </c>
      <c r="K656" s="9">
        <f t="shared" si="102"/>
        <v>0.19698202734837542</v>
      </c>
      <c r="L656" s="9">
        <f t="shared" si="100"/>
        <v>104.0623482525519</v>
      </c>
      <c r="M656" s="9">
        <f t="shared" si="103"/>
        <v>104.53732892313025</v>
      </c>
      <c r="N656" s="9">
        <f t="shared" si="104"/>
        <v>14.759572424623542</v>
      </c>
      <c r="O656" s="9">
        <f t="shared" si="105"/>
        <v>8.9963373707481367</v>
      </c>
      <c r="R656" s="9">
        <f t="shared" si="106"/>
        <v>104.0623482525519</v>
      </c>
      <c r="S656" s="9">
        <f t="shared" si="107"/>
        <v>14.759572424623542</v>
      </c>
      <c r="T656" s="9">
        <f t="shared" si="108"/>
        <v>104.53732892313025</v>
      </c>
      <c r="U656" s="9">
        <f t="shared" si="109"/>
        <v>8.9963373707481367</v>
      </c>
    </row>
    <row r="657" spans="8:21">
      <c r="H657" s="8">
        <v>653</v>
      </c>
      <c r="I657" s="9">
        <v>-0.17405270752658455</v>
      </c>
      <c r="J657" s="9">
        <f t="shared" ca="1" si="101"/>
        <v>5.2210218891354208E-3</v>
      </c>
      <c r="K657" s="9">
        <f t="shared" si="102"/>
        <v>-0.17405270752658455</v>
      </c>
      <c r="L657" s="9">
        <f t="shared" si="100"/>
        <v>91.885393089516128</v>
      </c>
      <c r="M657" s="9">
        <f t="shared" si="103"/>
        <v>100.85262393216142</v>
      </c>
      <c r="N657" s="9">
        <f t="shared" si="104"/>
        <v>12.670779304732505</v>
      </c>
      <c r="O657" s="9">
        <f t="shared" si="105"/>
        <v>10.025690897058709</v>
      </c>
      <c r="R657" s="9">
        <f t="shared" si="106"/>
        <v>91.885393089516128</v>
      </c>
      <c r="S657" s="9">
        <f t="shared" si="107"/>
        <v>12.670779304732505</v>
      </c>
      <c r="T657" s="9">
        <f t="shared" si="108"/>
        <v>100.85262393216142</v>
      </c>
      <c r="U657" s="9">
        <f t="shared" si="109"/>
        <v>10.025690897058709</v>
      </c>
    </row>
    <row r="658" spans="8:21">
      <c r="H658" s="8">
        <v>654</v>
      </c>
      <c r="I658" s="9">
        <v>-1.1616938466525797</v>
      </c>
      <c r="J658" s="9">
        <f t="shared" ca="1" si="101"/>
        <v>-1.3395575342905677</v>
      </c>
      <c r="K658" s="9">
        <f t="shared" si="102"/>
        <v>-1.1616938466525797</v>
      </c>
      <c r="L658" s="9">
        <f t="shared" si="100"/>
        <v>65.975204822668701</v>
      </c>
      <c r="M658" s="9">
        <f t="shared" si="103"/>
        <v>91.665161721571678</v>
      </c>
      <c r="N658" s="9">
        <f t="shared" si="104"/>
        <v>0</v>
      </c>
      <c r="O658" s="9">
        <f t="shared" si="105"/>
        <v>0.83822868646896609</v>
      </c>
      <c r="R658" s="9">
        <f t="shared" si="106"/>
        <v>65.975204822668701</v>
      </c>
      <c r="S658" s="9">
        <f t="shared" si="107"/>
        <v>0</v>
      </c>
      <c r="T658" s="9">
        <f t="shared" si="108"/>
        <v>91.665161721571678</v>
      </c>
      <c r="U658" s="9">
        <f t="shared" si="109"/>
        <v>0.83822868646896609</v>
      </c>
    </row>
    <row r="659" spans="8:21">
      <c r="H659" s="8">
        <v>655</v>
      </c>
      <c r="I659" s="9">
        <v>-0.93906963190840387</v>
      </c>
      <c r="J659" s="9">
        <f t="shared" ca="1" si="101"/>
        <v>-0.53891677606751653</v>
      </c>
      <c r="K659" s="9">
        <f t="shared" si="102"/>
        <v>-0.93906963190840387</v>
      </c>
      <c r="L659" s="9">
        <f t="shared" si="100"/>
        <v>71.090165486712095</v>
      </c>
      <c r="M659" s="9">
        <f t="shared" si="103"/>
        <v>93.660175874667402</v>
      </c>
      <c r="N659" s="9">
        <f t="shared" si="104"/>
        <v>0</v>
      </c>
      <c r="O659" s="9">
        <f t="shared" si="105"/>
        <v>2.83324283956469</v>
      </c>
      <c r="R659" s="9">
        <f t="shared" si="106"/>
        <v>71.090165486712095</v>
      </c>
      <c r="S659" s="9">
        <f t="shared" si="107"/>
        <v>0</v>
      </c>
      <c r="T659" s="9">
        <f t="shared" si="108"/>
        <v>93.660175874667402</v>
      </c>
      <c r="U659" s="9">
        <f t="shared" si="109"/>
        <v>2.83324283956469</v>
      </c>
    </row>
    <row r="660" spans="8:21">
      <c r="H660" s="8">
        <v>656</v>
      </c>
      <c r="I660" s="9">
        <v>-0.90872356321156655</v>
      </c>
      <c r="J660" s="9">
        <f t="shared" ca="1" si="101"/>
        <v>0.19243154035886287</v>
      </c>
      <c r="K660" s="9">
        <f t="shared" si="102"/>
        <v>-0.90872356321156655</v>
      </c>
      <c r="L660" s="9">
        <f t="shared" si="100"/>
        <v>71.817439221840033</v>
      </c>
      <c r="M660" s="9">
        <f t="shared" si="103"/>
        <v>93.935459520864043</v>
      </c>
      <c r="N660" s="9">
        <f t="shared" si="104"/>
        <v>0</v>
      </c>
      <c r="O660" s="9">
        <f t="shared" si="105"/>
        <v>3.1085264857613311</v>
      </c>
      <c r="R660" s="9">
        <f t="shared" si="106"/>
        <v>71.817439221840033</v>
      </c>
      <c r="S660" s="9">
        <f t="shared" si="107"/>
        <v>0</v>
      </c>
      <c r="T660" s="9">
        <f t="shared" si="108"/>
        <v>93.935459520864043</v>
      </c>
      <c r="U660" s="9">
        <f t="shared" si="109"/>
        <v>3.1085264857613311</v>
      </c>
    </row>
    <row r="661" spans="8:21">
      <c r="H661" s="8">
        <v>657</v>
      </c>
      <c r="I661" s="9">
        <v>0.92771982916891149</v>
      </c>
      <c r="J661" s="9">
        <f t="shared" ca="1" si="101"/>
        <v>0.72543402720120509</v>
      </c>
      <c r="K661" s="9">
        <f t="shared" si="102"/>
        <v>0.92771982916891149</v>
      </c>
      <c r="L661" s="9">
        <f t="shared" si="100"/>
        <v>132.96497974546037</v>
      </c>
      <c r="M661" s="9">
        <f t="shared" si="103"/>
        <v>112.19250390759306</v>
      </c>
      <c r="N661" s="9">
        <f t="shared" si="104"/>
        <v>0</v>
      </c>
      <c r="O661" s="9">
        <f t="shared" si="105"/>
        <v>1.3411623862853332</v>
      </c>
      <c r="R661" s="9">
        <f t="shared" si="106"/>
        <v>132.96497974546037</v>
      </c>
      <c r="S661" s="9">
        <f t="shared" si="107"/>
        <v>0</v>
      </c>
      <c r="T661" s="9">
        <f t="shared" si="108"/>
        <v>112.19250390759306</v>
      </c>
      <c r="U661" s="9">
        <f t="shared" si="109"/>
        <v>1.3411623862853332</v>
      </c>
    </row>
    <row r="662" spans="8:21">
      <c r="H662" s="8">
        <v>658</v>
      </c>
      <c r="I662" s="9">
        <v>2.0769423391005031</v>
      </c>
      <c r="J662" s="9">
        <f t="shared" ca="1" si="101"/>
        <v>-0.61657304346311659</v>
      </c>
      <c r="K662" s="9">
        <f t="shared" si="102"/>
        <v>2.0769423391005031</v>
      </c>
      <c r="L662" s="9">
        <f t="shared" si="100"/>
        <v>195.49691726388377</v>
      </c>
      <c r="M662" s="9">
        <f t="shared" si="103"/>
        <v>125.38150332618248</v>
      </c>
      <c r="N662" s="9">
        <f t="shared" si="104"/>
        <v>0</v>
      </c>
      <c r="O662" s="9">
        <f t="shared" si="105"/>
        <v>0</v>
      </c>
      <c r="R662" s="9">
        <f t="shared" si="106"/>
        <v>195.49691726388377</v>
      </c>
      <c r="S662" s="9">
        <f t="shared" si="107"/>
        <v>0</v>
      </c>
      <c r="T662" s="9">
        <f t="shared" si="108"/>
        <v>125.38150332618248</v>
      </c>
      <c r="U662" s="9">
        <f t="shared" si="109"/>
        <v>0</v>
      </c>
    </row>
    <row r="663" spans="8:21">
      <c r="H663" s="8">
        <v>659</v>
      </c>
      <c r="I663" s="9">
        <v>-0.17870205087848304</v>
      </c>
      <c r="J663" s="9">
        <f t="shared" ca="1" si="101"/>
        <v>1.3314913312746863</v>
      </c>
      <c r="K663" s="9">
        <f t="shared" si="102"/>
        <v>-0.17870205087848304</v>
      </c>
      <c r="L663" s="9">
        <f t="shared" si="100"/>
        <v>91.74221604683909</v>
      </c>
      <c r="M663" s="9">
        <f t="shared" si="103"/>
        <v>100.80728547497942</v>
      </c>
      <c r="N663" s="9">
        <f t="shared" si="104"/>
        <v>12.527602262055467</v>
      </c>
      <c r="O663" s="9">
        <f t="shared" si="105"/>
        <v>9.9803524398767109</v>
      </c>
      <c r="R663" s="9">
        <f t="shared" si="106"/>
        <v>91.74221604683909</v>
      </c>
      <c r="S663" s="9">
        <f t="shared" si="107"/>
        <v>12.527602262055467</v>
      </c>
      <c r="T663" s="9">
        <f t="shared" si="108"/>
        <v>100.80728547497942</v>
      </c>
      <c r="U663" s="9">
        <f t="shared" si="109"/>
        <v>9.9803524398767109</v>
      </c>
    </row>
    <row r="664" spans="8:21">
      <c r="H664" s="8">
        <v>660</v>
      </c>
      <c r="I664" s="9">
        <v>0.26941603930270724</v>
      </c>
      <c r="J664" s="9">
        <f t="shared" ca="1" si="101"/>
        <v>0.24332244818989493</v>
      </c>
      <c r="K664" s="9">
        <f t="shared" si="102"/>
        <v>0.26941603930270724</v>
      </c>
      <c r="L664" s="9">
        <f t="shared" si="100"/>
        <v>106.6215015487023</v>
      </c>
      <c r="M664" s="9">
        <f t="shared" si="103"/>
        <v>105.27221761844488</v>
      </c>
      <c r="N664" s="9">
        <f t="shared" si="104"/>
        <v>12.200419128473129</v>
      </c>
      <c r="O664" s="9">
        <f t="shared" si="105"/>
        <v>8.2614486754335132</v>
      </c>
      <c r="R664" s="9">
        <f t="shared" si="106"/>
        <v>106.6215015487023</v>
      </c>
      <c r="S664" s="9">
        <f t="shared" si="107"/>
        <v>12.200419128473129</v>
      </c>
      <c r="T664" s="9">
        <f t="shared" si="108"/>
        <v>105.27221761844488</v>
      </c>
      <c r="U664" s="9">
        <f t="shared" si="109"/>
        <v>8.2614486754335132</v>
      </c>
    </row>
    <row r="665" spans="8:21">
      <c r="H665" s="8">
        <v>661</v>
      </c>
      <c r="I665" s="9">
        <v>0.85677903050809912</v>
      </c>
      <c r="J665" s="9">
        <f t="shared" ca="1" si="101"/>
        <v>0.74606324352016773</v>
      </c>
      <c r="K665" s="9">
        <f t="shared" si="102"/>
        <v>0.85677903050809912</v>
      </c>
      <c r="L665" s="9">
        <f t="shared" si="100"/>
        <v>129.83853591057914</v>
      </c>
      <c r="M665" s="9">
        <f t="shared" si="103"/>
        <v>111.42539594360844</v>
      </c>
      <c r="N665" s="9">
        <f t="shared" si="104"/>
        <v>0</v>
      </c>
      <c r="O665" s="9">
        <f t="shared" si="105"/>
        <v>2.1082703502699474</v>
      </c>
      <c r="R665" s="9">
        <f t="shared" si="106"/>
        <v>129.83853591057914</v>
      </c>
      <c r="S665" s="9">
        <f t="shared" si="107"/>
        <v>0</v>
      </c>
      <c r="T665" s="9">
        <f t="shared" si="108"/>
        <v>111.42539594360844</v>
      </c>
      <c r="U665" s="9">
        <f t="shared" si="109"/>
        <v>2.1082703502699474</v>
      </c>
    </row>
    <row r="666" spans="8:21">
      <c r="H666" s="8">
        <v>662</v>
      </c>
      <c r="I666" s="9">
        <v>1.643140988423877</v>
      </c>
      <c r="J666" s="9">
        <f t="shared" ca="1" si="101"/>
        <v>0.83924471983127402</v>
      </c>
      <c r="K666" s="9">
        <f t="shared" si="102"/>
        <v>1.643140988423877</v>
      </c>
      <c r="L666" s="9">
        <f t="shared" si="100"/>
        <v>169.02455748995689</v>
      </c>
      <c r="M666" s="9">
        <f t="shared" si="103"/>
        <v>120.23002927773939</v>
      </c>
      <c r="N666" s="9">
        <f t="shared" si="104"/>
        <v>0</v>
      </c>
      <c r="O666" s="9">
        <f t="shared" si="105"/>
        <v>0</v>
      </c>
      <c r="R666" s="9">
        <f t="shared" si="106"/>
        <v>169.02455748995689</v>
      </c>
      <c r="S666" s="9">
        <f t="shared" si="107"/>
        <v>0</v>
      </c>
      <c r="T666" s="9">
        <f t="shared" si="108"/>
        <v>120.23002927773939</v>
      </c>
      <c r="U666" s="9">
        <f t="shared" si="109"/>
        <v>0</v>
      </c>
    </row>
    <row r="667" spans="8:21">
      <c r="H667" s="8">
        <v>663</v>
      </c>
      <c r="I667" s="9">
        <v>0.18817060557327286</v>
      </c>
      <c r="J667" s="9">
        <f t="shared" ca="1" si="101"/>
        <v>-0.67071805304112031</v>
      </c>
      <c r="K667" s="9">
        <f t="shared" si="102"/>
        <v>0.18817060557327286</v>
      </c>
      <c r="L667" s="9">
        <f t="shared" si="100"/>
        <v>103.75525386473473</v>
      </c>
      <c r="M667" s="9">
        <f t="shared" si="103"/>
        <v>104.44828220733527</v>
      </c>
      <c r="N667" s="9">
        <f t="shared" si="104"/>
        <v>15.066666812440701</v>
      </c>
      <c r="O667" s="9">
        <f t="shared" si="105"/>
        <v>9.0853840865431152</v>
      </c>
      <c r="R667" s="9">
        <f t="shared" si="106"/>
        <v>103.75525386473473</v>
      </c>
      <c r="S667" s="9">
        <f t="shared" si="107"/>
        <v>15.066666812440701</v>
      </c>
      <c r="T667" s="9">
        <f t="shared" si="108"/>
        <v>104.44828220733527</v>
      </c>
      <c r="U667" s="9">
        <f t="shared" si="109"/>
        <v>9.0853840865431152</v>
      </c>
    </row>
    <row r="668" spans="8:21">
      <c r="H668" s="8">
        <v>664</v>
      </c>
      <c r="I668" s="9">
        <v>0.13183072484344507</v>
      </c>
      <c r="J668" s="9">
        <f t="shared" ca="1" si="101"/>
        <v>-9.140521203349207E-2</v>
      </c>
      <c r="K668" s="9">
        <f t="shared" si="102"/>
        <v>0.13183072484344507</v>
      </c>
      <c r="L668" s="9">
        <f t="shared" si="100"/>
        <v>101.81301360585448</v>
      </c>
      <c r="M668" s="9">
        <f t="shared" si="103"/>
        <v>103.8807113059233</v>
      </c>
      <c r="N668" s="9">
        <f t="shared" si="104"/>
        <v>17.008907071320948</v>
      </c>
      <c r="O668" s="9">
        <f t="shared" si="105"/>
        <v>9.6529549879550984</v>
      </c>
      <c r="R668" s="9">
        <f t="shared" si="106"/>
        <v>101.81301360585448</v>
      </c>
      <c r="S668" s="9">
        <f t="shared" si="107"/>
        <v>17.008907071320948</v>
      </c>
      <c r="T668" s="9">
        <f t="shared" si="108"/>
        <v>103.8807113059233</v>
      </c>
      <c r="U668" s="9">
        <f t="shared" si="109"/>
        <v>9.6529549879550984</v>
      </c>
    </row>
    <row r="669" spans="8:21">
      <c r="H669" s="8">
        <v>665</v>
      </c>
      <c r="I669" s="9">
        <v>-0.12294775454768478</v>
      </c>
      <c r="J669" s="9">
        <f t="shared" ca="1" si="101"/>
        <v>-0.22554165159379108</v>
      </c>
      <c r="K669" s="9">
        <f t="shared" si="102"/>
        <v>-0.12294775454768478</v>
      </c>
      <c r="L669" s="9">
        <f t="shared" si="100"/>
        <v>93.473979292461991</v>
      </c>
      <c r="M669" s="9">
        <f t="shared" si="103"/>
        <v>101.35232404184912</v>
      </c>
      <c r="N669" s="9">
        <f t="shared" si="104"/>
        <v>14.259365507678368</v>
      </c>
      <c r="O669" s="9">
        <f t="shared" si="105"/>
        <v>10.525391006746403</v>
      </c>
      <c r="R669" s="9">
        <f t="shared" si="106"/>
        <v>93.473979292461991</v>
      </c>
      <c r="S669" s="9">
        <f t="shared" si="107"/>
        <v>14.259365507678368</v>
      </c>
      <c r="T669" s="9">
        <f t="shared" si="108"/>
        <v>101.35232404184912</v>
      </c>
      <c r="U669" s="9">
        <f t="shared" si="109"/>
        <v>10.525391006746403</v>
      </c>
    </row>
    <row r="670" spans="8:21">
      <c r="H670" s="8">
        <v>666</v>
      </c>
      <c r="I670" s="9">
        <v>-0.84137666414424528</v>
      </c>
      <c r="J670" s="9">
        <f t="shared" ca="1" si="101"/>
        <v>0.5106596281710345</v>
      </c>
      <c r="K670" s="9">
        <f t="shared" si="102"/>
        <v>-0.84137666414424528</v>
      </c>
      <c r="L670" s="9">
        <f t="shared" si="100"/>
        <v>73.458163865103685</v>
      </c>
      <c r="M670" s="9">
        <f t="shared" si="103"/>
        <v>94.549289139770238</v>
      </c>
      <c r="N670" s="9">
        <f t="shared" si="104"/>
        <v>0</v>
      </c>
      <c r="O670" s="9">
        <f t="shared" si="105"/>
        <v>3.7223561046675258</v>
      </c>
      <c r="R670" s="9">
        <f t="shared" si="106"/>
        <v>73.458163865103685</v>
      </c>
      <c r="S670" s="9">
        <f t="shared" si="107"/>
        <v>0</v>
      </c>
      <c r="T670" s="9">
        <f t="shared" si="108"/>
        <v>94.549289139770238</v>
      </c>
      <c r="U670" s="9">
        <f t="shared" si="109"/>
        <v>3.7223561046675258</v>
      </c>
    </row>
    <row r="671" spans="8:21">
      <c r="H671" s="8">
        <v>667</v>
      </c>
      <c r="I671" s="9">
        <v>5.105028631153203E-2</v>
      </c>
      <c r="J671" s="9">
        <f t="shared" ca="1" si="101"/>
        <v>2.9614160220566444E-2</v>
      </c>
      <c r="K671" s="9">
        <f t="shared" si="102"/>
        <v>5.105028631153203E-2</v>
      </c>
      <c r="L671" s="9">
        <f t="shared" si="100"/>
        <v>99.091483308030405</v>
      </c>
      <c r="M671" s="9">
        <f t="shared" si="103"/>
        <v>103.07230199107039</v>
      </c>
      <c r="N671" s="9">
        <f t="shared" si="104"/>
        <v>19.730437369145022</v>
      </c>
      <c r="O671" s="9">
        <f t="shared" si="105"/>
        <v>10.461364302807993</v>
      </c>
      <c r="R671" s="9">
        <f t="shared" si="106"/>
        <v>99.091483308030405</v>
      </c>
      <c r="S671" s="9">
        <f t="shared" si="107"/>
        <v>19.730437369145022</v>
      </c>
      <c r="T671" s="9">
        <f t="shared" si="108"/>
        <v>103.07230199107039</v>
      </c>
      <c r="U671" s="9">
        <f t="shared" si="109"/>
        <v>10.461364302807993</v>
      </c>
    </row>
    <row r="672" spans="8:21">
      <c r="H672" s="8">
        <v>668</v>
      </c>
      <c r="I672" s="9">
        <v>-0.48840843691919494</v>
      </c>
      <c r="J672" s="9">
        <f t="shared" ca="1" si="101"/>
        <v>1.9860198034837588</v>
      </c>
      <c r="K672" s="9">
        <f t="shared" si="102"/>
        <v>-0.48840843691919494</v>
      </c>
      <c r="L672" s="9">
        <f t="shared" si="100"/>
        <v>82.690484607034065</v>
      </c>
      <c r="M672" s="9">
        <f t="shared" si="103"/>
        <v>97.832609088323252</v>
      </c>
      <c r="N672" s="9">
        <f t="shared" si="104"/>
        <v>3.4758708222504424</v>
      </c>
      <c r="O672" s="9">
        <f t="shared" si="105"/>
        <v>7.0056760532205402</v>
      </c>
      <c r="R672" s="9">
        <f t="shared" si="106"/>
        <v>82.690484607034065</v>
      </c>
      <c r="S672" s="9">
        <f t="shared" si="107"/>
        <v>3.4758708222504424</v>
      </c>
      <c r="T672" s="9">
        <f t="shared" si="108"/>
        <v>97.832609088323252</v>
      </c>
      <c r="U672" s="9">
        <f t="shared" si="109"/>
        <v>7.0056760532205402</v>
      </c>
    </row>
    <row r="673" spans="8:21">
      <c r="H673" s="8">
        <v>669</v>
      </c>
      <c r="I673" s="9">
        <v>1.3142529851646649</v>
      </c>
      <c r="J673" s="9">
        <f t="shared" ca="1" si="101"/>
        <v>-1.3478756241437859</v>
      </c>
      <c r="K673" s="9">
        <f t="shared" si="102"/>
        <v>1.3142529851646649</v>
      </c>
      <c r="L673" s="9">
        <f t="shared" si="100"/>
        <v>151.37076611733221</v>
      </c>
      <c r="M673" s="9">
        <f t="shared" si="103"/>
        <v>116.46595772545064</v>
      </c>
      <c r="N673" s="9">
        <f t="shared" si="104"/>
        <v>0</v>
      </c>
      <c r="O673" s="9">
        <f t="shared" si="105"/>
        <v>0</v>
      </c>
      <c r="R673" s="9">
        <f t="shared" si="106"/>
        <v>151.37076611733221</v>
      </c>
      <c r="S673" s="9">
        <f t="shared" si="107"/>
        <v>0</v>
      </c>
      <c r="T673" s="9">
        <f t="shared" si="108"/>
        <v>116.46595772545064</v>
      </c>
      <c r="U673" s="9">
        <f t="shared" si="109"/>
        <v>0</v>
      </c>
    </row>
    <row r="674" spans="8:21">
      <c r="H674" s="8">
        <v>670</v>
      </c>
      <c r="I674" s="9">
        <v>0.24034386967520086</v>
      </c>
      <c r="J674" s="9">
        <f t="shared" ca="1" si="101"/>
        <v>5.2182910346334183E-2</v>
      </c>
      <c r="K674" s="9">
        <f t="shared" si="102"/>
        <v>0.24034386967520086</v>
      </c>
      <c r="L674" s="9">
        <f t="shared" si="100"/>
        <v>105.58688262488162</v>
      </c>
      <c r="M674" s="9">
        <f t="shared" si="103"/>
        <v>104.97664352441366</v>
      </c>
      <c r="N674" s="9">
        <f t="shared" si="104"/>
        <v>13.235038052293817</v>
      </c>
      <c r="O674" s="9">
        <f t="shared" si="105"/>
        <v>8.5570227694647372</v>
      </c>
      <c r="R674" s="9">
        <f t="shared" si="106"/>
        <v>105.58688262488162</v>
      </c>
      <c r="S674" s="9">
        <f t="shared" si="107"/>
        <v>13.235038052293817</v>
      </c>
      <c r="T674" s="9">
        <f t="shared" si="108"/>
        <v>104.97664352441366</v>
      </c>
      <c r="U674" s="9">
        <f t="shared" si="109"/>
        <v>8.5570227694647372</v>
      </c>
    </row>
    <row r="675" spans="8:21">
      <c r="H675" s="8">
        <v>671</v>
      </c>
      <c r="I675" s="9">
        <v>-0.75641158288985533</v>
      </c>
      <c r="J675" s="9">
        <f t="shared" ca="1" si="101"/>
        <v>1.3087323133571453</v>
      </c>
      <c r="K675" s="9">
        <f t="shared" si="102"/>
        <v>-0.75641158288985533</v>
      </c>
      <c r="L675" s="9">
        <f t="shared" si="100"/>
        <v>75.581688850889066</v>
      </c>
      <c r="M675" s="9">
        <f t="shared" si="103"/>
        <v>95.329424334702566</v>
      </c>
      <c r="N675" s="9">
        <f t="shared" si="104"/>
        <v>0</v>
      </c>
      <c r="O675" s="9">
        <f t="shared" si="105"/>
        <v>4.5024912995998534</v>
      </c>
      <c r="R675" s="9">
        <f t="shared" si="106"/>
        <v>75.581688850889066</v>
      </c>
      <c r="S675" s="9">
        <f t="shared" si="107"/>
        <v>0</v>
      </c>
      <c r="T675" s="9">
        <f t="shared" si="108"/>
        <v>95.329424334702566</v>
      </c>
      <c r="U675" s="9">
        <f t="shared" si="109"/>
        <v>4.5024912995998534</v>
      </c>
    </row>
    <row r="676" spans="8:21">
      <c r="H676" s="8">
        <v>672</v>
      </c>
      <c r="I676" s="9">
        <v>0.19088635024648942</v>
      </c>
      <c r="J676" s="9">
        <f t="shared" ca="1" si="101"/>
        <v>-1.961668868710551</v>
      </c>
      <c r="K676" s="9">
        <f t="shared" si="102"/>
        <v>0.19088635024648942</v>
      </c>
      <c r="L676" s="9">
        <f t="shared" si="100"/>
        <v>103.84980586406556</v>
      </c>
      <c r="M676" s="9">
        <f t="shared" si="103"/>
        <v>104.47571896741869</v>
      </c>
      <c r="N676" s="9">
        <f t="shared" si="104"/>
        <v>14.972114813109897</v>
      </c>
      <c r="O676" s="9">
        <f t="shared" si="105"/>
        <v>9.057947326459697</v>
      </c>
      <c r="R676" s="9">
        <f t="shared" si="106"/>
        <v>103.84980586406556</v>
      </c>
      <c r="S676" s="9">
        <f t="shared" si="107"/>
        <v>14.972114813109897</v>
      </c>
      <c r="T676" s="9">
        <f t="shared" si="108"/>
        <v>104.47571896741869</v>
      </c>
      <c r="U676" s="9">
        <f t="shared" si="109"/>
        <v>9.057947326459697</v>
      </c>
    </row>
    <row r="677" spans="8:21">
      <c r="H677" s="8">
        <v>673</v>
      </c>
      <c r="I677" s="9">
        <v>0.16993022908690028</v>
      </c>
      <c r="J677" s="9">
        <f t="shared" ca="1" si="101"/>
        <v>1.2114267704938306</v>
      </c>
      <c r="K677" s="9">
        <f t="shared" si="102"/>
        <v>0.16993022908690028</v>
      </c>
      <c r="L677" s="9">
        <f t="shared" si="100"/>
        <v>103.12241966198653</v>
      </c>
      <c r="M677" s="9">
        <f t="shared" si="103"/>
        <v>104.26418905137938</v>
      </c>
      <c r="N677" s="9">
        <f t="shared" si="104"/>
        <v>15.699501015188901</v>
      </c>
      <c r="O677" s="9">
        <f t="shared" si="105"/>
        <v>9.2694772424989935</v>
      </c>
      <c r="R677" s="9">
        <f t="shared" si="106"/>
        <v>103.12241966198653</v>
      </c>
      <c r="S677" s="9">
        <f t="shared" si="107"/>
        <v>15.699501015188901</v>
      </c>
      <c r="T677" s="9">
        <f t="shared" si="108"/>
        <v>104.26418905137938</v>
      </c>
      <c r="U677" s="9">
        <f t="shared" si="109"/>
        <v>9.2694772424989935</v>
      </c>
    </row>
    <row r="678" spans="8:21">
      <c r="H678" s="8">
        <v>674</v>
      </c>
      <c r="I678" s="9">
        <v>1.7872509062464943</v>
      </c>
      <c r="J678" s="9">
        <f t="shared" ca="1" si="101"/>
        <v>0.10830465863341254</v>
      </c>
      <c r="K678" s="9">
        <f t="shared" si="102"/>
        <v>1.7872509062464943</v>
      </c>
      <c r="L678" s="9">
        <f t="shared" si="100"/>
        <v>177.39514197495069</v>
      </c>
      <c r="M678" s="9">
        <f t="shared" si="103"/>
        <v>121.91744597795986</v>
      </c>
      <c r="N678" s="9">
        <f t="shared" si="104"/>
        <v>0</v>
      </c>
      <c r="O678" s="9">
        <f t="shared" si="105"/>
        <v>0</v>
      </c>
      <c r="R678" s="9">
        <f t="shared" si="106"/>
        <v>177.39514197495069</v>
      </c>
      <c r="S678" s="9">
        <f t="shared" si="107"/>
        <v>0</v>
      </c>
      <c r="T678" s="9">
        <f t="shared" si="108"/>
        <v>121.91744597795986</v>
      </c>
      <c r="U678" s="9">
        <f t="shared" si="109"/>
        <v>0</v>
      </c>
    </row>
    <row r="679" spans="8:21">
      <c r="H679" s="8">
        <v>675</v>
      </c>
      <c r="I679" s="9">
        <v>-0.41940416563009303</v>
      </c>
      <c r="J679" s="9">
        <f t="shared" ca="1" si="101"/>
        <v>-1.8070242888052861</v>
      </c>
      <c r="K679" s="9">
        <f t="shared" si="102"/>
        <v>-0.41940416563009303</v>
      </c>
      <c r="L679" s="9">
        <f t="shared" si="100"/>
        <v>84.626642916033475</v>
      </c>
      <c r="M679" s="9">
        <f t="shared" si="103"/>
        <v>98.487690274767218</v>
      </c>
      <c r="N679" s="9">
        <f t="shared" si="104"/>
        <v>5.4120291312498523</v>
      </c>
      <c r="O679" s="9">
        <f t="shared" si="105"/>
        <v>7.6607572396645054</v>
      </c>
      <c r="R679" s="9">
        <f t="shared" si="106"/>
        <v>84.626642916033475</v>
      </c>
      <c r="S679" s="9">
        <f t="shared" si="107"/>
        <v>5.4120291312498523</v>
      </c>
      <c r="T679" s="9">
        <f t="shared" si="108"/>
        <v>98.487690274767218</v>
      </c>
      <c r="U679" s="9">
        <f t="shared" si="109"/>
        <v>7.6607572396645054</v>
      </c>
    </row>
    <row r="680" spans="8:21">
      <c r="H680" s="8">
        <v>676</v>
      </c>
      <c r="I680" s="9">
        <v>0.44319160112440514</v>
      </c>
      <c r="J680" s="9">
        <f t="shared" ca="1" si="101"/>
        <v>-0.40921534971639567</v>
      </c>
      <c r="K680" s="9">
        <f t="shared" si="102"/>
        <v>0.44319160112440514</v>
      </c>
      <c r="L680" s="9">
        <f t="shared" si="100"/>
        <v>113.02069789850901</v>
      </c>
      <c r="M680" s="9">
        <f t="shared" si="103"/>
        <v>107.0564137635205</v>
      </c>
      <c r="N680" s="9">
        <f t="shared" si="104"/>
        <v>5.8012227786664425</v>
      </c>
      <c r="O680" s="9">
        <f t="shared" si="105"/>
        <v>6.4772525303579016</v>
      </c>
      <c r="R680" s="9">
        <f t="shared" si="106"/>
        <v>113.02069789850901</v>
      </c>
      <c r="S680" s="9">
        <f t="shared" si="107"/>
        <v>5.8012227786664425</v>
      </c>
      <c r="T680" s="9">
        <f t="shared" si="108"/>
        <v>107.0564137635205</v>
      </c>
      <c r="U680" s="9">
        <f t="shared" si="109"/>
        <v>6.4772525303579016</v>
      </c>
    </row>
    <row r="681" spans="8:21">
      <c r="H681" s="8">
        <v>677</v>
      </c>
      <c r="I681" s="9">
        <v>-0.12929025528799984</v>
      </c>
      <c r="J681" s="9">
        <f t="shared" ca="1" si="101"/>
        <v>0.48455257284483955</v>
      </c>
      <c r="K681" s="9">
        <f t="shared" si="102"/>
        <v>-0.12929025528799984</v>
      </c>
      <c r="L681" s="9">
        <f t="shared" si="100"/>
        <v>93.275340864908486</v>
      </c>
      <c r="M681" s="9">
        <f t="shared" si="103"/>
        <v>101.29017325960911</v>
      </c>
      <c r="N681" s="9">
        <f t="shared" si="104"/>
        <v>14.060727080124863</v>
      </c>
      <c r="O681" s="9">
        <f t="shared" si="105"/>
        <v>10.463240224506393</v>
      </c>
      <c r="R681" s="9">
        <f t="shared" si="106"/>
        <v>93.275340864908486</v>
      </c>
      <c r="S681" s="9">
        <f t="shared" si="107"/>
        <v>14.060727080124863</v>
      </c>
      <c r="T681" s="9">
        <f t="shared" si="108"/>
        <v>101.29017325960911</v>
      </c>
      <c r="U681" s="9">
        <f t="shared" si="109"/>
        <v>10.463240224506393</v>
      </c>
    </row>
    <row r="682" spans="8:21">
      <c r="H682" s="8">
        <v>678</v>
      </c>
      <c r="I682" s="9">
        <v>0.48295284107931602</v>
      </c>
      <c r="J682" s="9">
        <f t="shared" ca="1" si="101"/>
        <v>-0.69193703044959032</v>
      </c>
      <c r="K682" s="9">
        <f t="shared" si="102"/>
        <v>0.48295284107931602</v>
      </c>
      <c r="L682" s="9">
        <f t="shared" si="100"/>
        <v>114.53806591227121</v>
      </c>
      <c r="M682" s="9">
        <f t="shared" si="103"/>
        <v>107.46888479860446</v>
      </c>
      <c r="N682" s="9">
        <f t="shared" si="104"/>
        <v>4.2838547649042198</v>
      </c>
      <c r="O682" s="9">
        <f t="shared" si="105"/>
        <v>6.0647814952739338</v>
      </c>
      <c r="R682" s="9">
        <f t="shared" si="106"/>
        <v>114.53806591227121</v>
      </c>
      <c r="S682" s="9">
        <f t="shared" si="107"/>
        <v>4.2838547649042198</v>
      </c>
      <c r="T682" s="9">
        <f t="shared" si="108"/>
        <v>107.46888479860446</v>
      </c>
      <c r="U682" s="9">
        <f t="shared" si="109"/>
        <v>6.0647814952739338</v>
      </c>
    </row>
    <row r="683" spans="8:21">
      <c r="H683" s="8">
        <v>679</v>
      </c>
      <c r="I683" s="9">
        <v>-0.39085901557617259</v>
      </c>
      <c r="J683" s="9">
        <f t="shared" ca="1" si="101"/>
        <v>0.9350799085735273</v>
      </c>
      <c r="K683" s="9">
        <f t="shared" si="102"/>
        <v>-0.39085901557617259</v>
      </c>
      <c r="L683" s="9">
        <f t="shared" si="100"/>
        <v>85.440773374496217</v>
      </c>
      <c r="M683" s="9">
        <f t="shared" si="103"/>
        <v>98.759960060888744</v>
      </c>
      <c r="N683" s="9">
        <f t="shared" si="104"/>
        <v>6.2261595897125943</v>
      </c>
      <c r="O683" s="9">
        <f t="shared" si="105"/>
        <v>7.933027025786032</v>
      </c>
      <c r="R683" s="9">
        <f t="shared" si="106"/>
        <v>85.440773374496217</v>
      </c>
      <c r="S683" s="9">
        <f t="shared" si="107"/>
        <v>6.2261595897125943</v>
      </c>
      <c r="T683" s="9">
        <f t="shared" si="108"/>
        <v>98.759960060888744</v>
      </c>
      <c r="U683" s="9">
        <f t="shared" si="109"/>
        <v>7.933027025786032</v>
      </c>
    </row>
    <row r="684" spans="8:21">
      <c r="H684" s="8">
        <v>680</v>
      </c>
      <c r="I684" s="9">
        <v>-0.74584099178273588</v>
      </c>
      <c r="J684" s="9">
        <f t="shared" ca="1" si="101"/>
        <v>0.19643692726752079</v>
      </c>
      <c r="K684" s="9">
        <f t="shared" si="102"/>
        <v>-0.74584099178273588</v>
      </c>
      <c r="L684" s="9">
        <f t="shared" si="100"/>
        <v>75.850136653210583</v>
      </c>
      <c r="M684" s="9">
        <f t="shared" si="103"/>
        <v>95.426930888858038</v>
      </c>
      <c r="N684" s="9">
        <f t="shared" si="104"/>
        <v>0</v>
      </c>
      <c r="O684" s="9">
        <f t="shared" si="105"/>
        <v>4.5999978537553261</v>
      </c>
      <c r="R684" s="9">
        <f t="shared" si="106"/>
        <v>75.850136653210583</v>
      </c>
      <c r="S684" s="9">
        <f t="shared" si="107"/>
        <v>0</v>
      </c>
      <c r="T684" s="9">
        <f t="shared" si="108"/>
        <v>95.426930888858038</v>
      </c>
      <c r="U684" s="9">
        <f t="shared" si="109"/>
        <v>4.5999978537553261</v>
      </c>
    </row>
    <row r="685" spans="8:21">
      <c r="H685" s="8">
        <v>681</v>
      </c>
      <c r="I685" s="9">
        <v>0.50774492965682971</v>
      </c>
      <c r="J685" s="9">
        <f t="shared" ca="1" si="101"/>
        <v>0.25493154796048245</v>
      </c>
      <c r="K685" s="9">
        <f t="shared" si="102"/>
        <v>0.50774492965682971</v>
      </c>
      <c r="L685" s="9">
        <f t="shared" si="100"/>
        <v>115.49447515756319</v>
      </c>
      <c r="M685" s="9">
        <f t="shared" si="103"/>
        <v>107.72687438280637</v>
      </c>
      <c r="N685" s="9">
        <f t="shared" si="104"/>
        <v>3.3274455196122403</v>
      </c>
      <c r="O685" s="9">
        <f t="shared" si="105"/>
        <v>5.806791911071997</v>
      </c>
      <c r="R685" s="9">
        <f t="shared" si="106"/>
        <v>115.49447515756319</v>
      </c>
      <c r="S685" s="9">
        <f t="shared" si="107"/>
        <v>3.3274455196122403</v>
      </c>
      <c r="T685" s="9">
        <f t="shared" si="108"/>
        <v>107.72687438280637</v>
      </c>
      <c r="U685" s="9">
        <f t="shared" si="109"/>
        <v>5.806791911071997</v>
      </c>
    </row>
    <row r="686" spans="8:21">
      <c r="H686" s="8">
        <v>682</v>
      </c>
      <c r="I686" s="9">
        <v>-0.13998300421087234</v>
      </c>
      <c r="J686" s="9">
        <f t="shared" ca="1" si="101"/>
        <v>5.1613048016392804E-3</v>
      </c>
      <c r="K686" s="9">
        <f t="shared" si="102"/>
        <v>-0.13998300421087234</v>
      </c>
      <c r="L686" s="9">
        <f t="shared" si="100"/>
        <v>92.941413866398847</v>
      </c>
      <c r="M686" s="9">
        <f t="shared" si="103"/>
        <v>101.18548024699068</v>
      </c>
      <c r="N686" s="9">
        <f t="shared" si="104"/>
        <v>13.726800081615224</v>
      </c>
      <c r="O686" s="9">
        <f t="shared" si="105"/>
        <v>10.358547211887966</v>
      </c>
      <c r="R686" s="9">
        <f t="shared" si="106"/>
        <v>92.941413866398847</v>
      </c>
      <c r="S686" s="9">
        <f t="shared" si="107"/>
        <v>13.726800081615224</v>
      </c>
      <c r="T686" s="9">
        <f t="shared" si="108"/>
        <v>101.18548024699068</v>
      </c>
      <c r="U686" s="9">
        <f t="shared" si="109"/>
        <v>10.358547211887966</v>
      </c>
    </row>
    <row r="687" spans="8:21">
      <c r="H687" s="8">
        <v>683</v>
      </c>
      <c r="I687" s="9">
        <v>-0.89566551480869872</v>
      </c>
      <c r="J687" s="9">
        <f t="shared" ca="1" si="101"/>
        <v>-0.35185329125077036</v>
      </c>
      <c r="K687" s="9">
        <f t="shared" si="102"/>
        <v>-0.89566551480869872</v>
      </c>
      <c r="L687" s="9">
        <f t="shared" si="100"/>
        <v>72.132673521459239</v>
      </c>
      <c r="M687" s="9">
        <f t="shared" si="103"/>
        <v>94.054164149061194</v>
      </c>
      <c r="N687" s="9">
        <f t="shared" si="104"/>
        <v>0</v>
      </c>
      <c r="O687" s="9">
        <f t="shared" si="105"/>
        <v>3.2272311139584815</v>
      </c>
      <c r="R687" s="9">
        <f t="shared" si="106"/>
        <v>72.132673521459239</v>
      </c>
      <c r="S687" s="9">
        <f t="shared" si="107"/>
        <v>0</v>
      </c>
      <c r="T687" s="9">
        <f t="shared" si="108"/>
        <v>94.054164149061194</v>
      </c>
      <c r="U687" s="9">
        <f t="shared" si="109"/>
        <v>3.2272311139584815</v>
      </c>
    </row>
    <row r="688" spans="8:21">
      <c r="H688" s="8">
        <v>684</v>
      </c>
      <c r="I688" s="9">
        <v>-2.2268693954881091</v>
      </c>
      <c r="J688" s="9">
        <f t="shared" ca="1" si="101"/>
        <v>-0.62170080590772248</v>
      </c>
      <c r="K688" s="9">
        <f t="shared" si="102"/>
        <v>-2.2268693954881091</v>
      </c>
      <c r="L688" s="9">
        <f t="shared" si="100"/>
        <v>46.155226838072338</v>
      </c>
      <c r="M688" s="9">
        <f t="shared" si="103"/>
        <v>82.692251446586567</v>
      </c>
      <c r="N688" s="9">
        <f t="shared" si="104"/>
        <v>0</v>
      </c>
      <c r="O688" s="9">
        <f t="shared" si="105"/>
        <v>0</v>
      </c>
      <c r="R688" s="9">
        <f t="shared" si="106"/>
        <v>46.155226838072338</v>
      </c>
      <c r="S688" s="9">
        <f t="shared" si="107"/>
        <v>0</v>
      </c>
      <c r="T688" s="9">
        <f t="shared" si="108"/>
        <v>82.692251446586567</v>
      </c>
      <c r="U688" s="9">
        <f t="shared" si="109"/>
        <v>0</v>
      </c>
    </row>
    <row r="689" spans="8:21">
      <c r="H689" s="8">
        <v>685</v>
      </c>
      <c r="I689" s="9">
        <v>-1.7167222374374295E-2</v>
      </c>
      <c r="J689" s="9">
        <f t="shared" ca="1" si="101"/>
        <v>0.57591138585851842</v>
      </c>
      <c r="K689" s="9">
        <f t="shared" si="102"/>
        <v>-1.7167222374374295E-2</v>
      </c>
      <c r="L689" s="9">
        <f t="shared" si="100"/>
        <v>96.84994046445847</v>
      </c>
      <c r="M689" s="9">
        <f t="shared" si="103"/>
        <v>102.39451764318191</v>
      </c>
      <c r="N689" s="9">
        <f t="shared" si="104"/>
        <v>17.635326679674847</v>
      </c>
      <c r="O689" s="9">
        <f t="shared" si="105"/>
        <v>11.139148650696455</v>
      </c>
      <c r="R689" s="9">
        <f t="shared" si="106"/>
        <v>96.84994046445847</v>
      </c>
      <c r="S689" s="9">
        <f t="shared" si="107"/>
        <v>17.635326679674847</v>
      </c>
      <c r="T689" s="9">
        <f t="shared" si="108"/>
        <v>102.39451764318191</v>
      </c>
      <c r="U689" s="9">
        <f t="shared" si="109"/>
        <v>11.139148650696455</v>
      </c>
    </row>
    <row r="690" spans="8:21">
      <c r="H690" s="8">
        <v>686</v>
      </c>
      <c r="I690" s="9">
        <v>-0.51702215667910045</v>
      </c>
      <c r="J690" s="9">
        <f t="shared" ca="1" si="101"/>
        <v>-0.77636109915260521</v>
      </c>
      <c r="K690" s="9">
        <f t="shared" si="102"/>
        <v>-0.51702215667910045</v>
      </c>
      <c r="L690" s="9">
        <f t="shared" si="100"/>
        <v>81.900676890985778</v>
      </c>
      <c r="M690" s="9">
        <f t="shared" si="103"/>
        <v>97.562248906328463</v>
      </c>
      <c r="N690" s="9">
        <f t="shared" si="104"/>
        <v>2.6860631062021554</v>
      </c>
      <c r="O690" s="9">
        <f t="shared" si="105"/>
        <v>6.735315871225751</v>
      </c>
      <c r="R690" s="9">
        <f t="shared" si="106"/>
        <v>81.900676890985778</v>
      </c>
      <c r="S690" s="9">
        <f t="shared" si="107"/>
        <v>2.6860631062021554</v>
      </c>
      <c r="T690" s="9">
        <f t="shared" si="108"/>
        <v>97.562248906328463</v>
      </c>
      <c r="U690" s="9">
        <f t="shared" si="109"/>
        <v>6.735315871225751</v>
      </c>
    </row>
    <row r="691" spans="8:21">
      <c r="H691" s="8">
        <v>687</v>
      </c>
      <c r="I691" s="9">
        <v>0.43517788331434054</v>
      </c>
      <c r="J691" s="9">
        <f t="shared" ca="1" si="101"/>
        <v>-0.31396337108634143</v>
      </c>
      <c r="K691" s="9">
        <f t="shared" si="102"/>
        <v>0.43517788331434054</v>
      </c>
      <c r="L691" s="9">
        <f t="shared" si="100"/>
        <v>112.71732109595318</v>
      </c>
      <c r="M691" s="9">
        <f t="shared" si="103"/>
        <v>106.9734737686523</v>
      </c>
      <c r="N691" s="9">
        <f t="shared" si="104"/>
        <v>6.10459958122226</v>
      </c>
      <c r="O691" s="9">
        <f t="shared" si="105"/>
        <v>6.5601925252260855</v>
      </c>
      <c r="R691" s="9">
        <f t="shared" si="106"/>
        <v>112.71732109595318</v>
      </c>
      <c r="S691" s="9">
        <f t="shared" si="107"/>
        <v>6.10459958122226</v>
      </c>
      <c r="T691" s="9">
        <f t="shared" si="108"/>
        <v>106.9734737686523</v>
      </c>
      <c r="U691" s="9">
        <f t="shared" si="109"/>
        <v>6.5601925252260855</v>
      </c>
    </row>
    <row r="692" spans="8:21">
      <c r="H692" s="8">
        <v>688</v>
      </c>
      <c r="I692" s="9">
        <v>-1.4059343122588615</v>
      </c>
      <c r="J692" s="9">
        <f t="shared" ca="1" si="101"/>
        <v>-0.36577226100994015</v>
      </c>
      <c r="K692" s="9">
        <f t="shared" si="102"/>
        <v>-1.4059343122588615</v>
      </c>
      <c r="L692" s="9">
        <f t="shared" si="100"/>
        <v>60.7859511108691</v>
      </c>
      <c r="M692" s="9">
        <f t="shared" si="103"/>
        <v>89.525287312689287</v>
      </c>
      <c r="N692" s="9">
        <f t="shared" si="104"/>
        <v>0</v>
      </c>
      <c r="O692" s="9">
        <f t="shared" si="105"/>
        <v>0</v>
      </c>
      <c r="R692" s="9">
        <f t="shared" si="106"/>
        <v>60.7859511108691</v>
      </c>
      <c r="S692" s="9">
        <f t="shared" si="107"/>
        <v>0</v>
      </c>
      <c r="T692" s="9">
        <f t="shared" si="108"/>
        <v>89.525287312689287</v>
      </c>
      <c r="U692" s="9">
        <f t="shared" si="109"/>
        <v>0</v>
      </c>
    </row>
    <row r="693" spans="8:21">
      <c r="H693" s="8">
        <v>689</v>
      </c>
      <c r="I693" s="9">
        <v>-0.47259462947290104</v>
      </c>
      <c r="J693" s="9">
        <f t="shared" ca="1" si="101"/>
        <v>-2.5019759590400776E-2</v>
      </c>
      <c r="K693" s="9">
        <f t="shared" si="102"/>
        <v>-0.47259462947290104</v>
      </c>
      <c r="L693" s="9">
        <f t="shared" si="100"/>
        <v>83.130247044998782</v>
      </c>
      <c r="M693" s="9">
        <f t="shared" si="103"/>
        <v>97.982349072580632</v>
      </c>
      <c r="N693" s="9">
        <f t="shared" si="104"/>
        <v>3.9156332602151593</v>
      </c>
      <c r="O693" s="9">
        <f t="shared" si="105"/>
        <v>7.1554160374779201</v>
      </c>
      <c r="R693" s="9">
        <f t="shared" si="106"/>
        <v>83.130247044998782</v>
      </c>
      <c r="S693" s="9">
        <f t="shared" si="107"/>
        <v>3.9156332602151593</v>
      </c>
      <c r="T693" s="9">
        <f t="shared" si="108"/>
        <v>97.982349072580632</v>
      </c>
      <c r="U693" s="9">
        <f t="shared" si="109"/>
        <v>7.1554160374779201</v>
      </c>
    </row>
    <row r="694" spans="8:21">
      <c r="H694" s="8">
        <v>690</v>
      </c>
      <c r="I694" s="9">
        <v>-1.3021594786167163</v>
      </c>
      <c r="J694" s="9">
        <f t="shared" ca="1" si="101"/>
        <v>-0.77597389532827998</v>
      </c>
      <c r="K694" s="9">
        <f t="shared" si="102"/>
        <v>-1.3021594786167163</v>
      </c>
      <c r="L694" s="9">
        <f t="shared" si="100"/>
        <v>62.93897718613843</v>
      </c>
      <c r="M694" s="9">
        <f t="shared" si="103"/>
        <v>90.42832218084763</v>
      </c>
      <c r="N694" s="9">
        <f t="shared" si="104"/>
        <v>0</v>
      </c>
      <c r="O694" s="9">
        <f t="shared" si="105"/>
        <v>0</v>
      </c>
      <c r="R694" s="9">
        <f t="shared" si="106"/>
        <v>62.93897718613843</v>
      </c>
      <c r="S694" s="9">
        <f t="shared" si="107"/>
        <v>0</v>
      </c>
      <c r="T694" s="9">
        <f t="shared" si="108"/>
        <v>90.42832218084763</v>
      </c>
      <c r="U694" s="9">
        <f t="shared" si="109"/>
        <v>0</v>
      </c>
    </row>
    <row r="695" spans="8:21">
      <c r="H695" s="8">
        <v>691</v>
      </c>
      <c r="I695" s="9">
        <v>0.47558165770599353</v>
      </c>
      <c r="J695" s="9">
        <f t="shared" ca="1" si="101"/>
        <v>2.2568025112299819</v>
      </c>
      <c r="K695" s="9">
        <f t="shared" si="102"/>
        <v>0.47558165770599353</v>
      </c>
      <c r="L695" s="9">
        <f t="shared" si="100"/>
        <v>114.25523675604143</v>
      </c>
      <c r="M695" s="9">
        <f t="shared" si="103"/>
        <v>107.39229856405836</v>
      </c>
      <c r="N695" s="9">
        <f t="shared" si="104"/>
        <v>4.5666839211340289</v>
      </c>
      <c r="O695" s="9">
        <f t="shared" si="105"/>
        <v>6.1413677298200184</v>
      </c>
      <c r="R695" s="9">
        <f t="shared" si="106"/>
        <v>114.25523675604143</v>
      </c>
      <c r="S695" s="9">
        <f t="shared" si="107"/>
        <v>4.5666839211340289</v>
      </c>
      <c r="T695" s="9">
        <f t="shared" si="108"/>
        <v>107.39229856405836</v>
      </c>
      <c r="U695" s="9">
        <f t="shared" si="109"/>
        <v>6.1413677298200184</v>
      </c>
    </row>
    <row r="696" spans="8:21">
      <c r="H696" s="8">
        <v>692</v>
      </c>
      <c r="I696" s="9">
        <v>3.6568151994882954E-2</v>
      </c>
      <c r="J696" s="9">
        <f t="shared" ca="1" si="101"/>
        <v>-2.5421960815246769</v>
      </c>
      <c r="K696" s="9">
        <f t="shared" si="102"/>
        <v>3.6568151994882954E-2</v>
      </c>
      <c r="L696" s="9">
        <f t="shared" si="100"/>
        <v>98.611320605732885</v>
      </c>
      <c r="M696" s="9">
        <f t="shared" si="103"/>
        <v>102.92803864674374</v>
      </c>
      <c r="N696" s="9">
        <f t="shared" si="104"/>
        <v>19.396706820949262</v>
      </c>
      <c r="O696" s="9">
        <f t="shared" si="105"/>
        <v>10.605627647134639</v>
      </c>
      <c r="R696" s="9">
        <f t="shared" si="106"/>
        <v>98.611320605732885</v>
      </c>
      <c r="S696" s="9">
        <f t="shared" si="107"/>
        <v>19.396706820949262</v>
      </c>
      <c r="T696" s="9">
        <f t="shared" si="108"/>
        <v>102.92803864674374</v>
      </c>
      <c r="U696" s="9">
        <f t="shared" si="109"/>
        <v>10.605627647134639</v>
      </c>
    </row>
    <row r="697" spans="8:21">
      <c r="H697" s="8">
        <v>693</v>
      </c>
      <c r="I697" s="9">
        <v>0.29214871644834545</v>
      </c>
      <c r="J697" s="9">
        <f t="shared" ca="1" si="101"/>
        <v>-0.83163175389610189</v>
      </c>
      <c r="K697" s="9">
        <f t="shared" si="102"/>
        <v>0.29214871644834545</v>
      </c>
      <c r="L697" s="9">
        <f t="shared" si="100"/>
        <v>107.43756887793666</v>
      </c>
      <c r="M697" s="9">
        <f t="shared" si="103"/>
        <v>105.50391834995386</v>
      </c>
      <c r="N697" s="9">
        <f t="shared" si="104"/>
        <v>11.3843517992388</v>
      </c>
      <c r="O697" s="9">
        <f t="shared" si="105"/>
        <v>8.0297479439245194</v>
      </c>
      <c r="R697" s="9">
        <f t="shared" si="106"/>
        <v>107.43756887793666</v>
      </c>
      <c r="S697" s="9">
        <f t="shared" si="107"/>
        <v>11.3843517992388</v>
      </c>
      <c r="T697" s="9">
        <f t="shared" si="108"/>
        <v>105.50391834995386</v>
      </c>
      <c r="U697" s="9">
        <f t="shared" si="109"/>
        <v>8.0297479439245194</v>
      </c>
    </row>
    <row r="698" spans="8:21">
      <c r="H698" s="8">
        <v>694</v>
      </c>
      <c r="I698" s="9">
        <v>-0.7537008307891202</v>
      </c>
      <c r="J698" s="9">
        <f t="shared" ca="1" si="101"/>
        <v>-0.3758445223361977</v>
      </c>
      <c r="K698" s="9">
        <f t="shared" si="102"/>
        <v>-0.7537008307891202</v>
      </c>
      <c r="L698" s="9">
        <f t="shared" si="100"/>
        <v>75.650439644235732</v>
      </c>
      <c r="M698" s="9">
        <f t="shared" si="103"/>
        <v>95.354419686642331</v>
      </c>
      <c r="N698" s="9">
        <f t="shared" si="104"/>
        <v>0</v>
      </c>
      <c r="O698" s="9">
        <f t="shared" si="105"/>
        <v>4.5274866515396184</v>
      </c>
      <c r="R698" s="9">
        <f t="shared" si="106"/>
        <v>75.650439644235732</v>
      </c>
      <c r="S698" s="9">
        <f t="shared" si="107"/>
        <v>0</v>
      </c>
      <c r="T698" s="9">
        <f t="shared" si="108"/>
        <v>95.354419686642331</v>
      </c>
      <c r="U698" s="9">
        <f t="shared" si="109"/>
        <v>4.5274866515396184</v>
      </c>
    </row>
    <row r="699" spans="8:21">
      <c r="H699" s="8">
        <v>695</v>
      </c>
      <c r="I699" s="9">
        <v>-0.10033515317480279</v>
      </c>
      <c r="J699" s="9">
        <f t="shared" ca="1" si="101"/>
        <v>0.59416095814026582</v>
      </c>
      <c r="K699" s="9">
        <f t="shared" si="102"/>
        <v>-0.10033515317480279</v>
      </c>
      <c r="L699" s="9">
        <f t="shared" si="100"/>
        <v>94.185623821270283</v>
      </c>
      <c r="M699" s="9">
        <f t="shared" si="103"/>
        <v>101.57421763614389</v>
      </c>
      <c r="N699" s="9">
        <f t="shared" si="104"/>
        <v>14.971010036486661</v>
      </c>
      <c r="O699" s="9">
        <f t="shared" si="105"/>
        <v>10.747284601041173</v>
      </c>
      <c r="R699" s="9">
        <f t="shared" si="106"/>
        <v>94.185623821270283</v>
      </c>
      <c r="S699" s="9">
        <f t="shared" si="107"/>
        <v>14.971010036486661</v>
      </c>
      <c r="T699" s="9">
        <f t="shared" si="108"/>
        <v>101.57421763614389</v>
      </c>
      <c r="U699" s="9">
        <f t="shared" si="109"/>
        <v>10.747284601041173</v>
      </c>
    </row>
    <row r="700" spans="8:21">
      <c r="H700" s="8">
        <v>696</v>
      </c>
      <c r="I700" s="9">
        <v>1.1272574370463266</v>
      </c>
      <c r="J700" s="9">
        <f t="shared" ca="1" si="101"/>
        <v>-1.2673639965923061E-2</v>
      </c>
      <c r="K700" s="9">
        <f t="shared" si="102"/>
        <v>1.1272574370463266</v>
      </c>
      <c r="L700" s="9">
        <f t="shared" si="100"/>
        <v>142.16841322401302</v>
      </c>
      <c r="M700" s="9">
        <f t="shared" si="103"/>
        <v>114.37861074342197</v>
      </c>
      <c r="N700" s="9">
        <f t="shared" si="104"/>
        <v>0</v>
      </c>
      <c r="O700" s="9">
        <f t="shared" si="105"/>
        <v>0</v>
      </c>
      <c r="R700" s="9">
        <f t="shared" si="106"/>
        <v>142.16841322401302</v>
      </c>
      <c r="S700" s="9">
        <f t="shared" si="107"/>
        <v>0</v>
      </c>
      <c r="T700" s="9">
        <f t="shared" si="108"/>
        <v>114.37861074342197</v>
      </c>
      <c r="U700" s="9">
        <f t="shared" si="109"/>
        <v>0</v>
      </c>
    </row>
    <row r="701" spans="8:21">
      <c r="H701" s="8">
        <v>697</v>
      </c>
      <c r="I701" s="9">
        <v>0.1474590142830394</v>
      </c>
      <c r="J701" s="9">
        <f t="shared" ca="1" si="101"/>
        <v>-0.17089618431941844</v>
      </c>
      <c r="K701" s="9">
        <f t="shared" si="102"/>
        <v>0.1474590142830394</v>
      </c>
      <c r="L701" s="9">
        <f t="shared" si="100"/>
        <v>102.34810425639868</v>
      </c>
      <c r="M701" s="9">
        <f t="shared" si="103"/>
        <v>104.037841687244</v>
      </c>
      <c r="N701" s="9">
        <f t="shared" si="104"/>
        <v>16.473816420776757</v>
      </c>
      <c r="O701" s="9">
        <f t="shared" si="105"/>
        <v>9.4958246066343861</v>
      </c>
      <c r="R701" s="9">
        <f t="shared" si="106"/>
        <v>102.34810425639868</v>
      </c>
      <c r="S701" s="9">
        <f t="shared" si="107"/>
        <v>16.473816420776757</v>
      </c>
      <c r="T701" s="9">
        <f t="shared" si="108"/>
        <v>104.037841687244</v>
      </c>
      <c r="U701" s="9">
        <f t="shared" si="109"/>
        <v>9.4958246066343861</v>
      </c>
    </row>
    <row r="702" spans="8:21">
      <c r="H702" s="8">
        <v>698</v>
      </c>
      <c r="I702" s="9">
        <v>-2.0101558685623844</v>
      </c>
      <c r="J702" s="9">
        <f t="shared" ca="1" si="101"/>
        <v>0.69412584379800446</v>
      </c>
      <c r="K702" s="9">
        <f t="shared" si="102"/>
        <v>-2.0101558685623844</v>
      </c>
      <c r="L702" s="9">
        <f t="shared" si="100"/>
        <v>49.635074893604184</v>
      </c>
      <c r="M702" s="9">
        <f t="shared" si="103"/>
        <v>84.443692552564443</v>
      </c>
      <c r="N702" s="9">
        <f t="shared" si="104"/>
        <v>0</v>
      </c>
      <c r="O702" s="9">
        <f t="shared" si="105"/>
        <v>0</v>
      </c>
      <c r="R702" s="9">
        <f t="shared" si="106"/>
        <v>49.635074893604184</v>
      </c>
      <c r="S702" s="9">
        <f t="shared" si="107"/>
        <v>0</v>
      </c>
      <c r="T702" s="9">
        <f t="shared" si="108"/>
        <v>84.443692552564443</v>
      </c>
      <c r="U702" s="9">
        <f t="shared" si="109"/>
        <v>0</v>
      </c>
    </row>
    <row r="703" spans="8:21">
      <c r="H703" s="8">
        <v>699</v>
      </c>
      <c r="I703" s="9">
        <v>2.4407528356062835</v>
      </c>
      <c r="J703" s="9">
        <f t="shared" ca="1" si="101"/>
        <v>1.3778001019420514</v>
      </c>
      <c r="K703" s="9">
        <f t="shared" si="102"/>
        <v>2.4407528356062835</v>
      </c>
      <c r="L703" s="9">
        <f t="shared" si="100"/>
        <v>220.86898323721766</v>
      </c>
      <c r="M703" s="9">
        <f t="shared" si="103"/>
        <v>129.8716138900771</v>
      </c>
      <c r="N703" s="9">
        <f t="shared" si="104"/>
        <v>0</v>
      </c>
      <c r="O703" s="9">
        <f t="shared" si="105"/>
        <v>0</v>
      </c>
      <c r="R703" s="9">
        <f t="shared" si="106"/>
        <v>220.86898323721766</v>
      </c>
      <c r="S703" s="9">
        <f t="shared" si="107"/>
        <v>0</v>
      </c>
      <c r="T703" s="9">
        <f t="shared" si="108"/>
        <v>129.8716138900771</v>
      </c>
      <c r="U703" s="9">
        <f t="shared" si="109"/>
        <v>0</v>
      </c>
    </row>
    <row r="704" spans="8:21">
      <c r="H704" s="8">
        <v>700</v>
      </c>
      <c r="I704" s="9">
        <v>1.1510797727051012</v>
      </c>
      <c r="J704" s="9">
        <f t="shared" ca="1" si="101"/>
        <v>0.39201468626613789</v>
      </c>
      <c r="K704" s="9">
        <f t="shared" si="102"/>
        <v>1.1510797727051012</v>
      </c>
      <c r="L704" s="9">
        <f t="shared" si="100"/>
        <v>143.30891912116442</v>
      </c>
      <c r="M704" s="9">
        <f t="shared" si="103"/>
        <v>114.64243522811276</v>
      </c>
      <c r="N704" s="9">
        <f t="shared" si="104"/>
        <v>0</v>
      </c>
      <c r="O704" s="9">
        <f t="shared" si="105"/>
        <v>0</v>
      </c>
      <c r="R704" s="9">
        <f t="shared" si="106"/>
        <v>143.30891912116442</v>
      </c>
      <c r="S704" s="9">
        <f t="shared" si="107"/>
        <v>0</v>
      </c>
      <c r="T704" s="9">
        <f t="shared" si="108"/>
        <v>114.64243522811276</v>
      </c>
      <c r="U704" s="9">
        <f t="shared" si="109"/>
        <v>0</v>
      </c>
    </row>
    <row r="705" spans="8:21">
      <c r="H705" s="8">
        <v>701</v>
      </c>
      <c r="I705" s="9">
        <v>1.1578716658742485</v>
      </c>
      <c r="J705" s="9">
        <f t="shared" ca="1" si="101"/>
        <v>0.64982671393802127</v>
      </c>
      <c r="K705" s="9">
        <f t="shared" si="102"/>
        <v>1.1578716658742485</v>
      </c>
      <c r="L705" s="9">
        <f t="shared" si="100"/>
        <v>143.63575724323931</v>
      </c>
      <c r="M705" s="9">
        <f t="shared" si="103"/>
        <v>114.71776461733599</v>
      </c>
      <c r="N705" s="9">
        <f t="shared" si="104"/>
        <v>0</v>
      </c>
      <c r="O705" s="9">
        <f t="shared" si="105"/>
        <v>0</v>
      </c>
      <c r="R705" s="9">
        <f t="shared" si="106"/>
        <v>143.63575724323931</v>
      </c>
      <c r="S705" s="9">
        <f t="shared" si="107"/>
        <v>0</v>
      </c>
      <c r="T705" s="9">
        <f t="shared" si="108"/>
        <v>114.71776461733599</v>
      </c>
      <c r="U705" s="9">
        <f t="shared" si="109"/>
        <v>0</v>
      </c>
    </row>
    <row r="706" spans="8:21">
      <c r="H706" s="8">
        <v>702</v>
      </c>
      <c r="I706" s="9">
        <v>0.64576214754580508</v>
      </c>
      <c r="J706" s="9">
        <f t="shared" ca="1" si="101"/>
        <v>-7.2876041291848031E-3</v>
      </c>
      <c r="K706" s="9">
        <f t="shared" si="102"/>
        <v>0.64576214754580508</v>
      </c>
      <c r="L706" s="9">
        <f t="shared" si="100"/>
        <v>120.96664206836178</v>
      </c>
      <c r="M706" s="9">
        <f t="shared" si="103"/>
        <v>109.17446114834407</v>
      </c>
      <c r="N706" s="9">
        <f t="shared" si="104"/>
        <v>0</v>
      </c>
      <c r="O706" s="9">
        <f t="shared" si="105"/>
        <v>4.3592051455343324</v>
      </c>
      <c r="R706" s="9">
        <f t="shared" si="106"/>
        <v>120.96664206836178</v>
      </c>
      <c r="S706" s="9">
        <f t="shared" si="107"/>
        <v>0</v>
      </c>
      <c r="T706" s="9">
        <f t="shared" si="108"/>
        <v>109.17446114834407</v>
      </c>
      <c r="U706" s="9">
        <f t="shared" si="109"/>
        <v>4.3592051455343324</v>
      </c>
    </row>
    <row r="707" spans="8:21">
      <c r="H707" s="8">
        <v>703</v>
      </c>
      <c r="I707" s="9">
        <v>-0.91653370989719996</v>
      </c>
      <c r="J707" s="9">
        <f t="shared" ca="1" si="101"/>
        <v>-1.0964683935200024</v>
      </c>
      <c r="K707" s="9">
        <f t="shared" si="102"/>
        <v>-0.91653370989719996</v>
      </c>
      <c r="L707" s="9">
        <f t="shared" si="100"/>
        <v>71.629553288754352</v>
      </c>
      <c r="M707" s="9">
        <f t="shared" si="103"/>
        <v>93.864532732139864</v>
      </c>
      <c r="N707" s="9">
        <f t="shared" si="104"/>
        <v>0</v>
      </c>
      <c r="O707" s="9">
        <f t="shared" si="105"/>
        <v>3.0375996970371517</v>
      </c>
      <c r="R707" s="9">
        <f t="shared" si="106"/>
        <v>71.629553288754352</v>
      </c>
      <c r="S707" s="9">
        <f t="shared" si="107"/>
        <v>0</v>
      </c>
      <c r="T707" s="9">
        <f t="shared" si="108"/>
        <v>93.864532732139864</v>
      </c>
      <c r="U707" s="9">
        <f t="shared" si="109"/>
        <v>3.0375996970371517</v>
      </c>
    </row>
    <row r="708" spans="8:21">
      <c r="H708" s="8">
        <v>704</v>
      </c>
      <c r="I708" s="9">
        <v>-2.2699220072566202E-2</v>
      </c>
      <c r="J708" s="9">
        <f t="shared" ca="1" si="101"/>
        <v>-0.188833443179133</v>
      </c>
      <c r="K708" s="9">
        <f t="shared" si="102"/>
        <v>-2.2699220072566202E-2</v>
      </c>
      <c r="L708" s="9">
        <f t="shared" si="100"/>
        <v>96.670404122940809</v>
      </c>
      <c r="M708" s="9">
        <f t="shared" si="103"/>
        <v>102.33974949260484</v>
      </c>
      <c r="N708" s="9">
        <f t="shared" si="104"/>
        <v>17.455790338157186</v>
      </c>
      <c r="O708" s="9">
        <f t="shared" si="105"/>
        <v>11.193916801273559</v>
      </c>
      <c r="R708" s="9">
        <f t="shared" si="106"/>
        <v>96.670404122940809</v>
      </c>
      <c r="S708" s="9">
        <f t="shared" si="107"/>
        <v>17.455790338157186</v>
      </c>
      <c r="T708" s="9">
        <f t="shared" si="108"/>
        <v>102.33974949260484</v>
      </c>
      <c r="U708" s="9">
        <f t="shared" si="109"/>
        <v>11.193916801273559</v>
      </c>
    </row>
    <row r="709" spans="8:21">
      <c r="H709" s="8">
        <v>705</v>
      </c>
      <c r="I709" s="9">
        <v>0.67937698338795338</v>
      </c>
      <c r="J709" s="9">
        <f t="shared" ca="1" si="101"/>
        <v>-0.95311355795981201</v>
      </c>
      <c r="K709" s="9">
        <f t="shared" si="102"/>
        <v>0.67937698338795338</v>
      </c>
      <c r="L709" s="9">
        <f t="shared" ref="L709:L772" si="110">$E$7*EXP(($B$5-0.5*$E$9^2)*$B$6+$E$9*SQRT($B$6)*K709)</f>
        <v>122.33822180855589</v>
      </c>
      <c r="M709" s="9">
        <f t="shared" si="103"/>
        <v>109.52996453383402</v>
      </c>
      <c r="N709" s="9">
        <f t="shared" si="104"/>
        <v>0</v>
      </c>
      <c r="O709" s="9">
        <f t="shared" si="105"/>
        <v>4.0037017600443789</v>
      </c>
      <c r="R709" s="9">
        <f t="shared" si="106"/>
        <v>122.33822180855589</v>
      </c>
      <c r="S709" s="9">
        <f t="shared" si="107"/>
        <v>0</v>
      </c>
      <c r="T709" s="9">
        <f t="shared" si="108"/>
        <v>109.52996453383402</v>
      </c>
      <c r="U709" s="9">
        <f t="shared" si="109"/>
        <v>4.0037017600443789</v>
      </c>
    </row>
    <row r="710" spans="8:21">
      <c r="H710" s="8">
        <v>706</v>
      </c>
      <c r="I710" s="9">
        <v>1.7383574855276394</v>
      </c>
      <c r="J710" s="9">
        <f t="shared" ref="J710:J773" ca="1" si="111">NORMSINV(RAND())</f>
        <v>-0.33121531516830771</v>
      </c>
      <c r="K710" s="9">
        <f t="shared" ref="K710:K773" si="112">IF($B$7=0,I710,J710)</f>
        <v>1.7383574855276394</v>
      </c>
      <c r="L710" s="9">
        <f t="shared" si="110"/>
        <v>174.50971671609713</v>
      </c>
      <c r="M710" s="9">
        <f t="shared" ref="M710:M773" si="113">$E$8*EXP(($B$5-0.5*$E$10^2)*$B$6+$E$10*SQRT($B$6)*K710)</f>
        <v>121.34230352419083</v>
      </c>
      <c r="N710" s="9">
        <f t="shared" ref="N710:N773" si="114">IF(L710&lt;$E$11,0,IF(AND(L710&gt;$E$11,L710&lt;$E$12),L710-$E$11,IF(AND(L710&gt;$E$12,L710&lt;$E$13),L710-$E$11+2*$E$12-2*L710,0)))</f>
        <v>0</v>
      </c>
      <c r="O710" s="9">
        <f t="shared" ref="O710:O773" si="115">IF(M710&lt;$E$14,0,IF(AND(M710&gt;$E$14,M710&lt;$E$15),M710-$E$14,IF(AND(M710&gt;$E$15,M710&lt;$E$16),M710-$E$14+2*$E$15-2*M710,0)))</f>
        <v>0</v>
      </c>
      <c r="R710" s="9">
        <f t="shared" ref="R710:R773" si="116">L710</f>
        <v>174.50971671609713</v>
      </c>
      <c r="S710" s="9">
        <f t="shared" ref="S710:S773" si="117">N710</f>
        <v>0</v>
      </c>
      <c r="T710" s="9">
        <f t="shared" ref="T710:T773" si="118">M710</f>
        <v>121.34230352419083</v>
      </c>
      <c r="U710" s="9">
        <f t="shared" ref="U710:U773" si="119">O710</f>
        <v>0</v>
      </c>
    </row>
    <row r="711" spans="8:21">
      <c r="H711" s="8">
        <v>707</v>
      </c>
      <c r="I711" s="9">
        <v>-0.14174280377091952</v>
      </c>
      <c r="J711" s="9">
        <f t="shared" ca="1" si="111"/>
        <v>-2.0991756785894014</v>
      </c>
      <c r="K711" s="9">
        <f t="shared" si="112"/>
        <v>-0.14174280377091952</v>
      </c>
      <c r="L711" s="9">
        <f t="shared" si="110"/>
        <v>92.886571247369972</v>
      </c>
      <c r="M711" s="9">
        <f t="shared" si="113"/>
        <v>101.1682603718569</v>
      </c>
      <c r="N711" s="9">
        <f t="shared" si="114"/>
        <v>13.671957462586349</v>
      </c>
      <c r="O711" s="9">
        <f t="shared" si="115"/>
        <v>10.34132733675419</v>
      </c>
      <c r="R711" s="9">
        <f t="shared" si="116"/>
        <v>92.886571247369972</v>
      </c>
      <c r="S711" s="9">
        <f t="shared" si="117"/>
        <v>13.671957462586349</v>
      </c>
      <c r="T711" s="9">
        <f t="shared" si="118"/>
        <v>101.1682603718569</v>
      </c>
      <c r="U711" s="9">
        <f t="shared" si="119"/>
        <v>10.34132733675419</v>
      </c>
    </row>
    <row r="712" spans="8:21">
      <c r="H712" s="8">
        <v>708</v>
      </c>
      <c r="I712" s="9">
        <v>0.67402162629009665</v>
      </c>
      <c r="J712" s="9">
        <f t="shared" ca="1" si="111"/>
        <v>0.62511009194535505</v>
      </c>
      <c r="K712" s="9">
        <f t="shared" si="112"/>
        <v>0.67402162629009665</v>
      </c>
      <c r="L712" s="9">
        <f t="shared" si="110"/>
        <v>122.1186712822643</v>
      </c>
      <c r="M712" s="9">
        <f t="shared" si="113"/>
        <v>109.47324998624629</v>
      </c>
      <c r="N712" s="9">
        <f t="shared" si="114"/>
        <v>0</v>
      </c>
      <c r="O712" s="9">
        <f t="shared" si="115"/>
        <v>4.0604163076320958</v>
      </c>
      <c r="R712" s="9">
        <f t="shared" si="116"/>
        <v>122.1186712822643</v>
      </c>
      <c r="S712" s="9">
        <f t="shared" si="117"/>
        <v>0</v>
      </c>
      <c r="T712" s="9">
        <f t="shared" si="118"/>
        <v>109.47324998624629</v>
      </c>
      <c r="U712" s="9">
        <f t="shared" si="119"/>
        <v>4.0604163076320958</v>
      </c>
    </row>
    <row r="713" spans="8:21">
      <c r="H713" s="8">
        <v>709</v>
      </c>
      <c r="I713" s="9">
        <v>1.256777046922706</v>
      </c>
      <c r="J713" s="9">
        <f t="shared" ca="1" si="111"/>
        <v>-0.34731849250738867</v>
      </c>
      <c r="K713" s="9">
        <f t="shared" si="112"/>
        <v>1.256777046922706</v>
      </c>
      <c r="L713" s="9">
        <f t="shared" si="110"/>
        <v>148.48060182853217</v>
      </c>
      <c r="M713" s="9">
        <f t="shared" si="113"/>
        <v>115.82035681832895</v>
      </c>
      <c r="N713" s="9">
        <f t="shared" si="114"/>
        <v>0</v>
      </c>
      <c r="O713" s="9">
        <f t="shared" si="115"/>
        <v>0</v>
      </c>
      <c r="R713" s="9">
        <f t="shared" si="116"/>
        <v>148.48060182853217</v>
      </c>
      <c r="S713" s="9">
        <f t="shared" si="117"/>
        <v>0</v>
      </c>
      <c r="T713" s="9">
        <f t="shared" si="118"/>
        <v>115.82035681832895</v>
      </c>
      <c r="U713" s="9">
        <f t="shared" si="119"/>
        <v>0</v>
      </c>
    </row>
    <row r="714" spans="8:21">
      <c r="H714" s="8">
        <v>710</v>
      </c>
      <c r="I714" s="9">
        <v>0.7858064298257742</v>
      </c>
      <c r="J714" s="9">
        <f t="shared" ca="1" si="111"/>
        <v>-0.27436770954014128</v>
      </c>
      <c r="K714" s="9">
        <f t="shared" si="112"/>
        <v>0.7858064298257742</v>
      </c>
      <c r="L714" s="9">
        <f t="shared" si="110"/>
        <v>126.78425267716324</v>
      </c>
      <c r="M714" s="9">
        <f t="shared" si="113"/>
        <v>110.66319265929252</v>
      </c>
      <c r="N714" s="9">
        <f t="shared" si="114"/>
        <v>0</v>
      </c>
      <c r="O714" s="9">
        <f t="shared" si="115"/>
        <v>2.8704736345858635</v>
      </c>
      <c r="R714" s="9">
        <f t="shared" si="116"/>
        <v>126.78425267716324</v>
      </c>
      <c r="S714" s="9">
        <f t="shared" si="117"/>
        <v>0</v>
      </c>
      <c r="T714" s="9">
        <f t="shared" si="118"/>
        <v>110.66319265929252</v>
      </c>
      <c r="U714" s="9">
        <f t="shared" si="119"/>
        <v>2.8704736345858635</v>
      </c>
    </row>
    <row r="715" spans="8:21">
      <c r="H715" s="8">
        <v>711</v>
      </c>
      <c r="I715" s="9">
        <v>-1.598361123296911</v>
      </c>
      <c r="J715" s="9">
        <f t="shared" ca="1" si="111"/>
        <v>-0.53669362843394375</v>
      </c>
      <c r="K715" s="9">
        <f t="shared" si="112"/>
        <v>-1.598361123296911</v>
      </c>
      <c r="L715" s="9">
        <f t="shared" si="110"/>
        <v>56.986656022440151</v>
      </c>
      <c r="M715" s="9">
        <f t="shared" si="113"/>
        <v>87.874610800244568</v>
      </c>
      <c r="N715" s="9">
        <f t="shared" si="114"/>
        <v>0</v>
      </c>
      <c r="O715" s="9">
        <f t="shared" si="115"/>
        <v>0</v>
      </c>
      <c r="R715" s="9">
        <f t="shared" si="116"/>
        <v>56.986656022440151</v>
      </c>
      <c r="S715" s="9">
        <f t="shared" si="117"/>
        <v>0</v>
      </c>
      <c r="T715" s="9">
        <f t="shared" si="118"/>
        <v>87.874610800244568</v>
      </c>
      <c r="U715" s="9">
        <f t="shared" si="119"/>
        <v>0</v>
      </c>
    </row>
    <row r="716" spans="8:21">
      <c r="H716" s="8">
        <v>712</v>
      </c>
      <c r="I716" s="9">
        <v>-0.72513054818150857</v>
      </c>
      <c r="J716" s="9">
        <f t="shared" ca="1" si="111"/>
        <v>-1.2250892693730129</v>
      </c>
      <c r="K716" s="9">
        <f t="shared" si="112"/>
        <v>-0.72513054818150857</v>
      </c>
      <c r="L716" s="9">
        <f t="shared" si="110"/>
        <v>76.378860523181501</v>
      </c>
      <c r="M716" s="9">
        <f t="shared" si="113"/>
        <v>95.618259942309365</v>
      </c>
      <c r="N716" s="9">
        <f t="shared" si="114"/>
        <v>0</v>
      </c>
      <c r="O716" s="9">
        <f t="shared" si="115"/>
        <v>4.7913269072066527</v>
      </c>
      <c r="R716" s="9">
        <f t="shared" si="116"/>
        <v>76.378860523181501</v>
      </c>
      <c r="S716" s="9">
        <f t="shared" si="117"/>
        <v>0</v>
      </c>
      <c r="T716" s="9">
        <f t="shared" si="118"/>
        <v>95.618259942309365</v>
      </c>
      <c r="U716" s="9">
        <f t="shared" si="119"/>
        <v>4.7913269072066527</v>
      </c>
    </row>
    <row r="717" spans="8:21">
      <c r="H717" s="8">
        <v>713</v>
      </c>
      <c r="I717" s="9">
        <v>0.23062679242387654</v>
      </c>
      <c r="J717" s="9">
        <f t="shared" ca="1" si="111"/>
        <v>-0.51539747344243592</v>
      </c>
      <c r="K717" s="9">
        <f t="shared" si="112"/>
        <v>0.23062679242387654</v>
      </c>
      <c r="L717" s="9">
        <f t="shared" si="110"/>
        <v>105.24331521278145</v>
      </c>
      <c r="M717" s="9">
        <f t="shared" si="113"/>
        <v>104.87803604928637</v>
      </c>
      <c r="N717" s="9">
        <f t="shared" si="114"/>
        <v>13.578605464394002</v>
      </c>
      <c r="O717" s="9">
        <f t="shared" si="115"/>
        <v>8.6556302445920039</v>
      </c>
      <c r="R717" s="9">
        <f t="shared" si="116"/>
        <v>105.24331521278145</v>
      </c>
      <c r="S717" s="9">
        <f t="shared" si="117"/>
        <v>13.578605464394002</v>
      </c>
      <c r="T717" s="9">
        <f t="shared" si="118"/>
        <v>104.87803604928637</v>
      </c>
      <c r="U717" s="9">
        <f t="shared" si="119"/>
        <v>8.6556302445920039</v>
      </c>
    </row>
    <row r="718" spans="8:21">
      <c r="H718" s="8">
        <v>714</v>
      </c>
      <c r="I718" s="9">
        <v>-1.1047349398266715</v>
      </c>
      <c r="J718" s="9">
        <f t="shared" ca="1" si="111"/>
        <v>0.24698484595707446</v>
      </c>
      <c r="K718" s="9">
        <f t="shared" si="112"/>
        <v>-1.1047349398266715</v>
      </c>
      <c r="L718" s="9">
        <f t="shared" si="110"/>
        <v>67.247744572971996</v>
      </c>
      <c r="M718" s="9">
        <f t="shared" si="113"/>
        <v>92.171508732146847</v>
      </c>
      <c r="N718" s="9">
        <f t="shared" si="114"/>
        <v>0</v>
      </c>
      <c r="O718" s="9">
        <f t="shared" si="115"/>
        <v>1.3445756970441352</v>
      </c>
      <c r="R718" s="9">
        <f t="shared" si="116"/>
        <v>67.247744572971996</v>
      </c>
      <c r="S718" s="9">
        <f t="shared" si="117"/>
        <v>0</v>
      </c>
      <c r="T718" s="9">
        <f t="shared" si="118"/>
        <v>92.171508732146847</v>
      </c>
      <c r="U718" s="9">
        <f t="shared" si="119"/>
        <v>1.3445756970441352</v>
      </c>
    </row>
    <row r="719" spans="8:21">
      <c r="H719" s="8">
        <v>715</v>
      </c>
      <c r="I719" s="9">
        <v>0.46531083361246961</v>
      </c>
      <c r="J719" s="9">
        <f t="shared" ca="1" si="111"/>
        <v>-0.4553739263626661</v>
      </c>
      <c r="K719" s="9">
        <f t="shared" si="112"/>
        <v>0.46531083361246961</v>
      </c>
      <c r="L719" s="9">
        <f t="shared" si="110"/>
        <v>113.86231376837404</v>
      </c>
      <c r="M719" s="9">
        <f t="shared" si="113"/>
        <v>107.28567620129905</v>
      </c>
      <c r="N719" s="9">
        <f t="shared" si="114"/>
        <v>4.9596069088013905</v>
      </c>
      <c r="O719" s="9">
        <f t="shared" si="115"/>
        <v>6.2479900925793288</v>
      </c>
      <c r="R719" s="9">
        <f t="shared" si="116"/>
        <v>113.86231376837404</v>
      </c>
      <c r="S719" s="9">
        <f t="shared" si="117"/>
        <v>4.9596069088013905</v>
      </c>
      <c r="T719" s="9">
        <f t="shared" si="118"/>
        <v>107.28567620129905</v>
      </c>
      <c r="U719" s="9">
        <f t="shared" si="119"/>
        <v>6.2479900925793288</v>
      </c>
    </row>
    <row r="720" spans="8:21">
      <c r="H720" s="8">
        <v>716</v>
      </c>
      <c r="I720" s="9">
        <v>-1.0509589459775464</v>
      </c>
      <c r="J720" s="9">
        <f t="shared" ca="1" si="111"/>
        <v>-0.43548701648735222</v>
      </c>
      <c r="K720" s="9">
        <f t="shared" si="112"/>
        <v>-1.0509589459775464</v>
      </c>
      <c r="L720" s="9">
        <f t="shared" si="110"/>
        <v>68.471691523001638</v>
      </c>
      <c r="M720" s="9">
        <f t="shared" si="113"/>
        <v>92.652127287364351</v>
      </c>
      <c r="N720" s="9">
        <f t="shared" si="114"/>
        <v>0</v>
      </c>
      <c r="O720" s="9">
        <f t="shared" si="115"/>
        <v>1.8251942522616389</v>
      </c>
      <c r="R720" s="9">
        <f t="shared" si="116"/>
        <v>68.471691523001638</v>
      </c>
      <c r="S720" s="9">
        <f t="shared" si="117"/>
        <v>0</v>
      </c>
      <c r="T720" s="9">
        <f t="shared" si="118"/>
        <v>92.652127287364351</v>
      </c>
      <c r="U720" s="9">
        <f t="shared" si="119"/>
        <v>1.8251942522616389</v>
      </c>
    </row>
    <row r="721" spans="8:21">
      <c r="H721" s="8">
        <v>717</v>
      </c>
      <c r="I721" s="9">
        <v>2.0361069185028629</v>
      </c>
      <c r="J721" s="9">
        <f t="shared" ca="1" si="111"/>
        <v>1.5323900379881952</v>
      </c>
      <c r="K721" s="9">
        <f t="shared" si="112"/>
        <v>2.0361069185028629</v>
      </c>
      <c r="L721" s="9">
        <f t="shared" si="110"/>
        <v>192.83753941403629</v>
      </c>
      <c r="M721" s="9">
        <f t="shared" si="113"/>
        <v>124.88730786034273</v>
      </c>
      <c r="N721" s="9">
        <f t="shared" si="114"/>
        <v>0</v>
      </c>
      <c r="O721" s="9">
        <f t="shared" si="115"/>
        <v>0</v>
      </c>
      <c r="R721" s="9">
        <f t="shared" si="116"/>
        <v>192.83753941403629</v>
      </c>
      <c r="S721" s="9">
        <f t="shared" si="117"/>
        <v>0</v>
      </c>
      <c r="T721" s="9">
        <f t="shared" si="118"/>
        <v>124.88730786034273</v>
      </c>
      <c r="U721" s="9">
        <f t="shared" si="119"/>
        <v>0</v>
      </c>
    </row>
    <row r="722" spans="8:21">
      <c r="H722" s="8">
        <v>718</v>
      </c>
      <c r="I722" s="9">
        <v>1.0637721281462451</v>
      </c>
      <c r="J722" s="9">
        <f t="shared" ca="1" si="111"/>
        <v>-0.59995965456541545</v>
      </c>
      <c r="K722" s="9">
        <f t="shared" si="112"/>
        <v>1.0637721281462451</v>
      </c>
      <c r="L722" s="9">
        <f t="shared" si="110"/>
        <v>139.17315268704272</v>
      </c>
      <c r="M722" s="9">
        <f t="shared" si="113"/>
        <v>113.67849307994922</v>
      </c>
      <c r="N722" s="9">
        <f t="shared" si="114"/>
        <v>0</v>
      </c>
      <c r="O722" s="9">
        <f t="shared" si="115"/>
        <v>0</v>
      </c>
      <c r="R722" s="9">
        <f t="shared" si="116"/>
        <v>139.17315268704272</v>
      </c>
      <c r="S722" s="9">
        <f t="shared" si="117"/>
        <v>0</v>
      </c>
      <c r="T722" s="9">
        <f t="shared" si="118"/>
        <v>113.67849307994922</v>
      </c>
      <c r="U722" s="9">
        <f t="shared" si="119"/>
        <v>0</v>
      </c>
    </row>
    <row r="723" spans="8:21">
      <c r="H723" s="8">
        <v>719</v>
      </c>
      <c r="I723" s="9">
        <v>-0.46725796960697791</v>
      </c>
      <c r="J723" s="9">
        <f t="shared" ca="1" si="111"/>
        <v>1.020838146613172</v>
      </c>
      <c r="K723" s="9">
        <f t="shared" si="112"/>
        <v>-0.46725796960697791</v>
      </c>
      <c r="L723" s="9">
        <f t="shared" si="110"/>
        <v>83.279180138311901</v>
      </c>
      <c r="M723" s="9">
        <f t="shared" si="113"/>
        <v>98.032933286315853</v>
      </c>
      <c r="N723" s="9">
        <f t="shared" si="114"/>
        <v>4.0645663535282779</v>
      </c>
      <c r="O723" s="9">
        <f t="shared" si="115"/>
        <v>7.2060002512131405</v>
      </c>
      <c r="R723" s="9">
        <f t="shared" si="116"/>
        <v>83.279180138311901</v>
      </c>
      <c r="S723" s="9">
        <f t="shared" si="117"/>
        <v>4.0645663535282779</v>
      </c>
      <c r="T723" s="9">
        <f t="shared" si="118"/>
        <v>98.032933286315853</v>
      </c>
      <c r="U723" s="9">
        <f t="shared" si="119"/>
        <v>7.2060002512131405</v>
      </c>
    </row>
    <row r="724" spans="8:21">
      <c r="H724" s="8">
        <v>720</v>
      </c>
      <c r="I724" s="9">
        <v>1.3536432141564316</v>
      </c>
      <c r="J724" s="9">
        <f t="shared" ca="1" si="111"/>
        <v>0.35748459656200937</v>
      </c>
      <c r="K724" s="9">
        <f t="shared" si="112"/>
        <v>1.3536432141564316</v>
      </c>
      <c r="L724" s="9">
        <f t="shared" si="110"/>
        <v>153.38391759241247</v>
      </c>
      <c r="M724" s="9">
        <f t="shared" si="113"/>
        <v>116.91048719509578</v>
      </c>
      <c r="N724" s="9">
        <f t="shared" si="114"/>
        <v>0</v>
      </c>
      <c r="O724" s="9">
        <f t="shared" si="115"/>
        <v>0</v>
      </c>
      <c r="R724" s="9">
        <f t="shared" si="116"/>
        <v>153.38391759241247</v>
      </c>
      <c r="S724" s="9">
        <f t="shared" si="117"/>
        <v>0</v>
      </c>
      <c r="T724" s="9">
        <f t="shared" si="118"/>
        <v>116.91048719509578</v>
      </c>
      <c r="U724" s="9">
        <f t="shared" si="119"/>
        <v>0</v>
      </c>
    </row>
    <row r="725" spans="8:21">
      <c r="H725" s="8">
        <v>721</v>
      </c>
      <c r="I725" s="9">
        <v>-1.2215213202358346</v>
      </c>
      <c r="J725" s="9">
        <f t="shared" ca="1" si="111"/>
        <v>-0.24053534745040714</v>
      </c>
      <c r="K725" s="9">
        <f t="shared" si="112"/>
        <v>-1.2215213202358346</v>
      </c>
      <c r="L725" s="9">
        <f t="shared" si="110"/>
        <v>64.664499222161353</v>
      </c>
      <c r="M725" s="9">
        <f t="shared" si="113"/>
        <v>91.136309059352669</v>
      </c>
      <c r="N725" s="9">
        <f t="shared" si="114"/>
        <v>0</v>
      </c>
      <c r="O725" s="9">
        <f t="shared" si="115"/>
        <v>0.30937602424995703</v>
      </c>
      <c r="R725" s="9">
        <f t="shared" si="116"/>
        <v>64.664499222161353</v>
      </c>
      <c r="S725" s="9">
        <f t="shared" si="117"/>
        <v>0</v>
      </c>
      <c r="T725" s="9">
        <f t="shared" si="118"/>
        <v>91.136309059352669</v>
      </c>
      <c r="U725" s="9">
        <f t="shared" si="119"/>
        <v>0.30937602424995703</v>
      </c>
    </row>
    <row r="726" spans="8:21">
      <c r="H726" s="8">
        <v>722</v>
      </c>
      <c r="I726" s="9">
        <v>-1.3816661166687325</v>
      </c>
      <c r="J726" s="9">
        <f t="shared" ca="1" si="111"/>
        <v>-1.4333059778803094</v>
      </c>
      <c r="K726" s="9">
        <f t="shared" si="112"/>
        <v>-1.3816661166687325</v>
      </c>
      <c r="L726" s="9">
        <f t="shared" si="110"/>
        <v>61.282753069449072</v>
      </c>
      <c r="M726" s="9">
        <f t="shared" si="113"/>
        <v>89.735654751142377</v>
      </c>
      <c r="N726" s="9">
        <f t="shared" si="114"/>
        <v>0</v>
      </c>
      <c r="O726" s="9">
        <f t="shared" si="115"/>
        <v>0</v>
      </c>
      <c r="R726" s="9">
        <f t="shared" si="116"/>
        <v>61.282753069449072</v>
      </c>
      <c r="S726" s="9">
        <f t="shared" si="117"/>
        <v>0</v>
      </c>
      <c r="T726" s="9">
        <f t="shared" si="118"/>
        <v>89.735654751142377</v>
      </c>
      <c r="U726" s="9">
        <f t="shared" si="119"/>
        <v>0</v>
      </c>
    </row>
    <row r="727" spans="8:21">
      <c r="H727" s="8">
        <v>723</v>
      </c>
      <c r="I727" s="9">
        <v>0.28612289318720113</v>
      </c>
      <c r="J727" s="9">
        <f t="shared" ca="1" si="111"/>
        <v>-0.64648394510866458</v>
      </c>
      <c r="K727" s="9">
        <f t="shared" si="112"/>
        <v>0.28612289318720113</v>
      </c>
      <c r="L727" s="9">
        <f t="shared" si="110"/>
        <v>107.22064486539868</v>
      </c>
      <c r="M727" s="9">
        <f t="shared" si="113"/>
        <v>105.44245107077874</v>
      </c>
      <c r="N727" s="9">
        <f t="shared" si="114"/>
        <v>11.601275811776759</v>
      </c>
      <c r="O727" s="9">
        <f t="shared" si="115"/>
        <v>8.0912152230996242</v>
      </c>
      <c r="R727" s="9">
        <f t="shared" si="116"/>
        <v>107.22064486539868</v>
      </c>
      <c r="S727" s="9">
        <f t="shared" si="117"/>
        <v>11.601275811776759</v>
      </c>
      <c r="T727" s="9">
        <f t="shared" si="118"/>
        <v>105.44245107077874</v>
      </c>
      <c r="U727" s="9">
        <f t="shared" si="119"/>
        <v>8.0912152230996242</v>
      </c>
    </row>
    <row r="728" spans="8:21">
      <c r="H728" s="8">
        <v>724</v>
      </c>
      <c r="I728" s="9">
        <v>-1.1371784436532872</v>
      </c>
      <c r="J728" s="9">
        <f t="shared" ca="1" si="111"/>
        <v>0.11422936108654444</v>
      </c>
      <c r="K728" s="9">
        <f t="shared" si="112"/>
        <v>-1.1371784436532872</v>
      </c>
      <c r="L728" s="9">
        <f t="shared" si="110"/>
        <v>66.519933713773455</v>
      </c>
      <c r="M728" s="9">
        <f t="shared" si="113"/>
        <v>91.882754184652384</v>
      </c>
      <c r="N728" s="9">
        <f t="shared" si="114"/>
        <v>0</v>
      </c>
      <c r="O728" s="9">
        <f t="shared" si="115"/>
        <v>1.0558211495496721</v>
      </c>
      <c r="R728" s="9">
        <f t="shared" si="116"/>
        <v>66.519933713773455</v>
      </c>
      <c r="S728" s="9">
        <f t="shared" si="117"/>
        <v>0</v>
      </c>
      <c r="T728" s="9">
        <f t="shared" si="118"/>
        <v>91.882754184652384</v>
      </c>
      <c r="U728" s="9">
        <f t="shared" si="119"/>
        <v>1.0558211495496721</v>
      </c>
    </row>
    <row r="729" spans="8:21">
      <c r="H729" s="8">
        <v>725</v>
      </c>
      <c r="I729" s="9">
        <v>-1.31369508414101</v>
      </c>
      <c r="J729" s="9">
        <f t="shared" ca="1" si="111"/>
        <v>0.15361827221603272</v>
      </c>
      <c r="K729" s="9">
        <f t="shared" si="112"/>
        <v>-1.31369508414101</v>
      </c>
      <c r="L729" s="9">
        <f t="shared" si="110"/>
        <v>62.695928069217778</v>
      </c>
      <c r="M729" s="9">
        <f t="shared" si="113"/>
        <v>90.327492548063503</v>
      </c>
      <c r="N729" s="9">
        <f t="shared" si="114"/>
        <v>0</v>
      </c>
      <c r="O729" s="9">
        <f t="shared" si="115"/>
        <v>0</v>
      </c>
      <c r="R729" s="9">
        <f t="shared" si="116"/>
        <v>62.695928069217778</v>
      </c>
      <c r="S729" s="9">
        <f t="shared" si="117"/>
        <v>0</v>
      </c>
      <c r="T729" s="9">
        <f t="shared" si="118"/>
        <v>90.327492548063503</v>
      </c>
      <c r="U729" s="9">
        <f t="shared" si="119"/>
        <v>0</v>
      </c>
    </row>
    <row r="730" spans="8:21">
      <c r="H730" s="8">
        <v>726</v>
      </c>
      <c r="I730" s="9">
        <v>8.1984876016069894E-2</v>
      </c>
      <c r="J730" s="9">
        <f t="shared" ca="1" si="111"/>
        <v>0.52024763872384705</v>
      </c>
      <c r="K730" s="9">
        <f t="shared" si="112"/>
        <v>8.1984876016069894E-2</v>
      </c>
      <c r="L730" s="9">
        <f t="shared" si="110"/>
        <v>100.12498113702041</v>
      </c>
      <c r="M730" s="9">
        <f t="shared" si="113"/>
        <v>103.38113357425929</v>
      </c>
      <c r="N730" s="9">
        <f t="shared" si="114"/>
        <v>18.696939540155029</v>
      </c>
      <c r="O730" s="9">
        <f t="shared" si="115"/>
        <v>10.152532719619074</v>
      </c>
      <c r="R730" s="9">
        <f t="shared" si="116"/>
        <v>100.12498113702041</v>
      </c>
      <c r="S730" s="9">
        <f t="shared" si="117"/>
        <v>18.696939540155029</v>
      </c>
      <c r="T730" s="9">
        <f t="shared" si="118"/>
        <v>103.38113357425929</v>
      </c>
      <c r="U730" s="9">
        <f t="shared" si="119"/>
        <v>10.152532719619074</v>
      </c>
    </row>
    <row r="731" spans="8:21">
      <c r="H731" s="8">
        <v>727</v>
      </c>
      <c r="I731" s="9">
        <v>0.20998720110341523</v>
      </c>
      <c r="J731" s="9">
        <f t="shared" ca="1" si="111"/>
        <v>-1.2890711310209473</v>
      </c>
      <c r="K731" s="9">
        <f t="shared" si="112"/>
        <v>0.20998720110341523</v>
      </c>
      <c r="L731" s="9">
        <f t="shared" si="110"/>
        <v>104.51726424326162</v>
      </c>
      <c r="M731" s="9">
        <f t="shared" si="113"/>
        <v>104.66889570777303</v>
      </c>
      <c r="N731" s="9">
        <f t="shared" si="114"/>
        <v>14.304656433913806</v>
      </c>
      <c r="O731" s="9">
        <f t="shared" si="115"/>
        <v>8.864770586105351</v>
      </c>
      <c r="R731" s="9">
        <f t="shared" si="116"/>
        <v>104.51726424326162</v>
      </c>
      <c r="S731" s="9">
        <f t="shared" si="117"/>
        <v>14.304656433913806</v>
      </c>
      <c r="T731" s="9">
        <f t="shared" si="118"/>
        <v>104.66889570777303</v>
      </c>
      <c r="U731" s="9">
        <f t="shared" si="119"/>
        <v>8.864770586105351</v>
      </c>
    </row>
    <row r="732" spans="8:21">
      <c r="H732" s="8">
        <v>728</v>
      </c>
      <c r="I732" s="9">
        <v>0.20610865519980301</v>
      </c>
      <c r="J732" s="9">
        <f t="shared" ca="1" si="111"/>
        <v>-0.66458722815353788</v>
      </c>
      <c r="K732" s="9">
        <f t="shared" si="112"/>
        <v>0.20610865519980301</v>
      </c>
      <c r="L732" s="9">
        <f t="shared" si="110"/>
        <v>104.38138648105758</v>
      </c>
      <c r="M732" s="9">
        <f t="shared" si="113"/>
        <v>104.62964109657914</v>
      </c>
      <c r="N732" s="9">
        <f t="shared" si="114"/>
        <v>14.440534196117881</v>
      </c>
      <c r="O732" s="9">
        <f t="shared" si="115"/>
        <v>8.9040251972992621</v>
      </c>
      <c r="R732" s="9">
        <f t="shared" si="116"/>
        <v>104.38138648105758</v>
      </c>
      <c r="S732" s="9">
        <f t="shared" si="117"/>
        <v>14.440534196117881</v>
      </c>
      <c r="T732" s="9">
        <f t="shared" si="118"/>
        <v>104.62964109657914</v>
      </c>
      <c r="U732" s="9">
        <f t="shared" si="119"/>
        <v>8.9040251972992621</v>
      </c>
    </row>
    <row r="733" spans="8:21">
      <c r="H733" s="8">
        <v>729</v>
      </c>
      <c r="I733" s="9">
        <v>0.63940657942287304</v>
      </c>
      <c r="J733" s="9">
        <f t="shared" ca="1" si="111"/>
        <v>1.5759483946506583</v>
      </c>
      <c r="K733" s="9">
        <f t="shared" si="112"/>
        <v>0.63940657942287304</v>
      </c>
      <c r="L733" s="9">
        <f t="shared" si="110"/>
        <v>120.70905084454253</v>
      </c>
      <c r="M733" s="9">
        <f t="shared" si="113"/>
        <v>109.10737582433946</v>
      </c>
      <c r="N733" s="9">
        <f t="shared" si="114"/>
        <v>0</v>
      </c>
      <c r="O733" s="9">
        <f t="shared" si="115"/>
        <v>4.4262904695389409</v>
      </c>
      <c r="R733" s="9">
        <f t="shared" si="116"/>
        <v>120.70905084454253</v>
      </c>
      <c r="S733" s="9">
        <f t="shared" si="117"/>
        <v>0</v>
      </c>
      <c r="T733" s="9">
        <f t="shared" si="118"/>
        <v>109.10737582433946</v>
      </c>
      <c r="U733" s="9">
        <f t="shared" si="119"/>
        <v>4.4262904695389409</v>
      </c>
    </row>
    <row r="734" spans="8:21">
      <c r="H734" s="8">
        <v>730</v>
      </c>
      <c r="I734" s="9">
        <v>-1.1203907692709412</v>
      </c>
      <c r="J734" s="9">
        <f t="shared" ca="1" si="111"/>
        <v>0.74670873178512176</v>
      </c>
      <c r="K734" s="9">
        <f t="shared" si="112"/>
        <v>-1.1203907692709412</v>
      </c>
      <c r="L734" s="9">
        <f t="shared" si="110"/>
        <v>66.89554573843607</v>
      </c>
      <c r="M734" s="9">
        <f t="shared" si="113"/>
        <v>92.032055178980031</v>
      </c>
      <c r="N734" s="9">
        <f t="shared" si="114"/>
        <v>0</v>
      </c>
      <c r="O734" s="9">
        <f t="shared" si="115"/>
        <v>1.2051221438773183</v>
      </c>
      <c r="R734" s="9">
        <f t="shared" si="116"/>
        <v>66.89554573843607</v>
      </c>
      <c r="S734" s="9">
        <f t="shared" si="117"/>
        <v>0</v>
      </c>
      <c r="T734" s="9">
        <f t="shared" si="118"/>
        <v>92.032055178980031</v>
      </c>
      <c r="U734" s="9">
        <f t="shared" si="119"/>
        <v>1.2051221438773183</v>
      </c>
    </row>
    <row r="735" spans="8:21">
      <c r="H735" s="8">
        <v>731</v>
      </c>
      <c r="I735" s="9">
        <v>0.46967944119022886</v>
      </c>
      <c r="J735" s="9">
        <f t="shared" ca="1" si="111"/>
        <v>0.42437510134655348</v>
      </c>
      <c r="K735" s="9">
        <f t="shared" si="112"/>
        <v>0.46967944119022886</v>
      </c>
      <c r="L735" s="9">
        <f t="shared" si="110"/>
        <v>114.02927480371498</v>
      </c>
      <c r="M735" s="9">
        <f t="shared" si="113"/>
        <v>107.33101417213878</v>
      </c>
      <c r="N735" s="9">
        <f t="shared" si="114"/>
        <v>4.792645873460458</v>
      </c>
      <c r="O735" s="9">
        <f t="shared" si="115"/>
        <v>6.2026521217395896</v>
      </c>
      <c r="R735" s="9">
        <f t="shared" si="116"/>
        <v>114.02927480371498</v>
      </c>
      <c r="S735" s="9">
        <f t="shared" si="117"/>
        <v>4.792645873460458</v>
      </c>
      <c r="T735" s="9">
        <f t="shared" si="118"/>
        <v>107.33101417213878</v>
      </c>
      <c r="U735" s="9">
        <f t="shared" si="119"/>
        <v>6.2026521217395896</v>
      </c>
    </row>
    <row r="736" spans="8:21">
      <c r="H736" s="8">
        <v>732</v>
      </c>
      <c r="I736" s="9">
        <v>-0.13051975623645479</v>
      </c>
      <c r="J736" s="9">
        <f t="shared" ca="1" si="111"/>
        <v>0.98598391647833628</v>
      </c>
      <c r="K736" s="9">
        <f t="shared" si="112"/>
        <v>-0.13051975623645479</v>
      </c>
      <c r="L736" s="9">
        <f t="shared" si="110"/>
        <v>93.236883454254581</v>
      </c>
      <c r="M736" s="9">
        <f t="shared" si="113"/>
        <v>101.27812967093745</v>
      </c>
      <c r="N736" s="9">
        <f t="shared" si="114"/>
        <v>14.022269669470958</v>
      </c>
      <c r="O736" s="9">
        <f t="shared" si="115"/>
        <v>10.451196635834734</v>
      </c>
      <c r="R736" s="9">
        <f t="shared" si="116"/>
        <v>93.236883454254581</v>
      </c>
      <c r="S736" s="9">
        <f t="shared" si="117"/>
        <v>14.022269669470958</v>
      </c>
      <c r="T736" s="9">
        <f t="shared" si="118"/>
        <v>101.27812967093745</v>
      </c>
      <c r="U736" s="9">
        <f t="shared" si="119"/>
        <v>10.451196635834734</v>
      </c>
    </row>
    <row r="737" spans="8:21">
      <c r="H737" s="8">
        <v>733</v>
      </c>
      <c r="I737" s="9">
        <v>1.0240411240831824</v>
      </c>
      <c r="J737" s="9">
        <f t="shared" ca="1" si="111"/>
        <v>-1.4696362307288571E-2</v>
      </c>
      <c r="K737" s="9">
        <f t="shared" si="112"/>
        <v>1.0240411240831824</v>
      </c>
      <c r="L737" s="9">
        <f t="shared" si="110"/>
        <v>137.33081870294944</v>
      </c>
      <c r="M737" s="9">
        <f t="shared" si="113"/>
        <v>113.24252039733285</v>
      </c>
      <c r="N737" s="9">
        <f t="shared" si="114"/>
        <v>0</v>
      </c>
      <c r="O737" s="9">
        <f t="shared" si="115"/>
        <v>0.29114589654554379</v>
      </c>
      <c r="R737" s="9">
        <f t="shared" si="116"/>
        <v>137.33081870294944</v>
      </c>
      <c r="S737" s="9">
        <f t="shared" si="117"/>
        <v>0</v>
      </c>
      <c r="T737" s="9">
        <f t="shared" si="118"/>
        <v>113.24252039733285</v>
      </c>
      <c r="U737" s="9">
        <f t="shared" si="119"/>
        <v>0.29114589654554379</v>
      </c>
    </row>
    <row r="738" spans="8:21">
      <c r="H738" s="8">
        <v>734</v>
      </c>
      <c r="I738" s="9">
        <v>-1.3036251750036807</v>
      </c>
      <c r="J738" s="9">
        <f t="shared" ca="1" si="111"/>
        <v>1.1047003983790493</v>
      </c>
      <c r="K738" s="9">
        <f t="shared" si="112"/>
        <v>-1.3036251750036807</v>
      </c>
      <c r="L738" s="9">
        <f t="shared" si="110"/>
        <v>62.908043560626624</v>
      </c>
      <c r="M738" s="9">
        <f t="shared" si="113"/>
        <v>90.41550468272753</v>
      </c>
      <c r="N738" s="9">
        <f t="shared" si="114"/>
        <v>0</v>
      </c>
      <c r="O738" s="9">
        <f t="shared" si="115"/>
        <v>0</v>
      </c>
      <c r="R738" s="9">
        <f t="shared" si="116"/>
        <v>62.908043560626624</v>
      </c>
      <c r="S738" s="9">
        <f t="shared" si="117"/>
        <v>0</v>
      </c>
      <c r="T738" s="9">
        <f t="shared" si="118"/>
        <v>90.41550468272753</v>
      </c>
      <c r="U738" s="9">
        <f t="shared" si="119"/>
        <v>0</v>
      </c>
    </row>
    <row r="739" spans="8:21">
      <c r="H739" s="8">
        <v>735</v>
      </c>
      <c r="I739" s="9">
        <v>-0.25080469385683768</v>
      </c>
      <c r="J739" s="9">
        <f t="shared" ca="1" si="111"/>
        <v>0.33343609157749182</v>
      </c>
      <c r="K739" s="9">
        <f t="shared" si="112"/>
        <v>-0.25080469385683768</v>
      </c>
      <c r="L739" s="9">
        <f t="shared" si="110"/>
        <v>89.550151114712335</v>
      </c>
      <c r="M739" s="9">
        <f t="shared" si="113"/>
        <v>100.1067739089105</v>
      </c>
      <c r="N739" s="9">
        <f t="shared" si="114"/>
        <v>10.335537329928712</v>
      </c>
      <c r="O739" s="9">
        <f t="shared" si="115"/>
        <v>9.2798408738077853</v>
      </c>
      <c r="R739" s="9">
        <f t="shared" si="116"/>
        <v>89.550151114712335</v>
      </c>
      <c r="S739" s="9">
        <f t="shared" si="117"/>
        <v>10.335537329928712</v>
      </c>
      <c r="T739" s="9">
        <f t="shared" si="118"/>
        <v>100.1067739089105</v>
      </c>
      <c r="U739" s="9">
        <f t="shared" si="119"/>
        <v>9.2798408738077853</v>
      </c>
    </row>
    <row r="740" spans="8:21">
      <c r="H740" s="8">
        <v>736</v>
      </c>
      <c r="I740" s="9">
        <v>1.6779644501444917E-3</v>
      </c>
      <c r="J740" s="9">
        <f t="shared" ca="1" si="111"/>
        <v>0.32571990862813266</v>
      </c>
      <c r="K740" s="9">
        <f t="shared" si="112"/>
        <v>1.6779644501444917E-3</v>
      </c>
      <c r="L740" s="9">
        <f t="shared" si="110"/>
        <v>97.464051570804557</v>
      </c>
      <c r="M740" s="9">
        <f t="shared" si="113"/>
        <v>102.58130975511172</v>
      </c>
      <c r="N740" s="9">
        <f t="shared" si="114"/>
        <v>18.249437786020934</v>
      </c>
      <c r="O740" s="9">
        <f t="shared" si="115"/>
        <v>10.952356538766679</v>
      </c>
      <c r="R740" s="9">
        <f t="shared" si="116"/>
        <v>97.464051570804557</v>
      </c>
      <c r="S740" s="9">
        <f t="shared" si="117"/>
        <v>18.249437786020934</v>
      </c>
      <c r="T740" s="9">
        <f t="shared" si="118"/>
        <v>102.58130975511172</v>
      </c>
      <c r="U740" s="9">
        <f t="shared" si="119"/>
        <v>10.952356538766679</v>
      </c>
    </row>
    <row r="741" spans="8:21">
      <c r="H741" s="8">
        <v>737</v>
      </c>
      <c r="I741" s="9">
        <v>-0.65254896766222603</v>
      </c>
      <c r="J741" s="9">
        <f t="shared" ca="1" si="111"/>
        <v>-8.0949312037030194E-2</v>
      </c>
      <c r="K741" s="9">
        <f t="shared" si="112"/>
        <v>-0.65254896766222603</v>
      </c>
      <c r="L741" s="9">
        <f t="shared" si="110"/>
        <v>78.261081141621133</v>
      </c>
      <c r="M741" s="9">
        <f t="shared" si="113"/>
        <v>96.291822577175196</v>
      </c>
      <c r="N741" s="9">
        <f t="shared" si="114"/>
        <v>0</v>
      </c>
      <c r="O741" s="9">
        <f t="shared" si="115"/>
        <v>5.4648895420724841</v>
      </c>
      <c r="R741" s="9">
        <f t="shared" si="116"/>
        <v>78.261081141621133</v>
      </c>
      <c r="S741" s="9">
        <f t="shared" si="117"/>
        <v>0</v>
      </c>
      <c r="T741" s="9">
        <f t="shared" si="118"/>
        <v>96.291822577175196</v>
      </c>
      <c r="U741" s="9">
        <f t="shared" si="119"/>
        <v>5.4648895420724841</v>
      </c>
    </row>
    <row r="742" spans="8:21">
      <c r="H742" s="8">
        <v>738</v>
      </c>
      <c r="I742" s="9">
        <v>-0.97009413687493606</v>
      </c>
      <c r="J742" s="9">
        <f t="shared" ca="1" si="111"/>
        <v>-0.83790870550845531</v>
      </c>
      <c r="K742" s="9">
        <f t="shared" si="112"/>
        <v>-0.97009413687493606</v>
      </c>
      <c r="L742" s="9">
        <f t="shared" si="110"/>
        <v>70.35424548059251</v>
      </c>
      <c r="M742" s="9">
        <f t="shared" si="113"/>
        <v>93.379571782765439</v>
      </c>
      <c r="N742" s="9">
        <f t="shared" si="114"/>
        <v>0</v>
      </c>
      <c r="O742" s="9">
        <f t="shared" si="115"/>
        <v>2.5526387476627264</v>
      </c>
      <c r="R742" s="9">
        <f t="shared" si="116"/>
        <v>70.35424548059251</v>
      </c>
      <c r="S742" s="9">
        <f t="shared" si="117"/>
        <v>0</v>
      </c>
      <c r="T742" s="9">
        <f t="shared" si="118"/>
        <v>93.379571782765439</v>
      </c>
      <c r="U742" s="9">
        <f t="shared" si="119"/>
        <v>2.5526387476627264</v>
      </c>
    </row>
    <row r="743" spans="8:21">
      <c r="H743" s="8">
        <v>739</v>
      </c>
      <c r="I743" s="9">
        <v>1.2133029440136194</v>
      </c>
      <c r="J743" s="9">
        <f t="shared" ca="1" si="111"/>
        <v>-0.20891046447457015</v>
      </c>
      <c r="K743" s="9">
        <f t="shared" si="112"/>
        <v>1.2133029440136194</v>
      </c>
      <c r="L743" s="9">
        <f t="shared" si="110"/>
        <v>146.33122917755048</v>
      </c>
      <c r="M743" s="9">
        <f t="shared" si="113"/>
        <v>115.33441038264641</v>
      </c>
      <c r="N743" s="9">
        <f t="shared" si="114"/>
        <v>0</v>
      </c>
      <c r="O743" s="9">
        <f t="shared" si="115"/>
        <v>0</v>
      </c>
      <c r="R743" s="9">
        <f t="shared" si="116"/>
        <v>146.33122917755048</v>
      </c>
      <c r="S743" s="9">
        <f t="shared" si="117"/>
        <v>0</v>
      </c>
      <c r="T743" s="9">
        <f t="shared" si="118"/>
        <v>115.33441038264641</v>
      </c>
      <c r="U743" s="9">
        <f t="shared" si="119"/>
        <v>0</v>
      </c>
    </row>
    <row r="744" spans="8:21">
      <c r="H744" s="8">
        <v>740</v>
      </c>
      <c r="I744" s="9">
        <v>-1.2124288571167283</v>
      </c>
      <c r="J744" s="9">
        <f t="shared" ca="1" si="111"/>
        <v>1.0397751213493898</v>
      </c>
      <c r="K744" s="9">
        <f t="shared" si="112"/>
        <v>-1.2124288571167283</v>
      </c>
      <c r="L744" s="9">
        <f t="shared" si="110"/>
        <v>64.862006788829731</v>
      </c>
      <c r="M744" s="9">
        <f t="shared" si="113"/>
        <v>91.216486003917154</v>
      </c>
      <c r="N744" s="9">
        <f t="shared" si="114"/>
        <v>0</v>
      </c>
      <c r="O744" s="9">
        <f t="shared" si="115"/>
        <v>0.38955296881444212</v>
      </c>
      <c r="R744" s="9">
        <f t="shared" si="116"/>
        <v>64.862006788829731</v>
      </c>
      <c r="S744" s="9">
        <f t="shared" si="117"/>
        <v>0</v>
      </c>
      <c r="T744" s="9">
        <f t="shared" si="118"/>
        <v>91.216486003917154</v>
      </c>
      <c r="U744" s="9">
        <f t="shared" si="119"/>
        <v>0.38955296881444212</v>
      </c>
    </row>
    <row r="745" spans="8:21">
      <c r="H745" s="8">
        <v>741</v>
      </c>
      <c r="I745" s="9">
        <v>0.72204856076071788</v>
      </c>
      <c r="J745" s="9">
        <f t="shared" ca="1" si="111"/>
        <v>-2.0378974904806646</v>
      </c>
      <c r="K745" s="9">
        <f t="shared" si="112"/>
        <v>0.72204856076071788</v>
      </c>
      <c r="L745" s="9">
        <f t="shared" si="110"/>
        <v>124.10176596602614</v>
      </c>
      <c r="M745" s="9">
        <f t="shared" si="113"/>
        <v>109.98291806606819</v>
      </c>
      <c r="N745" s="9">
        <f t="shared" si="114"/>
        <v>0</v>
      </c>
      <c r="O745" s="9">
        <f t="shared" si="115"/>
        <v>3.5507482278102032</v>
      </c>
      <c r="R745" s="9">
        <f t="shared" si="116"/>
        <v>124.10176596602614</v>
      </c>
      <c r="S745" s="9">
        <f t="shared" si="117"/>
        <v>0</v>
      </c>
      <c r="T745" s="9">
        <f t="shared" si="118"/>
        <v>109.98291806606819</v>
      </c>
      <c r="U745" s="9">
        <f t="shared" si="119"/>
        <v>3.5507482278102032</v>
      </c>
    </row>
    <row r="746" spans="8:21">
      <c r="H746" s="8">
        <v>742</v>
      </c>
      <c r="I746" s="9">
        <v>0.52504926100801608</v>
      </c>
      <c r="J746" s="9">
        <f t="shared" ca="1" si="111"/>
        <v>0.40313717050714498</v>
      </c>
      <c r="K746" s="9">
        <f t="shared" si="112"/>
        <v>0.52504926100801608</v>
      </c>
      <c r="L746" s="9">
        <f t="shared" si="110"/>
        <v>116.16675616178863</v>
      </c>
      <c r="M746" s="9">
        <f t="shared" si="113"/>
        <v>107.90731233666341</v>
      </c>
      <c r="N746" s="9">
        <f t="shared" si="114"/>
        <v>2.6551645153868151</v>
      </c>
      <c r="O746" s="9">
        <f t="shared" si="115"/>
        <v>5.6263539572149739</v>
      </c>
      <c r="R746" s="9">
        <f t="shared" si="116"/>
        <v>116.16675616178863</v>
      </c>
      <c r="S746" s="9">
        <f t="shared" si="117"/>
        <v>2.6551645153868151</v>
      </c>
      <c r="T746" s="9">
        <f t="shared" si="118"/>
        <v>107.90731233666341</v>
      </c>
      <c r="U746" s="9">
        <f t="shared" si="119"/>
        <v>5.6263539572149739</v>
      </c>
    </row>
    <row r="747" spans="8:21">
      <c r="H747" s="8">
        <v>743</v>
      </c>
      <c r="I747" s="9">
        <v>-1.0682180109959902</v>
      </c>
      <c r="J747" s="9">
        <f t="shared" ca="1" si="111"/>
        <v>2.3841991576749186</v>
      </c>
      <c r="K747" s="9">
        <f t="shared" si="112"/>
        <v>-1.0682180109959902</v>
      </c>
      <c r="L747" s="9">
        <f t="shared" si="110"/>
        <v>68.076465283116477</v>
      </c>
      <c r="M747" s="9">
        <f t="shared" si="113"/>
        <v>92.497603335754846</v>
      </c>
      <c r="N747" s="9">
        <f t="shared" si="114"/>
        <v>0</v>
      </c>
      <c r="O747" s="9">
        <f t="shared" si="115"/>
        <v>1.6706703006521337</v>
      </c>
      <c r="R747" s="9">
        <f t="shared" si="116"/>
        <v>68.076465283116477</v>
      </c>
      <c r="S747" s="9">
        <f t="shared" si="117"/>
        <v>0</v>
      </c>
      <c r="T747" s="9">
        <f t="shared" si="118"/>
        <v>92.497603335754846</v>
      </c>
      <c r="U747" s="9">
        <f t="shared" si="119"/>
        <v>1.6706703006521337</v>
      </c>
    </row>
    <row r="748" spans="8:21">
      <c r="H748" s="8">
        <v>744</v>
      </c>
      <c r="I748" s="9">
        <v>0.50211947648734612</v>
      </c>
      <c r="J748" s="9">
        <f t="shared" ca="1" si="111"/>
        <v>1.0241520132522244</v>
      </c>
      <c r="K748" s="9">
        <f t="shared" si="112"/>
        <v>0.50211947648734612</v>
      </c>
      <c r="L748" s="9">
        <f t="shared" si="110"/>
        <v>115.27676286999639</v>
      </c>
      <c r="M748" s="9">
        <f t="shared" si="113"/>
        <v>107.66828094347676</v>
      </c>
      <c r="N748" s="9">
        <f t="shared" si="114"/>
        <v>3.5451578071790664</v>
      </c>
      <c r="O748" s="9">
        <f t="shared" si="115"/>
        <v>5.865385350401624</v>
      </c>
      <c r="R748" s="9">
        <f t="shared" si="116"/>
        <v>115.27676286999639</v>
      </c>
      <c r="S748" s="9">
        <f t="shared" si="117"/>
        <v>3.5451578071790664</v>
      </c>
      <c r="T748" s="9">
        <f t="shared" si="118"/>
        <v>107.66828094347676</v>
      </c>
      <c r="U748" s="9">
        <f t="shared" si="119"/>
        <v>5.865385350401624</v>
      </c>
    </row>
    <row r="749" spans="8:21">
      <c r="H749" s="8">
        <v>745</v>
      </c>
      <c r="I749" s="9">
        <v>-0.56488776745333202</v>
      </c>
      <c r="J749" s="9">
        <f t="shared" ca="1" si="111"/>
        <v>-1.4744923545716555</v>
      </c>
      <c r="K749" s="9">
        <f t="shared" si="112"/>
        <v>-0.56488776745333202</v>
      </c>
      <c r="L749" s="9">
        <f t="shared" si="110"/>
        <v>80.59629897813069</v>
      </c>
      <c r="M749" s="9">
        <f t="shared" si="113"/>
        <v>97.111654160966424</v>
      </c>
      <c r="N749" s="9">
        <f t="shared" si="114"/>
        <v>1.3816851933470673</v>
      </c>
      <c r="O749" s="9">
        <f t="shared" si="115"/>
        <v>6.2847211258637117</v>
      </c>
      <c r="R749" s="9">
        <f t="shared" si="116"/>
        <v>80.59629897813069</v>
      </c>
      <c r="S749" s="9">
        <f t="shared" si="117"/>
        <v>1.3816851933470673</v>
      </c>
      <c r="T749" s="9">
        <f t="shared" si="118"/>
        <v>97.111654160966424</v>
      </c>
      <c r="U749" s="9">
        <f t="shared" si="119"/>
        <v>6.2847211258637117</v>
      </c>
    </row>
    <row r="750" spans="8:21">
      <c r="H750" s="8">
        <v>746</v>
      </c>
      <c r="I750" s="9">
        <v>-1.1293925379380043</v>
      </c>
      <c r="J750" s="9">
        <f t="shared" ca="1" si="111"/>
        <v>0.10691507974532052</v>
      </c>
      <c r="K750" s="9">
        <f t="shared" si="112"/>
        <v>-1.1293925379380043</v>
      </c>
      <c r="L750" s="9">
        <f t="shared" si="110"/>
        <v>66.693874734506707</v>
      </c>
      <c r="M750" s="9">
        <f t="shared" si="113"/>
        <v>91.951967909138844</v>
      </c>
      <c r="N750" s="9">
        <f t="shared" si="114"/>
        <v>0</v>
      </c>
      <c r="O750" s="9">
        <f t="shared" si="115"/>
        <v>1.1250348740361318</v>
      </c>
      <c r="R750" s="9">
        <f t="shared" si="116"/>
        <v>66.693874734506707</v>
      </c>
      <c r="S750" s="9">
        <f t="shared" si="117"/>
        <v>0</v>
      </c>
      <c r="T750" s="9">
        <f t="shared" si="118"/>
        <v>91.951967909138844</v>
      </c>
      <c r="U750" s="9">
        <f t="shared" si="119"/>
        <v>1.1250348740361318</v>
      </c>
    </row>
    <row r="751" spans="8:21">
      <c r="H751" s="8">
        <v>747</v>
      </c>
      <c r="I751" s="9">
        <v>0.54549356069023036</v>
      </c>
      <c r="J751" s="9">
        <f t="shared" ca="1" si="111"/>
        <v>-0.20148681857176559</v>
      </c>
      <c r="K751" s="9">
        <f t="shared" si="112"/>
        <v>0.54549356069023036</v>
      </c>
      <c r="L751" s="9">
        <f t="shared" si="110"/>
        <v>116.96607094129141</v>
      </c>
      <c r="M751" s="9">
        <f t="shared" si="113"/>
        <v>108.12088127478589</v>
      </c>
      <c r="N751" s="9">
        <f t="shared" si="114"/>
        <v>1.8558497358840214</v>
      </c>
      <c r="O751" s="9">
        <f t="shared" si="115"/>
        <v>5.412785019092496</v>
      </c>
      <c r="R751" s="9">
        <f t="shared" si="116"/>
        <v>116.96607094129141</v>
      </c>
      <c r="S751" s="9">
        <f t="shared" si="117"/>
        <v>1.8558497358840214</v>
      </c>
      <c r="T751" s="9">
        <f t="shared" si="118"/>
        <v>108.12088127478589</v>
      </c>
      <c r="U751" s="9">
        <f t="shared" si="119"/>
        <v>5.412785019092496</v>
      </c>
    </row>
    <row r="752" spans="8:21">
      <c r="H752" s="8">
        <v>748</v>
      </c>
      <c r="I752" s="9">
        <v>-0.38768631352191041</v>
      </c>
      <c r="J752" s="9">
        <f t="shared" ca="1" si="111"/>
        <v>-0.40555343610854877</v>
      </c>
      <c r="K752" s="9">
        <f t="shared" si="112"/>
        <v>-0.38768631352191041</v>
      </c>
      <c r="L752" s="9">
        <f t="shared" si="110"/>
        <v>85.531743633342501</v>
      </c>
      <c r="M752" s="9">
        <f t="shared" si="113"/>
        <v>98.790268416896339</v>
      </c>
      <c r="N752" s="9">
        <f t="shared" si="114"/>
        <v>6.3171298485588778</v>
      </c>
      <c r="O752" s="9">
        <f t="shared" si="115"/>
        <v>7.9633353817936268</v>
      </c>
      <c r="R752" s="9">
        <f t="shared" si="116"/>
        <v>85.531743633342501</v>
      </c>
      <c r="S752" s="9">
        <f t="shared" si="117"/>
        <v>6.3171298485588778</v>
      </c>
      <c r="T752" s="9">
        <f t="shared" si="118"/>
        <v>98.790268416896339</v>
      </c>
      <c r="U752" s="9">
        <f t="shared" si="119"/>
        <v>7.9633353817936268</v>
      </c>
    </row>
    <row r="753" spans="8:21">
      <c r="H753" s="8">
        <v>749</v>
      </c>
      <c r="I753" s="9">
        <v>-0.58869728677375577</v>
      </c>
      <c r="J753" s="9">
        <f t="shared" ca="1" si="111"/>
        <v>-0.65082640389500768</v>
      </c>
      <c r="K753" s="9">
        <f t="shared" si="112"/>
        <v>-0.58869728677375577</v>
      </c>
      <c r="L753" s="9">
        <f t="shared" si="110"/>
        <v>79.955227235485538</v>
      </c>
      <c r="M753" s="9">
        <f t="shared" si="113"/>
        <v>96.888293027535013</v>
      </c>
      <c r="N753" s="9">
        <f t="shared" si="114"/>
        <v>0.74061345070191464</v>
      </c>
      <c r="O753" s="9">
        <f t="shared" si="115"/>
        <v>6.0613599924323012</v>
      </c>
      <c r="R753" s="9">
        <f t="shared" si="116"/>
        <v>79.955227235485538</v>
      </c>
      <c r="S753" s="9">
        <f t="shared" si="117"/>
        <v>0.74061345070191464</v>
      </c>
      <c r="T753" s="9">
        <f t="shared" si="118"/>
        <v>96.888293027535013</v>
      </c>
      <c r="U753" s="9">
        <f t="shared" si="119"/>
        <v>6.0613599924323012</v>
      </c>
    </row>
    <row r="754" spans="8:21">
      <c r="H754" s="8">
        <v>750</v>
      </c>
      <c r="I754" s="9">
        <v>0.73533687574879802</v>
      </c>
      <c r="J754" s="9">
        <f t="shared" ca="1" si="111"/>
        <v>0.71890559891144934</v>
      </c>
      <c r="K754" s="9">
        <f t="shared" si="112"/>
        <v>0.73533687574879802</v>
      </c>
      <c r="L754" s="9">
        <f t="shared" si="110"/>
        <v>124.65612347551746</v>
      </c>
      <c r="M754" s="9">
        <f t="shared" si="113"/>
        <v>110.12435401315933</v>
      </c>
      <c r="N754" s="9">
        <f t="shared" si="114"/>
        <v>0</v>
      </c>
      <c r="O754" s="9">
        <f t="shared" si="115"/>
        <v>3.4093122807190355</v>
      </c>
      <c r="R754" s="9">
        <f t="shared" si="116"/>
        <v>124.65612347551746</v>
      </c>
      <c r="S754" s="9">
        <f t="shared" si="117"/>
        <v>0</v>
      </c>
      <c r="T754" s="9">
        <f t="shared" si="118"/>
        <v>110.12435401315933</v>
      </c>
      <c r="U754" s="9">
        <f t="shared" si="119"/>
        <v>3.4093122807190355</v>
      </c>
    </row>
    <row r="755" spans="8:21">
      <c r="H755" s="8">
        <v>751</v>
      </c>
      <c r="I755" s="9">
        <v>-0.67199771456410495</v>
      </c>
      <c r="J755" s="9">
        <f t="shared" ca="1" si="111"/>
        <v>0.12416143327726241</v>
      </c>
      <c r="K755" s="9">
        <f t="shared" si="112"/>
        <v>-0.67199771456410495</v>
      </c>
      <c r="L755" s="9">
        <f t="shared" si="110"/>
        <v>77.752224321927628</v>
      </c>
      <c r="M755" s="9">
        <f t="shared" si="113"/>
        <v>96.110872736331302</v>
      </c>
      <c r="N755" s="9">
        <f t="shared" si="114"/>
        <v>0</v>
      </c>
      <c r="O755" s="9">
        <f t="shared" si="115"/>
        <v>5.28393970122859</v>
      </c>
      <c r="R755" s="9">
        <f t="shared" si="116"/>
        <v>77.752224321927628</v>
      </c>
      <c r="S755" s="9">
        <f t="shared" si="117"/>
        <v>0</v>
      </c>
      <c r="T755" s="9">
        <f t="shared" si="118"/>
        <v>96.110872736331302</v>
      </c>
      <c r="U755" s="9">
        <f t="shared" si="119"/>
        <v>5.28393970122859</v>
      </c>
    </row>
    <row r="756" spans="8:21">
      <c r="H756" s="8">
        <v>752</v>
      </c>
      <c r="I756" s="9">
        <v>-5.4827960992739795E-2</v>
      </c>
      <c r="J756" s="9">
        <f t="shared" ca="1" si="111"/>
        <v>0.97520794719028026</v>
      </c>
      <c r="K756" s="9">
        <f t="shared" si="112"/>
        <v>-5.4827960992739795E-2</v>
      </c>
      <c r="L756" s="9">
        <f t="shared" si="110"/>
        <v>95.634252810317605</v>
      </c>
      <c r="M756" s="9">
        <f t="shared" si="113"/>
        <v>102.02224560436444</v>
      </c>
      <c r="N756" s="9">
        <f t="shared" si="114"/>
        <v>16.419639025533982</v>
      </c>
      <c r="O756" s="9">
        <f t="shared" si="115"/>
        <v>11.195312569261731</v>
      </c>
      <c r="R756" s="9">
        <f t="shared" si="116"/>
        <v>95.634252810317605</v>
      </c>
      <c r="S756" s="9">
        <f t="shared" si="117"/>
        <v>16.419639025533982</v>
      </c>
      <c r="T756" s="9">
        <f t="shared" si="118"/>
        <v>102.02224560436444</v>
      </c>
      <c r="U756" s="9">
        <f t="shared" si="119"/>
        <v>11.195312569261731</v>
      </c>
    </row>
    <row r="757" spans="8:21">
      <c r="H757" s="8">
        <v>753</v>
      </c>
      <c r="I757" s="9">
        <v>0.60094238946945477</v>
      </c>
      <c r="J757" s="9">
        <f t="shared" ca="1" si="111"/>
        <v>-0.11659249346770344</v>
      </c>
      <c r="K757" s="9">
        <f t="shared" si="112"/>
        <v>0.60094238946945477</v>
      </c>
      <c r="L757" s="9">
        <f t="shared" si="110"/>
        <v>119.16176038642151</v>
      </c>
      <c r="M757" s="9">
        <f t="shared" si="113"/>
        <v>108.7022511281771</v>
      </c>
      <c r="N757" s="9">
        <f t="shared" si="114"/>
        <v>0</v>
      </c>
      <c r="O757" s="9">
        <f t="shared" si="115"/>
        <v>4.8314151657012872</v>
      </c>
      <c r="R757" s="9">
        <f t="shared" si="116"/>
        <v>119.16176038642151</v>
      </c>
      <c r="S757" s="9">
        <f t="shared" si="117"/>
        <v>0</v>
      </c>
      <c r="T757" s="9">
        <f t="shared" si="118"/>
        <v>108.7022511281771</v>
      </c>
      <c r="U757" s="9">
        <f t="shared" si="119"/>
        <v>4.8314151657012872</v>
      </c>
    </row>
    <row r="758" spans="8:21">
      <c r="H758" s="8">
        <v>754</v>
      </c>
      <c r="I758" s="9">
        <v>1.5551735708637136</v>
      </c>
      <c r="J758" s="9">
        <f t="shared" ca="1" si="111"/>
        <v>1.0025489402144088</v>
      </c>
      <c r="K758" s="9">
        <f t="shared" si="112"/>
        <v>1.5551735708637136</v>
      </c>
      <c r="L758" s="9">
        <f t="shared" si="110"/>
        <v>164.11034032582344</v>
      </c>
      <c r="M758" s="9">
        <f t="shared" si="113"/>
        <v>119.21149827030918</v>
      </c>
      <c r="N758" s="9">
        <f t="shared" si="114"/>
        <v>0</v>
      </c>
      <c r="O758" s="9">
        <f t="shared" si="115"/>
        <v>0</v>
      </c>
      <c r="R758" s="9">
        <f t="shared" si="116"/>
        <v>164.11034032582344</v>
      </c>
      <c r="S758" s="9">
        <f t="shared" si="117"/>
        <v>0</v>
      </c>
      <c r="T758" s="9">
        <f t="shared" si="118"/>
        <v>119.21149827030918</v>
      </c>
      <c r="U758" s="9">
        <f t="shared" si="119"/>
        <v>0</v>
      </c>
    </row>
    <row r="759" spans="8:21">
      <c r="H759" s="8">
        <v>755</v>
      </c>
      <c r="I759" s="9">
        <v>0.13419257212772731</v>
      </c>
      <c r="J759" s="9">
        <f t="shared" ca="1" si="111"/>
        <v>-0.53779644099694845</v>
      </c>
      <c r="K759" s="9">
        <f t="shared" si="112"/>
        <v>0.13419257212772731</v>
      </c>
      <c r="L759" s="9">
        <f t="shared" si="110"/>
        <v>101.89370013039347</v>
      </c>
      <c r="M759" s="9">
        <f t="shared" si="113"/>
        <v>103.90444262522006</v>
      </c>
      <c r="N759" s="9">
        <f t="shared" si="114"/>
        <v>16.928220546781972</v>
      </c>
      <c r="O759" s="9">
        <f t="shared" si="115"/>
        <v>9.6292236686583408</v>
      </c>
      <c r="R759" s="9">
        <f t="shared" si="116"/>
        <v>101.89370013039347</v>
      </c>
      <c r="S759" s="9">
        <f t="shared" si="117"/>
        <v>16.928220546781972</v>
      </c>
      <c r="T759" s="9">
        <f t="shared" si="118"/>
        <v>103.90444262522006</v>
      </c>
      <c r="U759" s="9">
        <f t="shared" si="119"/>
        <v>9.6292236686583408</v>
      </c>
    </row>
    <row r="760" spans="8:21">
      <c r="H760" s="8">
        <v>756</v>
      </c>
      <c r="I760" s="9">
        <v>-0.27263968993943383</v>
      </c>
      <c r="J760" s="9">
        <f t="shared" ca="1" si="111"/>
        <v>-0.63414546154324924</v>
      </c>
      <c r="K760" s="9">
        <f t="shared" si="112"/>
        <v>-0.27263968993943383</v>
      </c>
      <c r="L760" s="9">
        <f t="shared" si="110"/>
        <v>88.896713733204891</v>
      </c>
      <c r="M760" s="9">
        <f t="shared" si="113"/>
        <v>99.895598345718682</v>
      </c>
      <c r="N760" s="9">
        <f t="shared" si="114"/>
        <v>9.6820999484212678</v>
      </c>
      <c r="O760" s="9">
        <f t="shared" si="115"/>
        <v>9.0686653106159696</v>
      </c>
      <c r="R760" s="9">
        <f t="shared" si="116"/>
        <v>88.896713733204891</v>
      </c>
      <c r="S760" s="9">
        <f t="shared" si="117"/>
        <v>9.6820999484212678</v>
      </c>
      <c r="T760" s="9">
        <f t="shared" si="118"/>
        <v>99.895598345718682</v>
      </c>
      <c r="U760" s="9">
        <f t="shared" si="119"/>
        <v>9.0686653106159696</v>
      </c>
    </row>
    <row r="761" spans="8:21">
      <c r="H761" s="8">
        <v>757</v>
      </c>
      <c r="I761" s="9">
        <v>0.34635450640519072</v>
      </c>
      <c r="J761" s="9">
        <f t="shared" ca="1" si="111"/>
        <v>1.2944162447541043</v>
      </c>
      <c r="K761" s="9">
        <f t="shared" si="112"/>
        <v>0.34635450640519072</v>
      </c>
      <c r="L761" s="9">
        <f t="shared" si="110"/>
        <v>109.40876426462269</v>
      </c>
      <c r="M761" s="9">
        <f t="shared" si="113"/>
        <v>106.05846577491319</v>
      </c>
      <c r="N761" s="9">
        <f t="shared" si="114"/>
        <v>9.4131564125527518</v>
      </c>
      <c r="O761" s="9">
        <f t="shared" si="115"/>
        <v>7.4752005189651811</v>
      </c>
      <c r="R761" s="9">
        <f t="shared" si="116"/>
        <v>109.40876426462269</v>
      </c>
      <c r="S761" s="9">
        <f t="shared" si="117"/>
        <v>9.4131564125527518</v>
      </c>
      <c r="T761" s="9">
        <f t="shared" si="118"/>
        <v>106.05846577491319</v>
      </c>
      <c r="U761" s="9">
        <f t="shared" si="119"/>
        <v>7.4752005189651811</v>
      </c>
    </row>
    <row r="762" spans="8:21">
      <c r="H762" s="8">
        <v>758</v>
      </c>
      <c r="I762" s="9">
        <v>0.59726982357703162</v>
      </c>
      <c r="J762" s="9">
        <f t="shared" ca="1" si="111"/>
        <v>-0.24540645772499611</v>
      </c>
      <c r="K762" s="9">
        <f t="shared" si="112"/>
        <v>0.59726982357703162</v>
      </c>
      <c r="L762" s="9">
        <f t="shared" si="110"/>
        <v>119.01506619335889</v>
      </c>
      <c r="M762" s="9">
        <f t="shared" si="113"/>
        <v>108.66364852768451</v>
      </c>
      <c r="N762" s="9">
        <f t="shared" si="114"/>
        <v>0</v>
      </c>
      <c r="O762" s="9">
        <f t="shared" si="115"/>
        <v>4.870017766193854</v>
      </c>
      <c r="R762" s="9">
        <f t="shared" si="116"/>
        <v>119.01506619335889</v>
      </c>
      <c r="S762" s="9">
        <f t="shared" si="117"/>
        <v>0</v>
      </c>
      <c r="T762" s="9">
        <f t="shared" si="118"/>
        <v>108.66364852768451</v>
      </c>
      <c r="U762" s="9">
        <f t="shared" si="119"/>
        <v>4.870017766193854</v>
      </c>
    </row>
    <row r="763" spans="8:21">
      <c r="H763" s="8">
        <v>759</v>
      </c>
      <c r="I763" s="9">
        <v>0.16246542360544763</v>
      </c>
      <c r="J763" s="9">
        <f t="shared" ca="1" si="111"/>
        <v>1.1880338039706773</v>
      </c>
      <c r="K763" s="9">
        <f t="shared" si="112"/>
        <v>0.16246542360544763</v>
      </c>
      <c r="L763" s="9">
        <f t="shared" si="110"/>
        <v>102.86454902600764</v>
      </c>
      <c r="M763" s="9">
        <f t="shared" si="113"/>
        <v>104.18894321757335</v>
      </c>
      <c r="N763" s="9">
        <f t="shared" si="114"/>
        <v>15.957371651167819</v>
      </c>
      <c r="O763" s="9">
        <f t="shared" si="115"/>
        <v>9.34472307630503</v>
      </c>
      <c r="R763" s="9">
        <f t="shared" si="116"/>
        <v>102.86454902600764</v>
      </c>
      <c r="S763" s="9">
        <f t="shared" si="117"/>
        <v>15.957371651167819</v>
      </c>
      <c r="T763" s="9">
        <f t="shared" si="118"/>
        <v>104.18894321757335</v>
      </c>
      <c r="U763" s="9">
        <f t="shared" si="119"/>
        <v>9.34472307630503</v>
      </c>
    </row>
    <row r="764" spans="8:21">
      <c r="H764" s="8">
        <v>760</v>
      </c>
      <c r="I764" s="9">
        <v>0.8950334825601981</v>
      </c>
      <c r="J764" s="9">
        <f t="shared" ca="1" si="111"/>
        <v>-0.43650108539714388</v>
      </c>
      <c r="K764" s="9">
        <f t="shared" si="112"/>
        <v>0.8950334825601981</v>
      </c>
      <c r="L764" s="9">
        <f t="shared" si="110"/>
        <v>131.51520992199835</v>
      </c>
      <c r="M764" s="9">
        <f t="shared" si="113"/>
        <v>111.83840098574929</v>
      </c>
      <c r="N764" s="9">
        <f t="shared" si="114"/>
        <v>0</v>
      </c>
      <c r="O764" s="9">
        <f t="shared" si="115"/>
        <v>1.6952653081291089</v>
      </c>
      <c r="R764" s="9">
        <f t="shared" si="116"/>
        <v>131.51520992199835</v>
      </c>
      <c r="S764" s="9">
        <f t="shared" si="117"/>
        <v>0</v>
      </c>
      <c r="T764" s="9">
        <f t="shared" si="118"/>
        <v>111.83840098574929</v>
      </c>
      <c r="U764" s="9">
        <f t="shared" si="119"/>
        <v>1.6952653081291089</v>
      </c>
    </row>
    <row r="765" spans="8:21">
      <c r="H765" s="8">
        <v>761</v>
      </c>
      <c r="I765" s="9">
        <v>-1.3747930628477341</v>
      </c>
      <c r="J765" s="9">
        <f t="shared" ca="1" si="111"/>
        <v>0.96395640097464763</v>
      </c>
      <c r="K765" s="9">
        <f t="shared" si="112"/>
        <v>-1.3747930628477341</v>
      </c>
      <c r="L765" s="9">
        <f t="shared" si="110"/>
        <v>61.424189916180559</v>
      </c>
      <c r="M765" s="9">
        <f t="shared" si="113"/>
        <v>89.795323191003291</v>
      </c>
      <c r="N765" s="9">
        <f t="shared" si="114"/>
        <v>0</v>
      </c>
      <c r="O765" s="9">
        <f t="shared" si="115"/>
        <v>0</v>
      </c>
      <c r="R765" s="9">
        <f t="shared" si="116"/>
        <v>61.424189916180559</v>
      </c>
      <c r="S765" s="9">
        <f t="shared" si="117"/>
        <v>0</v>
      </c>
      <c r="T765" s="9">
        <f t="shared" si="118"/>
        <v>89.795323191003291</v>
      </c>
      <c r="U765" s="9">
        <f t="shared" si="119"/>
        <v>0</v>
      </c>
    </row>
    <row r="766" spans="8:21">
      <c r="H766" s="8">
        <v>762</v>
      </c>
      <c r="I766" s="9">
        <v>0.74278615947430737</v>
      </c>
      <c r="J766" s="9">
        <f t="shared" ca="1" si="111"/>
        <v>0.59975982400354255</v>
      </c>
      <c r="K766" s="9">
        <f t="shared" si="112"/>
        <v>0.74278615947430737</v>
      </c>
      <c r="L766" s="9">
        <f t="shared" si="110"/>
        <v>124.96797270236503</v>
      </c>
      <c r="M766" s="9">
        <f t="shared" si="113"/>
        <v>110.20372100030613</v>
      </c>
      <c r="N766" s="9">
        <f t="shared" si="114"/>
        <v>0</v>
      </c>
      <c r="O766" s="9">
        <f t="shared" si="115"/>
        <v>3.3299452935722513</v>
      </c>
      <c r="R766" s="9">
        <f t="shared" si="116"/>
        <v>124.96797270236503</v>
      </c>
      <c r="S766" s="9">
        <f t="shared" si="117"/>
        <v>0</v>
      </c>
      <c r="T766" s="9">
        <f t="shared" si="118"/>
        <v>110.20372100030613</v>
      </c>
      <c r="U766" s="9">
        <f t="shared" si="119"/>
        <v>3.3299452935722513</v>
      </c>
    </row>
    <row r="767" spans="8:21">
      <c r="H767" s="8">
        <v>763</v>
      </c>
      <c r="I767" s="9">
        <v>0.65887036142823308</v>
      </c>
      <c r="J767" s="9">
        <f t="shared" ca="1" si="111"/>
        <v>1.1384668641856197</v>
      </c>
      <c r="K767" s="9">
        <f t="shared" si="112"/>
        <v>0.65887036142823308</v>
      </c>
      <c r="L767" s="9">
        <f t="shared" si="110"/>
        <v>121.49965540593011</v>
      </c>
      <c r="M767" s="9">
        <f t="shared" si="113"/>
        <v>109.31295338958152</v>
      </c>
      <c r="N767" s="9">
        <f t="shared" si="114"/>
        <v>0</v>
      </c>
      <c r="O767" s="9">
        <f t="shared" si="115"/>
        <v>4.2207129042968461</v>
      </c>
      <c r="R767" s="9">
        <f t="shared" si="116"/>
        <v>121.49965540593011</v>
      </c>
      <c r="S767" s="9">
        <f t="shared" si="117"/>
        <v>0</v>
      </c>
      <c r="T767" s="9">
        <f t="shared" si="118"/>
        <v>109.31295338958152</v>
      </c>
      <c r="U767" s="9">
        <f t="shared" si="119"/>
        <v>4.2207129042968461</v>
      </c>
    </row>
    <row r="768" spans="8:21">
      <c r="H768" s="8">
        <v>764</v>
      </c>
      <c r="I768" s="9">
        <v>-0.96121842995809037</v>
      </c>
      <c r="J768" s="9">
        <f t="shared" ca="1" si="111"/>
        <v>-0.27493323204818021</v>
      </c>
      <c r="K768" s="9">
        <f t="shared" si="112"/>
        <v>-0.96121842995809037</v>
      </c>
      <c r="L768" s="9">
        <f t="shared" si="110"/>
        <v>70.564001165211195</v>
      </c>
      <c r="M768" s="9">
        <f t="shared" si="113"/>
        <v>93.459762998192119</v>
      </c>
      <c r="N768" s="9">
        <f t="shared" si="114"/>
        <v>0</v>
      </c>
      <c r="O768" s="9">
        <f t="shared" si="115"/>
        <v>2.6328299630894065</v>
      </c>
      <c r="R768" s="9">
        <f t="shared" si="116"/>
        <v>70.564001165211195</v>
      </c>
      <c r="S768" s="9">
        <f t="shared" si="117"/>
        <v>0</v>
      </c>
      <c r="T768" s="9">
        <f t="shared" si="118"/>
        <v>93.459762998192119</v>
      </c>
      <c r="U768" s="9">
        <f t="shared" si="119"/>
        <v>2.6328299630894065</v>
      </c>
    </row>
    <row r="769" spans="8:21">
      <c r="H769" s="8">
        <v>765</v>
      </c>
      <c r="I769" s="9">
        <v>-0.32388121926132041</v>
      </c>
      <c r="J769" s="9">
        <f t="shared" ca="1" si="111"/>
        <v>0.32437354144030772</v>
      </c>
      <c r="K769" s="9">
        <f t="shared" si="112"/>
        <v>-0.32388121926132041</v>
      </c>
      <c r="L769" s="9">
        <f t="shared" si="110"/>
        <v>87.38191500251024</v>
      </c>
      <c r="M769" s="9">
        <f t="shared" si="113"/>
        <v>99.401767390518287</v>
      </c>
      <c r="N769" s="9">
        <f t="shared" si="114"/>
        <v>8.1673012177266173</v>
      </c>
      <c r="O769" s="9">
        <f t="shared" si="115"/>
        <v>8.5748343554155753</v>
      </c>
      <c r="R769" s="9">
        <f t="shared" si="116"/>
        <v>87.38191500251024</v>
      </c>
      <c r="S769" s="9">
        <f t="shared" si="117"/>
        <v>8.1673012177266173</v>
      </c>
      <c r="T769" s="9">
        <f t="shared" si="118"/>
        <v>99.401767390518287</v>
      </c>
      <c r="U769" s="9">
        <f t="shared" si="119"/>
        <v>8.5748343554155753</v>
      </c>
    </row>
    <row r="770" spans="8:21">
      <c r="H770" s="8">
        <v>766</v>
      </c>
      <c r="I770" s="9">
        <v>1.6743701441483365</v>
      </c>
      <c r="J770" s="9">
        <f t="shared" ca="1" si="111"/>
        <v>1.3732710294977062</v>
      </c>
      <c r="K770" s="9">
        <f t="shared" si="112"/>
        <v>1.6743701441483365</v>
      </c>
      <c r="L770" s="9">
        <f t="shared" si="110"/>
        <v>170.80431330804541</v>
      </c>
      <c r="M770" s="9">
        <f t="shared" si="113"/>
        <v>120.59370537468804</v>
      </c>
      <c r="N770" s="9">
        <f t="shared" si="114"/>
        <v>0</v>
      </c>
      <c r="O770" s="9">
        <f t="shared" si="115"/>
        <v>0</v>
      </c>
      <c r="R770" s="9">
        <f t="shared" si="116"/>
        <v>170.80431330804541</v>
      </c>
      <c r="S770" s="9">
        <f t="shared" si="117"/>
        <v>0</v>
      </c>
      <c r="T770" s="9">
        <f t="shared" si="118"/>
        <v>120.59370537468804</v>
      </c>
      <c r="U770" s="9">
        <f t="shared" si="119"/>
        <v>0</v>
      </c>
    </row>
    <row r="771" spans="8:21">
      <c r="H771" s="8">
        <v>767</v>
      </c>
      <c r="I771" s="9">
        <v>-0.37918411575684113</v>
      </c>
      <c r="J771" s="9">
        <f t="shared" ca="1" si="111"/>
        <v>-0.50988060171951854</v>
      </c>
      <c r="K771" s="9">
        <f t="shared" si="112"/>
        <v>-0.37918411575684113</v>
      </c>
      <c r="L771" s="9">
        <f t="shared" si="110"/>
        <v>85.776003315659665</v>
      </c>
      <c r="M771" s="9">
        <f t="shared" si="113"/>
        <v>98.871534529911457</v>
      </c>
      <c r="N771" s="9">
        <f t="shared" si="114"/>
        <v>6.5613895308760419</v>
      </c>
      <c r="O771" s="9">
        <f t="shared" si="115"/>
        <v>8.0446014948087452</v>
      </c>
      <c r="R771" s="9">
        <f t="shared" si="116"/>
        <v>85.776003315659665</v>
      </c>
      <c r="S771" s="9">
        <f t="shared" si="117"/>
        <v>6.5613895308760419</v>
      </c>
      <c r="T771" s="9">
        <f t="shared" si="118"/>
        <v>98.871534529911457</v>
      </c>
      <c r="U771" s="9">
        <f t="shared" si="119"/>
        <v>8.0446014948087452</v>
      </c>
    </row>
    <row r="772" spans="8:21">
      <c r="H772" s="8">
        <v>768</v>
      </c>
      <c r="I772" s="9">
        <v>-1.3752149008869212</v>
      </c>
      <c r="J772" s="9">
        <f t="shared" ca="1" si="111"/>
        <v>1.5264536108514672</v>
      </c>
      <c r="K772" s="9">
        <f t="shared" si="112"/>
        <v>-1.3752149008869212</v>
      </c>
      <c r="L772" s="9">
        <f t="shared" si="110"/>
        <v>61.415499745110566</v>
      </c>
      <c r="M772" s="9">
        <f t="shared" si="113"/>
        <v>89.791659860084849</v>
      </c>
      <c r="N772" s="9">
        <f t="shared" si="114"/>
        <v>0</v>
      </c>
      <c r="O772" s="9">
        <f t="shared" si="115"/>
        <v>0</v>
      </c>
      <c r="R772" s="9">
        <f t="shared" si="116"/>
        <v>61.415499745110566</v>
      </c>
      <c r="S772" s="9">
        <f t="shared" si="117"/>
        <v>0</v>
      </c>
      <c r="T772" s="9">
        <f t="shared" si="118"/>
        <v>89.791659860084849</v>
      </c>
      <c r="U772" s="9">
        <f t="shared" si="119"/>
        <v>0</v>
      </c>
    </row>
    <row r="773" spans="8:21">
      <c r="H773" s="8">
        <v>769</v>
      </c>
      <c r="I773" s="9">
        <v>-1.4267165034765659</v>
      </c>
      <c r="J773" s="9">
        <f t="shared" ca="1" si="111"/>
        <v>1.1258898872471792</v>
      </c>
      <c r="K773" s="9">
        <f t="shared" si="112"/>
        <v>-1.4267165034765659</v>
      </c>
      <c r="L773" s="9">
        <f t="shared" ref="L773:L836" si="120">$E$7*EXP(($B$5-0.5*$E$9^2)*$B$6+$E$9*SQRT($B$6)*K773)</f>
        <v>60.3637147062311</v>
      </c>
      <c r="M773" s="9">
        <f t="shared" si="113"/>
        <v>89.345530135628337</v>
      </c>
      <c r="N773" s="9">
        <f t="shared" si="114"/>
        <v>0</v>
      </c>
      <c r="O773" s="9">
        <f t="shared" si="115"/>
        <v>0</v>
      </c>
      <c r="R773" s="9">
        <f t="shared" si="116"/>
        <v>60.3637147062311</v>
      </c>
      <c r="S773" s="9">
        <f t="shared" si="117"/>
        <v>0</v>
      </c>
      <c r="T773" s="9">
        <f t="shared" si="118"/>
        <v>89.345530135628337</v>
      </c>
      <c r="U773" s="9">
        <f t="shared" si="119"/>
        <v>0</v>
      </c>
    </row>
    <row r="774" spans="8:21">
      <c r="H774" s="8">
        <v>770</v>
      </c>
      <c r="I774" s="9">
        <v>1.5376840484397016</v>
      </c>
      <c r="J774" s="9">
        <f t="shared" ref="J774:J837" ca="1" si="121">NORMSINV(RAND())</f>
        <v>-0.53076803575108555</v>
      </c>
      <c r="K774" s="9">
        <f t="shared" ref="K774:K837" si="122">IF($B$7=0,I774,J774)</f>
        <v>1.5376840484397016</v>
      </c>
      <c r="L774" s="9">
        <f t="shared" si="120"/>
        <v>163.15046555462317</v>
      </c>
      <c r="M774" s="9">
        <f t="shared" ref="M774:M837" si="123">$E$8*EXP(($B$5-0.5*$E$10^2)*$B$6+$E$10*SQRT($B$6)*K774)</f>
        <v>119.01002640644892</v>
      </c>
      <c r="N774" s="9">
        <f t="shared" ref="N774:N837" si="124">IF(L774&lt;$E$11,0,IF(AND(L774&gt;$E$11,L774&lt;$E$12),L774-$E$11,IF(AND(L774&gt;$E$12,L774&lt;$E$13),L774-$E$11+2*$E$12-2*L774,0)))</f>
        <v>0</v>
      </c>
      <c r="O774" s="9">
        <f t="shared" ref="O774:O837" si="125">IF(M774&lt;$E$14,0,IF(AND(M774&gt;$E$14,M774&lt;$E$15),M774-$E$14,IF(AND(M774&gt;$E$15,M774&lt;$E$16),M774-$E$14+2*$E$15-2*M774,0)))</f>
        <v>0</v>
      </c>
      <c r="R774" s="9">
        <f t="shared" ref="R774:R837" si="126">L774</f>
        <v>163.15046555462317</v>
      </c>
      <c r="S774" s="9">
        <f t="shared" ref="S774:S837" si="127">N774</f>
        <v>0</v>
      </c>
      <c r="T774" s="9">
        <f t="shared" ref="T774:T837" si="128">M774</f>
        <v>119.01002640644892</v>
      </c>
      <c r="U774" s="9">
        <f t="shared" ref="U774:U837" si="129">O774</f>
        <v>0</v>
      </c>
    </row>
    <row r="775" spans="8:21">
      <c r="H775" s="8">
        <v>771</v>
      </c>
      <c r="I775" s="9">
        <v>-1.1784849265332065</v>
      </c>
      <c r="J775" s="9">
        <f t="shared" ca="1" si="121"/>
        <v>-0.48331970705408545</v>
      </c>
      <c r="K775" s="9">
        <f t="shared" si="122"/>
        <v>-1.1784849265332065</v>
      </c>
      <c r="L775" s="9">
        <f t="shared" si="120"/>
        <v>65.604685487457189</v>
      </c>
      <c r="M775" s="9">
        <f t="shared" si="123"/>
        <v>91.5164257865666</v>
      </c>
      <c r="N775" s="9">
        <f t="shared" si="124"/>
        <v>0</v>
      </c>
      <c r="O775" s="9">
        <f t="shared" si="125"/>
        <v>0.689492751463888</v>
      </c>
      <c r="R775" s="9">
        <f t="shared" si="126"/>
        <v>65.604685487457189</v>
      </c>
      <c r="S775" s="9">
        <f t="shared" si="127"/>
        <v>0</v>
      </c>
      <c r="T775" s="9">
        <f t="shared" si="128"/>
        <v>91.5164257865666</v>
      </c>
      <c r="U775" s="9">
        <f t="shared" si="129"/>
        <v>0.689492751463888</v>
      </c>
    </row>
    <row r="776" spans="8:21">
      <c r="H776" s="8">
        <v>772</v>
      </c>
      <c r="I776" s="9">
        <v>-1.0137062407093569</v>
      </c>
      <c r="J776" s="9">
        <f t="shared" ca="1" si="121"/>
        <v>-1.1320106535688519</v>
      </c>
      <c r="K776" s="9">
        <f t="shared" si="122"/>
        <v>-1.0137062407093569</v>
      </c>
      <c r="L776" s="9">
        <f t="shared" si="120"/>
        <v>69.332603592769672</v>
      </c>
      <c r="M776" s="9">
        <f t="shared" si="123"/>
        <v>92.986538894656647</v>
      </c>
      <c r="N776" s="9">
        <f t="shared" si="124"/>
        <v>0</v>
      </c>
      <c r="O776" s="9">
        <f t="shared" si="125"/>
        <v>2.1596058595539347</v>
      </c>
      <c r="R776" s="9">
        <f t="shared" si="126"/>
        <v>69.332603592769672</v>
      </c>
      <c r="S776" s="9">
        <f t="shared" si="127"/>
        <v>0</v>
      </c>
      <c r="T776" s="9">
        <f t="shared" si="128"/>
        <v>92.986538894656647</v>
      </c>
      <c r="U776" s="9">
        <f t="shared" si="129"/>
        <v>2.1596058595539347</v>
      </c>
    </row>
    <row r="777" spans="8:21">
      <c r="H777" s="8">
        <v>773</v>
      </c>
      <c r="I777" s="9">
        <v>1.7170536957857043</v>
      </c>
      <c r="J777" s="9">
        <f t="shared" ca="1" si="121"/>
        <v>-0.190514342742333</v>
      </c>
      <c r="K777" s="9">
        <f t="shared" si="122"/>
        <v>1.7170536957857043</v>
      </c>
      <c r="L777" s="9">
        <f t="shared" si="120"/>
        <v>173.26720738833842</v>
      </c>
      <c r="M777" s="9">
        <f t="shared" si="123"/>
        <v>121.09255246927869</v>
      </c>
      <c r="N777" s="9">
        <f t="shared" si="124"/>
        <v>0</v>
      </c>
      <c r="O777" s="9">
        <f t="shared" si="125"/>
        <v>0</v>
      </c>
      <c r="R777" s="9">
        <f t="shared" si="126"/>
        <v>173.26720738833842</v>
      </c>
      <c r="S777" s="9">
        <f t="shared" si="127"/>
        <v>0</v>
      </c>
      <c r="T777" s="9">
        <f t="shared" si="128"/>
        <v>121.09255246927869</v>
      </c>
      <c r="U777" s="9">
        <f t="shared" si="129"/>
        <v>0</v>
      </c>
    </row>
    <row r="778" spans="8:21">
      <c r="H778" s="8">
        <v>774</v>
      </c>
      <c r="I778" s="9">
        <v>-1.7343084152466031</v>
      </c>
      <c r="J778" s="9">
        <f t="shared" ca="1" si="121"/>
        <v>4.6941158851374676E-2</v>
      </c>
      <c r="K778" s="9">
        <f t="shared" si="122"/>
        <v>-1.7343084152466031</v>
      </c>
      <c r="L778" s="9">
        <f t="shared" si="120"/>
        <v>54.44653867490473</v>
      </c>
      <c r="M778" s="9">
        <f t="shared" si="123"/>
        <v>86.726807079870099</v>
      </c>
      <c r="N778" s="9">
        <f t="shared" si="124"/>
        <v>0</v>
      </c>
      <c r="O778" s="9">
        <f t="shared" si="125"/>
        <v>0</v>
      </c>
      <c r="R778" s="9">
        <f t="shared" si="126"/>
        <v>54.44653867490473</v>
      </c>
      <c r="S778" s="9">
        <f t="shared" si="127"/>
        <v>0</v>
      </c>
      <c r="T778" s="9">
        <f t="shared" si="128"/>
        <v>86.726807079870099</v>
      </c>
      <c r="U778" s="9">
        <f t="shared" si="129"/>
        <v>0</v>
      </c>
    </row>
    <row r="779" spans="8:21">
      <c r="H779" s="8">
        <v>775</v>
      </c>
      <c r="I779" s="9">
        <v>-0.59022330823814739</v>
      </c>
      <c r="J779" s="9">
        <f t="shared" ca="1" si="121"/>
        <v>1.1297895726592035</v>
      </c>
      <c r="K779" s="9">
        <f t="shared" si="122"/>
        <v>-0.59022330823814739</v>
      </c>
      <c r="L779" s="9">
        <f t="shared" si="120"/>
        <v>79.91431339607513</v>
      </c>
      <c r="M779" s="9">
        <f t="shared" si="123"/>
        <v>96.873994693058009</v>
      </c>
      <c r="N779" s="9">
        <f t="shared" si="124"/>
        <v>0.69969961129150704</v>
      </c>
      <c r="O779" s="9">
        <f t="shared" si="125"/>
        <v>6.0470616579552967</v>
      </c>
      <c r="R779" s="9">
        <f t="shared" si="126"/>
        <v>79.91431339607513</v>
      </c>
      <c r="S779" s="9">
        <f t="shared" si="127"/>
        <v>0.69969961129150704</v>
      </c>
      <c r="T779" s="9">
        <f t="shared" si="128"/>
        <v>96.873994693058009</v>
      </c>
      <c r="U779" s="9">
        <f t="shared" si="129"/>
        <v>6.0470616579552967</v>
      </c>
    </row>
    <row r="780" spans="8:21">
      <c r="H780" s="8">
        <v>776</v>
      </c>
      <c r="I780" s="9">
        <v>-0.45583222413015212</v>
      </c>
      <c r="J780" s="9">
        <f t="shared" ca="1" si="121"/>
        <v>-0.85872016341371438</v>
      </c>
      <c r="K780" s="9">
        <f t="shared" si="122"/>
        <v>-0.45583222413015212</v>
      </c>
      <c r="L780" s="9">
        <f t="shared" si="120"/>
        <v>83.598942465087006</v>
      </c>
      <c r="M780" s="9">
        <f t="shared" si="123"/>
        <v>98.141321502759482</v>
      </c>
      <c r="N780" s="9">
        <f t="shared" si="124"/>
        <v>4.3843286803033834</v>
      </c>
      <c r="O780" s="9">
        <f t="shared" si="125"/>
        <v>7.3143884676567694</v>
      </c>
      <c r="R780" s="9">
        <f t="shared" si="126"/>
        <v>83.598942465087006</v>
      </c>
      <c r="S780" s="9">
        <f t="shared" si="127"/>
        <v>4.3843286803033834</v>
      </c>
      <c r="T780" s="9">
        <f t="shared" si="128"/>
        <v>98.141321502759482</v>
      </c>
      <c r="U780" s="9">
        <f t="shared" si="129"/>
        <v>7.3143884676567694</v>
      </c>
    </row>
    <row r="781" spans="8:21">
      <c r="H781" s="8">
        <v>777</v>
      </c>
      <c r="I781" s="9">
        <v>3.4568971426510595</v>
      </c>
      <c r="J781" s="9">
        <f t="shared" ca="1" si="121"/>
        <v>-0.47939791833320167</v>
      </c>
      <c r="K781" s="9">
        <f t="shared" si="122"/>
        <v>3.4568971426510595</v>
      </c>
      <c r="L781" s="9">
        <f t="shared" si="120"/>
        <v>310.56492461846148</v>
      </c>
      <c r="M781" s="9">
        <f t="shared" si="123"/>
        <v>143.28288590521981</v>
      </c>
      <c r="N781" s="9">
        <f t="shared" si="124"/>
        <v>0</v>
      </c>
      <c r="O781" s="9">
        <f t="shared" si="125"/>
        <v>0</v>
      </c>
      <c r="R781" s="9">
        <f t="shared" si="126"/>
        <v>310.56492461846148</v>
      </c>
      <c r="S781" s="9">
        <f t="shared" si="127"/>
        <v>0</v>
      </c>
      <c r="T781" s="9">
        <f t="shared" si="128"/>
        <v>143.28288590521981</v>
      </c>
      <c r="U781" s="9">
        <f t="shared" si="129"/>
        <v>0</v>
      </c>
    </row>
    <row r="782" spans="8:21">
      <c r="H782" s="8">
        <v>778</v>
      </c>
      <c r="I782" s="9">
        <v>0.17025966492038533</v>
      </c>
      <c r="J782" s="9">
        <f t="shared" ca="1" si="121"/>
        <v>-0.95771822122562744</v>
      </c>
      <c r="K782" s="9">
        <f t="shared" si="122"/>
        <v>0.17025966492038533</v>
      </c>
      <c r="L782" s="9">
        <f t="shared" si="120"/>
        <v>103.13381485792948</v>
      </c>
      <c r="M782" s="9">
        <f t="shared" si="123"/>
        <v>104.26751104257966</v>
      </c>
      <c r="N782" s="9">
        <f t="shared" si="124"/>
        <v>15.688105819245948</v>
      </c>
      <c r="O782" s="9">
        <f t="shared" si="125"/>
        <v>9.2661552512987271</v>
      </c>
      <c r="R782" s="9">
        <f t="shared" si="126"/>
        <v>103.13381485792948</v>
      </c>
      <c r="S782" s="9">
        <f t="shared" si="127"/>
        <v>15.688105819245948</v>
      </c>
      <c r="T782" s="9">
        <f t="shared" si="128"/>
        <v>104.26751104257966</v>
      </c>
      <c r="U782" s="9">
        <f t="shared" si="129"/>
        <v>9.2661552512987271</v>
      </c>
    </row>
    <row r="783" spans="8:21">
      <c r="H783" s="8">
        <v>779</v>
      </c>
      <c r="I783" s="9">
        <v>0.17677990887554304</v>
      </c>
      <c r="J783" s="9">
        <f t="shared" ca="1" si="121"/>
        <v>0.80079334220160481</v>
      </c>
      <c r="K783" s="9">
        <f t="shared" si="122"/>
        <v>0.17677990887554304</v>
      </c>
      <c r="L783" s="9">
        <f t="shared" si="120"/>
        <v>103.35960957421494</v>
      </c>
      <c r="M783" s="9">
        <f t="shared" si="123"/>
        <v>104.3332821786524</v>
      </c>
      <c r="N783" s="9">
        <f t="shared" si="124"/>
        <v>15.462311102960484</v>
      </c>
      <c r="O783" s="9">
        <f t="shared" si="125"/>
        <v>9.2003841152260009</v>
      </c>
      <c r="R783" s="9">
        <f t="shared" si="126"/>
        <v>103.35960957421494</v>
      </c>
      <c r="S783" s="9">
        <f t="shared" si="127"/>
        <v>15.462311102960484</v>
      </c>
      <c r="T783" s="9">
        <f t="shared" si="128"/>
        <v>104.3332821786524</v>
      </c>
      <c r="U783" s="9">
        <f t="shared" si="129"/>
        <v>9.2003841152260009</v>
      </c>
    </row>
    <row r="784" spans="8:21">
      <c r="H784" s="8">
        <v>780</v>
      </c>
      <c r="I784" s="9">
        <v>-0.74729484918913736</v>
      </c>
      <c r="J784" s="9">
        <f t="shared" ca="1" si="121"/>
        <v>0.66009172466346966</v>
      </c>
      <c r="K784" s="9">
        <f t="shared" si="122"/>
        <v>-0.74729484918913736</v>
      </c>
      <c r="L784" s="9">
        <f t="shared" si="120"/>
        <v>75.813158419044882</v>
      </c>
      <c r="M784" s="9">
        <f t="shared" si="123"/>
        <v>95.41351412455812</v>
      </c>
      <c r="N784" s="9">
        <f t="shared" si="124"/>
        <v>0</v>
      </c>
      <c r="O784" s="9">
        <f t="shared" si="125"/>
        <v>4.5865810894554073</v>
      </c>
      <c r="R784" s="9">
        <f t="shared" si="126"/>
        <v>75.813158419044882</v>
      </c>
      <c r="S784" s="9">
        <f t="shared" si="127"/>
        <v>0</v>
      </c>
      <c r="T784" s="9">
        <f t="shared" si="128"/>
        <v>95.41351412455812</v>
      </c>
      <c r="U784" s="9">
        <f t="shared" si="129"/>
        <v>4.5865810894554073</v>
      </c>
    </row>
    <row r="785" spans="8:21">
      <c r="H785" s="8">
        <v>781</v>
      </c>
      <c r="I785" s="9">
        <v>-2.5951743081033376</v>
      </c>
      <c r="J785" s="9">
        <f t="shared" ca="1" si="121"/>
        <v>-0.39593929408001582</v>
      </c>
      <c r="K785" s="9">
        <f t="shared" si="122"/>
        <v>-2.5951743081033376</v>
      </c>
      <c r="L785" s="9">
        <f t="shared" si="120"/>
        <v>40.791660808627924</v>
      </c>
      <c r="M785" s="9">
        <f t="shared" si="123"/>
        <v>79.798600976410711</v>
      </c>
      <c r="N785" s="9">
        <f t="shared" si="124"/>
        <v>0</v>
      </c>
      <c r="O785" s="9">
        <f t="shared" si="125"/>
        <v>0</v>
      </c>
      <c r="R785" s="9">
        <f t="shared" si="126"/>
        <v>40.791660808627924</v>
      </c>
      <c r="S785" s="9">
        <f t="shared" si="127"/>
        <v>0</v>
      </c>
      <c r="T785" s="9">
        <f t="shared" si="128"/>
        <v>79.798600976410711</v>
      </c>
      <c r="U785" s="9">
        <f t="shared" si="129"/>
        <v>0</v>
      </c>
    </row>
    <row r="786" spans="8:21">
      <c r="H786" s="8">
        <v>782</v>
      </c>
      <c r="I786" s="9">
        <v>-0.45135352658617156</v>
      </c>
      <c r="J786" s="9">
        <f t="shared" ca="1" si="121"/>
        <v>1.5467974661839476</v>
      </c>
      <c r="K786" s="9">
        <f t="shared" si="122"/>
        <v>-0.45135352658617156</v>
      </c>
      <c r="L786" s="9">
        <f t="shared" si="120"/>
        <v>83.724618545661215</v>
      </c>
      <c r="M786" s="9">
        <f t="shared" si="123"/>
        <v>98.183840523097444</v>
      </c>
      <c r="N786" s="9">
        <f t="shared" si="124"/>
        <v>4.5100047608775924</v>
      </c>
      <c r="O786" s="9">
        <f t="shared" si="125"/>
        <v>7.3569074879947323</v>
      </c>
      <c r="R786" s="9">
        <f t="shared" si="126"/>
        <v>83.724618545661215</v>
      </c>
      <c r="S786" s="9">
        <f t="shared" si="127"/>
        <v>4.5100047608775924</v>
      </c>
      <c r="T786" s="9">
        <f t="shared" si="128"/>
        <v>98.183840523097444</v>
      </c>
      <c r="U786" s="9">
        <f t="shared" si="129"/>
        <v>7.3569074879947323</v>
      </c>
    </row>
    <row r="787" spans="8:21">
      <c r="H787" s="8">
        <v>783</v>
      </c>
      <c r="I787" s="9">
        <v>-1.5275497254546568</v>
      </c>
      <c r="J787" s="9">
        <f t="shared" ca="1" si="121"/>
        <v>2.6266452659695045</v>
      </c>
      <c r="K787" s="9">
        <f t="shared" si="122"/>
        <v>-1.5275497254546568</v>
      </c>
      <c r="L787" s="9">
        <f t="shared" si="120"/>
        <v>58.356331962566287</v>
      </c>
      <c r="M787" s="9">
        <f t="shared" si="123"/>
        <v>88.478476126815622</v>
      </c>
      <c r="N787" s="9">
        <f t="shared" si="124"/>
        <v>0</v>
      </c>
      <c r="O787" s="9">
        <f t="shared" si="125"/>
        <v>0</v>
      </c>
      <c r="R787" s="9">
        <f t="shared" si="126"/>
        <v>58.356331962566287</v>
      </c>
      <c r="S787" s="9">
        <f t="shared" si="127"/>
        <v>0</v>
      </c>
      <c r="T787" s="9">
        <f t="shared" si="128"/>
        <v>88.478476126815622</v>
      </c>
      <c r="U787" s="9">
        <f t="shared" si="129"/>
        <v>0</v>
      </c>
    </row>
    <row r="788" spans="8:21">
      <c r="H788" s="8">
        <v>784</v>
      </c>
      <c r="I788" s="9">
        <v>-1.126470863606037</v>
      </c>
      <c r="J788" s="9">
        <f t="shared" ca="1" si="121"/>
        <v>-1.7238561990929091</v>
      </c>
      <c r="K788" s="9">
        <f t="shared" si="122"/>
        <v>-1.126470863606037</v>
      </c>
      <c r="L788" s="9">
        <f t="shared" si="120"/>
        <v>66.759263695751201</v>
      </c>
      <c r="M788" s="9">
        <f t="shared" si="123"/>
        <v>91.977953927785535</v>
      </c>
      <c r="N788" s="9">
        <f t="shared" si="124"/>
        <v>0</v>
      </c>
      <c r="O788" s="9">
        <f t="shared" si="125"/>
        <v>1.1510208926828227</v>
      </c>
      <c r="R788" s="9">
        <f t="shared" si="126"/>
        <v>66.759263695751201</v>
      </c>
      <c r="S788" s="9">
        <f t="shared" si="127"/>
        <v>0</v>
      </c>
      <c r="T788" s="9">
        <f t="shared" si="128"/>
        <v>91.977953927785535</v>
      </c>
      <c r="U788" s="9">
        <f t="shared" si="129"/>
        <v>1.1510208926828227</v>
      </c>
    </row>
    <row r="789" spans="8:21">
      <c r="H789" s="8">
        <v>785</v>
      </c>
      <c r="I789" s="9">
        <v>1.6866784339963787</v>
      </c>
      <c r="J789" s="9">
        <f t="shared" ca="1" si="121"/>
        <v>-0.72987103234528383</v>
      </c>
      <c r="K789" s="9">
        <f t="shared" si="122"/>
        <v>1.6866784339963787</v>
      </c>
      <c r="L789" s="9">
        <f t="shared" si="120"/>
        <v>171.51090280670729</v>
      </c>
      <c r="M789" s="9">
        <f t="shared" si="123"/>
        <v>120.73734240558625</v>
      </c>
      <c r="N789" s="9">
        <f t="shared" si="124"/>
        <v>0</v>
      </c>
      <c r="O789" s="9">
        <f t="shared" si="125"/>
        <v>0</v>
      </c>
      <c r="R789" s="9">
        <f t="shared" si="126"/>
        <v>171.51090280670729</v>
      </c>
      <c r="S789" s="9">
        <f t="shared" si="127"/>
        <v>0</v>
      </c>
      <c r="T789" s="9">
        <f t="shared" si="128"/>
        <v>120.73734240558625</v>
      </c>
      <c r="U789" s="9">
        <f t="shared" si="129"/>
        <v>0</v>
      </c>
    </row>
    <row r="790" spans="8:21">
      <c r="H790" s="8">
        <v>786</v>
      </c>
      <c r="I790" s="9">
        <v>-0.63931317224115758</v>
      </c>
      <c r="J790" s="9">
        <f t="shared" ca="1" si="121"/>
        <v>-0.62754453167959712</v>
      </c>
      <c r="K790" s="9">
        <f t="shared" si="122"/>
        <v>-0.63931317224115758</v>
      </c>
      <c r="L790" s="9">
        <f t="shared" si="120"/>
        <v>78.609285433937742</v>
      </c>
      <c r="M790" s="9">
        <f t="shared" si="123"/>
        <v>96.415162309120177</v>
      </c>
      <c r="N790" s="9">
        <f t="shared" si="124"/>
        <v>0</v>
      </c>
      <c r="O790" s="9">
        <f t="shared" si="125"/>
        <v>5.5882292740174648</v>
      </c>
      <c r="R790" s="9">
        <f t="shared" si="126"/>
        <v>78.609285433937742</v>
      </c>
      <c r="S790" s="9">
        <f t="shared" si="127"/>
        <v>0</v>
      </c>
      <c r="T790" s="9">
        <f t="shared" si="128"/>
        <v>96.415162309120177</v>
      </c>
      <c r="U790" s="9">
        <f t="shared" si="129"/>
        <v>5.5882292740174648</v>
      </c>
    </row>
    <row r="791" spans="8:21">
      <c r="H791" s="8">
        <v>787</v>
      </c>
      <c r="I791" s="9">
        <v>0.56375562336309515</v>
      </c>
      <c r="J791" s="9">
        <f t="shared" ca="1" si="121"/>
        <v>-0.46449436923291909</v>
      </c>
      <c r="K791" s="9">
        <f t="shared" si="122"/>
        <v>0.56375562336309515</v>
      </c>
      <c r="L791" s="9">
        <f t="shared" si="120"/>
        <v>117.68471586495106</v>
      </c>
      <c r="M791" s="9">
        <f t="shared" si="123"/>
        <v>108.31201113254971</v>
      </c>
      <c r="N791" s="9">
        <f t="shared" si="124"/>
        <v>1.1372048122243825</v>
      </c>
      <c r="O791" s="9">
        <f t="shared" si="125"/>
        <v>5.2216551613286697</v>
      </c>
      <c r="R791" s="9">
        <f t="shared" si="126"/>
        <v>117.68471586495106</v>
      </c>
      <c r="S791" s="9">
        <f t="shared" si="127"/>
        <v>1.1372048122243825</v>
      </c>
      <c r="T791" s="9">
        <f t="shared" si="128"/>
        <v>108.31201113254971</v>
      </c>
      <c r="U791" s="9">
        <f t="shared" si="129"/>
        <v>5.2216551613286697</v>
      </c>
    </row>
    <row r="792" spans="8:21">
      <c r="H792" s="8">
        <v>788</v>
      </c>
      <c r="I792" s="9">
        <v>-0.49593825894960625</v>
      </c>
      <c r="J792" s="9">
        <f t="shared" ca="1" si="121"/>
        <v>-0.42300268031170746</v>
      </c>
      <c r="K792" s="9">
        <f t="shared" si="122"/>
        <v>-0.49593825894960625</v>
      </c>
      <c r="L792" s="9">
        <f t="shared" si="120"/>
        <v>82.481907895171787</v>
      </c>
      <c r="M792" s="9">
        <f t="shared" si="123"/>
        <v>97.761390103927752</v>
      </c>
      <c r="N792" s="9">
        <f t="shared" si="124"/>
        <v>3.2672941103881641</v>
      </c>
      <c r="O792" s="9">
        <f t="shared" si="125"/>
        <v>6.93445706882504</v>
      </c>
      <c r="R792" s="9">
        <f t="shared" si="126"/>
        <v>82.481907895171787</v>
      </c>
      <c r="S792" s="9">
        <f t="shared" si="127"/>
        <v>3.2672941103881641</v>
      </c>
      <c r="T792" s="9">
        <f t="shared" si="128"/>
        <v>97.761390103927752</v>
      </c>
      <c r="U792" s="9">
        <f t="shared" si="129"/>
        <v>6.93445706882504</v>
      </c>
    </row>
    <row r="793" spans="8:21">
      <c r="H793" s="8">
        <v>789</v>
      </c>
      <c r="I793" s="9">
        <v>-1.0061261243363995</v>
      </c>
      <c r="J793" s="9">
        <f t="shared" ca="1" si="121"/>
        <v>0.11764978777009644</v>
      </c>
      <c r="K793" s="9">
        <f t="shared" si="122"/>
        <v>-1.0061261243363995</v>
      </c>
      <c r="L793" s="9">
        <f t="shared" si="120"/>
        <v>69.509101456802867</v>
      </c>
      <c r="M793" s="9">
        <f t="shared" si="123"/>
        <v>93.054732037850087</v>
      </c>
      <c r="N793" s="9">
        <f t="shared" si="124"/>
        <v>0</v>
      </c>
      <c r="O793" s="9">
        <f t="shared" si="125"/>
        <v>2.2277990027473749</v>
      </c>
      <c r="R793" s="9">
        <f t="shared" si="126"/>
        <v>69.509101456802867</v>
      </c>
      <c r="S793" s="9">
        <f t="shared" si="127"/>
        <v>0</v>
      </c>
      <c r="T793" s="9">
        <f t="shared" si="128"/>
        <v>93.054732037850087</v>
      </c>
      <c r="U793" s="9">
        <f t="shared" si="129"/>
        <v>2.2277990027473749</v>
      </c>
    </row>
    <row r="794" spans="8:21">
      <c r="H794" s="8">
        <v>790</v>
      </c>
      <c r="I794" s="9">
        <v>-0.35663879794565728</v>
      </c>
      <c r="J794" s="9">
        <f t="shared" ca="1" si="121"/>
        <v>-2.6688651881267322</v>
      </c>
      <c r="K794" s="9">
        <f t="shared" si="122"/>
        <v>-0.35663879794565728</v>
      </c>
      <c r="L794" s="9">
        <f t="shared" si="120"/>
        <v>86.427090456893026</v>
      </c>
      <c r="M794" s="9">
        <f t="shared" si="123"/>
        <v>99.087352075623912</v>
      </c>
      <c r="N794" s="9">
        <f t="shared" si="124"/>
        <v>7.2124766721094034</v>
      </c>
      <c r="O794" s="9">
        <f t="shared" si="125"/>
        <v>8.2604190405211995</v>
      </c>
      <c r="R794" s="9">
        <f t="shared" si="126"/>
        <v>86.427090456893026</v>
      </c>
      <c r="S794" s="9">
        <f t="shared" si="127"/>
        <v>7.2124766721094034</v>
      </c>
      <c r="T794" s="9">
        <f t="shared" si="128"/>
        <v>99.087352075623912</v>
      </c>
      <c r="U794" s="9">
        <f t="shared" si="129"/>
        <v>8.2604190405211995</v>
      </c>
    </row>
    <row r="795" spans="8:21">
      <c r="H795" s="8">
        <v>791</v>
      </c>
      <c r="I795" s="9">
        <v>-1.3413384952278149</v>
      </c>
      <c r="J795" s="9">
        <f t="shared" ca="1" si="121"/>
        <v>-1.3904262301746633</v>
      </c>
      <c r="K795" s="9">
        <f t="shared" si="122"/>
        <v>-1.3413384952278149</v>
      </c>
      <c r="L795" s="9">
        <f t="shared" si="120"/>
        <v>62.117308599645668</v>
      </c>
      <c r="M795" s="9">
        <f t="shared" si="123"/>
        <v>90.086326187288421</v>
      </c>
      <c r="N795" s="9">
        <f t="shared" si="124"/>
        <v>0</v>
      </c>
      <c r="O795" s="9">
        <f t="shared" si="125"/>
        <v>0</v>
      </c>
      <c r="R795" s="9">
        <f t="shared" si="126"/>
        <v>62.117308599645668</v>
      </c>
      <c r="S795" s="9">
        <f t="shared" si="127"/>
        <v>0</v>
      </c>
      <c r="T795" s="9">
        <f t="shared" si="128"/>
        <v>90.086326187288421</v>
      </c>
      <c r="U795" s="9">
        <f t="shared" si="129"/>
        <v>0</v>
      </c>
    </row>
    <row r="796" spans="8:21">
      <c r="H796" s="8">
        <v>792</v>
      </c>
      <c r="I796" s="9">
        <v>1.2787665924721863</v>
      </c>
      <c r="J796" s="9">
        <f t="shared" ca="1" si="121"/>
        <v>5.069823247928449E-2</v>
      </c>
      <c r="K796" s="9">
        <f t="shared" si="122"/>
        <v>1.2787665924721863</v>
      </c>
      <c r="L796" s="9">
        <f t="shared" si="120"/>
        <v>149.57976557101065</v>
      </c>
      <c r="M796" s="9">
        <f t="shared" si="123"/>
        <v>116.06693156162949</v>
      </c>
      <c r="N796" s="9">
        <f t="shared" si="124"/>
        <v>0</v>
      </c>
      <c r="O796" s="9">
        <f t="shared" si="125"/>
        <v>0</v>
      </c>
      <c r="R796" s="9">
        <f t="shared" si="126"/>
        <v>149.57976557101065</v>
      </c>
      <c r="S796" s="9">
        <f t="shared" si="127"/>
        <v>0</v>
      </c>
      <c r="T796" s="9">
        <f t="shared" si="128"/>
        <v>116.06693156162949</v>
      </c>
      <c r="U796" s="9">
        <f t="shared" si="129"/>
        <v>0</v>
      </c>
    </row>
    <row r="797" spans="8:21">
      <c r="H797" s="8">
        <v>793</v>
      </c>
      <c r="I797" s="9">
        <v>2.891474863891601</v>
      </c>
      <c r="J797" s="9">
        <f t="shared" ca="1" si="121"/>
        <v>0.77434245954119119</v>
      </c>
      <c r="K797" s="9">
        <f t="shared" si="122"/>
        <v>2.891474863891601</v>
      </c>
      <c r="L797" s="9">
        <f t="shared" si="120"/>
        <v>256.91508510426149</v>
      </c>
      <c r="M797" s="9">
        <f t="shared" si="123"/>
        <v>135.65801545084443</v>
      </c>
      <c r="N797" s="9">
        <f t="shared" si="124"/>
        <v>0</v>
      </c>
      <c r="O797" s="9">
        <f t="shared" si="125"/>
        <v>0</v>
      </c>
      <c r="R797" s="9">
        <f t="shared" si="126"/>
        <v>256.91508510426149</v>
      </c>
      <c r="S797" s="9">
        <f t="shared" si="127"/>
        <v>0</v>
      </c>
      <c r="T797" s="9">
        <f t="shared" si="128"/>
        <v>135.65801545084443</v>
      </c>
      <c r="U797" s="9">
        <f t="shared" si="129"/>
        <v>0</v>
      </c>
    </row>
    <row r="798" spans="8:21">
      <c r="H798" s="8">
        <v>794</v>
      </c>
      <c r="I798" s="9">
        <v>-1.2394796862324933</v>
      </c>
      <c r="J798" s="9">
        <f t="shared" ca="1" si="121"/>
        <v>1.1203781061851721</v>
      </c>
      <c r="K798" s="9">
        <f t="shared" si="122"/>
        <v>-1.2394796862324933</v>
      </c>
      <c r="L798" s="9">
        <f t="shared" si="120"/>
        <v>64.276170687579693</v>
      </c>
      <c r="M798" s="9">
        <f t="shared" si="123"/>
        <v>90.978159961691759</v>
      </c>
      <c r="N798" s="9">
        <f t="shared" si="124"/>
        <v>0</v>
      </c>
      <c r="O798" s="9">
        <f t="shared" si="125"/>
        <v>0.15122692658904668</v>
      </c>
      <c r="R798" s="9">
        <f t="shared" si="126"/>
        <v>64.276170687579693</v>
      </c>
      <c r="S798" s="9">
        <f t="shared" si="127"/>
        <v>0</v>
      </c>
      <c r="T798" s="9">
        <f t="shared" si="128"/>
        <v>90.978159961691759</v>
      </c>
      <c r="U798" s="9">
        <f t="shared" si="129"/>
        <v>0.15122692658904668</v>
      </c>
    </row>
    <row r="799" spans="8:21">
      <c r="H799" s="8">
        <v>795</v>
      </c>
      <c r="I799" s="9">
        <v>-0.4091338829734017</v>
      </c>
      <c r="J799" s="9">
        <f t="shared" ca="1" si="121"/>
        <v>3.4639743247215943E-2</v>
      </c>
      <c r="K799" s="9">
        <f t="shared" si="122"/>
        <v>-0.4091338829734017</v>
      </c>
      <c r="L799" s="9">
        <f t="shared" si="120"/>
        <v>84.918662253686676</v>
      </c>
      <c r="M799" s="9">
        <f t="shared" si="123"/>
        <v>98.585563884426534</v>
      </c>
      <c r="N799" s="9">
        <f t="shared" si="124"/>
        <v>5.7040484689030535</v>
      </c>
      <c r="O799" s="9">
        <f t="shared" si="125"/>
        <v>7.7586308493238221</v>
      </c>
      <c r="R799" s="9">
        <f t="shared" si="126"/>
        <v>84.918662253686676</v>
      </c>
      <c r="S799" s="9">
        <f t="shared" si="127"/>
        <v>5.7040484689030535</v>
      </c>
      <c r="T799" s="9">
        <f t="shared" si="128"/>
        <v>98.585563884426534</v>
      </c>
      <c r="U799" s="9">
        <f t="shared" si="129"/>
        <v>7.7586308493238221</v>
      </c>
    </row>
    <row r="800" spans="8:21">
      <c r="H800" s="8">
        <v>796</v>
      </c>
      <c r="I800" s="9">
        <v>0.46603998066517704</v>
      </c>
      <c r="J800" s="9">
        <f t="shared" ca="1" si="121"/>
        <v>0.35295738538249033</v>
      </c>
      <c r="K800" s="9">
        <f t="shared" si="122"/>
        <v>0.46603998066517704</v>
      </c>
      <c r="L800" s="9">
        <f t="shared" si="120"/>
        <v>113.89016357015649</v>
      </c>
      <c r="M800" s="9">
        <f t="shared" si="123"/>
        <v>107.29324205141285</v>
      </c>
      <c r="N800" s="9">
        <f t="shared" si="124"/>
        <v>4.9317571070189388</v>
      </c>
      <c r="O800" s="9">
        <f t="shared" si="125"/>
        <v>6.2404242424655365</v>
      </c>
      <c r="R800" s="9">
        <f t="shared" si="126"/>
        <v>113.89016357015649</v>
      </c>
      <c r="S800" s="9">
        <f t="shared" si="127"/>
        <v>4.9317571070189388</v>
      </c>
      <c r="T800" s="9">
        <f t="shared" si="128"/>
        <v>107.29324205141285</v>
      </c>
      <c r="U800" s="9">
        <f t="shared" si="129"/>
        <v>6.2404242424655365</v>
      </c>
    </row>
    <row r="801" spans="8:21">
      <c r="H801" s="8">
        <v>797</v>
      </c>
      <c r="I801" s="9">
        <v>-0.24820913663506722</v>
      </c>
      <c r="J801" s="9">
        <f t="shared" ca="1" si="121"/>
        <v>-0.25281707744443555</v>
      </c>
      <c r="K801" s="9">
        <f t="shared" si="122"/>
        <v>-0.24820913663506722</v>
      </c>
      <c r="L801" s="9">
        <f t="shared" si="120"/>
        <v>89.628144874899832</v>
      </c>
      <c r="M801" s="9">
        <f t="shared" si="123"/>
        <v>100.13190631896312</v>
      </c>
      <c r="N801" s="9">
        <f t="shared" si="124"/>
        <v>10.413531090116209</v>
      </c>
      <c r="O801" s="9">
        <f t="shared" si="125"/>
        <v>9.3049732838604058</v>
      </c>
      <c r="R801" s="9">
        <f t="shared" si="126"/>
        <v>89.628144874899832</v>
      </c>
      <c r="S801" s="9">
        <f t="shared" si="127"/>
        <v>10.413531090116209</v>
      </c>
      <c r="T801" s="9">
        <f t="shared" si="128"/>
        <v>100.13190631896312</v>
      </c>
      <c r="U801" s="9">
        <f t="shared" si="129"/>
        <v>9.3049732838604058</v>
      </c>
    </row>
    <row r="802" spans="8:21">
      <c r="H802" s="8">
        <v>798</v>
      </c>
      <c r="I802" s="9">
        <v>-0.48411016394075612</v>
      </c>
      <c r="J802" s="9">
        <f t="shared" ca="1" si="121"/>
        <v>-0.77286325632095842</v>
      </c>
      <c r="K802" s="9">
        <f t="shared" si="122"/>
        <v>-0.48411016394075612</v>
      </c>
      <c r="L802" s="9">
        <f t="shared" si="120"/>
        <v>82.809783522737163</v>
      </c>
      <c r="M802" s="9">
        <f t="shared" si="123"/>
        <v>97.873286513363709</v>
      </c>
      <c r="N802" s="9">
        <f t="shared" si="124"/>
        <v>3.5951697379535403</v>
      </c>
      <c r="O802" s="9">
        <f t="shared" si="125"/>
        <v>7.0463534782609969</v>
      </c>
      <c r="R802" s="9">
        <f t="shared" si="126"/>
        <v>82.809783522737163</v>
      </c>
      <c r="S802" s="9">
        <f t="shared" si="127"/>
        <v>3.5951697379535403</v>
      </c>
      <c r="T802" s="9">
        <f t="shared" si="128"/>
        <v>97.873286513363709</v>
      </c>
      <c r="U802" s="9">
        <f t="shared" si="129"/>
        <v>7.0463534782609969</v>
      </c>
    </row>
    <row r="803" spans="8:21">
      <c r="H803" s="8">
        <v>799</v>
      </c>
      <c r="I803" s="9">
        <v>-0.99576428688836582</v>
      </c>
      <c r="J803" s="9">
        <f t="shared" ca="1" si="121"/>
        <v>0.29034863036872754</v>
      </c>
      <c r="K803" s="9">
        <f t="shared" si="122"/>
        <v>-0.99576428688836582</v>
      </c>
      <c r="L803" s="9">
        <f t="shared" si="120"/>
        <v>69.751096919746459</v>
      </c>
      <c r="M803" s="9">
        <f t="shared" si="123"/>
        <v>93.148031344817966</v>
      </c>
      <c r="N803" s="9">
        <f t="shared" si="124"/>
        <v>0</v>
      </c>
      <c r="O803" s="9">
        <f t="shared" si="125"/>
        <v>2.3210983097152535</v>
      </c>
      <c r="R803" s="9">
        <f t="shared" si="126"/>
        <v>69.751096919746459</v>
      </c>
      <c r="S803" s="9">
        <f t="shared" si="127"/>
        <v>0</v>
      </c>
      <c r="T803" s="9">
        <f t="shared" si="128"/>
        <v>93.148031344817966</v>
      </c>
      <c r="U803" s="9">
        <f t="shared" si="129"/>
        <v>2.3210983097152535</v>
      </c>
    </row>
    <row r="804" spans="8:21">
      <c r="H804" s="8">
        <v>800</v>
      </c>
      <c r="I804" s="9">
        <v>2.0010331821796212</v>
      </c>
      <c r="J804" s="9">
        <f t="shared" ca="1" si="121"/>
        <v>-0.33370905100864523</v>
      </c>
      <c r="K804" s="9">
        <f t="shared" si="122"/>
        <v>2.0010331821796212</v>
      </c>
      <c r="L804" s="9">
        <f t="shared" si="120"/>
        <v>190.58228539755964</v>
      </c>
      <c r="M804" s="9">
        <f t="shared" si="123"/>
        <v>124.46439634140712</v>
      </c>
      <c r="N804" s="9">
        <f t="shared" si="124"/>
        <v>0</v>
      </c>
      <c r="O804" s="9">
        <f t="shared" si="125"/>
        <v>0</v>
      </c>
      <c r="R804" s="9">
        <f t="shared" si="126"/>
        <v>190.58228539755964</v>
      </c>
      <c r="S804" s="9">
        <f t="shared" si="127"/>
        <v>0</v>
      </c>
      <c r="T804" s="9">
        <f t="shared" si="128"/>
        <v>124.46439634140712</v>
      </c>
      <c r="U804" s="9">
        <f t="shared" si="129"/>
        <v>0</v>
      </c>
    </row>
    <row r="805" spans="8:21">
      <c r="H805" s="8">
        <v>801</v>
      </c>
      <c r="I805" s="9">
        <v>-0.72813926639472482</v>
      </c>
      <c r="J805" s="9">
        <f t="shared" ca="1" si="121"/>
        <v>0.15804320300159405</v>
      </c>
      <c r="K805" s="9">
        <f t="shared" si="122"/>
        <v>-0.72813926639472482</v>
      </c>
      <c r="L805" s="9">
        <f t="shared" si="120"/>
        <v>76.301821734337992</v>
      </c>
      <c r="M805" s="9">
        <f t="shared" si="123"/>
        <v>95.590440737008407</v>
      </c>
      <c r="N805" s="9">
        <f t="shared" si="124"/>
        <v>0</v>
      </c>
      <c r="O805" s="9">
        <f t="shared" si="125"/>
        <v>4.7635077019056951</v>
      </c>
      <c r="R805" s="9">
        <f t="shared" si="126"/>
        <v>76.301821734337992</v>
      </c>
      <c r="S805" s="9">
        <f t="shared" si="127"/>
        <v>0</v>
      </c>
      <c r="T805" s="9">
        <f t="shared" si="128"/>
        <v>95.590440737008407</v>
      </c>
      <c r="U805" s="9">
        <f t="shared" si="129"/>
        <v>4.7635077019056951</v>
      </c>
    </row>
    <row r="806" spans="8:21">
      <c r="H806" s="8">
        <v>802</v>
      </c>
      <c r="I806" s="9">
        <v>1.1776526403115903</v>
      </c>
      <c r="J806" s="9">
        <f t="shared" ca="1" si="121"/>
        <v>-0.53122517754470533</v>
      </c>
      <c r="K806" s="9">
        <f t="shared" si="122"/>
        <v>1.1776526403115903</v>
      </c>
      <c r="L806" s="9">
        <f t="shared" si="120"/>
        <v>144.59190635578113</v>
      </c>
      <c r="M806" s="9">
        <f t="shared" si="123"/>
        <v>114.93743899096658</v>
      </c>
      <c r="N806" s="9">
        <f t="shared" si="124"/>
        <v>0</v>
      </c>
      <c r="O806" s="9">
        <f t="shared" si="125"/>
        <v>0</v>
      </c>
      <c r="R806" s="9">
        <f t="shared" si="126"/>
        <v>144.59190635578113</v>
      </c>
      <c r="S806" s="9">
        <f t="shared" si="127"/>
        <v>0</v>
      </c>
      <c r="T806" s="9">
        <f t="shared" si="128"/>
        <v>114.93743899096658</v>
      </c>
      <c r="U806" s="9">
        <f t="shared" si="129"/>
        <v>0</v>
      </c>
    </row>
    <row r="807" spans="8:21">
      <c r="H807" s="8">
        <v>803</v>
      </c>
      <c r="I807" s="9">
        <v>0.21286441905479006</v>
      </c>
      <c r="J807" s="9">
        <f t="shared" ca="1" si="121"/>
        <v>0.4184663881042292</v>
      </c>
      <c r="K807" s="9">
        <f t="shared" si="122"/>
        <v>0.21286441905479006</v>
      </c>
      <c r="L807" s="9">
        <f t="shared" si="120"/>
        <v>104.61817657468875</v>
      </c>
      <c r="M807" s="9">
        <f t="shared" si="123"/>
        <v>104.6980254326088</v>
      </c>
      <c r="N807" s="9">
        <f t="shared" si="124"/>
        <v>14.203744102486695</v>
      </c>
      <c r="O807" s="9">
        <f t="shared" si="125"/>
        <v>8.8356408612695816</v>
      </c>
      <c r="R807" s="9">
        <f t="shared" si="126"/>
        <v>104.61817657468875</v>
      </c>
      <c r="S807" s="9">
        <f t="shared" si="127"/>
        <v>14.203744102486695</v>
      </c>
      <c r="T807" s="9">
        <f t="shared" si="128"/>
        <v>104.6980254326088</v>
      </c>
      <c r="U807" s="9">
        <f t="shared" si="129"/>
        <v>8.8356408612695816</v>
      </c>
    </row>
    <row r="808" spans="8:21">
      <c r="H808" s="8">
        <v>804</v>
      </c>
      <c r="I808" s="9">
        <v>1.3612913455117308</v>
      </c>
      <c r="J808" s="9">
        <f t="shared" ca="1" si="121"/>
        <v>-2.4439973413343183E-2</v>
      </c>
      <c r="K808" s="9">
        <f t="shared" si="122"/>
        <v>1.3612913455117308</v>
      </c>
      <c r="L808" s="9">
        <f t="shared" si="120"/>
        <v>153.77789034939218</v>
      </c>
      <c r="M808" s="9">
        <f t="shared" si="123"/>
        <v>116.99699493976711</v>
      </c>
      <c r="N808" s="9">
        <f t="shared" si="124"/>
        <v>0</v>
      </c>
      <c r="O808" s="9">
        <f t="shared" si="125"/>
        <v>0</v>
      </c>
      <c r="R808" s="9">
        <f t="shared" si="126"/>
        <v>153.77789034939218</v>
      </c>
      <c r="S808" s="9">
        <f t="shared" si="127"/>
        <v>0</v>
      </c>
      <c r="T808" s="9">
        <f t="shared" si="128"/>
        <v>116.99699493976711</v>
      </c>
      <c r="U808" s="9">
        <f t="shared" si="129"/>
        <v>0</v>
      </c>
    </row>
    <row r="809" spans="8:21">
      <c r="H809" s="8">
        <v>805</v>
      </c>
      <c r="I809" s="9">
        <v>-3.7093361789335921E-2</v>
      </c>
      <c r="J809" s="9">
        <f t="shared" ca="1" si="121"/>
        <v>-1.9683274904683139</v>
      </c>
      <c r="K809" s="9">
        <f t="shared" si="122"/>
        <v>-3.7093361789335921E-2</v>
      </c>
      <c r="L809" s="9">
        <f t="shared" si="120"/>
        <v>96.204812418667345</v>
      </c>
      <c r="M809" s="9">
        <f t="shared" si="123"/>
        <v>102.19738115287106</v>
      </c>
      <c r="N809" s="9">
        <f t="shared" si="124"/>
        <v>16.990198633883722</v>
      </c>
      <c r="O809" s="9">
        <f t="shared" si="125"/>
        <v>11.336285141007323</v>
      </c>
      <c r="R809" s="9">
        <f t="shared" si="126"/>
        <v>96.204812418667345</v>
      </c>
      <c r="S809" s="9">
        <f t="shared" si="127"/>
        <v>16.990198633883722</v>
      </c>
      <c r="T809" s="9">
        <f t="shared" si="128"/>
        <v>102.19738115287106</v>
      </c>
      <c r="U809" s="9">
        <f t="shared" si="129"/>
        <v>11.336285141007323</v>
      </c>
    </row>
    <row r="810" spans="8:21">
      <c r="H810" s="8">
        <v>806</v>
      </c>
      <c r="I810" s="9">
        <v>0.6013840451229755</v>
      </c>
      <c r="J810" s="9">
        <f t="shared" ca="1" si="121"/>
        <v>-0.34927055609448743</v>
      </c>
      <c r="K810" s="9">
        <f t="shared" si="122"/>
        <v>0.6013840451229755</v>
      </c>
      <c r="L810" s="9">
        <f t="shared" si="120"/>
        <v>119.17941372066369</v>
      </c>
      <c r="M810" s="9">
        <f t="shared" si="123"/>
        <v>108.70689432571284</v>
      </c>
      <c r="N810" s="9">
        <f t="shared" si="124"/>
        <v>0</v>
      </c>
      <c r="O810" s="9">
        <f t="shared" si="125"/>
        <v>4.8267719681655592</v>
      </c>
      <c r="R810" s="9">
        <f t="shared" si="126"/>
        <v>119.17941372066369</v>
      </c>
      <c r="S810" s="9">
        <f t="shared" si="127"/>
        <v>0</v>
      </c>
      <c r="T810" s="9">
        <f t="shared" si="128"/>
        <v>108.70689432571284</v>
      </c>
      <c r="U810" s="9">
        <f t="shared" si="129"/>
        <v>4.8267719681655592</v>
      </c>
    </row>
    <row r="811" spans="8:21">
      <c r="H811" s="8">
        <v>807</v>
      </c>
      <c r="I811" s="9">
        <v>-1.313710803872427</v>
      </c>
      <c r="J811" s="9">
        <f t="shared" ca="1" si="121"/>
        <v>-0.67760058997426176</v>
      </c>
      <c r="K811" s="9">
        <f t="shared" si="122"/>
        <v>-1.313710803872427</v>
      </c>
      <c r="L811" s="9">
        <f t="shared" si="120"/>
        <v>62.695597503977815</v>
      </c>
      <c r="M811" s="9">
        <f t="shared" si="123"/>
        <v>90.327355222844957</v>
      </c>
      <c r="N811" s="9">
        <f t="shared" si="124"/>
        <v>0</v>
      </c>
      <c r="O811" s="9">
        <f t="shared" si="125"/>
        <v>0</v>
      </c>
      <c r="R811" s="9">
        <f t="shared" si="126"/>
        <v>62.695597503977815</v>
      </c>
      <c r="S811" s="9">
        <f t="shared" si="127"/>
        <v>0</v>
      </c>
      <c r="T811" s="9">
        <f t="shared" si="128"/>
        <v>90.327355222844957</v>
      </c>
      <c r="U811" s="9">
        <f t="shared" si="129"/>
        <v>0</v>
      </c>
    </row>
    <row r="812" spans="8:21">
      <c r="H812" s="8">
        <v>808</v>
      </c>
      <c r="I812" s="9">
        <v>0.40172105774259137</v>
      </c>
      <c r="J812" s="9">
        <f t="shared" ca="1" si="121"/>
        <v>-0.18949261087043229</v>
      </c>
      <c r="K812" s="9">
        <f t="shared" si="122"/>
        <v>0.40172105774259137</v>
      </c>
      <c r="L812" s="9">
        <f t="shared" si="120"/>
        <v>111.45951185679968</v>
      </c>
      <c r="M812" s="9">
        <f t="shared" si="123"/>
        <v>106.62789747153099</v>
      </c>
      <c r="N812" s="9">
        <f t="shared" si="124"/>
        <v>7.3624088203757765</v>
      </c>
      <c r="O812" s="9">
        <f t="shared" si="125"/>
        <v>6.9057688223473974</v>
      </c>
      <c r="R812" s="9">
        <f t="shared" si="126"/>
        <v>111.45951185679968</v>
      </c>
      <c r="S812" s="9">
        <f t="shared" si="127"/>
        <v>7.3624088203757765</v>
      </c>
      <c r="T812" s="9">
        <f t="shared" si="128"/>
        <v>106.62789747153099</v>
      </c>
      <c r="U812" s="9">
        <f t="shared" si="129"/>
        <v>6.9057688223473974</v>
      </c>
    </row>
    <row r="813" spans="8:21">
      <c r="H813" s="8">
        <v>809</v>
      </c>
      <c r="I813" s="9">
        <v>-1.0823587613673954E-3</v>
      </c>
      <c r="J813" s="9">
        <f t="shared" ca="1" si="121"/>
        <v>0.67943930349402848</v>
      </c>
      <c r="K813" s="9">
        <f t="shared" si="122"/>
        <v>-1.0823587613673954E-3</v>
      </c>
      <c r="L813" s="9">
        <f t="shared" si="120"/>
        <v>97.373857654810209</v>
      </c>
      <c r="M813" s="9">
        <f t="shared" si="123"/>
        <v>102.55392834803696</v>
      </c>
      <c r="N813" s="9">
        <f t="shared" si="124"/>
        <v>18.159243870026586</v>
      </c>
      <c r="O813" s="9">
        <f t="shared" si="125"/>
        <v>10.979737945841435</v>
      </c>
      <c r="R813" s="9">
        <f t="shared" si="126"/>
        <v>97.373857654810209</v>
      </c>
      <c r="S813" s="9">
        <f t="shared" si="127"/>
        <v>18.159243870026586</v>
      </c>
      <c r="T813" s="9">
        <f t="shared" si="128"/>
        <v>102.55392834803696</v>
      </c>
      <c r="U813" s="9">
        <f t="shared" si="129"/>
        <v>10.979737945841435</v>
      </c>
    </row>
    <row r="814" spans="8:21">
      <c r="H814" s="8">
        <v>810</v>
      </c>
      <c r="I814" s="9">
        <v>1.3177769669111457</v>
      </c>
      <c r="J814" s="9">
        <f t="shared" ca="1" si="121"/>
        <v>-0.58978250400645638</v>
      </c>
      <c r="K814" s="9">
        <f t="shared" si="122"/>
        <v>1.3177769669111457</v>
      </c>
      <c r="L814" s="9">
        <f t="shared" si="120"/>
        <v>151.54978804063614</v>
      </c>
      <c r="M814" s="9">
        <f t="shared" si="123"/>
        <v>116.50565788157211</v>
      </c>
      <c r="N814" s="9">
        <f t="shared" si="124"/>
        <v>0</v>
      </c>
      <c r="O814" s="9">
        <f t="shared" si="125"/>
        <v>0</v>
      </c>
      <c r="R814" s="9">
        <f t="shared" si="126"/>
        <v>151.54978804063614</v>
      </c>
      <c r="S814" s="9">
        <f t="shared" si="127"/>
        <v>0</v>
      </c>
      <c r="T814" s="9">
        <f t="shared" si="128"/>
        <v>116.50565788157211</v>
      </c>
      <c r="U814" s="9">
        <f t="shared" si="129"/>
        <v>0</v>
      </c>
    </row>
    <row r="815" spans="8:21">
      <c r="H815" s="8">
        <v>811</v>
      </c>
      <c r="I815" s="9">
        <v>3.1163211071423415E-2</v>
      </c>
      <c r="J815" s="9">
        <f t="shared" ca="1" si="121"/>
        <v>1.6616053726214908</v>
      </c>
      <c r="K815" s="9">
        <f t="shared" si="122"/>
        <v>3.1163211071423415E-2</v>
      </c>
      <c r="L815" s="9">
        <f t="shared" si="120"/>
        <v>98.432713801513202</v>
      </c>
      <c r="M815" s="9">
        <f t="shared" si="123"/>
        <v>102.87424924707446</v>
      </c>
      <c r="N815" s="9">
        <f t="shared" si="124"/>
        <v>19.218100016729579</v>
      </c>
      <c r="O815" s="9">
        <f t="shared" si="125"/>
        <v>10.659417046803924</v>
      </c>
      <c r="R815" s="9">
        <f t="shared" si="126"/>
        <v>98.432713801513202</v>
      </c>
      <c r="S815" s="9">
        <f t="shared" si="127"/>
        <v>19.218100016729579</v>
      </c>
      <c r="T815" s="9">
        <f t="shared" si="128"/>
        <v>102.87424924707446</v>
      </c>
      <c r="U815" s="9">
        <f t="shared" si="129"/>
        <v>10.659417046803924</v>
      </c>
    </row>
    <row r="816" spans="8:21">
      <c r="H816" s="8">
        <v>812</v>
      </c>
      <c r="I816" s="9">
        <v>-0.40182203982298392</v>
      </c>
      <c r="J816" s="9">
        <f t="shared" ca="1" si="121"/>
        <v>-1.7437862758020564</v>
      </c>
      <c r="K816" s="9">
        <f t="shared" si="122"/>
        <v>-0.40182203982298392</v>
      </c>
      <c r="L816" s="9">
        <f t="shared" si="120"/>
        <v>85.127176885184866</v>
      </c>
      <c r="M816" s="9">
        <f t="shared" si="123"/>
        <v>98.655303461501617</v>
      </c>
      <c r="N816" s="9">
        <f t="shared" si="124"/>
        <v>5.9125631004012433</v>
      </c>
      <c r="O816" s="9">
        <f t="shared" si="125"/>
        <v>7.8283704263989051</v>
      </c>
      <c r="R816" s="9">
        <f t="shared" si="126"/>
        <v>85.127176885184866</v>
      </c>
      <c r="S816" s="9">
        <f t="shared" si="127"/>
        <v>5.9125631004012433</v>
      </c>
      <c r="T816" s="9">
        <f t="shared" si="128"/>
        <v>98.655303461501617</v>
      </c>
      <c r="U816" s="9">
        <f t="shared" si="129"/>
        <v>7.8283704263989051</v>
      </c>
    </row>
    <row r="817" spans="8:21">
      <c r="H817" s="8">
        <v>813</v>
      </c>
      <c r="I817" s="9">
        <v>-0.26409002654759622</v>
      </c>
      <c r="J817" s="9">
        <f t="shared" ca="1" si="121"/>
        <v>0.23444283209795888</v>
      </c>
      <c r="K817" s="9">
        <f t="shared" si="122"/>
        <v>-0.26409002654759622</v>
      </c>
      <c r="L817" s="9">
        <f t="shared" si="120"/>
        <v>89.152002344872443</v>
      </c>
      <c r="M817" s="9">
        <f t="shared" si="123"/>
        <v>99.978232671063452</v>
      </c>
      <c r="N817" s="9">
        <f t="shared" si="124"/>
        <v>9.9373885600888201</v>
      </c>
      <c r="O817" s="9">
        <f t="shared" si="125"/>
        <v>9.1512996359607399</v>
      </c>
      <c r="R817" s="9">
        <f t="shared" si="126"/>
        <v>89.152002344872443</v>
      </c>
      <c r="S817" s="9">
        <f t="shared" si="127"/>
        <v>9.9373885600888201</v>
      </c>
      <c r="T817" s="9">
        <f t="shared" si="128"/>
        <v>99.978232671063452</v>
      </c>
      <c r="U817" s="9">
        <f t="shared" si="129"/>
        <v>9.1512996359607399</v>
      </c>
    </row>
    <row r="818" spans="8:21">
      <c r="H818" s="8">
        <v>814</v>
      </c>
      <c r="I818" s="9">
        <v>1.3976283814254233</v>
      </c>
      <c r="J818" s="9">
        <f t="shared" ca="1" si="121"/>
        <v>-1.4381812825730502</v>
      </c>
      <c r="K818" s="9">
        <f t="shared" si="122"/>
        <v>1.3976283814254233</v>
      </c>
      <c r="L818" s="9">
        <f t="shared" si="120"/>
        <v>155.66356382385828</v>
      </c>
      <c r="M818" s="9">
        <f t="shared" si="123"/>
        <v>117.40887720774667</v>
      </c>
      <c r="N818" s="9">
        <f t="shared" si="124"/>
        <v>0</v>
      </c>
      <c r="O818" s="9">
        <f t="shared" si="125"/>
        <v>0</v>
      </c>
      <c r="R818" s="9">
        <f t="shared" si="126"/>
        <v>155.66356382385828</v>
      </c>
      <c r="S818" s="9">
        <f t="shared" si="127"/>
        <v>0</v>
      </c>
      <c r="T818" s="9">
        <f t="shared" si="128"/>
        <v>117.40887720774667</v>
      </c>
      <c r="U818" s="9">
        <f t="shared" si="129"/>
        <v>0</v>
      </c>
    </row>
    <row r="819" spans="8:21">
      <c r="H819" s="8">
        <v>815</v>
      </c>
      <c r="I819" s="9">
        <v>1.1085793582722328</v>
      </c>
      <c r="J819" s="9">
        <f t="shared" ca="1" si="121"/>
        <v>-0.12151811058306516</v>
      </c>
      <c r="K819" s="9">
        <f t="shared" si="122"/>
        <v>1.1085793582722328</v>
      </c>
      <c r="L819" s="9">
        <f t="shared" si="120"/>
        <v>141.2805429405885</v>
      </c>
      <c r="M819" s="9">
        <f t="shared" si="123"/>
        <v>114.17218190269581</v>
      </c>
      <c r="N819" s="9">
        <f t="shared" si="124"/>
        <v>0</v>
      </c>
      <c r="O819" s="9">
        <f t="shared" si="125"/>
        <v>0</v>
      </c>
      <c r="R819" s="9">
        <f t="shared" si="126"/>
        <v>141.2805429405885</v>
      </c>
      <c r="S819" s="9">
        <f t="shared" si="127"/>
        <v>0</v>
      </c>
      <c r="T819" s="9">
        <f t="shared" si="128"/>
        <v>114.17218190269581</v>
      </c>
      <c r="U819" s="9">
        <f t="shared" si="129"/>
        <v>0</v>
      </c>
    </row>
    <row r="820" spans="8:21">
      <c r="H820" s="8">
        <v>816</v>
      </c>
      <c r="I820" s="9">
        <v>1.1184576934134871</v>
      </c>
      <c r="J820" s="9">
        <f t="shared" ca="1" si="121"/>
        <v>1.9341204652997794</v>
      </c>
      <c r="K820" s="9">
        <f t="shared" si="122"/>
        <v>1.1184576934134871</v>
      </c>
      <c r="L820" s="9">
        <f t="shared" si="120"/>
        <v>141.74942071937048</v>
      </c>
      <c r="M820" s="9">
        <f t="shared" si="123"/>
        <v>114.28131012519346</v>
      </c>
      <c r="N820" s="9">
        <f t="shared" si="124"/>
        <v>0</v>
      </c>
      <c r="O820" s="9">
        <f t="shared" si="125"/>
        <v>0</v>
      </c>
      <c r="R820" s="9">
        <f t="shared" si="126"/>
        <v>141.74942071937048</v>
      </c>
      <c r="S820" s="9">
        <f t="shared" si="127"/>
        <v>0</v>
      </c>
      <c r="T820" s="9">
        <f t="shared" si="128"/>
        <v>114.28131012519346</v>
      </c>
      <c r="U820" s="9">
        <f t="shared" si="129"/>
        <v>0</v>
      </c>
    </row>
    <row r="821" spans="8:21">
      <c r="H821" s="8">
        <v>817</v>
      </c>
      <c r="I821" s="9">
        <v>-1.4943220180340628</v>
      </c>
      <c r="J821" s="9">
        <f t="shared" ca="1" si="121"/>
        <v>9.9296378750207345E-2</v>
      </c>
      <c r="K821" s="9">
        <f t="shared" si="122"/>
        <v>-1.4943220180340628</v>
      </c>
      <c r="L821" s="9">
        <f t="shared" si="120"/>
        <v>59.010342215800357</v>
      </c>
      <c r="M821" s="9">
        <f t="shared" si="123"/>
        <v>88.763264048697408</v>
      </c>
      <c r="N821" s="9">
        <f t="shared" si="124"/>
        <v>0</v>
      </c>
      <c r="O821" s="9">
        <f t="shared" si="125"/>
        <v>0</v>
      </c>
      <c r="R821" s="9">
        <f t="shared" si="126"/>
        <v>59.010342215800357</v>
      </c>
      <c r="S821" s="9">
        <f t="shared" si="127"/>
        <v>0</v>
      </c>
      <c r="T821" s="9">
        <f t="shared" si="128"/>
        <v>88.763264048697408</v>
      </c>
      <c r="U821" s="9">
        <f t="shared" si="129"/>
        <v>0</v>
      </c>
    </row>
    <row r="822" spans="8:21">
      <c r="H822" s="8">
        <v>818</v>
      </c>
      <c r="I822" s="9">
        <v>7.736855342322016E-2</v>
      </c>
      <c r="J822" s="9">
        <f t="shared" ca="1" si="121"/>
        <v>1.0659771167740894E-2</v>
      </c>
      <c r="K822" s="9">
        <f t="shared" si="122"/>
        <v>7.736855342322016E-2</v>
      </c>
      <c r="L822" s="9">
        <f t="shared" si="120"/>
        <v>99.97007226480487</v>
      </c>
      <c r="M822" s="9">
        <f t="shared" si="123"/>
        <v>103.33498842563199</v>
      </c>
      <c r="N822" s="9">
        <f t="shared" si="124"/>
        <v>18.851848412370572</v>
      </c>
      <c r="O822" s="9">
        <f t="shared" si="125"/>
        <v>10.198677868246392</v>
      </c>
      <c r="R822" s="9">
        <f t="shared" si="126"/>
        <v>99.97007226480487</v>
      </c>
      <c r="S822" s="9">
        <f t="shared" si="127"/>
        <v>18.851848412370572</v>
      </c>
      <c r="T822" s="9">
        <f t="shared" si="128"/>
        <v>103.33498842563199</v>
      </c>
      <c r="U822" s="9">
        <f t="shared" si="129"/>
        <v>10.198677868246392</v>
      </c>
    </row>
    <row r="823" spans="8:21">
      <c r="H823" s="8">
        <v>819</v>
      </c>
      <c r="I823" s="9">
        <v>2.0602066277699489</v>
      </c>
      <c r="J823" s="9">
        <f t="shared" ca="1" si="121"/>
        <v>1.5441660192149063</v>
      </c>
      <c r="K823" s="9">
        <f t="shared" si="122"/>
        <v>2.0602066277699489</v>
      </c>
      <c r="L823" s="9">
        <f t="shared" si="120"/>
        <v>194.40260914864137</v>
      </c>
      <c r="M823" s="9">
        <f t="shared" si="123"/>
        <v>125.17872955293097</v>
      </c>
      <c r="N823" s="9">
        <f t="shared" si="124"/>
        <v>0</v>
      </c>
      <c r="O823" s="9">
        <f t="shared" si="125"/>
        <v>0</v>
      </c>
      <c r="R823" s="9">
        <f t="shared" si="126"/>
        <v>194.40260914864137</v>
      </c>
      <c r="S823" s="9">
        <f t="shared" si="127"/>
        <v>0</v>
      </c>
      <c r="T823" s="9">
        <f t="shared" si="128"/>
        <v>125.17872955293097</v>
      </c>
      <c r="U823" s="9">
        <f t="shared" si="129"/>
        <v>0</v>
      </c>
    </row>
    <row r="824" spans="8:21">
      <c r="H824" s="8">
        <v>820</v>
      </c>
      <c r="I824" s="9">
        <v>1.3300649551452353</v>
      </c>
      <c r="J824" s="9">
        <f t="shared" ca="1" si="121"/>
        <v>-0.21242441126654751</v>
      </c>
      <c r="K824" s="9">
        <f t="shared" si="122"/>
        <v>1.3300649551452353</v>
      </c>
      <c r="L824" s="9">
        <f t="shared" si="120"/>
        <v>152.17568850038128</v>
      </c>
      <c r="M824" s="9">
        <f t="shared" si="123"/>
        <v>116.64419668805348</v>
      </c>
      <c r="N824" s="9">
        <f t="shared" si="124"/>
        <v>0</v>
      </c>
      <c r="O824" s="9">
        <f t="shared" si="125"/>
        <v>0</v>
      </c>
      <c r="R824" s="9">
        <f t="shared" si="126"/>
        <v>152.17568850038128</v>
      </c>
      <c r="S824" s="9">
        <f t="shared" si="127"/>
        <v>0</v>
      </c>
      <c r="T824" s="9">
        <f t="shared" si="128"/>
        <v>116.64419668805348</v>
      </c>
      <c r="U824" s="9">
        <f t="shared" si="129"/>
        <v>0</v>
      </c>
    </row>
    <row r="825" spans="8:21">
      <c r="H825" s="8">
        <v>821</v>
      </c>
      <c r="I825" s="9">
        <v>0.17702063512658164</v>
      </c>
      <c r="J825" s="9">
        <f t="shared" ca="1" si="121"/>
        <v>3.7405173164211428E-3</v>
      </c>
      <c r="K825" s="9">
        <f t="shared" si="122"/>
        <v>0.17702063512658164</v>
      </c>
      <c r="L825" s="9">
        <f t="shared" si="120"/>
        <v>103.3679553308712</v>
      </c>
      <c r="M825" s="9">
        <f t="shared" si="123"/>
        <v>104.33571123131567</v>
      </c>
      <c r="N825" s="9">
        <f t="shared" si="124"/>
        <v>15.453965346304244</v>
      </c>
      <c r="O825" s="9">
        <f t="shared" si="125"/>
        <v>9.1979550625627269</v>
      </c>
      <c r="R825" s="9">
        <f t="shared" si="126"/>
        <v>103.3679553308712</v>
      </c>
      <c r="S825" s="9">
        <f t="shared" si="127"/>
        <v>15.453965346304244</v>
      </c>
      <c r="T825" s="9">
        <f t="shared" si="128"/>
        <v>104.33571123131567</v>
      </c>
      <c r="U825" s="9">
        <f t="shared" si="129"/>
        <v>9.1979550625627269</v>
      </c>
    </row>
    <row r="826" spans="8:21">
      <c r="H826" s="8">
        <v>822</v>
      </c>
      <c r="I826" s="9">
        <v>-0.95792766233963411</v>
      </c>
      <c r="J826" s="9">
        <f t="shared" ca="1" si="121"/>
        <v>0.22528933470776275</v>
      </c>
      <c r="K826" s="9">
        <f t="shared" si="122"/>
        <v>-0.95792766233963411</v>
      </c>
      <c r="L826" s="9">
        <f t="shared" si="120"/>
        <v>70.64192924663935</v>
      </c>
      <c r="M826" s="9">
        <f t="shared" si="123"/>
        <v>93.489512284723943</v>
      </c>
      <c r="N826" s="9">
        <f t="shared" si="124"/>
        <v>0</v>
      </c>
      <c r="O826" s="9">
        <f t="shared" si="125"/>
        <v>2.6625792496212313</v>
      </c>
      <c r="R826" s="9">
        <f t="shared" si="126"/>
        <v>70.64192924663935</v>
      </c>
      <c r="S826" s="9">
        <f t="shared" si="127"/>
        <v>0</v>
      </c>
      <c r="T826" s="9">
        <f t="shared" si="128"/>
        <v>93.489512284723943</v>
      </c>
      <c r="U826" s="9">
        <f t="shared" si="129"/>
        <v>2.6625792496212313</v>
      </c>
    </row>
    <row r="827" spans="8:21">
      <c r="H827" s="8">
        <v>823</v>
      </c>
      <c r="I827" s="9">
        <v>-2.164130085844667</v>
      </c>
      <c r="J827" s="9">
        <f t="shared" ca="1" si="121"/>
        <v>-2.1831719148711604</v>
      </c>
      <c r="K827" s="9">
        <f t="shared" si="122"/>
        <v>-2.164130085844667</v>
      </c>
      <c r="L827" s="9">
        <f t="shared" si="120"/>
        <v>47.136775877590161</v>
      </c>
      <c r="M827" s="9">
        <f t="shared" si="123"/>
        <v>83.195529925027287</v>
      </c>
      <c r="N827" s="9">
        <f t="shared" si="124"/>
        <v>0</v>
      </c>
      <c r="O827" s="9">
        <f t="shared" si="125"/>
        <v>0</v>
      </c>
      <c r="R827" s="9">
        <f t="shared" si="126"/>
        <v>47.136775877590161</v>
      </c>
      <c r="S827" s="9">
        <f t="shared" si="127"/>
        <v>0</v>
      </c>
      <c r="T827" s="9">
        <f t="shared" si="128"/>
        <v>83.195529925027287</v>
      </c>
      <c r="U827" s="9">
        <f t="shared" si="129"/>
        <v>0</v>
      </c>
    </row>
    <row r="828" spans="8:21">
      <c r="H828" s="8">
        <v>824</v>
      </c>
      <c r="I828" s="9">
        <v>0.6655102735678734</v>
      </c>
      <c r="J828" s="9">
        <f t="shared" ca="1" si="121"/>
        <v>-1.2007118724385357</v>
      </c>
      <c r="K828" s="9">
        <f t="shared" si="122"/>
        <v>0.6655102735678734</v>
      </c>
      <c r="L828" s="9">
        <f t="shared" si="120"/>
        <v>121.770546636106</v>
      </c>
      <c r="M828" s="9">
        <f t="shared" si="123"/>
        <v>109.38317308898137</v>
      </c>
      <c r="N828" s="9">
        <f t="shared" si="124"/>
        <v>0</v>
      </c>
      <c r="O828" s="9">
        <f t="shared" si="125"/>
        <v>4.1504932048970034</v>
      </c>
      <c r="R828" s="9">
        <f t="shared" si="126"/>
        <v>121.770546636106</v>
      </c>
      <c r="S828" s="9">
        <f t="shared" si="127"/>
        <v>0</v>
      </c>
      <c r="T828" s="9">
        <f t="shared" si="128"/>
        <v>109.38317308898137</v>
      </c>
      <c r="U828" s="9">
        <f t="shared" si="129"/>
        <v>4.1504932048970034</v>
      </c>
    </row>
    <row r="829" spans="8:21">
      <c r="H829" s="8">
        <v>825</v>
      </c>
      <c r="I829" s="9">
        <v>0.88536652942954019</v>
      </c>
      <c r="J829" s="9">
        <f t="shared" ca="1" si="121"/>
        <v>0.4190665109929741</v>
      </c>
      <c r="K829" s="9">
        <f t="shared" si="122"/>
        <v>0.88536652942954019</v>
      </c>
      <c r="L829" s="9">
        <f t="shared" si="120"/>
        <v>131.08947861845212</v>
      </c>
      <c r="M829" s="9">
        <f t="shared" si="123"/>
        <v>111.73388971817889</v>
      </c>
      <c r="N829" s="9">
        <f t="shared" si="124"/>
        <v>0</v>
      </c>
      <c r="O829" s="9">
        <f t="shared" si="125"/>
        <v>1.7997765756994966</v>
      </c>
      <c r="R829" s="9">
        <f t="shared" si="126"/>
        <v>131.08947861845212</v>
      </c>
      <c r="S829" s="9">
        <f t="shared" si="127"/>
        <v>0</v>
      </c>
      <c r="T829" s="9">
        <f t="shared" si="128"/>
        <v>111.73388971817889</v>
      </c>
      <c r="U829" s="9">
        <f t="shared" si="129"/>
        <v>1.7997765756994966</v>
      </c>
    </row>
    <row r="830" spans="8:21">
      <c r="H830" s="8">
        <v>826</v>
      </c>
      <c r="I830" s="9">
        <v>-1.5088771250668795</v>
      </c>
      <c r="J830" s="9">
        <f t="shared" ca="1" si="121"/>
        <v>-0.83732378035295107</v>
      </c>
      <c r="K830" s="9">
        <f t="shared" si="122"/>
        <v>-1.5088771250668795</v>
      </c>
      <c r="L830" s="9">
        <f t="shared" si="120"/>
        <v>58.722961416836064</v>
      </c>
      <c r="M830" s="9">
        <f t="shared" si="123"/>
        <v>88.638402538215971</v>
      </c>
      <c r="N830" s="9">
        <f t="shared" si="124"/>
        <v>0</v>
      </c>
      <c r="O830" s="9">
        <f t="shared" si="125"/>
        <v>0</v>
      </c>
      <c r="R830" s="9">
        <f t="shared" si="126"/>
        <v>58.722961416836064</v>
      </c>
      <c r="S830" s="9">
        <f t="shared" si="127"/>
        <v>0</v>
      </c>
      <c r="T830" s="9">
        <f t="shared" si="128"/>
        <v>88.638402538215971</v>
      </c>
      <c r="U830" s="9">
        <f t="shared" si="129"/>
        <v>0</v>
      </c>
    </row>
    <row r="831" spans="8:21">
      <c r="H831" s="8">
        <v>827</v>
      </c>
      <c r="I831" s="9">
        <v>0.58929623876554471</v>
      </c>
      <c r="J831" s="9">
        <f t="shared" ca="1" si="121"/>
        <v>-0.99025804443591725</v>
      </c>
      <c r="K831" s="9">
        <f t="shared" si="122"/>
        <v>0.58929623876554471</v>
      </c>
      <c r="L831" s="9">
        <f t="shared" si="120"/>
        <v>118.69719672040881</v>
      </c>
      <c r="M831" s="9">
        <f t="shared" si="123"/>
        <v>108.57988479707835</v>
      </c>
      <c r="N831" s="9">
        <f t="shared" si="124"/>
        <v>0.12472395676661563</v>
      </c>
      <c r="O831" s="9">
        <f t="shared" si="125"/>
        <v>4.9537814968000191</v>
      </c>
      <c r="R831" s="9">
        <f t="shared" si="126"/>
        <v>118.69719672040881</v>
      </c>
      <c r="S831" s="9">
        <f t="shared" si="127"/>
        <v>0.12472395676661563</v>
      </c>
      <c r="T831" s="9">
        <f t="shared" si="128"/>
        <v>108.57988479707835</v>
      </c>
      <c r="U831" s="9">
        <f t="shared" si="129"/>
        <v>4.9537814968000191</v>
      </c>
    </row>
    <row r="832" spans="8:21">
      <c r="H832" s="8">
        <v>828</v>
      </c>
      <c r="I832" s="9">
        <v>-2.510789257238585</v>
      </c>
      <c r="J832" s="9">
        <f t="shared" ca="1" si="121"/>
        <v>1.4280439425782878</v>
      </c>
      <c r="K832" s="9">
        <f t="shared" si="122"/>
        <v>-2.510789257238585</v>
      </c>
      <c r="L832" s="9">
        <f t="shared" si="120"/>
        <v>41.962699618700945</v>
      </c>
      <c r="M832" s="9">
        <f t="shared" si="123"/>
        <v>80.452513601030745</v>
      </c>
      <c r="N832" s="9">
        <f t="shared" si="124"/>
        <v>0</v>
      </c>
      <c r="O832" s="9">
        <f t="shared" si="125"/>
        <v>0</v>
      </c>
      <c r="R832" s="9">
        <f t="shared" si="126"/>
        <v>41.962699618700945</v>
      </c>
      <c r="S832" s="9">
        <f t="shared" si="127"/>
        <v>0</v>
      </c>
      <c r="T832" s="9">
        <f t="shared" si="128"/>
        <v>80.452513601030745</v>
      </c>
      <c r="U832" s="9">
        <f t="shared" si="129"/>
        <v>0</v>
      </c>
    </row>
    <row r="833" spans="8:21">
      <c r="H833" s="8">
        <v>829</v>
      </c>
      <c r="I833" s="9">
        <v>0.81210797391612355</v>
      </c>
      <c r="J833" s="9">
        <f t="shared" ca="1" si="121"/>
        <v>0.91035762102533435</v>
      </c>
      <c r="K833" s="9">
        <f t="shared" si="122"/>
        <v>0.81210797391612355</v>
      </c>
      <c r="L833" s="9">
        <f t="shared" si="120"/>
        <v>127.90766054485839</v>
      </c>
      <c r="M833" s="9">
        <f t="shared" si="123"/>
        <v>110.94504553457989</v>
      </c>
      <c r="N833" s="9">
        <f t="shared" si="124"/>
        <v>0</v>
      </c>
      <c r="O833" s="9">
        <f t="shared" si="125"/>
        <v>2.5886207592984931</v>
      </c>
      <c r="R833" s="9">
        <f t="shared" si="126"/>
        <v>127.90766054485839</v>
      </c>
      <c r="S833" s="9">
        <f t="shared" si="127"/>
        <v>0</v>
      </c>
      <c r="T833" s="9">
        <f t="shared" si="128"/>
        <v>110.94504553457989</v>
      </c>
      <c r="U833" s="9">
        <f t="shared" si="129"/>
        <v>2.5886207592984931</v>
      </c>
    </row>
    <row r="834" spans="8:21">
      <c r="H834" s="8">
        <v>830</v>
      </c>
      <c r="I834" s="9">
        <v>0.25652578744591659</v>
      </c>
      <c r="J834" s="9">
        <f t="shared" ca="1" si="121"/>
        <v>0.27368022961330757</v>
      </c>
      <c r="K834" s="9">
        <f t="shared" si="122"/>
        <v>0.25652578744591659</v>
      </c>
      <c r="L834" s="9">
        <f t="shared" si="120"/>
        <v>106.16151877057696</v>
      </c>
      <c r="M834" s="9">
        <f t="shared" si="123"/>
        <v>105.14106104934849</v>
      </c>
      <c r="N834" s="9">
        <f t="shared" si="124"/>
        <v>12.66040190659848</v>
      </c>
      <c r="O834" s="9">
        <f t="shared" si="125"/>
        <v>8.3926052445299035</v>
      </c>
      <c r="R834" s="9">
        <f t="shared" si="126"/>
        <v>106.16151877057696</v>
      </c>
      <c r="S834" s="9">
        <f t="shared" si="127"/>
        <v>12.66040190659848</v>
      </c>
      <c r="T834" s="9">
        <f t="shared" si="128"/>
        <v>105.14106104934849</v>
      </c>
      <c r="U834" s="9">
        <f t="shared" si="129"/>
        <v>8.3926052445299035</v>
      </c>
    </row>
    <row r="835" spans="8:21">
      <c r="H835" s="8">
        <v>831</v>
      </c>
      <c r="I835" s="9">
        <v>0.51728200960335902</v>
      </c>
      <c r="J835" s="9">
        <f t="shared" ca="1" si="121"/>
        <v>-1.6628179390975619</v>
      </c>
      <c r="K835" s="9">
        <f t="shared" si="122"/>
        <v>0.51728200960335902</v>
      </c>
      <c r="L835" s="9">
        <f t="shared" si="120"/>
        <v>115.86451228775212</v>
      </c>
      <c r="M835" s="9">
        <f t="shared" si="123"/>
        <v>107.82628329900588</v>
      </c>
      <c r="N835" s="9">
        <f t="shared" si="124"/>
        <v>2.9574083894233354</v>
      </c>
      <c r="O835" s="9">
        <f t="shared" si="125"/>
        <v>5.7073829948725177</v>
      </c>
      <c r="R835" s="9">
        <f t="shared" si="126"/>
        <v>115.86451228775212</v>
      </c>
      <c r="S835" s="9">
        <f t="shared" si="127"/>
        <v>2.9574083894233354</v>
      </c>
      <c r="T835" s="9">
        <f t="shared" si="128"/>
        <v>107.82628329900588</v>
      </c>
      <c r="U835" s="9">
        <f t="shared" si="129"/>
        <v>5.7073829948725177</v>
      </c>
    </row>
    <row r="836" spans="8:21">
      <c r="H836" s="8">
        <v>832</v>
      </c>
      <c r="I836" s="9">
        <v>-0.85196764146501625</v>
      </c>
      <c r="J836" s="9">
        <f t="shared" ca="1" si="121"/>
        <v>-1.1975951012067076</v>
      </c>
      <c r="K836" s="9">
        <f t="shared" si="122"/>
        <v>-0.85196764146501625</v>
      </c>
      <c r="L836" s="9">
        <f t="shared" si="120"/>
        <v>73.197681195338731</v>
      </c>
      <c r="M836" s="9">
        <f t="shared" si="123"/>
        <v>94.452493129524413</v>
      </c>
      <c r="N836" s="9">
        <f t="shared" si="124"/>
        <v>0</v>
      </c>
      <c r="O836" s="9">
        <f t="shared" si="125"/>
        <v>3.6255600944217008</v>
      </c>
      <c r="R836" s="9">
        <f t="shared" si="126"/>
        <v>73.197681195338731</v>
      </c>
      <c r="S836" s="9">
        <f t="shared" si="127"/>
        <v>0</v>
      </c>
      <c r="T836" s="9">
        <f t="shared" si="128"/>
        <v>94.452493129524413</v>
      </c>
      <c r="U836" s="9">
        <f t="shared" si="129"/>
        <v>3.6255600944217008</v>
      </c>
    </row>
    <row r="837" spans="8:21">
      <c r="H837" s="8">
        <v>833</v>
      </c>
      <c r="I837" s="9">
        <v>1.111511633641266</v>
      </c>
      <c r="J837" s="9">
        <f t="shared" ca="1" si="121"/>
        <v>-2.6602991263336122</v>
      </c>
      <c r="K837" s="9">
        <f t="shared" si="122"/>
        <v>1.111511633641266</v>
      </c>
      <c r="L837" s="9">
        <f t="shared" ref="L837:L900" si="130">$E$7*EXP(($B$5-0.5*$E$9^2)*$B$6+$E$9*SQRT($B$6)*K837)</f>
        <v>141.41956206968484</v>
      </c>
      <c r="M837" s="9">
        <f t="shared" si="123"/>
        <v>114.20456453795123</v>
      </c>
      <c r="N837" s="9">
        <f t="shared" si="124"/>
        <v>0</v>
      </c>
      <c r="O837" s="9">
        <f t="shared" si="125"/>
        <v>0</v>
      </c>
      <c r="R837" s="9">
        <f t="shared" si="126"/>
        <v>141.41956206968484</v>
      </c>
      <c r="S837" s="9">
        <f t="shared" si="127"/>
        <v>0</v>
      </c>
      <c r="T837" s="9">
        <f t="shared" si="128"/>
        <v>114.20456453795123</v>
      </c>
      <c r="U837" s="9">
        <f t="shared" si="129"/>
        <v>0</v>
      </c>
    </row>
    <row r="838" spans="8:21">
      <c r="H838" s="8">
        <v>834</v>
      </c>
      <c r="I838" s="9">
        <v>0.67222940628292327</v>
      </c>
      <c r="J838" s="9">
        <f t="shared" ref="J838:J901" ca="1" si="131">NORMSINV(RAND())</f>
        <v>0.28367420050221664</v>
      </c>
      <c r="K838" s="9">
        <f t="shared" ref="K838:K901" si="132">IF($B$7=0,I838,J838)</f>
        <v>0.67222940628292327</v>
      </c>
      <c r="L838" s="9">
        <f t="shared" si="130"/>
        <v>122.04528468733891</v>
      </c>
      <c r="M838" s="9">
        <f t="shared" ref="M838:M901" si="133">$E$8*EXP(($B$5-0.5*$E$10^2)*$B$6+$E$10*SQRT($B$6)*K838)</f>
        <v>109.45427649515945</v>
      </c>
      <c r="N838" s="9">
        <f t="shared" ref="N838:N901" si="134">IF(L838&lt;$E$11,0,IF(AND(L838&gt;$E$11,L838&lt;$E$12),L838-$E$11,IF(AND(L838&gt;$E$12,L838&lt;$E$13),L838-$E$11+2*$E$12-2*L838,0)))</f>
        <v>0</v>
      </c>
      <c r="O838" s="9">
        <f t="shared" ref="O838:O901" si="135">IF(M838&lt;$E$14,0,IF(AND(M838&gt;$E$14,M838&lt;$E$15),M838-$E$14,IF(AND(M838&gt;$E$15,M838&lt;$E$16),M838-$E$14+2*$E$15-2*M838,0)))</f>
        <v>4.0793897987189496</v>
      </c>
      <c r="R838" s="9">
        <f t="shared" ref="R838:R901" si="136">L838</f>
        <v>122.04528468733891</v>
      </c>
      <c r="S838" s="9">
        <f t="shared" ref="S838:S901" si="137">N838</f>
        <v>0</v>
      </c>
      <c r="T838" s="9">
        <f t="shared" ref="T838:T901" si="138">M838</f>
        <v>109.45427649515945</v>
      </c>
      <c r="U838" s="9">
        <f t="shared" ref="U838:U901" si="139">O838</f>
        <v>4.0793897987189496</v>
      </c>
    </row>
    <row r="839" spans="8:21">
      <c r="H839" s="8">
        <v>835</v>
      </c>
      <c r="I839" s="9">
        <v>-2.2064103587279322</v>
      </c>
      <c r="J839" s="9">
        <f t="shared" ca="1" si="131"/>
        <v>-1.3464878374234805</v>
      </c>
      <c r="K839" s="9">
        <f t="shared" si="132"/>
        <v>-2.2064103587279322</v>
      </c>
      <c r="L839" s="9">
        <f t="shared" si="130"/>
        <v>46.47303927578956</v>
      </c>
      <c r="M839" s="9">
        <f t="shared" si="133"/>
        <v>82.856033112058029</v>
      </c>
      <c r="N839" s="9">
        <f t="shared" si="134"/>
        <v>0</v>
      </c>
      <c r="O839" s="9">
        <f t="shared" si="135"/>
        <v>0</v>
      </c>
      <c r="R839" s="9">
        <f t="shared" si="136"/>
        <v>46.47303927578956</v>
      </c>
      <c r="S839" s="9">
        <f t="shared" si="137"/>
        <v>0</v>
      </c>
      <c r="T839" s="9">
        <f t="shared" si="138"/>
        <v>82.856033112058029</v>
      </c>
      <c r="U839" s="9">
        <f t="shared" si="139"/>
        <v>0</v>
      </c>
    </row>
    <row r="840" spans="8:21">
      <c r="H840" s="8">
        <v>836</v>
      </c>
      <c r="I840" s="9">
        <v>0.80105569344284433</v>
      </c>
      <c r="J840" s="9">
        <f t="shared" ca="1" si="131"/>
        <v>0.30734829769416305</v>
      </c>
      <c r="K840" s="9">
        <f t="shared" si="132"/>
        <v>0.80105569344284433</v>
      </c>
      <c r="L840" s="9">
        <f t="shared" si="130"/>
        <v>127.43438114338095</v>
      </c>
      <c r="M840" s="9">
        <f t="shared" si="133"/>
        <v>110.82651963098962</v>
      </c>
      <c r="N840" s="9">
        <f t="shared" si="134"/>
        <v>0</v>
      </c>
      <c r="O840" s="9">
        <f t="shared" si="135"/>
        <v>2.7071466628887606</v>
      </c>
      <c r="R840" s="9">
        <f t="shared" si="136"/>
        <v>127.43438114338095</v>
      </c>
      <c r="S840" s="9">
        <f t="shared" si="137"/>
        <v>0</v>
      </c>
      <c r="T840" s="9">
        <f t="shared" si="138"/>
        <v>110.82651963098962</v>
      </c>
      <c r="U840" s="9">
        <f t="shared" si="139"/>
        <v>2.7071466628887606</v>
      </c>
    </row>
    <row r="841" spans="8:21">
      <c r="H841" s="8">
        <v>837</v>
      </c>
      <c r="I841" s="9">
        <v>0.20683138632080744</v>
      </c>
      <c r="J841" s="9">
        <f t="shared" ca="1" si="131"/>
        <v>0.94733553304869877</v>
      </c>
      <c r="K841" s="9">
        <f t="shared" si="132"/>
        <v>0.20683138632080744</v>
      </c>
      <c r="L841" s="9">
        <f t="shared" si="130"/>
        <v>104.40669264568187</v>
      </c>
      <c r="M841" s="9">
        <f t="shared" si="133"/>
        <v>104.63695471373356</v>
      </c>
      <c r="N841" s="9">
        <f t="shared" si="134"/>
        <v>14.415228031493569</v>
      </c>
      <c r="O841" s="9">
        <f t="shared" si="135"/>
        <v>8.8967115801448244</v>
      </c>
      <c r="R841" s="9">
        <f t="shared" si="136"/>
        <v>104.40669264568187</v>
      </c>
      <c r="S841" s="9">
        <f t="shared" si="137"/>
        <v>14.415228031493569</v>
      </c>
      <c r="T841" s="9">
        <f t="shared" si="138"/>
        <v>104.63695471373356</v>
      </c>
      <c r="U841" s="9">
        <f t="shared" si="139"/>
        <v>8.8967115801448244</v>
      </c>
    </row>
    <row r="842" spans="8:21">
      <c r="H842" s="8">
        <v>838</v>
      </c>
      <c r="I842" s="9">
        <v>-0.96253899725743153</v>
      </c>
      <c r="J842" s="9">
        <f t="shared" ca="1" si="131"/>
        <v>4.4060485103858835E-2</v>
      </c>
      <c r="K842" s="9">
        <f t="shared" si="132"/>
        <v>-0.96253899725743153</v>
      </c>
      <c r="L842" s="9">
        <f t="shared" si="130"/>
        <v>70.532753222338755</v>
      </c>
      <c r="M842" s="9">
        <f t="shared" si="133"/>
        <v>93.447827431765887</v>
      </c>
      <c r="N842" s="9">
        <f t="shared" si="134"/>
        <v>0</v>
      </c>
      <c r="O842" s="9">
        <f t="shared" si="135"/>
        <v>2.620894396663175</v>
      </c>
      <c r="R842" s="9">
        <f t="shared" si="136"/>
        <v>70.532753222338755</v>
      </c>
      <c r="S842" s="9">
        <f t="shared" si="137"/>
        <v>0</v>
      </c>
      <c r="T842" s="9">
        <f t="shared" si="138"/>
        <v>93.447827431765887</v>
      </c>
      <c r="U842" s="9">
        <f t="shared" si="139"/>
        <v>2.620894396663175</v>
      </c>
    </row>
    <row r="843" spans="8:21">
      <c r="H843" s="8">
        <v>839</v>
      </c>
      <c r="I843" s="9">
        <v>0.42805341622853943</v>
      </c>
      <c r="J843" s="9">
        <f t="shared" ca="1" si="131"/>
        <v>1.2666009406601728</v>
      </c>
      <c r="K843" s="9">
        <f t="shared" si="132"/>
        <v>0.42805341622853943</v>
      </c>
      <c r="L843" s="9">
        <f t="shared" si="130"/>
        <v>112.44829270013497</v>
      </c>
      <c r="M843" s="9">
        <f t="shared" si="133"/>
        <v>106.8997912565749</v>
      </c>
      <c r="N843" s="9">
        <f t="shared" si="134"/>
        <v>6.3736279770404849</v>
      </c>
      <c r="O843" s="9">
        <f t="shared" si="135"/>
        <v>6.6338750373034827</v>
      </c>
      <c r="R843" s="9">
        <f t="shared" si="136"/>
        <v>112.44829270013497</v>
      </c>
      <c r="S843" s="9">
        <f t="shared" si="137"/>
        <v>6.3736279770404849</v>
      </c>
      <c r="T843" s="9">
        <f t="shared" si="138"/>
        <v>106.8997912565749</v>
      </c>
      <c r="U843" s="9">
        <f t="shared" si="139"/>
        <v>6.6338750373034827</v>
      </c>
    </row>
    <row r="844" spans="8:21">
      <c r="H844" s="8">
        <v>840</v>
      </c>
      <c r="I844" s="9">
        <v>0.24734648530336878</v>
      </c>
      <c r="J844" s="9">
        <f t="shared" ca="1" si="131"/>
        <v>0.92768719775107766</v>
      </c>
      <c r="K844" s="9">
        <f t="shared" si="132"/>
        <v>0.24734648530336878</v>
      </c>
      <c r="L844" s="9">
        <f t="shared" si="130"/>
        <v>105.83516977857015</v>
      </c>
      <c r="M844" s="9">
        <f t="shared" si="133"/>
        <v>105.0477625167287</v>
      </c>
      <c r="N844" s="9">
        <f t="shared" si="134"/>
        <v>12.986750898605294</v>
      </c>
      <c r="O844" s="9">
        <f t="shared" si="135"/>
        <v>8.485903777149673</v>
      </c>
      <c r="R844" s="9">
        <f t="shared" si="136"/>
        <v>105.83516977857015</v>
      </c>
      <c r="S844" s="9">
        <f t="shared" si="137"/>
        <v>12.986750898605294</v>
      </c>
      <c r="T844" s="9">
        <f t="shared" si="138"/>
        <v>105.0477625167287</v>
      </c>
      <c r="U844" s="9">
        <f t="shared" si="139"/>
        <v>8.485903777149673</v>
      </c>
    </row>
    <row r="845" spans="8:21">
      <c r="H845" s="8">
        <v>841</v>
      </c>
      <c r="I845" s="9">
        <v>0.40760735305159956</v>
      </c>
      <c r="J845" s="9">
        <f t="shared" ca="1" si="131"/>
        <v>3.0931609160414649E-2</v>
      </c>
      <c r="K845" s="9">
        <f t="shared" si="132"/>
        <v>0.40760735305159956</v>
      </c>
      <c r="L845" s="9">
        <f t="shared" si="130"/>
        <v>111.67978514868328</v>
      </c>
      <c r="M845" s="9">
        <f t="shared" si="133"/>
        <v>106.6886161162026</v>
      </c>
      <c r="N845" s="9">
        <f t="shared" si="134"/>
        <v>7.1421355284921617</v>
      </c>
      <c r="O845" s="9">
        <f t="shared" si="135"/>
        <v>6.8450501776758017</v>
      </c>
      <c r="R845" s="9">
        <f t="shared" si="136"/>
        <v>111.67978514868328</v>
      </c>
      <c r="S845" s="9">
        <f t="shared" si="137"/>
        <v>7.1421355284921617</v>
      </c>
      <c r="T845" s="9">
        <f t="shared" si="138"/>
        <v>106.6886161162026</v>
      </c>
      <c r="U845" s="9">
        <f t="shared" si="139"/>
        <v>6.8450501776758017</v>
      </c>
    </row>
    <row r="846" spans="8:21">
      <c r="H846" s="8">
        <v>842</v>
      </c>
      <c r="I846" s="9">
        <v>-1.5470990026595968</v>
      </c>
      <c r="J846" s="9">
        <f t="shared" ca="1" si="131"/>
        <v>0.4336493288339599</v>
      </c>
      <c r="K846" s="9">
        <f t="shared" si="132"/>
        <v>-1.5470990026595968</v>
      </c>
      <c r="L846" s="9">
        <f t="shared" si="130"/>
        <v>57.974941780934031</v>
      </c>
      <c r="M846" s="9">
        <f t="shared" si="133"/>
        <v>88.31135036409006</v>
      </c>
      <c r="N846" s="9">
        <f t="shared" si="134"/>
        <v>0</v>
      </c>
      <c r="O846" s="9">
        <f t="shared" si="135"/>
        <v>0</v>
      </c>
      <c r="R846" s="9">
        <f t="shared" si="136"/>
        <v>57.974941780934031</v>
      </c>
      <c r="S846" s="9">
        <f t="shared" si="137"/>
        <v>0</v>
      </c>
      <c r="T846" s="9">
        <f t="shared" si="138"/>
        <v>88.31135036409006</v>
      </c>
      <c r="U846" s="9">
        <f t="shared" si="139"/>
        <v>0</v>
      </c>
    </row>
    <row r="847" spans="8:21">
      <c r="H847" s="8">
        <v>843</v>
      </c>
      <c r="I847" s="9">
        <v>-0.88409284493287565</v>
      </c>
      <c r="J847" s="9">
        <f t="shared" ca="1" si="131"/>
        <v>0.50813115686222932</v>
      </c>
      <c r="K847" s="9">
        <f t="shared" si="132"/>
        <v>-0.88409284493287565</v>
      </c>
      <c r="L847" s="9">
        <f t="shared" si="130"/>
        <v>72.413205652349063</v>
      </c>
      <c r="M847" s="9">
        <f t="shared" si="133"/>
        <v>94.159491268247692</v>
      </c>
      <c r="N847" s="9">
        <f t="shared" si="134"/>
        <v>0</v>
      </c>
      <c r="O847" s="9">
        <f t="shared" si="135"/>
        <v>3.3325582331449795</v>
      </c>
      <c r="R847" s="9">
        <f t="shared" si="136"/>
        <v>72.413205652349063</v>
      </c>
      <c r="S847" s="9">
        <f t="shared" si="137"/>
        <v>0</v>
      </c>
      <c r="T847" s="9">
        <f t="shared" si="138"/>
        <v>94.159491268247692</v>
      </c>
      <c r="U847" s="9">
        <f t="shared" si="139"/>
        <v>3.3325582331449795</v>
      </c>
    </row>
    <row r="848" spans="8:21">
      <c r="H848" s="8">
        <v>844</v>
      </c>
      <c r="I848" s="9">
        <v>-0.25877357210178581</v>
      </c>
      <c r="J848" s="9">
        <f t="shared" ca="1" si="131"/>
        <v>0.49523027755045729</v>
      </c>
      <c r="K848" s="9">
        <f t="shared" si="132"/>
        <v>-0.25877357210178581</v>
      </c>
      <c r="L848" s="9">
        <f t="shared" si="130"/>
        <v>89.311118524064128</v>
      </c>
      <c r="M848" s="9">
        <f t="shared" si="133"/>
        <v>100.02965180540444</v>
      </c>
      <c r="N848" s="9">
        <f t="shared" si="134"/>
        <v>10.096504739280505</v>
      </c>
      <c r="O848" s="9">
        <f t="shared" si="135"/>
        <v>9.202718770301729</v>
      </c>
      <c r="R848" s="9">
        <f t="shared" si="136"/>
        <v>89.311118524064128</v>
      </c>
      <c r="S848" s="9">
        <f t="shared" si="137"/>
        <v>10.096504739280505</v>
      </c>
      <c r="T848" s="9">
        <f t="shared" si="138"/>
        <v>100.02965180540444</v>
      </c>
      <c r="U848" s="9">
        <f t="shared" si="139"/>
        <v>9.202718770301729</v>
      </c>
    </row>
    <row r="849" spans="8:21">
      <c r="H849" s="8">
        <v>845</v>
      </c>
      <c r="I849" s="9">
        <v>0.10433941359996532</v>
      </c>
      <c r="J849" s="9">
        <f t="shared" ca="1" si="131"/>
        <v>1.2826000390414305</v>
      </c>
      <c r="K849" s="9">
        <f t="shared" si="132"/>
        <v>0.10433941359996532</v>
      </c>
      <c r="L849" s="9">
        <f t="shared" si="130"/>
        <v>100.87852957729868</v>
      </c>
      <c r="M849" s="9">
        <f t="shared" si="133"/>
        <v>103.60488308047867</v>
      </c>
      <c r="N849" s="9">
        <f t="shared" si="134"/>
        <v>17.943391099876749</v>
      </c>
      <c r="O849" s="9">
        <f t="shared" si="135"/>
        <v>9.9287832133997256</v>
      </c>
      <c r="R849" s="9">
        <f t="shared" si="136"/>
        <v>100.87852957729868</v>
      </c>
      <c r="S849" s="9">
        <f t="shared" si="137"/>
        <v>17.943391099876749</v>
      </c>
      <c r="T849" s="9">
        <f t="shared" si="138"/>
        <v>103.60488308047867</v>
      </c>
      <c r="U849" s="9">
        <f t="shared" si="139"/>
        <v>9.9287832133997256</v>
      </c>
    </row>
    <row r="850" spans="8:21">
      <c r="H850" s="8">
        <v>846</v>
      </c>
      <c r="I850" s="9">
        <v>0.55760978708902165</v>
      </c>
      <c r="J850" s="9">
        <f t="shared" ca="1" si="131"/>
        <v>-0.18917764421175734</v>
      </c>
      <c r="K850" s="9">
        <f t="shared" si="132"/>
        <v>0.55760978708902165</v>
      </c>
      <c r="L850" s="9">
        <f t="shared" si="130"/>
        <v>117.44237459536477</v>
      </c>
      <c r="M850" s="9">
        <f t="shared" si="133"/>
        <v>108.24765141983029</v>
      </c>
      <c r="N850" s="9">
        <f t="shared" si="134"/>
        <v>1.3795460818106733</v>
      </c>
      <c r="O850" s="9">
        <f t="shared" si="135"/>
        <v>5.2860148740481065</v>
      </c>
      <c r="R850" s="9">
        <f t="shared" si="136"/>
        <v>117.44237459536477</v>
      </c>
      <c r="S850" s="9">
        <f t="shared" si="137"/>
        <v>1.3795460818106733</v>
      </c>
      <c r="T850" s="9">
        <f t="shared" si="138"/>
        <v>108.24765141983029</v>
      </c>
      <c r="U850" s="9">
        <f t="shared" si="139"/>
        <v>5.2860148740481065</v>
      </c>
    </row>
    <row r="851" spans="8:21">
      <c r="H851" s="8">
        <v>847</v>
      </c>
      <c r="I851" s="9">
        <v>0.36536796513665454</v>
      </c>
      <c r="J851" s="9">
        <f t="shared" ca="1" si="131"/>
        <v>-0.45758678930132768</v>
      </c>
      <c r="K851" s="9">
        <f t="shared" si="132"/>
        <v>0.36536796513665454</v>
      </c>
      <c r="L851" s="9">
        <f t="shared" si="130"/>
        <v>110.10872334905851</v>
      </c>
      <c r="M851" s="9">
        <f t="shared" si="133"/>
        <v>106.2536709748798</v>
      </c>
      <c r="N851" s="9">
        <f t="shared" si="134"/>
        <v>8.7131973281169337</v>
      </c>
      <c r="O851" s="9">
        <f t="shared" si="135"/>
        <v>7.2799953189985729</v>
      </c>
      <c r="R851" s="9">
        <f t="shared" si="136"/>
        <v>110.10872334905851</v>
      </c>
      <c r="S851" s="9">
        <f t="shared" si="137"/>
        <v>8.7131973281169337</v>
      </c>
      <c r="T851" s="9">
        <f t="shared" si="138"/>
        <v>106.2536709748798</v>
      </c>
      <c r="U851" s="9">
        <f t="shared" si="139"/>
        <v>7.2799953189985729</v>
      </c>
    </row>
    <row r="852" spans="8:21">
      <c r="H852" s="8">
        <v>848</v>
      </c>
      <c r="I852" s="9">
        <v>-1.1972788419696319</v>
      </c>
      <c r="J852" s="9">
        <f t="shared" ca="1" si="131"/>
        <v>1.3019512112189668</v>
      </c>
      <c r="K852" s="9">
        <f t="shared" si="132"/>
        <v>-1.1972788419696319</v>
      </c>
      <c r="L852" s="9">
        <f t="shared" si="130"/>
        <v>65.192438111399426</v>
      </c>
      <c r="M852" s="9">
        <f t="shared" si="133"/>
        <v>91.350234886320905</v>
      </c>
      <c r="N852" s="9">
        <f t="shared" si="134"/>
        <v>0</v>
      </c>
      <c r="O852" s="9">
        <f t="shared" si="135"/>
        <v>0.52330185121819284</v>
      </c>
      <c r="R852" s="9">
        <f t="shared" si="136"/>
        <v>65.192438111399426</v>
      </c>
      <c r="S852" s="9">
        <f t="shared" si="137"/>
        <v>0</v>
      </c>
      <c r="T852" s="9">
        <f t="shared" si="138"/>
        <v>91.350234886320905</v>
      </c>
      <c r="U852" s="9">
        <f t="shared" si="139"/>
        <v>0.52330185121819284</v>
      </c>
    </row>
    <row r="853" spans="8:21">
      <c r="H853" s="8">
        <v>849</v>
      </c>
      <c r="I853" s="9">
        <v>1.8114180182572976</v>
      </c>
      <c r="J853" s="9">
        <f t="shared" ca="1" si="131"/>
        <v>-1.1479302957697992</v>
      </c>
      <c r="K853" s="9">
        <f t="shared" si="132"/>
        <v>1.8114180182572976</v>
      </c>
      <c r="L853" s="9">
        <f t="shared" si="130"/>
        <v>178.83892423585257</v>
      </c>
      <c r="M853" s="9">
        <f t="shared" si="133"/>
        <v>122.20273416966945</v>
      </c>
      <c r="N853" s="9">
        <f t="shared" si="134"/>
        <v>0</v>
      </c>
      <c r="O853" s="9">
        <f t="shared" si="135"/>
        <v>0</v>
      </c>
      <c r="R853" s="9">
        <f t="shared" si="136"/>
        <v>178.83892423585257</v>
      </c>
      <c r="S853" s="9">
        <f t="shared" si="137"/>
        <v>0</v>
      </c>
      <c r="T853" s="9">
        <f t="shared" si="138"/>
        <v>122.20273416966945</v>
      </c>
      <c r="U853" s="9">
        <f t="shared" si="139"/>
        <v>0</v>
      </c>
    </row>
    <row r="854" spans="8:21">
      <c r="H854" s="8">
        <v>850</v>
      </c>
      <c r="I854" s="9">
        <v>-6.2713670983343796E-3</v>
      </c>
      <c r="J854" s="9">
        <f t="shared" ca="1" si="131"/>
        <v>1.9158221035219121</v>
      </c>
      <c r="K854" s="9">
        <f t="shared" si="132"/>
        <v>-6.2713670983343796E-3</v>
      </c>
      <c r="L854" s="9">
        <f t="shared" si="130"/>
        <v>97.204532009261584</v>
      </c>
      <c r="M854" s="9">
        <f t="shared" si="133"/>
        <v>102.50247504584571</v>
      </c>
      <c r="N854" s="9">
        <f t="shared" si="134"/>
        <v>17.989918224477961</v>
      </c>
      <c r="O854" s="9">
        <f t="shared" si="135"/>
        <v>11.031191248032684</v>
      </c>
      <c r="R854" s="9">
        <f t="shared" si="136"/>
        <v>97.204532009261584</v>
      </c>
      <c r="S854" s="9">
        <f t="shared" si="137"/>
        <v>17.989918224477961</v>
      </c>
      <c r="T854" s="9">
        <f t="shared" si="138"/>
        <v>102.50247504584571</v>
      </c>
      <c r="U854" s="9">
        <f t="shared" si="139"/>
        <v>11.031191248032684</v>
      </c>
    </row>
    <row r="855" spans="8:21">
      <c r="H855" s="8">
        <v>851</v>
      </c>
      <c r="I855" s="9">
        <v>0.22128277121741227</v>
      </c>
      <c r="J855" s="9">
        <f t="shared" ca="1" si="131"/>
        <v>0.45396555518234466</v>
      </c>
      <c r="K855" s="9">
        <f t="shared" si="132"/>
        <v>0.22128277121741227</v>
      </c>
      <c r="L855" s="9">
        <f t="shared" si="130"/>
        <v>104.9139923878095</v>
      </c>
      <c r="M855" s="9">
        <f t="shared" si="133"/>
        <v>104.78330165220592</v>
      </c>
      <c r="N855" s="9">
        <f t="shared" si="134"/>
        <v>13.907928289365941</v>
      </c>
      <c r="O855" s="9">
        <f t="shared" si="135"/>
        <v>8.7503646416724621</v>
      </c>
      <c r="R855" s="9">
        <f t="shared" si="136"/>
        <v>104.9139923878095</v>
      </c>
      <c r="S855" s="9">
        <f t="shared" si="137"/>
        <v>13.907928289365941</v>
      </c>
      <c r="T855" s="9">
        <f t="shared" si="138"/>
        <v>104.78330165220592</v>
      </c>
      <c r="U855" s="9">
        <f t="shared" si="139"/>
        <v>8.7503646416724621</v>
      </c>
    </row>
    <row r="856" spans="8:21">
      <c r="H856" s="8">
        <v>852</v>
      </c>
      <c r="I856" s="9">
        <v>-5.9656214113343396E-2</v>
      </c>
      <c r="J856" s="9">
        <f t="shared" ca="1" si="131"/>
        <v>-0.55833357192677746</v>
      </c>
      <c r="K856" s="9">
        <f t="shared" si="132"/>
        <v>-5.9656214113343396E-2</v>
      </c>
      <c r="L856" s="9">
        <f t="shared" si="130"/>
        <v>95.479504554675373</v>
      </c>
      <c r="M856" s="9">
        <f t="shared" si="133"/>
        <v>101.97461686715783</v>
      </c>
      <c r="N856" s="9">
        <f t="shared" si="134"/>
        <v>16.26489076989175</v>
      </c>
      <c r="O856" s="9">
        <f t="shared" si="135"/>
        <v>11.147683832055122</v>
      </c>
      <c r="R856" s="9">
        <f t="shared" si="136"/>
        <v>95.479504554675373</v>
      </c>
      <c r="S856" s="9">
        <f t="shared" si="137"/>
        <v>16.26489076989175</v>
      </c>
      <c r="T856" s="9">
        <f t="shared" si="138"/>
        <v>101.97461686715783</v>
      </c>
      <c r="U856" s="9">
        <f t="shared" si="139"/>
        <v>11.147683832055122</v>
      </c>
    </row>
    <row r="857" spans="8:21">
      <c r="H857" s="8">
        <v>853</v>
      </c>
      <c r="I857" s="9">
        <v>-0.2602272824415291</v>
      </c>
      <c r="J857" s="9">
        <f t="shared" ca="1" si="131"/>
        <v>1.1553324835769427</v>
      </c>
      <c r="K857" s="9">
        <f t="shared" si="132"/>
        <v>-0.2602272824415291</v>
      </c>
      <c r="L857" s="9">
        <f t="shared" si="130"/>
        <v>89.267582235186751</v>
      </c>
      <c r="M857" s="9">
        <f t="shared" si="133"/>
        <v>100.0155893337393</v>
      </c>
      <c r="N857" s="9">
        <f t="shared" si="134"/>
        <v>10.052968450403128</v>
      </c>
      <c r="O857" s="9">
        <f t="shared" si="135"/>
        <v>9.1886562986365874</v>
      </c>
      <c r="R857" s="9">
        <f t="shared" si="136"/>
        <v>89.267582235186751</v>
      </c>
      <c r="S857" s="9">
        <f t="shared" si="137"/>
        <v>10.052968450403128</v>
      </c>
      <c r="T857" s="9">
        <f t="shared" si="138"/>
        <v>100.0155893337393</v>
      </c>
      <c r="U857" s="9">
        <f t="shared" si="139"/>
        <v>9.1886562986365874</v>
      </c>
    </row>
    <row r="858" spans="8:21">
      <c r="H858" s="8">
        <v>854</v>
      </c>
      <c r="I858" s="9">
        <v>0.8012742765435148</v>
      </c>
      <c r="J858" s="9">
        <f t="shared" ca="1" si="131"/>
        <v>-1.5897913733471006E-2</v>
      </c>
      <c r="K858" s="9">
        <f t="shared" si="132"/>
        <v>0.8012742765435148</v>
      </c>
      <c r="L858" s="9">
        <f t="shared" si="130"/>
        <v>127.44372428622508</v>
      </c>
      <c r="M858" s="9">
        <f t="shared" si="133"/>
        <v>110.82886251301572</v>
      </c>
      <c r="N858" s="9">
        <f t="shared" si="134"/>
        <v>0</v>
      </c>
      <c r="O858" s="9">
        <f t="shared" si="135"/>
        <v>2.7048037808626475</v>
      </c>
      <c r="R858" s="9">
        <f t="shared" si="136"/>
        <v>127.44372428622508</v>
      </c>
      <c r="S858" s="9">
        <f t="shared" si="137"/>
        <v>0</v>
      </c>
      <c r="T858" s="9">
        <f t="shared" si="138"/>
        <v>110.82886251301572</v>
      </c>
      <c r="U858" s="9">
        <f t="shared" si="139"/>
        <v>2.7048037808626475</v>
      </c>
    </row>
    <row r="859" spans="8:21">
      <c r="H859" s="8">
        <v>855</v>
      </c>
      <c r="I859" s="9">
        <v>0.28637676243355031</v>
      </c>
      <c r="J859" s="9">
        <f t="shared" ca="1" si="131"/>
        <v>1.3832240926589725</v>
      </c>
      <c r="K859" s="9">
        <f t="shared" si="132"/>
        <v>0.28637676243355031</v>
      </c>
      <c r="L859" s="9">
        <f t="shared" si="130"/>
        <v>107.22977507758897</v>
      </c>
      <c r="M859" s="9">
        <f t="shared" si="133"/>
        <v>105.44503997790494</v>
      </c>
      <c r="N859" s="9">
        <f t="shared" si="134"/>
        <v>11.592145599586473</v>
      </c>
      <c r="O859" s="9">
        <f t="shared" si="135"/>
        <v>8.0886263159734426</v>
      </c>
      <c r="R859" s="9">
        <f t="shared" si="136"/>
        <v>107.22977507758897</v>
      </c>
      <c r="S859" s="9">
        <f t="shared" si="137"/>
        <v>11.592145599586473</v>
      </c>
      <c r="T859" s="9">
        <f t="shared" si="138"/>
        <v>105.44503997790494</v>
      </c>
      <c r="U859" s="9">
        <f t="shared" si="139"/>
        <v>8.0886263159734426</v>
      </c>
    </row>
    <row r="860" spans="8:21">
      <c r="H860" s="8">
        <v>856</v>
      </c>
      <c r="I860" s="9">
        <v>0.10431178094308359</v>
      </c>
      <c r="J860" s="9">
        <f t="shared" ca="1" si="131"/>
        <v>-1.0318631912373308</v>
      </c>
      <c r="K860" s="9">
        <f t="shared" si="132"/>
        <v>0.10431178094308359</v>
      </c>
      <c r="L860" s="9">
        <f t="shared" si="130"/>
        <v>100.87759461683359</v>
      </c>
      <c r="M860" s="9">
        <f t="shared" si="133"/>
        <v>103.60460620286585</v>
      </c>
      <c r="N860" s="9">
        <f t="shared" si="134"/>
        <v>17.944326060341837</v>
      </c>
      <c r="O860" s="9">
        <f t="shared" si="135"/>
        <v>9.9290600910125306</v>
      </c>
      <c r="R860" s="9">
        <f t="shared" si="136"/>
        <v>100.87759461683359</v>
      </c>
      <c r="S860" s="9">
        <f t="shared" si="137"/>
        <v>17.944326060341837</v>
      </c>
      <c r="T860" s="9">
        <f t="shared" si="138"/>
        <v>103.60460620286585</v>
      </c>
      <c r="U860" s="9">
        <f t="shared" si="139"/>
        <v>9.9290600910125306</v>
      </c>
    </row>
    <row r="861" spans="8:21">
      <c r="H861" s="8">
        <v>857</v>
      </c>
      <c r="I861" s="9">
        <v>0.51904498437113389</v>
      </c>
      <c r="J861" s="9">
        <f t="shared" ca="1" si="131"/>
        <v>2.1416697200875703</v>
      </c>
      <c r="K861" s="9">
        <f t="shared" si="132"/>
        <v>0.51904498437113389</v>
      </c>
      <c r="L861" s="9">
        <f t="shared" si="130"/>
        <v>115.93304514135463</v>
      </c>
      <c r="M861" s="9">
        <f t="shared" si="133"/>
        <v>107.84466955530874</v>
      </c>
      <c r="N861" s="9">
        <f t="shared" si="134"/>
        <v>2.88887553582083</v>
      </c>
      <c r="O861" s="9">
        <f t="shared" si="135"/>
        <v>5.6889967385696423</v>
      </c>
      <c r="R861" s="9">
        <f t="shared" si="136"/>
        <v>115.93304514135463</v>
      </c>
      <c r="S861" s="9">
        <f t="shared" si="137"/>
        <v>2.88887553582083</v>
      </c>
      <c r="T861" s="9">
        <f t="shared" si="138"/>
        <v>107.84466955530874</v>
      </c>
      <c r="U861" s="9">
        <f t="shared" si="139"/>
        <v>5.6889967385696423</v>
      </c>
    </row>
    <row r="862" spans="8:21">
      <c r="H862" s="8">
        <v>858</v>
      </c>
      <c r="I862" s="9">
        <v>-1.0683298185241639</v>
      </c>
      <c r="J862" s="9">
        <f t="shared" ca="1" si="131"/>
        <v>-0.24993749445976154</v>
      </c>
      <c r="K862" s="9">
        <f t="shared" si="132"/>
        <v>-1.0683298185241639</v>
      </c>
      <c r="L862" s="9">
        <f t="shared" si="130"/>
        <v>68.073912383295266</v>
      </c>
      <c r="M862" s="9">
        <f t="shared" si="133"/>
        <v>92.496603140635131</v>
      </c>
      <c r="N862" s="9">
        <f t="shared" si="134"/>
        <v>0</v>
      </c>
      <c r="O862" s="9">
        <f t="shared" si="135"/>
        <v>1.6696701055324183</v>
      </c>
      <c r="R862" s="9">
        <f t="shared" si="136"/>
        <v>68.073912383295266</v>
      </c>
      <c r="S862" s="9">
        <f t="shared" si="137"/>
        <v>0</v>
      </c>
      <c r="T862" s="9">
        <f t="shared" si="138"/>
        <v>92.496603140635131</v>
      </c>
      <c r="U862" s="9">
        <f t="shared" si="139"/>
        <v>1.6696701055324183</v>
      </c>
    </row>
    <row r="863" spans="8:21">
      <c r="H863" s="8">
        <v>859</v>
      </c>
      <c r="I863" s="9">
        <v>1.1488006845200009</v>
      </c>
      <c r="J863" s="9">
        <f t="shared" ca="1" si="131"/>
        <v>0.4008179861907496</v>
      </c>
      <c r="K863" s="9">
        <f t="shared" si="132"/>
        <v>1.1488006845200009</v>
      </c>
      <c r="L863" s="9">
        <f t="shared" si="130"/>
        <v>143.19941203076516</v>
      </c>
      <c r="M863" s="9">
        <f t="shared" si="133"/>
        <v>114.61716877832308</v>
      </c>
      <c r="N863" s="9">
        <f t="shared" si="134"/>
        <v>0</v>
      </c>
      <c r="O863" s="9">
        <f t="shared" si="135"/>
        <v>0</v>
      </c>
      <c r="R863" s="9">
        <f t="shared" si="136"/>
        <v>143.19941203076516</v>
      </c>
      <c r="S863" s="9">
        <f t="shared" si="137"/>
        <v>0</v>
      </c>
      <c r="T863" s="9">
        <f t="shared" si="138"/>
        <v>114.61716877832308</v>
      </c>
      <c r="U863" s="9">
        <f t="shared" si="139"/>
        <v>0</v>
      </c>
    </row>
    <row r="864" spans="8:21">
      <c r="H864" s="8">
        <v>860</v>
      </c>
      <c r="I864" s="9">
        <v>-9.8668101356241919E-2</v>
      </c>
      <c r="J864" s="9">
        <f t="shared" ca="1" si="131"/>
        <v>1.7219030595844793</v>
      </c>
      <c r="K864" s="9">
        <f t="shared" si="132"/>
        <v>-9.8668101356241919E-2</v>
      </c>
      <c r="L864" s="9">
        <f t="shared" si="130"/>
        <v>94.238301789043788</v>
      </c>
      <c r="M864" s="9">
        <f t="shared" si="133"/>
        <v>101.59059534508204</v>
      </c>
      <c r="N864" s="9">
        <f t="shared" si="134"/>
        <v>15.023688004260165</v>
      </c>
      <c r="O864" s="9">
        <f t="shared" si="135"/>
        <v>10.763662309979324</v>
      </c>
      <c r="R864" s="9">
        <f t="shared" si="136"/>
        <v>94.238301789043788</v>
      </c>
      <c r="S864" s="9">
        <f t="shared" si="137"/>
        <v>15.023688004260165</v>
      </c>
      <c r="T864" s="9">
        <f t="shared" si="138"/>
        <v>101.59059534508204</v>
      </c>
      <c r="U864" s="9">
        <f t="shared" si="139"/>
        <v>10.763662309979324</v>
      </c>
    </row>
    <row r="865" spans="8:21">
      <c r="H865" s="8">
        <v>861</v>
      </c>
      <c r="I865" s="9">
        <v>-1.1746165647870945</v>
      </c>
      <c r="J865" s="9">
        <f t="shared" ca="1" si="131"/>
        <v>-0.64049204241402258</v>
      </c>
      <c r="K865" s="9">
        <f t="shared" si="132"/>
        <v>-1.1746165647870945</v>
      </c>
      <c r="L865" s="9">
        <f t="shared" si="130"/>
        <v>65.689861554833357</v>
      </c>
      <c r="M865" s="9">
        <f t="shared" si="133"/>
        <v>91.550670451800428</v>
      </c>
      <c r="N865" s="9">
        <f t="shared" si="134"/>
        <v>0</v>
      </c>
      <c r="O865" s="9">
        <f t="shared" si="135"/>
        <v>0.72373741669771618</v>
      </c>
      <c r="R865" s="9">
        <f t="shared" si="136"/>
        <v>65.689861554833357</v>
      </c>
      <c r="S865" s="9">
        <f t="shared" si="137"/>
        <v>0</v>
      </c>
      <c r="T865" s="9">
        <f t="shared" si="138"/>
        <v>91.550670451800428</v>
      </c>
      <c r="U865" s="9">
        <f t="shared" si="139"/>
        <v>0.72373741669771618</v>
      </c>
    </row>
    <row r="866" spans="8:21">
      <c r="H866" s="8">
        <v>862</v>
      </c>
      <c r="I866" s="9">
        <v>-0.70184845683332875</v>
      </c>
      <c r="J866" s="9">
        <f t="shared" ca="1" si="131"/>
        <v>0.1139852369325256</v>
      </c>
      <c r="K866" s="9">
        <f t="shared" si="132"/>
        <v>-0.70184845683332875</v>
      </c>
      <c r="L866" s="9">
        <f t="shared" si="130"/>
        <v>76.977638534898901</v>
      </c>
      <c r="M866" s="9">
        <f t="shared" si="133"/>
        <v>95.83380467617306</v>
      </c>
      <c r="N866" s="9">
        <f t="shared" si="134"/>
        <v>0</v>
      </c>
      <c r="O866" s="9">
        <f t="shared" si="135"/>
        <v>5.0068716410703473</v>
      </c>
      <c r="R866" s="9">
        <f t="shared" si="136"/>
        <v>76.977638534898901</v>
      </c>
      <c r="S866" s="9">
        <f t="shared" si="137"/>
        <v>0</v>
      </c>
      <c r="T866" s="9">
        <f t="shared" si="138"/>
        <v>95.83380467617306</v>
      </c>
      <c r="U866" s="9">
        <f t="shared" si="139"/>
        <v>5.0068716410703473</v>
      </c>
    </row>
    <row r="867" spans="8:21">
      <c r="H867" s="8">
        <v>863</v>
      </c>
      <c r="I867" s="9">
        <v>1.1242473542392775</v>
      </c>
      <c r="J867" s="9">
        <f t="shared" ca="1" si="131"/>
        <v>0.26965292149793552</v>
      </c>
      <c r="K867" s="9">
        <f t="shared" si="132"/>
        <v>1.1242473542392775</v>
      </c>
      <c r="L867" s="9">
        <f t="shared" si="130"/>
        <v>142.02495144355188</v>
      </c>
      <c r="M867" s="9">
        <f t="shared" si="133"/>
        <v>114.34531830538744</v>
      </c>
      <c r="N867" s="9">
        <f t="shared" si="134"/>
        <v>0</v>
      </c>
      <c r="O867" s="9">
        <f t="shared" si="135"/>
        <v>0</v>
      </c>
      <c r="R867" s="9">
        <f t="shared" si="136"/>
        <v>142.02495144355188</v>
      </c>
      <c r="S867" s="9">
        <f t="shared" si="137"/>
        <v>0</v>
      </c>
      <c r="T867" s="9">
        <f t="shared" si="138"/>
        <v>114.34531830538744</v>
      </c>
      <c r="U867" s="9">
        <f t="shared" si="139"/>
        <v>0</v>
      </c>
    </row>
    <row r="868" spans="8:21">
      <c r="H868" s="8">
        <v>864</v>
      </c>
      <c r="I868" s="9">
        <v>-0.61239169741381394</v>
      </c>
      <c r="J868" s="9">
        <f t="shared" ca="1" si="131"/>
        <v>-1.2900515681014044</v>
      </c>
      <c r="K868" s="9">
        <f t="shared" si="132"/>
        <v>-0.61239169741381394</v>
      </c>
      <c r="L868" s="9">
        <f t="shared" si="130"/>
        <v>79.322317096960475</v>
      </c>
      <c r="M868" s="9">
        <f t="shared" si="133"/>
        <v>96.666521771020626</v>
      </c>
      <c r="N868" s="9">
        <f t="shared" si="134"/>
        <v>0.10770331217685225</v>
      </c>
      <c r="O868" s="9">
        <f t="shared" si="135"/>
        <v>5.8395887359179142</v>
      </c>
      <c r="R868" s="9">
        <f t="shared" si="136"/>
        <v>79.322317096960475</v>
      </c>
      <c r="S868" s="9">
        <f t="shared" si="137"/>
        <v>0.10770331217685225</v>
      </c>
      <c r="T868" s="9">
        <f t="shared" si="138"/>
        <v>96.666521771020626</v>
      </c>
      <c r="U868" s="9">
        <f t="shared" si="139"/>
        <v>5.8395887359179142</v>
      </c>
    </row>
    <row r="869" spans="8:21">
      <c r="H869" s="8">
        <v>865</v>
      </c>
      <c r="I869" s="9">
        <v>9.7838213415375533E-2</v>
      </c>
      <c r="J869" s="9">
        <f t="shared" ca="1" si="131"/>
        <v>1.1086777865529529</v>
      </c>
      <c r="K869" s="9">
        <f t="shared" si="132"/>
        <v>9.7838213415375533E-2</v>
      </c>
      <c r="L869" s="9">
        <f t="shared" si="130"/>
        <v>100.65879786581844</v>
      </c>
      <c r="M869" s="9">
        <f t="shared" si="133"/>
        <v>103.53976182086505</v>
      </c>
      <c r="N869" s="9">
        <f t="shared" si="134"/>
        <v>18.163122811356999</v>
      </c>
      <c r="O869" s="9">
        <f t="shared" si="135"/>
        <v>9.9939044730133162</v>
      </c>
      <c r="R869" s="9">
        <f t="shared" si="136"/>
        <v>100.65879786581844</v>
      </c>
      <c r="S869" s="9">
        <f t="shared" si="137"/>
        <v>18.163122811356999</v>
      </c>
      <c r="T869" s="9">
        <f t="shared" si="138"/>
        <v>103.53976182086505</v>
      </c>
      <c r="U869" s="9">
        <f t="shared" si="139"/>
        <v>9.9939044730133162</v>
      </c>
    </row>
    <row r="870" spans="8:21">
      <c r="H870" s="8">
        <v>866</v>
      </c>
      <c r="I870" s="9">
        <v>-0.75414908263822256</v>
      </c>
      <c r="J870" s="9">
        <f t="shared" ca="1" si="131"/>
        <v>0.39981329010939015</v>
      </c>
      <c r="K870" s="9">
        <f t="shared" si="132"/>
        <v>-0.75414908263822256</v>
      </c>
      <c r="L870" s="9">
        <f t="shared" si="130"/>
        <v>75.639066651259441</v>
      </c>
      <c r="M870" s="9">
        <f t="shared" si="133"/>
        <v>95.350285985675924</v>
      </c>
      <c r="N870" s="9">
        <f t="shared" si="134"/>
        <v>0</v>
      </c>
      <c r="O870" s="9">
        <f t="shared" si="135"/>
        <v>4.5233529505732122</v>
      </c>
      <c r="R870" s="9">
        <f t="shared" si="136"/>
        <v>75.639066651259441</v>
      </c>
      <c r="S870" s="9">
        <f t="shared" si="137"/>
        <v>0</v>
      </c>
      <c r="T870" s="9">
        <f t="shared" si="138"/>
        <v>95.350285985675924</v>
      </c>
      <c r="U870" s="9">
        <f t="shared" si="139"/>
        <v>4.5233529505732122</v>
      </c>
    </row>
    <row r="871" spans="8:21">
      <c r="H871" s="8">
        <v>867</v>
      </c>
      <c r="I871" s="9">
        <v>0.38304929228830542</v>
      </c>
      <c r="J871" s="9">
        <f t="shared" ca="1" si="131"/>
        <v>1.2423881379267163</v>
      </c>
      <c r="K871" s="9">
        <f t="shared" si="132"/>
        <v>0.38304929228830542</v>
      </c>
      <c r="L871" s="9">
        <f t="shared" si="130"/>
        <v>110.76365937402406</v>
      </c>
      <c r="M871" s="9">
        <f t="shared" si="133"/>
        <v>106.43552199204593</v>
      </c>
      <c r="N871" s="9">
        <f t="shared" si="134"/>
        <v>8.0582613031513688</v>
      </c>
      <c r="O871" s="9">
        <f t="shared" si="135"/>
        <v>7.0981443018324342</v>
      </c>
      <c r="R871" s="9">
        <f t="shared" si="136"/>
        <v>110.76365937402406</v>
      </c>
      <c r="S871" s="9">
        <f t="shared" si="137"/>
        <v>8.0582613031513688</v>
      </c>
      <c r="T871" s="9">
        <f t="shared" si="138"/>
        <v>106.43552199204593</v>
      </c>
      <c r="U871" s="9">
        <f t="shared" si="139"/>
        <v>7.0981443018324342</v>
      </c>
    </row>
    <row r="872" spans="8:21">
      <c r="H872" s="8">
        <v>868</v>
      </c>
      <c r="I872" s="9">
        <v>0.27423499912159804</v>
      </c>
      <c r="J872" s="9">
        <f t="shared" ca="1" si="131"/>
        <v>-0.23457491094231619</v>
      </c>
      <c r="K872" s="9">
        <f t="shared" si="132"/>
        <v>0.27423499912159804</v>
      </c>
      <c r="L872" s="9">
        <f t="shared" si="130"/>
        <v>106.79397529552203</v>
      </c>
      <c r="M872" s="9">
        <f t="shared" si="133"/>
        <v>105.32129188715214</v>
      </c>
      <c r="N872" s="9">
        <f t="shared" si="134"/>
        <v>12.02794538165341</v>
      </c>
      <c r="O872" s="9">
        <f t="shared" si="135"/>
        <v>8.2123744067262407</v>
      </c>
      <c r="R872" s="9">
        <f t="shared" si="136"/>
        <v>106.79397529552203</v>
      </c>
      <c r="S872" s="9">
        <f t="shared" si="137"/>
        <v>12.02794538165341</v>
      </c>
      <c r="T872" s="9">
        <f t="shared" si="138"/>
        <v>105.32129188715214</v>
      </c>
      <c r="U872" s="9">
        <f t="shared" si="139"/>
        <v>8.2123744067262407</v>
      </c>
    </row>
    <row r="873" spans="8:21">
      <c r="H873" s="8">
        <v>869</v>
      </c>
      <c r="I873" s="9">
        <v>-1.8445487007048305</v>
      </c>
      <c r="J873" s="9">
        <f t="shared" ca="1" si="131"/>
        <v>-0.93047547015869914</v>
      </c>
      <c r="K873" s="9">
        <f t="shared" si="132"/>
        <v>-1.8445487007048305</v>
      </c>
      <c r="L873" s="9">
        <f t="shared" si="130"/>
        <v>52.470114824552979</v>
      </c>
      <c r="M873" s="9">
        <f t="shared" si="133"/>
        <v>85.807064821307719</v>
      </c>
      <c r="N873" s="9">
        <f t="shared" si="134"/>
        <v>0</v>
      </c>
      <c r="O873" s="9">
        <f t="shared" si="135"/>
        <v>0</v>
      </c>
      <c r="R873" s="9">
        <f t="shared" si="136"/>
        <v>52.470114824552979</v>
      </c>
      <c r="S873" s="9">
        <f t="shared" si="137"/>
        <v>0</v>
      </c>
      <c r="T873" s="9">
        <f t="shared" si="138"/>
        <v>85.807064821307719</v>
      </c>
      <c r="U873" s="9">
        <f t="shared" si="139"/>
        <v>0</v>
      </c>
    </row>
    <row r="874" spans="8:21">
      <c r="H874" s="8">
        <v>870</v>
      </c>
      <c r="I874" s="9">
        <v>-1.323815929854486</v>
      </c>
      <c r="J874" s="9">
        <f t="shared" ca="1" si="131"/>
        <v>8.1729415608330525E-2</v>
      </c>
      <c r="K874" s="9">
        <f t="shared" si="132"/>
        <v>-1.323815929854486</v>
      </c>
      <c r="L874" s="9">
        <f t="shared" si="130"/>
        <v>62.483460284962923</v>
      </c>
      <c r="M874" s="9">
        <f t="shared" si="133"/>
        <v>90.239121545654385</v>
      </c>
      <c r="N874" s="9">
        <f t="shared" si="134"/>
        <v>0</v>
      </c>
      <c r="O874" s="9">
        <f t="shared" si="135"/>
        <v>0</v>
      </c>
      <c r="R874" s="9">
        <f t="shared" si="136"/>
        <v>62.483460284962923</v>
      </c>
      <c r="S874" s="9">
        <f t="shared" si="137"/>
        <v>0</v>
      </c>
      <c r="T874" s="9">
        <f t="shared" si="138"/>
        <v>90.239121545654385</v>
      </c>
      <c r="U874" s="9">
        <f t="shared" si="139"/>
        <v>0</v>
      </c>
    </row>
    <row r="875" spans="8:21">
      <c r="H875" s="8">
        <v>871</v>
      </c>
      <c r="I875" s="9">
        <v>-2.9256334794488092E-2</v>
      </c>
      <c r="J875" s="9">
        <f t="shared" ca="1" si="131"/>
        <v>0.86910878295741445</v>
      </c>
      <c r="K875" s="9">
        <f t="shared" si="132"/>
        <v>-2.9256334794488092E-2</v>
      </c>
      <c r="L875" s="9">
        <f t="shared" si="130"/>
        <v>96.458029460590424</v>
      </c>
      <c r="M875" s="9">
        <f t="shared" si="133"/>
        <v>102.27487036733834</v>
      </c>
      <c r="N875" s="9">
        <f t="shared" si="134"/>
        <v>17.243415675806801</v>
      </c>
      <c r="O875" s="9">
        <f t="shared" si="135"/>
        <v>11.258795926540046</v>
      </c>
      <c r="R875" s="9">
        <f t="shared" si="136"/>
        <v>96.458029460590424</v>
      </c>
      <c r="S875" s="9">
        <f t="shared" si="137"/>
        <v>17.243415675806801</v>
      </c>
      <c r="T875" s="9">
        <f t="shared" si="138"/>
        <v>102.27487036733834</v>
      </c>
      <c r="U875" s="9">
        <f t="shared" si="139"/>
        <v>11.258795926540046</v>
      </c>
    </row>
    <row r="876" spans="8:21">
      <c r="H876" s="8">
        <v>872</v>
      </c>
      <c r="I876" s="9">
        <v>-0.8694112144404913</v>
      </c>
      <c r="J876" s="9">
        <f t="shared" ca="1" si="131"/>
        <v>0.10279657436907809</v>
      </c>
      <c r="K876" s="9">
        <f t="shared" si="132"/>
        <v>-0.8694112144404913</v>
      </c>
      <c r="L876" s="9">
        <f t="shared" si="130"/>
        <v>72.770672426485646</v>
      </c>
      <c r="M876" s="9">
        <f t="shared" si="133"/>
        <v>94.293283935304828</v>
      </c>
      <c r="N876" s="9">
        <f t="shared" si="134"/>
        <v>0</v>
      </c>
      <c r="O876" s="9">
        <f t="shared" si="135"/>
        <v>3.4663509002021158</v>
      </c>
      <c r="R876" s="9">
        <f t="shared" si="136"/>
        <v>72.770672426485646</v>
      </c>
      <c r="S876" s="9">
        <f t="shared" si="137"/>
        <v>0</v>
      </c>
      <c r="T876" s="9">
        <f t="shared" si="138"/>
        <v>94.293283935304828</v>
      </c>
      <c r="U876" s="9">
        <f t="shared" si="139"/>
        <v>3.4663509002021158</v>
      </c>
    </row>
    <row r="877" spans="8:21">
      <c r="H877" s="8">
        <v>873</v>
      </c>
      <c r="I877" s="9">
        <v>-0.11915086994909033</v>
      </c>
      <c r="J877" s="9">
        <f t="shared" ca="1" si="131"/>
        <v>-0.40319090366838095</v>
      </c>
      <c r="K877" s="9">
        <f t="shared" si="132"/>
        <v>-0.11915086994909033</v>
      </c>
      <c r="L877" s="9">
        <f t="shared" si="130"/>
        <v>93.593094872214294</v>
      </c>
      <c r="M877" s="9">
        <f t="shared" si="133"/>
        <v>101.38954833012637</v>
      </c>
      <c r="N877" s="9">
        <f t="shared" si="134"/>
        <v>14.378481087430671</v>
      </c>
      <c r="O877" s="9">
        <f t="shared" si="135"/>
        <v>10.562615295023662</v>
      </c>
      <c r="R877" s="9">
        <f t="shared" si="136"/>
        <v>93.593094872214294</v>
      </c>
      <c r="S877" s="9">
        <f t="shared" si="137"/>
        <v>14.378481087430671</v>
      </c>
      <c r="T877" s="9">
        <f t="shared" si="138"/>
        <v>101.38954833012637</v>
      </c>
      <c r="U877" s="9">
        <f t="shared" si="139"/>
        <v>10.562615295023662</v>
      </c>
    </row>
    <row r="878" spans="8:21">
      <c r="H878" s="8">
        <v>874</v>
      </c>
      <c r="I878" s="9">
        <v>0.46578949269522646</v>
      </c>
      <c r="J878" s="9">
        <f t="shared" ca="1" si="131"/>
        <v>-0.57833690058165099</v>
      </c>
      <c r="K878" s="9">
        <f t="shared" si="132"/>
        <v>0.46578949269522646</v>
      </c>
      <c r="L878" s="9">
        <f t="shared" si="130"/>
        <v>113.88059540378754</v>
      </c>
      <c r="M878" s="9">
        <f t="shared" si="133"/>
        <v>107.29064285239679</v>
      </c>
      <c r="N878" s="9">
        <f t="shared" si="134"/>
        <v>4.9413252733879176</v>
      </c>
      <c r="O878" s="9">
        <f t="shared" si="135"/>
        <v>6.243023441481597</v>
      </c>
      <c r="R878" s="9">
        <f t="shared" si="136"/>
        <v>113.88059540378754</v>
      </c>
      <c r="S878" s="9">
        <f t="shared" si="137"/>
        <v>4.9413252733879176</v>
      </c>
      <c r="T878" s="9">
        <f t="shared" si="138"/>
        <v>107.29064285239679</v>
      </c>
      <c r="U878" s="9">
        <f t="shared" si="139"/>
        <v>6.243023441481597</v>
      </c>
    </row>
    <row r="879" spans="8:21">
      <c r="H879" s="8">
        <v>875</v>
      </c>
      <c r="I879" s="9">
        <v>-0.86421080952754137</v>
      </c>
      <c r="J879" s="9">
        <f t="shared" ca="1" si="131"/>
        <v>-1.6612547343489581</v>
      </c>
      <c r="K879" s="9">
        <f t="shared" si="132"/>
        <v>-0.86421080952754137</v>
      </c>
      <c r="L879" s="9">
        <f t="shared" si="130"/>
        <v>72.897714108764717</v>
      </c>
      <c r="M879" s="9">
        <f t="shared" si="133"/>
        <v>94.340720441212909</v>
      </c>
      <c r="N879" s="9">
        <f t="shared" si="134"/>
        <v>0</v>
      </c>
      <c r="O879" s="9">
        <f t="shared" si="135"/>
        <v>3.5137874061101968</v>
      </c>
      <c r="R879" s="9">
        <f t="shared" si="136"/>
        <v>72.897714108764717</v>
      </c>
      <c r="S879" s="9">
        <f t="shared" si="137"/>
        <v>0</v>
      </c>
      <c r="T879" s="9">
        <f t="shared" si="138"/>
        <v>94.340720441212909</v>
      </c>
      <c r="U879" s="9">
        <f t="shared" si="139"/>
        <v>3.5137874061101968</v>
      </c>
    </row>
    <row r="880" spans="8:21">
      <c r="H880" s="8">
        <v>876</v>
      </c>
      <c r="I880" s="9">
        <v>0.48959281034341545</v>
      </c>
      <c r="J880" s="9">
        <f t="shared" ca="1" si="131"/>
        <v>-1.3047593085219618</v>
      </c>
      <c r="K880" s="9">
        <f t="shared" si="132"/>
        <v>0.48959281034341545</v>
      </c>
      <c r="L880" s="9">
        <f t="shared" si="130"/>
        <v>114.79343803415125</v>
      </c>
      <c r="M880" s="9">
        <f t="shared" si="133"/>
        <v>107.53792051208281</v>
      </c>
      <c r="N880" s="9">
        <f t="shared" si="134"/>
        <v>4.0284826430241765</v>
      </c>
      <c r="O880" s="9">
        <f t="shared" si="135"/>
        <v>5.9957457817955913</v>
      </c>
      <c r="R880" s="9">
        <f t="shared" si="136"/>
        <v>114.79343803415125</v>
      </c>
      <c r="S880" s="9">
        <f t="shared" si="137"/>
        <v>4.0284826430241765</v>
      </c>
      <c r="T880" s="9">
        <f t="shared" si="138"/>
        <v>107.53792051208281</v>
      </c>
      <c r="U880" s="9">
        <f t="shared" si="139"/>
        <v>5.9957457817955913</v>
      </c>
    </row>
    <row r="881" spans="8:21">
      <c r="H881" s="8">
        <v>877</v>
      </c>
      <c r="I881" s="9">
        <v>0.22287015938757682</v>
      </c>
      <c r="J881" s="9">
        <f t="shared" ca="1" si="131"/>
        <v>5.1094665961647169E-2</v>
      </c>
      <c r="K881" s="9">
        <f t="shared" si="132"/>
        <v>0.22287015938757682</v>
      </c>
      <c r="L881" s="9">
        <f t="shared" si="130"/>
        <v>104.96986590938529</v>
      </c>
      <c r="M881" s="9">
        <f t="shared" si="133"/>
        <v>104.79938935772979</v>
      </c>
      <c r="N881" s="9">
        <f t="shared" si="134"/>
        <v>13.85205476779015</v>
      </c>
      <c r="O881" s="9">
        <f t="shared" si="135"/>
        <v>8.734276936148575</v>
      </c>
      <c r="R881" s="9">
        <f t="shared" si="136"/>
        <v>104.96986590938529</v>
      </c>
      <c r="S881" s="9">
        <f t="shared" si="137"/>
        <v>13.85205476779015</v>
      </c>
      <c r="T881" s="9">
        <f t="shared" si="138"/>
        <v>104.79938935772979</v>
      </c>
      <c r="U881" s="9">
        <f t="shared" si="139"/>
        <v>8.734276936148575</v>
      </c>
    </row>
    <row r="882" spans="8:21">
      <c r="H882" s="8">
        <v>878</v>
      </c>
      <c r="I882" s="9">
        <v>-2.0309064549591531E-3</v>
      </c>
      <c r="J882" s="9">
        <f t="shared" ca="1" si="131"/>
        <v>2.307587918469288</v>
      </c>
      <c r="K882" s="9">
        <f t="shared" si="132"/>
        <v>-2.0309064549591531E-3</v>
      </c>
      <c r="L882" s="9">
        <f t="shared" si="130"/>
        <v>97.34288300989688</v>
      </c>
      <c r="M882" s="9">
        <f t="shared" si="133"/>
        <v>102.54452078567871</v>
      </c>
      <c r="N882" s="9">
        <f t="shared" si="134"/>
        <v>18.128269225113257</v>
      </c>
      <c r="O882" s="9">
        <f t="shared" si="135"/>
        <v>10.98914550819967</v>
      </c>
      <c r="R882" s="9">
        <f t="shared" si="136"/>
        <v>97.34288300989688</v>
      </c>
      <c r="S882" s="9">
        <f t="shared" si="137"/>
        <v>18.128269225113257</v>
      </c>
      <c r="T882" s="9">
        <f t="shared" si="138"/>
        <v>102.54452078567871</v>
      </c>
      <c r="U882" s="9">
        <f t="shared" si="139"/>
        <v>10.98914550819967</v>
      </c>
    </row>
    <row r="883" spans="8:21">
      <c r="H883" s="8">
        <v>879</v>
      </c>
      <c r="I883" s="9">
        <v>4.3781421118701716E-2</v>
      </c>
      <c r="J883" s="9">
        <f t="shared" ca="1" si="131"/>
        <v>-0.26863185697122693</v>
      </c>
      <c r="K883" s="9">
        <f t="shared" si="132"/>
        <v>4.3781421118701716E-2</v>
      </c>
      <c r="L883" s="9">
        <f t="shared" si="130"/>
        <v>98.850188759405555</v>
      </c>
      <c r="M883" s="9">
        <f t="shared" si="133"/>
        <v>102.99986815288266</v>
      </c>
      <c r="N883" s="9">
        <f t="shared" si="134"/>
        <v>19.635574974621932</v>
      </c>
      <c r="O883" s="9">
        <f t="shared" si="135"/>
        <v>10.533798140995742</v>
      </c>
      <c r="R883" s="9">
        <f t="shared" si="136"/>
        <v>98.850188759405555</v>
      </c>
      <c r="S883" s="9">
        <f t="shared" si="137"/>
        <v>19.635574974621932</v>
      </c>
      <c r="T883" s="9">
        <f t="shared" si="138"/>
        <v>102.99986815288266</v>
      </c>
      <c r="U883" s="9">
        <f t="shared" si="139"/>
        <v>10.533798140995742</v>
      </c>
    </row>
    <row r="884" spans="8:21">
      <c r="H884" s="8">
        <v>880</v>
      </c>
      <c r="I884" s="9">
        <v>5.7379205596746379E-3</v>
      </c>
      <c r="J884" s="9">
        <f t="shared" ca="1" si="131"/>
        <v>0.64221159210521395</v>
      </c>
      <c r="K884" s="9">
        <f t="shared" si="132"/>
        <v>5.7379205596746379E-3</v>
      </c>
      <c r="L884" s="9">
        <f t="shared" si="130"/>
        <v>97.596862985860184</v>
      </c>
      <c r="M884" s="9">
        <f t="shared" si="133"/>
        <v>102.6215963347714</v>
      </c>
      <c r="N884" s="9">
        <f t="shared" si="134"/>
        <v>18.382249201076561</v>
      </c>
      <c r="O884" s="9">
        <f t="shared" si="135"/>
        <v>10.912069959106987</v>
      </c>
      <c r="R884" s="9">
        <f t="shared" si="136"/>
        <v>97.596862985860184</v>
      </c>
      <c r="S884" s="9">
        <f t="shared" si="137"/>
        <v>18.382249201076561</v>
      </c>
      <c r="T884" s="9">
        <f t="shared" si="138"/>
        <v>102.6215963347714</v>
      </c>
      <c r="U884" s="9">
        <f t="shared" si="139"/>
        <v>10.912069959106987</v>
      </c>
    </row>
    <row r="885" spans="8:21">
      <c r="H885" s="8">
        <v>881</v>
      </c>
      <c r="I885" s="9">
        <v>-3.0739074115726104</v>
      </c>
      <c r="J885" s="9">
        <f t="shared" ca="1" si="131"/>
        <v>-0.70969428458195016</v>
      </c>
      <c r="K885" s="9">
        <f t="shared" si="132"/>
        <v>-3.0739074115726104</v>
      </c>
      <c r="L885" s="9">
        <f t="shared" si="130"/>
        <v>34.740515085411751</v>
      </c>
      <c r="M885" s="9">
        <f t="shared" si="133"/>
        <v>76.188168656069237</v>
      </c>
      <c r="N885" s="9">
        <f t="shared" si="134"/>
        <v>0</v>
      </c>
      <c r="O885" s="9">
        <f t="shared" si="135"/>
        <v>0</v>
      </c>
      <c r="R885" s="9">
        <f t="shared" si="136"/>
        <v>34.740515085411751</v>
      </c>
      <c r="S885" s="9">
        <f t="shared" si="137"/>
        <v>0</v>
      </c>
      <c r="T885" s="9">
        <f t="shared" si="138"/>
        <v>76.188168656069237</v>
      </c>
      <c r="U885" s="9">
        <f t="shared" si="139"/>
        <v>0</v>
      </c>
    </row>
    <row r="886" spans="8:21">
      <c r="H886" s="8">
        <v>882</v>
      </c>
      <c r="I886" s="9">
        <v>1.2346382469735684</v>
      </c>
      <c r="J886" s="9">
        <f t="shared" ca="1" si="131"/>
        <v>0.94904612934730703</v>
      </c>
      <c r="K886" s="9">
        <f t="shared" si="132"/>
        <v>1.2346382469735684</v>
      </c>
      <c r="L886" s="9">
        <f t="shared" si="130"/>
        <v>147.38213681339045</v>
      </c>
      <c r="M886" s="9">
        <f t="shared" si="133"/>
        <v>115.57263761564833</v>
      </c>
      <c r="N886" s="9">
        <f t="shared" si="134"/>
        <v>0</v>
      </c>
      <c r="O886" s="9">
        <f t="shared" si="135"/>
        <v>0</v>
      </c>
      <c r="R886" s="9">
        <f t="shared" si="136"/>
        <v>147.38213681339045</v>
      </c>
      <c r="S886" s="9">
        <f t="shared" si="137"/>
        <v>0</v>
      </c>
      <c r="T886" s="9">
        <f t="shared" si="138"/>
        <v>115.57263761564833</v>
      </c>
      <c r="U886" s="9">
        <f t="shared" si="139"/>
        <v>0</v>
      </c>
    </row>
    <row r="887" spans="8:21">
      <c r="H887" s="8">
        <v>883</v>
      </c>
      <c r="I887" s="9">
        <v>-0.59284535018707518</v>
      </c>
      <c r="J887" s="9">
        <f t="shared" ca="1" si="131"/>
        <v>0.56782981589864712</v>
      </c>
      <c r="K887" s="9">
        <f t="shared" si="132"/>
        <v>-0.59284535018707518</v>
      </c>
      <c r="L887" s="9">
        <f t="shared" si="130"/>
        <v>79.844063267606103</v>
      </c>
      <c r="M887" s="9">
        <f t="shared" si="133"/>
        <v>96.849431923561042</v>
      </c>
      <c r="N887" s="9">
        <f t="shared" si="134"/>
        <v>0.62944948282247992</v>
      </c>
      <c r="O887" s="9">
        <f t="shared" si="135"/>
        <v>6.0224988884583297</v>
      </c>
      <c r="R887" s="9">
        <f t="shared" si="136"/>
        <v>79.844063267606103</v>
      </c>
      <c r="S887" s="9">
        <f t="shared" si="137"/>
        <v>0.62944948282247992</v>
      </c>
      <c r="T887" s="9">
        <f t="shared" si="138"/>
        <v>96.849431923561042</v>
      </c>
      <c r="U887" s="9">
        <f t="shared" si="139"/>
        <v>6.0224988884583297</v>
      </c>
    </row>
    <row r="888" spans="8:21">
      <c r="H888" s="8">
        <v>884</v>
      </c>
      <c r="I888" s="9">
        <v>-0.84330853943412387</v>
      </c>
      <c r="J888" s="9">
        <f t="shared" ca="1" si="131"/>
        <v>0.16094836101002652</v>
      </c>
      <c r="K888" s="9">
        <f t="shared" si="132"/>
        <v>-0.84330853943412387</v>
      </c>
      <c r="L888" s="9">
        <f t="shared" si="130"/>
        <v>73.410580809035778</v>
      </c>
      <c r="M888" s="9">
        <f t="shared" si="133"/>
        <v>94.531625413019384</v>
      </c>
      <c r="N888" s="9">
        <f t="shared" si="134"/>
        <v>0</v>
      </c>
      <c r="O888" s="9">
        <f t="shared" si="135"/>
        <v>3.7046923779166718</v>
      </c>
      <c r="R888" s="9">
        <f t="shared" si="136"/>
        <v>73.410580809035778</v>
      </c>
      <c r="S888" s="9">
        <f t="shared" si="137"/>
        <v>0</v>
      </c>
      <c r="T888" s="9">
        <f t="shared" si="138"/>
        <v>94.531625413019384</v>
      </c>
      <c r="U888" s="9">
        <f t="shared" si="139"/>
        <v>3.7046923779166718</v>
      </c>
    </row>
    <row r="889" spans="8:21">
      <c r="H889" s="8">
        <v>885</v>
      </c>
      <c r="I889" s="9">
        <v>-0.93685069725489334</v>
      </c>
      <c r="J889" s="9">
        <f t="shared" ca="1" si="131"/>
        <v>-0.9345471877141287</v>
      </c>
      <c r="K889" s="9">
        <f t="shared" si="132"/>
        <v>-0.93685069725489334</v>
      </c>
      <c r="L889" s="9">
        <f t="shared" si="130"/>
        <v>71.143093980052569</v>
      </c>
      <c r="M889" s="9">
        <f t="shared" si="133"/>
        <v>93.680277521343754</v>
      </c>
      <c r="N889" s="9">
        <f t="shared" si="134"/>
        <v>0</v>
      </c>
      <c r="O889" s="9">
        <f t="shared" si="135"/>
        <v>2.853344486241042</v>
      </c>
      <c r="R889" s="9">
        <f t="shared" si="136"/>
        <v>71.143093980052569</v>
      </c>
      <c r="S889" s="9">
        <f t="shared" si="137"/>
        <v>0</v>
      </c>
      <c r="T889" s="9">
        <f t="shared" si="138"/>
        <v>93.680277521343754</v>
      </c>
      <c r="U889" s="9">
        <f t="shared" si="139"/>
        <v>2.853344486241042</v>
      </c>
    </row>
    <row r="890" spans="8:21">
      <c r="H890" s="8">
        <v>886</v>
      </c>
      <c r="I890" s="9">
        <v>9.7418026233770924E-2</v>
      </c>
      <c r="J890" s="9">
        <f t="shared" ca="1" si="131"/>
        <v>1.6145239110027378</v>
      </c>
      <c r="K890" s="9">
        <f t="shared" si="132"/>
        <v>9.7418026233770924E-2</v>
      </c>
      <c r="L890" s="9">
        <f t="shared" si="130"/>
        <v>100.64461258924172</v>
      </c>
      <c r="M890" s="9">
        <f t="shared" si="133"/>
        <v>103.53555429601447</v>
      </c>
      <c r="N890" s="9">
        <f t="shared" si="134"/>
        <v>18.177308087933739</v>
      </c>
      <c r="O890" s="9">
        <f t="shared" si="135"/>
        <v>9.9981119978639015</v>
      </c>
      <c r="R890" s="9">
        <f t="shared" si="136"/>
        <v>100.64461258924172</v>
      </c>
      <c r="S890" s="9">
        <f t="shared" si="137"/>
        <v>18.177308087933739</v>
      </c>
      <c r="T890" s="9">
        <f t="shared" si="138"/>
        <v>103.53555429601447</v>
      </c>
      <c r="U890" s="9">
        <f t="shared" si="139"/>
        <v>9.9981119978639015</v>
      </c>
    </row>
    <row r="891" spans="8:21">
      <c r="H891" s="8">
        <v>887</v>
      </c>
      <c r="I891" s="9">
        <v>-0.85866391815189946</v>
      </c>
      <c r="J891" s="9">
        <f t="shared" ca="1" si="131"/>
        <v>1.0994171982187129</v>
      </c>
      <c r="K891" s="9">
        <f t="shared" si="132"/>
        <v>-0.85866391815189946</v>
      </c>
      <c r="L891" s="9">
        <f t="shared" si="130"/>
        <v>73.033464629034015</v>
      </c>
      <c r="M891" s="9">
        <f t="shared" si="133"/>
        <v>94.391343793168829</v>
      </c>
      <c r="N891" s="9">
        <f t="shared" si="134"/>
        <v>0</v>
      </c>
      <c r="O891" s="9">
        <f t="shared" si="135"/>
        <v>3.5644107580661171</v>
      </c>
      <c r="R891" s="9">
        <f t="shared" si="136"/>
        <v>73.033464629034015</v>
      </c>
      <c r="S891" s="9">
        <f t="shared" si="137"/>
        <v>0</v>
      </c>
      <c r="T891" s="9">
        <f t="shared" si="138"/>
        <v>94.391343793168829</v>
      </c>
      <c r="U891" s="9">
        <f t="shared" si="139"/>
        <v>3.5644107580661171</v>
      </c>
    </row>
    <row r="892" spans="8:21">
      <c r="H892" s="8">
        <v>888</v>
      </c>
      <c r="I892" s="9">
        <v>0.52021973580729108</v>
      </c>
      <c r="J892" s="9">
        <f t="shared" ca="1" si="131"/>
        <v>-0.82053912629273951</v>
      </c>
      <c r="K892" s="9">
        <f t="shared" si="132"/>
        <v>0.52021973580729108</v>
      </c>
      <c r="L892" s="9">
        <f t="shared" si="130"/>
        <v>115.97873424769006</v>
      </c>
      <c r="M892" s="9">
        <f t="shared" si="133"/>
        <v>107.856922906834</v>
      </c>
      <c r="N892" s="9">
        <f t="shared" si="134"/>
        <v>2.8431864294853995</v>
      </c>
      <c r="O892" s="9">
        <f t="shared" si="135"/>
        <v>5.6767433870443824</v>
      </c>
      <c r="R892" s="9">
        <f t="shared" si="136"/>
        <v>115.97873424769006</v>
      </c>
      <c r="S892" s="9">
        <f t="shared" si="137"/>
        <v>2.8431864294853995</v>
      </c>
      <c r="T892" s="9">
        <f t="shared" si="138"/>
        <v>107.856922906834</v>
      </c>
      <c r="U892" s="9">
        <f t="shared" si="139"/>
        <v>5.6767433870443824</v>
      </c>
    </row>
    <row r="893" spans="8:21">
      <c r="H893" s="8">
        <v>889</v>
      </c>
      <c r="I893" s="9">
        <v>-0.52381480640883549</v>
      </c>
      <c r="J893" s="9">
        <f t="shared" ca="1" si="131"/>
        <v>-3.2442353966732861E-2</v>
      </c>
      <c r="K893" s="9">
        <f t="shared" si="132"/>
        <v>-0.52381480640883549</v>
      </c>
      <c r="L893" s="9">
        <f t="shared" si="130"/>
        <v>81.714294040971723</v>
      </c>
      <c r="M893" s="9">
        <f t="shared" si="133"/>
        <v>97.498177547994317</v>
      </c>
      <c r="N893" s="9">
        <f t="shared" si="134"/>
        <v>2.4996802561880997</v>
      </c>
      <c r="O893" s="9">
        <f t="shared" si="135"/>
        <v>6.6712445128916045</v>
      </c>
      <c r="R893" s="9">
        <f t="shared" si="136"/>
        <v>81.714294040971723</v>
      </c>
      <c r="S893" s="9">
        <f t="shared" si="137"/>
        <v>2.4996802561880997</v>
      </c>
      <c r="T893" s="9">
        <f t="shared" si="138"/>
        <v>97.498177547994317</v>
      </c>
      <c r="U893" s="9">
        <f t="shared" si="139"/>
        <v>6.6712445128916045</v>
      </c>
    </row>
    <row r="894" spans="8:21">
      <c r="H894" s="8">
        <v>890</v>
      </c>
      <c r="I894" s="9">
        <v>-0.89076130579582957</v>
      </c>
      <c r="J894" s="9">
        <f t="shared" ca="1" si="131"/>
        <v>0.69571541260734349</v>
      </c>
      <c r="K894" s="9">
        <f t="shared" si="132"/>
        <v>-0.89076130579582957</v>
      </c>
      <c r="L894" s="9">
        <f t="shared" si="130"/>
        <v>72.251423108908767</v>
      </c>
      <c r="M894" s="9">
        <f t="shared" si="133"/>
        <v>94.098784763834416</v>
      </c>
      <c r="N894" s="9">
        <f t="shared" si="134"/>
        <v>0</v>
      </c>
      <c r="O894" s="9">
        <f t="shared" si="135"/>
        <v>3.2718517287317042</v>
      </c>
      <c r="R894" s="9">
        <f t="shared" si="136"/>
        <v>72.251423108908767</v>
      </c>
      <c r="S894" s="9">
        <f t="shared" si="137"/>
        <v>0</v>
      </c>
      <c r="T894" s="9">
        <f t="shared" si="138"/>
        <v>94.098784763834416</v>
      </c>
      <c r="U894" s="9">
        <f t="shared" si="139"/>
        <v>3.2718517287317042</v>
      </c>
    </row>
    <row r="895" spans="8:21">
      <c r="H895" s="8">
        <v>891</v>
      </c>
      <c r="I895" s="9">
        <v>-0.38055225704365947</v>
      </c>
      <c r="J895" s="9">
        <f t="shared" ca="1" si="131"/>
        <v>1.2568875502321657</v>
      </c>
      <c r="K895" s="9">
        <f t="shared" si="132"/>
        <v>-0.38055225704365947</v>
      </c>
      <c r="L895" s="9">
        <f t="shared" si="130"/>
        <v>85.736650937261544</v>
      </c>
      <c r="M895" s="9">
        <f t="shared" si="133"/>
        <v>98.858452984762238</v>
      </c>
      <c r="N895" s="9">
        <f t="shared" si="134"/>
        <v>6.522037152477921</v>
      </c>
      <c r="O895" s="9">
        <f t="shared" si="135"/>
        <v>8.0315199496595255</v>
      </c>
      <c r="R895" s="9">
        <f t="shared" si="136"/>
        <v>85.736650937261544</v>
      </c>
      <c r="S895" s="9">
        <f t="shared" si="137"/>
        <v>6.522037152477921</v>
      </c>
      <c r="T895" s="9">
        <f t="shared" si="138"/>
        <v>98.858452984762238</v>
      </c>
      <c r="U895" s="9">
        <f t="shared" si="139"/>
        <v>8.0315199496595255</v>
      </c>
    </row>
    <row r="896" spans="8:21">
      <c r="H896" s="8">
        <v>892</v>
      </c>
      <c r="I896" s="9">
        <v>-1.0512890499324143</v>
      </c>
      <c r="J896" s="9">
        <f t="shared" ca="1" si="131"/>
        <v>0.61716221826949369</v>
      </c>
      <c r="K896" s="9">
        <f t="shared" si="132"/>
        <v>-1.0512890499324143</v>
      </c>
      <c r="L896" s="9">
        <f t="shared" si="130"/>
        <v>68.464110782785738</v>
      </c>
      <c r="M896" s="9">
        <f t="shared" si="133"/>
        <v>92.64916937881226</v>
      </c>
      <c r="N896" s="9">
        <f t="shared" si="134"/>
        <v>0</v>
      </c>
      <c r="O896" s="9">
        <f t="shared" si="135"/>
        <v>1.8222363437095481</v>
      </c>
      <c r="R896" s="9">
        <f t="shared" si="136"/>
        <v>68.464110782785738</v>
      </c>
      <c r="S896" s="9">
        <f t="shared" si="137"/>
        <v>0</v>
      </c>
      <c r="T896" s="9">
        <f t="shared" si="138"/>
        <v>92.64916937881226</v>
      </c>
      <c r="U896" s="9">
        <f t="shared" si="139"/>
        <v>1.8222363437095481</v>
      </c>
    </row>
    <row r="897" spans="8:21">
      <c r="H897" s="8">
        <v>893</v>
      </c>
      <c r="I897" s="9">
        <v>-0.54018322278896969</v>
      </c>
      <c r="J897" s="9">
        <f t="shared" ca="1" si="131"/>
        <v>0.2506763482728937</v>
      </c>
      <c r="K897" s="9">
        <f t="shared" si="132"/>
        <v>-0.54018322278896969</v>
      </c>
      <c r="L897" s="9">
        <f t="shared" si="130"/>
        <v>81.266903339281853</v>
      </c>
      <c r="M897" s="9">
        <f t="shared" si="133"/>
        <v>97.343956018057298</v>
      </c>
      <c r="N897" s="9">
        <f t="shared" si="134"/>
        <v>2.0522895544982305</v>
      </c>
      <c r="O897" s="9">
        <f t="shared" si="135"/>
        <v>6.517022982954586</v>
      </c>
      <c r="R897" s="9">
        <f t="shared" si="136"/>
        <v>81.266903339281853</v>
      </c>
      <c r="S897" s="9">
        <f t="shared" si="137"/>
        <v>2.0522895544982305</v>
      </c>
      <c r="T897" s="9">
        <f t="shared" si="138"/>
        <v>97.343956018057298</v>
      </c>
      <c r="U897" s="9">
        <f t="shared" si="139"/>
        <v>6.517022982954586</v>
      </c>
    </row>
    <row r="898" spans="8:21">
      <c r="H898" s="8">
        <v>894</v>
      </c>
      <c r="I898" s="9">
        <v>-5.2662170650674273E-2</v>
      </c>
      <c r="J898" s="9">
        <f t="shared" ca="1" si="131"/>
        <v>-1.1772585513487153</v>
      </c>
      <c r="K898" s="9">
        <f t="shared" si="132"/>
        <v>-5.2662170650674273E-2</v>
      </c>
      <c r="L898" s="9">
        <f t="shared" si="130"/>
        <v>95.703749081690745</v>
      </c>
      <c r="M898" s="9">
        <f t="shared" si="133"/>
        <v>102.04361746476235</v>
      </c>
      <c r="N898" s="9">
        <f t="shared" si="134"/>
        <v>16.489135296907122</v>
      </c>
      <c r="O898" s="9">
        <f t="shared" si="135"/>
        <v>11.216684429659637</v>
      </c>
      <c r="R898" s="9">
        <f t="shared" si="136"/>
        <v>95.703749081690745</v>
      </c>
      <c r="S898" s="9">
        <f t="shared" si="137"/>
        <v>16.489135296907122</v>
      </c>
      <c r="T898" s="9">
        <f t="shared" si="138"/>
        <v>102.04361746476235</v>
      </c>
      <c r="U898" s="9">
        <f t="shared" si="139"/>
        <v>11.216684429659637</v>
      </c>
    </row>
    <row r="899" spans="8:21">
      <c r="H899" s="8">
        <v>895</v>
      </c>
      <c r="I899" s="9">
        <v>0.86272497553612681</v>
      </c>
      <c r="J899" s="9">
        <f t="shared" ca="1" si="131"/>
        <v>-0.14309438403521538</v>
      </c>
      <c r="K899" s="9">
        <f t="shared" si="132"/>
        <v>0.86272497553612681</v>
      </c>
      <c r="L899" s="9">
        <f t="shared" si="130"/>
        <v>130.09773382594148</v>
      </c>
      <c r="M899" s="9">
        <f t="shared" si="133"/>
        <v>111.48948966753011</v>
      </c>
      <c r="N899" s="9">
        <f t="shared" si="134"/>
        <v>0</v>
      </c>
      <c r="O899" s="9">
        <f t="shared" si="135"/>
        <v>2.0441766263482748</v>
      </c>
      <c r="R899" s="9">
        <f t="shared" si="136"/>
        <v>130.09773382594148</v>
      </c>
      <c r="S899" s="9">
        <f t="shared" si="137"/>
        <v>0</v>
      </c>
      <c r="T899" s="9">
        <f t="shared" si="138"/>
        <v>111.48948966753011</v>
      </c>
      <c r="U899" s="9">
        <f t="shared" si="139"/>
        <v>2.0441766263482748</v>
      </c>
    </row>
    <row r="900" spans="8:21">
      <c r="H900" s="8">
        <v>896</v>
      </c>
      <c r="I900" s="9">
        <v>-0.77386450083945835</v>
      </c>
      <c r="J900" s="9">
        <f t="shared" ca="1" si="131"/>
        <v>0.8320530491838104</v>
      </c>
      <c r="K900" s="9">
        <f t="shared" si="132"/>
        <v>-0.77386450083945835</v>
      </c>
      <c r="L900" s="9">
        <f t="shared" si="130"/>
        <v>75.140537125025602</v>
      </c>
      <c r="M900" s="9">
        <f t="shared" si="133"/>
        <v>95.16865097283052</v>
      </c>
      <c r="N900" s="9">
        <f t="shared" si="134"/>
        <v>0</v>
      </c>
      <c r="O900" s="9">
        <f t="shared" si="135"/>
        <v>4.3417179377278075</v>
      </c>
      <c r="R900" s="9">
        <f t="shared" si="136"/>
        <v>75.140537125025602</v>
      </c>
      <c r="S900" s="9">
        <f t="shared" si="137"/>
        <v>0</v>
      </c>
      <c r="T900" s="9">
        <f t="shared" si="138"/>
        <v>95.16865097283052</v>
      </c>
      <c r="U900" s="9">
        <f t="shared" si="139"/>
        <v>4.3417179377278075</v>
      </c>
    </row>
    <row r="901" spans="8:21">
      <c r="H901" s="8">
        <v>897</v>
      </c>
      <c r="I901" s="9">
        <v>-0.84724686214882261</v>
      </c>
      <c r="J901" s="9">
        <f t="shared" ca="1" si="131"/>
        <v>-0.53841023669874433</v>
      </c>
      <c r="K901" s="9">
        <f t="shared" si="132"/>
        <v>-0.84724686214882261</v>
      </c>
      <c r="L901" s="9">
        <f t="shared" ref="L901:L964" si="140">$E$7*EXP(($B$5-0.5*$E$9^2)*$B$6+$E$9*SQRT($B$6)*K901)</f>
        <v>73.313673390641142</v>
      </c>
      <c r="M901" s="9">
        <f t="shared" si="133"/>
        <v>94.495626343753429</v>
      </c>
      <c r="N901" s="9">
        <f t="shared" si="134"/>
        <v>0</v>
      </c>
      <c r="O901" s="9">
        <f t="shared" si="135"/>
        <v>3.6686933086507167</v>
      </c>
      <c r="R901" s="9">
        <f t="shared" si="136"/>
        <v>73.313673390641142</v>
      </c>
      <c r="S901" s="9">
        <f t="shared" si="137"/>
        <v>0</v>
      </c>
      <c r="T901" s="9">
        <f t="shared" si="138"/>
        <v>94.495626343753429</v>
      </c>
      <c r="U901" s="9">
        <f t="shared" si="139"/>
        <v>3.6686933086507167</v>
      </c>
    </row>
    <row r="902" spans="8:21">
      <c r="H902" s="8">
        <v>898</v>
      </c>
      <c r="I902" s="9">
        <v>-0.59987001171277055</v>
      </c>
      <c r="J902" s="9">
        <f t="shared" ref="J902:J965" ca="1" si="141">NORMSINV(RAND())</f>
        <v>-0.96544034115251665</v>
      </c>
      <c r="K902" s="9">
        <f t="shared" ref="K902:K965" si="142">IF($B$7=0,I902,J902)</f>
        <v>-0.59987001171277055</v>
      </c>
      <c r="L902" s="9">
        <f t="shared" si="140"/>
        <v>79.656161710701596</v>
      </c>
      <c r="M902" s="9">
        <f t="shared" ref="M902:M965" si="143">$E$8*EXP(($B$5-0.5*$E$10^2)*$B$6+$E$10*SQRT($B$6)*K902)</f>
        <v>96.783656974988077</v>
      </c>
      <c r="N902" s="9">
        <f t="shared" ref="N902:N965" si="144">IF(L902&lt;$E$11,0,IF(AND(L902&gt;$E$11,L902&lt;$E$12),L902-$E$11,IF(AND(L902&gt;$E$12,L902&lt;$E$13),L902-$E$11+2*$E$12-2*L902,0)))</f>
        <v>0.44154792591797332</v>
      </c>
      <c r="O902" s="9">
        <f t="shared" ref="O902:O965" si="145">IF(M902&lt;$E$14,0,IF(AND(M902&gt;$E$14,M902&lt;$E$15),M902-$E$14,IF(AND(M902&gt;$E$15,M902&lt;$E$16),M902-$E$14+2*$E$15-2*M902,0)))</f>
        <v>5.9567239398853644</v>
      </c>
      <c r="R902" s="9">
        <f t="shared" ref="R902:R965" si="146">L902</f>
        <v>79.656161710701596</v>
      </c>
      <c r="S902" s="9">
        <f t="shared" ref="S902:S965" si="147">N902</f>
        <v>0.44154792591797332</v>
      </c>
      <c r="T902" s="9">
        <f t="shared" ref="T902:T965" si="148">M902</f>
        <v>96.783656974988077</v>
      </c>
      <c r="U902" s="9">
        <f t="shared" ref="U902:U965" si="149">O902</f>
        <v>5.9567239398853644</v>
      </c>
    </row>
    <row r="903" spans="8:21">
      <c r="H903" s="8">
        <v>899</v>
      </c>
      <c r="I903" s="9">
        <v>0.9236785745293975</v>
      </c>
      <c r="J903" s="9">
        <f t="shared" ca="1" si="141"/>
        <v>1.8043234675146069</v>
      </c>
      <c r="K903" s="9">
        <f t="shared" si="142"/>
        <v>0.9236785745293975</v>
      </c>
      <c r="L903" s="9">
        <f t="shared" si="140"/>
        <v>132.78487172353454</v>
      </c>
      <c r="M903" s="9">
        <f t="shared" si="143"/>
        <v>112.14866287827068</v>
      </c>
      <c r="N903" s="9">
        <f t="shared" si="144"/>
        <v>0</v>
      </c>
      <c r="O903" s="9">
        <f t="shared" si="145"/>
        <v>1.3850034156077129</v>
      </c>
      <c r="R903" s="9">
        <f t="shared" si="146"/>
        <v>132.78487172353454</v>
      </c>
      <c r="S903" s="9">
        <f t="shared" si="147"/>
        <v>0</v>
      </c>
      <c r="T903" s="9">
        <f t="shared" si="148"/>
        <v>112.14866287827068</v>
      </c>
      <c r="U903" s="9">
        <f t="shared" si="149"/>
        <v>1.3850034156077129</v>
      </c>
    </row>
    <row r="904" spans="8:21">
      <c r="H904" s="8">
        <v>900</v>
      </c>
      <c r="I904" s="9">
        <v>-1.7655914153099608</v>
      </c>
      <c r="J904" s="9">
        <f t="shared" ca="1" si="141"/>
        <v>-0.65040285421529787</v>
      </c>
      <c r="K904" s="9">
        <f t="shared" si="142"/>
        <v>-1.7655914153099608</v>
      </c>
      <c r="L904" s="9">
        <f t="shared" si="140"/>
        <v>53.878240710157918</v>
      </c>
      <c r="M904" s="9">
        <f t="shared" si="143"/>
        <v>86.46481359131927</v>
      </c>
      <c r="N904" s="9">
        <f t="shared" si="144"/>
        <v>0</v>
      </c>
      <c r="O904" s="9">
        <f t="shared" si="145"/>
        <v>0</v>
      </c>
      <c r="R904" s="9">
        <f t="shared" si="146"/>
        <v>53.878240710157918</v>
      </c>
      <c r="S904" s="9">
        <f t="shared" si="147"/>
        <v>0</v>
      </c>
      <c r="T904" s="9">
        <f t="shared" si="148"/>
        <v>86.46481359131927</v>
      </c>
      <c r="U904" s="9">
        <f t="shared" si="149"/>
        <v>0</v>
      </c>
    </row>
    <row r="905" spans="8:21">
      <c r="H905" s="8">
        <v>901</v>
      </c>
      <c r="I905" s="9">
        <v>0.12160048313990722</v>
      </c>
      <c r="J905" s="9">
        <f t="shared" ca="1" si="141"/>
        <v>-0.28861874903873941</v>
      </c>
      <c r="K905" s="9">
        <f t="shared" si="142"/>
        <v>0.12160048313990722</v>
      </c>
      <c r="L905" s="9">
        <f t="shared" si="140"/>
        <v>101.46426042846753</v>
      </c>
      <c r="M905" s="9">
        <f t="shared" si="143"/>
        <v>103.77798266685002</v>
      </c>
      <c r="N905" s="9">
        <f t="shared" si="144"/>
        <v>17.35766024870793</v>
      </c>
      <c r="O905" s="9">
        <f t="shared" si="145"/>
        <v>9.7556836270283611</v>
      </c>
      <c r="R905" s="9">
        <f t="shared" si="146"/>
        <v>101.46426042846753</v>
      </c>
      <c r="S905" s="9">
        <f t="shared" si="147"/>
        <v>17.35766024870793</v>
      </c>
      <c r="T905" s="9">
        <f t="shared" si="148"/>
        <v>103.77798266685002</v>
      </c>
      <c r="U905" s="9">
        <f t="shared" si="149"/>
        <v>9.7556836270283611</v>
      </c>
    </row>
    <row r="906" spans="8:21">
      <c r="H906" s="8">
        <v>902</v>
      </c>
      <c r="I906" s="9">
        <v>-2.0873719698551882</v>
      </c>
      <c r="J906" s="9">
        <f t="shared" ca="1" si="141"/>
        <v>0.30586396358735746</v>
      </c>
      <c r="K906" s="9">
        <f t="shared" si="142"/>
        <v>-2.0873719698551882</v>
      </c>
      <c r="L906" s="9">
        <f t="shared" si="140"/>
        <v>48.366083487560104</v>
      </c>
      <c r="M906" s="9">
        <f t="shared" si="143"/>
        <v>83.815431651404552</v>
      </c>
      <c r="N906" s="9">
        <f t="shared" si="144"/>
        <v>0</v>
      </c>
      <c r="O906" s="9">
        <f t="shared" si="145"/>
        <v>0</v>
      </c>
      <c r="R906" s="9">
        <f t="shared" si="146"/>
        <v>48.366083487560104</v>
      </c>
      <c r="S906" s="9">
        <f t="shared" si="147"/>
        <v>0</v>
      </c>
      <c r="T906" s="9">
        <f t="shared" si="148"/>
        <v>83.815431651404552</v>
      </c>
      <c r="U906" s="9">
        <f t="shared" si="149"/>
        <v>0</v>
      </c>
    </row>
    <row r="907" spans="8:21">
      <c r="H907" s="8">
        <v>903</v>
      </c>
      <c r="I907" s="9">
        <v>-0.98563928012632407</v>
      </c>
      <c r="J907" s="9">
        <f t="shared" ca="1" si="141"/>
        <v>0.41654388307526624</v>
      </c>
      <c r="K907" s="9">
        <f t="shared" si="142"/>
        <v>-0.98563928012632407</v>
      </c>
      <c r="L907" s="9">
        <f t="shared" si="140"/>
        <v>69.988375141552353</v>
      </c>
      <c r="M907" s="9">
        <f t="shared" si="143"/>
        <v>93.239288559240848</v>
      </c>
      <c r="N907" s="9">
        <f t="shared" si="144"/>
        <v>0</v>
      </c>
      <c r="O907" s="9">
        <f t="shared" si="145"/>
        <v>2.4123555241381354</v>
      </c>
      <c r="R907" s="9">
        <f t="shared" si="146"/>
        <v>69.988375141552353</v>
      </c>
      <c r="S907" s="9">
        <f t="shared" si="147"/>
        <v>0</v>
      </c>
      <c r="T907" s="9">
        <f t="shared" si="148"/>
        <v>93.239288559240848</v>
      </c>
      <c r="U907" s="9">
        <f t="shared" si="149"/>
        <v>2.4123555241381354</v>
      </c>
    </row>
    <row r="908" spans="8:21">
      <c r="H908" s="8">
        <v>904</v>
      </c>
      <c r="I908" s="9">
        <v>-2.7131322833758229E-3</v>
      </c>
      <c r="J908" s="9">
        <f t="shared" ca="1" si="141"/>
        <v>-0.13385331737749648</v>
      </c>
      <c r="K908" s="9">
        <f t="shared" si="142"/>
        <v>-2.7131322833758229E-3</v>
      </c>
      <c r="L908" s="9">
        <f t="shared" si="140"/>
        <v>97.320611146901868</v>
      </c>
      <c r="M908" s="9">
        <f t="shared" si="143"/>
        <v>102.53775509960479</v>
      </c>
      <c r="N908" s="9">
        <f t="shared" si="144"/>
        <v>18.105997362118245</v>
      </c>
      <c r="O908" s="9">
        <f t="shared" si="145"/>
        <v>10.995911194273589</v>
      </c>
      <c r="R908" s="9">
        <f t="shared" si="146"/>
        <v>97.320611146901868</v>
      </c>
      <c r="S908" s="9">
        <f t="shared" si="147"/>
        <v>18.105997362118245</v>
      </c>
      <c r="T908" s="9">
        <f t="shared" si="148"/>
        <v>102.53775509960479</v>
      </c>
      <c r="U908" s="9">
        <f t="shared" si="149"/>
        <v>10.995911194273589</v>
      </c>
    </row>
    <row r="909" spans="8:21">
      <c r="H909" s="8">
        <v>905</v>
      </c>
      <c r="I909" s="9">
        <v>6.3254480649076197E-2</v>
      </c>
      <c r="J909" s="9">
        <f t="shared" ca="1" si="141"/>
        <v>1.2388138685523535</v>
      </c>
      <c r="K909" s="9">
        <f t="shared" si="142"/>
        <v>6.3254480649076197E-2</v>
      </c>
      <c r="L909" s="9">
        <f t="shared" si="140"/>
        <v>99.497934580364699</v>
      </c>
      <c r="M909" s="9">
        <f t="shared" si="143"/>
        <v>103.19403068674177</v>
      </c>
      <c r="N909" s="9">
        <f t="shared" si="144"/>
        <v>19.323986096810756</v>
      </c>
      <c r="O909" s="9">
        <f t="shared" si="145"/>
        <v>10.339635607136614</v>
      </c>
      <c r="R909" s="9">
        <f t="shared" si="146"/>
        <v>99.497934580364699</v>
      </c>
      <c r="S909" s="9">
        <f t="shared" si="147"/>
        <v>19.323986096810756</v>
      </c>
      <c r="T909" s="9">
        <f t="shared" si="148"/>
        <v>103.19403068674177</v>
      </c>
      <c r="U909" s="9">
        <f t="shared" si="149"/>
        <v>10.339635607136614</v>
      </c>
    </row>
    <row r="910" spans="8:21">
      <c r="H910" s="8">
        <v>906</v>
      </c>
      <c r="I910" s="9">
        <v>-0.79500009669261262</v>
      </c>
      <c r="J910" s="9">
        <f t="shared" ca="1" si="141"/>
        <v>0.66461993776908379</v>
      </c>
      <c r="K910" s="9">
        <f t="shared" si="142"/>
        <v>-0.79500009669261262</v>
      </c>
      <c r="L910" s="9">
        <f t="shared" si="140"/>
        <v>74.609745326589518</v>
      </c>
      <c r="M910" s="9">
        <f t="shared" si="143"/>
        <v>94.974316355690362</v>
      </c>
      <c r="N910" s="9">
        <f t="shared" si="144"/>
        <v>0</v>
      </c>
      <c r="O910" s="9">
        <f t="shared" si="145"/>
        <v>4.1473833205876502</v>
      </c>
      <c r="R910" s="9">
        <f t="shared" si="146"/>
        <v>74.609745326589518</v>
      </c>
      <c r="S910" s="9">
        <f t="shared" si="147"/>
        <v>0</v>
      </c>
      <c r="T910" s="9">
        <f t="shared" si="148"/>
        <v>94.974316355690362</v>
      </c>
      <c r="U910" s="9">
        <f t="shared" si="149"/>
        <v>4.1473833205876502</v>
      </c>
    </row>
    <row r="911" spans="8:21">
      <c r="H911" s="8">
        <v>907</v>
      </c>
      <c r="I911" s="9">
        <v>-1.1702369613788428</v>
      </c>
      <c r="J911" s="9">
        <f t="shared" ca="1" si="141"/>
        <v>0.99262715145238145</v>
      </c>
      <c r="K911" s="9">
        <f t="shared" si="142"/>
        <v>-1.1702369613788428</v>
      </c>
      <c r="L911" s="9">
        <f t="shared" si="140"/>
        <v>65.786427950642562</v>
      </c>
      <c r="M911" s="9">
        <f t="shared" si="143"/>
        <v>91.589456349384093</v>
      </c>
      <c r="N911" s="9">
        <f t="shared" si="144"/>
        <v>0</v>
      </c>
      <c r="O911" s="9">
        <f t="shared" si="145"/>
        <v>0.7625233142813812</v>
      </c>
      <c r="R911" s="9">
        <f t="shared" si="146"/>
        <v>65.786427950642562</v>
      </c>
      <c r="S911" s="9">
        <f t="shared" si="147"/>
        <v>0</v>
      </c>
      <c r="T911" s="9">
        <f t="shared" si="148"/>
        <v>91.589456349384093</v>
      </c>
      <c r="U911" s="9">
        <f t="shared" si="149"/>
        <v>0.7625233142813812</v>
      </c>
    </row>
    <row r="912" spans="8:21">
      <c r="H912" s="8">
        <v>908</v>
      </c>
      <c r="I912" s="9">
        <v>0.7877050363414404</v>
      </c>
      <c r="J912" s="9">
        <f t="shared" ca="1" si="141"/>
        <v>-0.93401702534997422</v>
      </c>
      <c r="K912" s="9">
        <f t="shared" si="142"/>
        <v>0.7877050363414404</v>
      </c>
      <c r="L912" s="9">
        <f t="shared" si="140"/>
        <v>126.86501567712905</v>
      </c>
      <c r="M912" s="9">
        <f t="shared" si="143"/>
        <v>110.68351452553998</v>
      </c>
      <c r="N912" s="9">
        <f t="shared" si="144"/>
        <v>0</v>
      </c>
      <c r="O912" s="9">
        <f t="shared" si="145"/>
        <v>2.8501517683384066</v>
      </c>
      <c r="R912" s="9">
        <f t="shared" si="146"/>
        <v>126.86501567712905</v>
      </c>
      <c r="S912" s="9">
        <f t="shared" si="147"/>
        <v>0</v>
      </c>
      <c r="T912" s="9">
        <f t="shared" si="148"/>
        <v>110.68351452553998</v>
      </c>
      <c r="U912" s="9">
        <f t="shared" si="149"/>
        <v>2.8501517683384066</v>
      </c>
    </row>
    <row r="913" spans="8:21">
      <c r="H913" s="8">
        <v>909</v>
      </c>
      <c r="I913" s="9">
        <v>0.69941117738522862</v>
      </c>
      <c r="J913" s="9">
        <f t="shared" ca="1" si="141"/>
        <v>0.60947863232564214</v>
      </c>
      <c r="K913" s="9">
        <f t="shared" si="142"/>
        <v>0.69941117738522862</v>
      </c>
      <c r="L913" s="9">
        <f t="shared" si="140"/>
        <v>123.16305832248948</v>
      </c>
      <c r="M913" s="9">
        <f t="shared" si="143"/>
        <v>109.7423922503682</v>
      </c>
      <c r="N913" s="9">
        <f t="shared" si="144"/>
        <v>0</v>
      </c>
      <c r="O913" s="9">
        <f t="shared" si="145"/>
        <v>3.7912740435101853</v>
      </c>
      <c r="R913" s="9">
        <f t="shared" si="146"/>
        <v>123.16305832248948</v>
      </c>
      <c r="S913" s="9">
        <f t="shared" si="147"/>
        <v>0</v>
      </c>
      <c r="T913" s="9">
        <f t="shared" si="148"/>
        <v>109.7423922503682</v>
      </c>
      <c r="U913" s="9">
        <f t="shared" si="149"/>
        <v>3.7912740435101853</v>
      </c>
    </row>
    <row r="914" spans="8:21">
      <c r="H914" s="8">
        <v>910</v>
      </c>
      <c r="I914" s="9">
        <v>-2.0721727688176839</v>
      </c>
      <c r="J914" s="9">
        <f t="shared" ca="1" si="141"/>
        <v>-0.7688085979887157</v>
      </c>
      <c r="K914" s="9">
        <f t="shared" si="142"/>
        <v>-2.0721727688176839</v>
      </c>
      <c r="L914" s="9">
        <f t="shared" si="140"/>
        <v>48.6132803910467</v>
      </c>
      <c r="M914" s="9">
        <f t="shared" si="143"/>
        <v>83.938727807084973</v>
      </c>
      <c r="N914" s="9">
        <f t="shared" si="144"/>
        <v>0</v>
      </c>
      <c r="O914" s="9">
        <f t="shared" si="145"/>
        <v>0</v>
      </c>
      <c r="R914" s="9">
        <f t="shared" si="146"/>
        <v>48.6132803910467</v>
      </c>
      <c r="S914" s="9">
        <f t="shared" si="147"/>
        <v>0</v>
      </c>
      <c r="T914" s="9">
        <f t="shared" si="148"/>
        <v>83.938727807084973</v>
      </c>
      <c r="U914" s="9">
        <f t="shared" si="149"/>
        <v>0</v>
      </c>
    </row>
    <row r="915" spans="8:21">
      <c r="H915" s="8">
        <v>911</v>
      </c>
      <c r="I915" s="9">
        <v>1.0379597922687747</v>
      </c>
      <c r="J915" s="9">
        <f t="shared" ca="1" si="141"/>
        <v>0.26697807147729002</v>
      </c>
      <c r="K915" s="9">
        <f t="shared" si="142"/>
        <v>1.0379597922687747</v>
      </c>
      <c r="L915" s="9">
        <f t="shared" si="140"/>
        <v>137.97343790043334</v>
      </c>
      <c r="M915" s="9">
        <f t="shared" si="143"/>
        <v>113.39506087425124</v>
      </c>
      <c r="N915" s="9">
        <f t="shared" si="144"/>
        <v>0</v>
      </c>
      <c r="O915" s="9">
        <f t="shared" si="145"/>
        <v>0.13860541962714024</v>
      </c>
      <c r="R915" s="9">
        <f t="shared" si="146"/>
        <v>137.97343790043334</v>
      </c>
      <c r="S915" s="9">
        <f t="shared" si="147"/>
        <v>0</v>
      </c>
      <c r="T915" s="9">
        <f t="shared" si="148"/>
        <v>113.39506087425124</v>
      </c>
      <c r="U915" s="9">
        <f t="shared" si="149"/>
        <v>0.13860541962714024</v>
      </c>
    </row>
    <row r="916" spans="8:21">
      <c r="H916" s="8">
        <v>912</v>
      </c>
      <c r="I916" s="9">
        <v>-2.9520436687874865</v>
      </c>
      <c r="J916" s="9">
        <f t="shared" ca="1" si="141"/>
        <v>-0.88384312880055704</v>
      </c>
      <c r="K916" s="9">
        <f t="shared" si="142"/>
        <v>-2.9520436687874865</v>
      </c>
      <c r="L916" s="9">
        <f t="shared" si="140"/>
        <v>36.189922809008429</v>
      </c>
      <c r="M916" s="9">
        <f t="shared" si="143"/>
        <v>77.091421574040069</v>
      </c>
      <c r="N916" s="9">
        <f t="shared" si="144"/>
        <v>0</v>
      </c>
      <c r="O916" s="9">
        <f t="shared" si="145"/>
        <v>0</v>
      </c>
      <c r="R916" s="9">
        <f t="shared" si="146"/>
        <v>36.189922809008429</v>
      </c>
      <c r="S916" s="9">
        <f t="shared" si="147"/>
        <v>0</v>
      </c>
      <c r="T916" s="9">
        <f t="shared" si="148"/>
        <v>77.091421574040069</v>
      </c>
      <c r="U916" s="9">
        <f t="shared" si="149"/>
        <v>0</v>
      </c>
    </row>
    <row r="917" spans="8:21">
      <c r="H917" s="8">
        <v>913</v>
      </c>
      <c r="I917" s="9">
        <v>1.0321334799418944</v>
      </c>
      <c r="J917" s="9">
        <f t="shared" ca="1" si="141"/>
        <v>-0.46726888957893831</v>
      </c>
      <c r="K917" s="9">
        <f t="shared" si="142"/>
        <v>1.0321334799418944</v>
      </c>
      <c r="L917" s="9">
        <f t="shared" si="140"/>
        <v>137.70407434183647</v>
      </c>
      <c r="M917" s="9">
        <f t="shared" si="143"/>
        <v>113.33118290505998</v>
      </c>
      <c r="N917" s="9">
        <f t="shared" si="144"/>
        <v>0</v>
      </c>
      <c r="O917" s="9">
        <f t="shared" si="145"/>
        <v>0.20248338881842187</v>
      </c>
      <c r="R917" s="9">
        <f t="shared" si="146"/>
        <v>137.70407434183647</v>
      </c>
      <c r="S917" s="9">
        <f t="shared" si="147"/>
        <v>0</v>
      </c>
      <c r="T917" s="9">
        <f t="shared" si="148"/>
        <v>113.33118290505998</v>
      </c>
      <c r="U917" s="9">
        <f t="shared" si="149"/>
        <v>0.20248338881842187</v>
      </c>
    </row>
    <row r="918" spans="8:21">
      <c r="H918" s="8">
        <v>914</v>
      </c>
      <c r="I918" s="9">
        <v>0.12058134715647473</v>
      </c>
      <c r="J918" s="9">
        <f t="shared" ca="1" si="141"/>
        <v>-1.0441538262033947</v>
      </c>
      <c r="K918" s="9">
        <f t="shared" si="142"/>
        <v>0.12058134715647473</v>
      </c>
      <c r="L918" s="9">
        <f t="shared" si="140"/>
        <v>101.42958316026696</v>
      </c>
      <c r="M918" s="9">
        <f t="shared" si="143"/>
        <v>103.76775441271221</v>
      </c>
      <c r="N918" s="9">
        <f t="shared" si="144"/>
        <v>17.392337516908469</v>
      </c>
      <c r="O918" s="9">
        <f t="shared" si="145"/>
        <v>9.7659118811661756</v>
      </c>
      <c r="R918" s="9">
        <f t="shared" si="146"/>
        <v>101.42958316026696</v>
      </c>
      <c r="S918" s="9">
        <f t="shared" si="147"/>
        <v>17.392337516908469</v>
      </c>
      <c r="T918" s="9">
        <f t="shared" si="148"/>
        <v>103.76775441271221</v>
      </c>
      <c r="U918" s="9">
        <f t="shared" si="149"/>
        <v>9.7659118811661756</v>
      </c>
    </row>
    <row r="919" spans="8:21">
      <c r="H919" s="8">
        <v>915</v>
      </c>
      <c r="I919" s="9">
        <v>-0.21678554864106014</v>
      </c>
      <c r="J919" s="9">
        <f t="shared" ca="1" si="141"/>
        <v>0.1752592327218247</v>
      </c>
      <c r="K919" s="9">
        <f t="shared" si="142"/>
        <v>-0.21678554864106014</v>
      </c>
      <c r="L919" s="9">
        <f t="shared" si="140"/>
        <v>90.577797418318568</v>
      </c>
      <c r="M919" s="9">
        <f t="shared" si="143"/>
        <v>100.43667750347301</v>
      </c>
      <c r="N919" s="9">
        <f t="shared" si="144"/>
        <v>11.363183633534945</v>
      </c>
      <c r="O919" s="9">
        <f t="shared" si="145"/>
        <v>9.6097444683702946</v>
      </c>
      <c r="R919" s="9">
        <f t="shared" si="146"/>
        <v>90.577797418318568</v>
      </c>
      <c r="S919" s="9">
        <f t="shared" si="147"/>
        <v>11.363183633534945</v>
      </c>
      <c r="T919" s="9">
        <f t="shared" si="148"/>
        <v>100.43667750347301</v>
      </c>
      <c r="U919" s="9">
        <f t="shared" si="149"/>
        <v>9.6097444683702946</v>
      </c>
    </row>
    <row r="920" spans="8:21">
      <c r="H920" s="8">
        <v>916</v>
      </c>
      <c r="I920" s="9">
        <v>-1.3123295169933105</v>
      </c>
      <c r="J920" s="9">
        <f t="shared" ca="1" si="141"/>
        <v>0.72218515452415522</v>
      </c>
      <c r="K920" s="9">
        <f t="shared" si="142"/>
        <v>-1.3123295169933105</v>
      </c>
      <c r="L920" s="9">
        <f t="shared" si="140"/>
        <v>62.724650800144431</v>
      </c>
      <c r="M920" s="9">
        <f t="shared" si="143"/>
        <v>90.339422734928945</v>
      </c>
      <c r="N920" s="9">
        <f t="shared" si="144"/>
        <v>0</v>
      </c>
      <c r="O920" s="9">
        <f t="shared" si="145"/>
        <v>0</v>
      </c>
      <c r="R920" s="9">
        <f t="shared" si="146"/>
        <v>62.724650800144431</v>
      </c>
      <c r="S920" s="9">
        <f t="shared" si="147"/>
        <v>0</v>
      </c>
      <c r="T920" s="9">
        <f t="shared" si="148"/>
        <v>90.339422734928945</v>
      </c>
      <c r="U920" s="9">
        <f t="shared" si="149"/>
        <v>0</v>
      </c>
    </row>
    <row r="921" spans="8:21">
      <c r="H921" s="8">
        <v>917</v>
      </c>
      <c r="I921" s="9">
        <v>-3.6753176611601254E-2</v>
      </c>
      <c r="J921" s="9">
        <f t="shared" ca="1" si="141"/>
        <v>-0.83054257626151551</v>
      </c>
      <c r="K921" s="9">
        <f t="shared" si="142"/>
        <v>-3.6753176611601254E-2</v>
      </c>
      <c r="L921" s="9">
        <f t="shared" si="140"/>
        <v>96.215790105394547</v>
      </c>
      <c r="M921" s="9">
        <f t="shared" si="143"/>
        <v>102.20074354105714</v>
      </c>
      <c r="N921" s="9">
        <f t="shared" si="144"/>
        <v>17.001176320610924</v>
      </c>
      <c r="O921" s="9">
        <f t="shared" si="145"/>
        <v>11.332922752821247</v>
      </c>
      <c r="R921" s="9">
        <f t="shared" si="146"/>
        <v>96.215790105394547</v>
      </c>
      <c r="S921" s="9">
        <f t="shared" si="147"/>
        <v>17.001176320610924</v>
      </c>
      <c r="T921" s="9">
        <f t="shared" si="148"/>
        <v>102.20074354105714</v>
      </c>
      <c r="U921" s="9">
        <f t="shared" si="149"/>
        <v>11.332922752821247</v>
      </c>
    </row>
    <row r="922" spans="8:21">
      <c r="H922" s="8">
        <v>918</v>
      </c>
      <c r="I922" s="9">
        <v>-0.69402931220961683</v>
      </c>
      <c r="J922" s="9">
        <f t="shared" ca="1" si="141"/>
        <v>-0.58436202208183274</v>
      </c>
      <c r="K922" s="9">
        <f t="shared" si="142"/>
        <v>-0.69402931220961683</v>
      </c>
      <c r="L922" s="9">
        <f t="shared" si="140"/>
        <v>77.179785543125661</v>
      </c>
      <c r="M922" s="9">
        <f t="shared" si="143"/>
        <v>95.906302963875817</v>
      </c>
      <c r="N922" s="9">
        <f t="shared" si="144"/>
        <v>0</v>
      </c>
      <c r="O922" s="9">
        <f t="shared" si="145"/>
        <v>5.0793699287731044</v>
      </c>
      <c r="R922" s="9">
        <f t="shared" si="146"/>
        <v>77.179785543125661</v>
      </c>
      <c r="S922" s="9">
        <f t="shared" si="147"/>
        <v>0</v>
      </c>
      <c r="T922" s="9">
        <f t="shared" si="148"/>
        <v>95.906302963875817</v>
      </c>
      <c r="U922" s="9">
        <f t="shared" si="149"/>
        <v>5.0793699287731044</v>
      </c>
    </row>
    <row r="923" spans="8:21">
      <c r="H923" s="8">
        <v>919</v>
      </c>
      <c r="I923" s="9">
        <v>1.201647574531074</v>
      </c>
      <c r="J923" s="9">
        <f t="shared" ca="1" si="141"/>
        <v>0.32334803090532399</v>
      </c>
      <c r="K923" s="9">
        <f t="shared" si="142"/>
        <v>1.201647574531074</v>
      </c>
      <c r="L923" s="9">
        <f t="shared" si="140"/>
        <v>145.76029200597469</v>
      </c>
      <c r="M923" s="9">
        <f t="shared" si="143"/>
        <v>115.20447550351905</v>
      </c>
      <c r="N923" s="9">
        <f t="shared" si="144"/>
        <v>0</v>
      </c>
      <c r="O923" s="9">
        <f t="shared" si="145"/>
        <v>0</v>
      </c>
      <c r="R923" s="9">
        <f t="shared" si="146"/>
        <v>145.76029200597469</v>
      </c>
      <c r="S923" s="9">
        <f t="shared" si="147"/>
        <v>0</v>
      </c>
      <c r="T923" s="9">
        <f t="shared" si="148"/>
        <v>115.20447550351905</v>
      </c>
      <c r="U923" s="9">
        <f t="shared" si="149"/>
        <v>0</v>
      </c>
    </row>
    <row r="924" spans="8:21">
      <c r="H924" s="8">
        <v>920</v>
      </c>
      <c r="I924" s="9">
        <v>0.87366253578825848</v>
      </c>
      <c r="J924" s="9">
        <f t="shared" ca="1" si="141"/>
        <v>1.4314042929065236</v>
      </c>
      <c r="K924" s="9">
        <f t="shared" si="142"/>
        <v>0.87366253578825848</v>
      </c>
      <c r="L924" s="9">
        <f t="shared" si="140"/>
        <v>130.57588025969488</v>
      </c>
      <c r="M924" s="9">
        <f t="shared" si="143"/>
        <v>111.60748631241439</v>
      </c>
      <c r="N924" s="9">
        <f t="shared" si="144"/>
        <v>0</v>
      </c>
      <c r="O924" s="9">
        <f t="shared" si="145"/>
        <v>1.9261799814640028</v>
      </c>
      <c r="R924" s="9">
        <f t="shared" si="146"/>
        <v>130.57588025969488</v>
      </c>
      <c r="S924" s="9">
        <f t="shared" si="147"/>
        <v>0</v>
      </c>
      <c r="T924" s="9">
        <f t="shared" si="148"/>
        <v>111.60748631241439</v>
      </c>
      <c r="U924" s="9">
        <f t="shared" si="149"/>
        <v>1.9261799814640028</v>
      </c>
    </row>
    <row r="925" spans="8:21">
      <c r="H925" s="8">
        <v>921</v>
      </c>
      <c r="I925" s="9">
        <v>-1.9487684403564132</v>
      </c>
      <c r="J925" s="9">
        <f t="shared" ca="1" si="141"/>
        <v>-9.3377365279717073E-2</v>
      </c>
      <c r="K925" s="9">
        <f t="shared" si="142"/>
        <v>-1.9487684403564132</v>
      </c>
      <c r="L925" s="9">
        <f t="shared" si="140"/>
        <v>50.667647726800446</v>
      </c>
      <c r="M925" s="9">
        <f t="shared" si="143"/>
        <v>84.946523550683708</v>
      </c>
      <c r="N925" s="9">
        <f t="shared" si="144"/>
        <v>0</v>
      </c>
      <c r="O925" s="9">
        <f t="shared" si="145"/>
        <v>0</v>
      </c>
      <c r="R925" s="9">
        <f t="shared" si="146"/>
        <v>50.667647726800446</v>
      </c>
      <c r="S925" s="9">
        <f t="shared" si="147"/>
        <v>0</v>
      </c>
      <c r="T925" s="9">
        <f t="shared" si="148"/>
        <v>84.946523550683708</v>
      </c>
      <c r="U925" s="9">
        <f t="shared" si="149"/>
        <v>0</v>
      </c>
    </row>
    <row r="926" spans="8:21">
      <c r="H926" s="8">
        <v>922</v>
      </c>
      <c r="I926" s="9">
        <v>-0.50605232672321621</v>
      </c>
      <c r="J926" s="9">
        <f t="shared" ca="1" si="141"/>
        <v>1.2812973031452533</v>
      </c>
      <c r="K926" s="9">
        <f t="shared" si="142"/>
        <v>-0.50605232672321621</v>
      </c>
      <c r="L926" s="9">
        <f t="shared" si="140"/>
        <v>82.202575053211945</v>
      </c>
      <c r="M926" s="9">
        <f t="shared" si="143"/>
        <v>97.665810243383703</v>
      </c>
      <c r="N926" s="9">
        <f t="shared" si="144"/>
        <v>2.9879612684283217</v>
      </c>
      <c r="O926" s="9">
        <f t="shared" si="145"/>
        <v>6.8388772082809908</v>
      </c>
      <c r="R926" s="9">
        <f t="shared" si="146"/>
        <v>82.202575053211945</v>
      </c>
      <c r="S926" s="9">
        <f t="shared" si="147"/>
        <v>2.9879612684283217</v>
      </c>
      <c r="T926" s="9">
        <f t="shared" si="148"/>
        <v>97.665810243383703</v>
      </c>
      <c r="U926" s="9">
        <f t="shared" si="149"/>
        <v>6.8388772082809908</v>
      </c>
    </row>
    <row r="927" spans="8:21">
      <c r="H927" s="8">
        <v>923</v>
      </c>
      <c r="I927" s="9">
        <v>-1.3913406950569074</v>
      </c>
      <c r="J927" s="9">
        <f t="shared" ca="1" si="141"/>
        <v>-0.24299123400515069</v>
      </c>
      <c r="K927" s="9">
        <f t="shared" si="142"/>
        <v>-1.3913406950569074</v>
      </c>
      <c r="L927" s="9">
        <f t="shared" si="140"/>
        <v>61.084216849347108</v>
      </c>
      <c r="M927" s="9">
        <f t="shared" si="143"/>
        <v>89.651732045534075</v>
      </c>
      <c r="N927" s="9">
        <f t="shared" si="144"/>
        <v>0</v>
      </c>
      <c r="O927" s="9">
        <f t="shared" si="145"/>
        <v>0</v>
      </c>
      <c r="R927" s="9">
        <f t="shared" si="146"/>
        <v>61.084216849347108</v>
      </c>
      <c r="S927" s="9">
        <f t="shared" si="147"/>
        <v>0</v>
      </c>
      <c r="T927" s="9">
        <f t="shared" si="148"/>
        <v>89.651732045534075</v>
      </c>
      <c r="U927" s="9">
        <f t="shared" si="149"/>
        <v>0</v>
      </c>
    </row>
    <row r="928" spans="8:21">
      <c r="H928" s="8">
        <v>924</v>
      </c>
      <c r="I928" s="9">
        <v>-1.0873198580389842</v>
      </c>
      <c r="J928" s="9">
        <f t="shared" ca="1" si="141"/>
        <v>-1.1022784869256013</v>
      </c>
      <c r="K928" s="9">
        <f t="shared" si="142"/>
        <v>-1.0873198580389842</v>
      </c>
      <c r="L928" s="9">
        <f t="shared" si="140"/>
        <v>67.641699125488628</v>
      </c>
      <c r="M928" s="9">
        <f t="shared" si="143"/>
        <v>92.326881017250656</v>
      </c>
      <c r="N928" s="9">
        <f t="shared" si="144"/>
        <v>0</v>
      </c>
      <c r="O928" s="9">
        <f t="shared" si="145"/>
        <v>1.499947982147944</v>
      </c>
      <c r="R928" s="9">
        <f t="shared" si="146"/>
        <v>67.641699125488628</v>
      </c>
      <c r="S928" s="9">
        <f t="shared" si="147"/>
        <v>0</v>
      </c>
      <c r="T928" s="9">
        <f t="shared" si="148"/>
        <v>92.326881017250656</v>
      </c>
      <c r="U928" s="9">
        <f t="shared" si="149"/>
        <v>1.499947982147944</v>
      </c>
    </row>
    <row r="929" spans="8:21">
      <c r="H929" s="8">
        <v>925</v>
      </c>
      <c r="I929" s="9">
        <v>8.1441410477171308E-2</v>
      </c>
      <c r="J929" s="9">
        <f t="shared" ca="1" si="141"/>
        <v>-0.73705821039298147</v>
      </c>
      <c r="K929" s="9">
        <f t="shared" si="142"/>
        <v>8.1441410477171308E-2</v>
      </c>
      <c r="L929" s="9">
        <f t="shared" si="140"/>
        <v>100.10673173038123</v>
      </c>
      <c r="M929" s="9">
        <f t="shared" si="143"/>
        <v>103.3756999770617</v>
      </c>
      <c r="N929" s="9">
        <f t="shared" si="144"/>
        <v>18.715188946794228</v>
      </c>
      <c r="O929" s="9">
        <f t="shared" si="145"/>
        <v>10.157966316816697</v>
      </c>
      <c r="R929" s="9">
        <f t="shared" si="146"/>
        <v>100.10673173038123</v>
      </c>
      <c r="S929" s="9">
        <f t="shared" si="147"/>
        <v>18.715188946794228</v>
      </c>
      <c r="T929" s="9">
        <f t="shared" si="148"/>
        <v>103.3756999770617</v>
      </c>
      <c r="U929" s="9">
        <f t="shared" si="149"/>
        <v>10.157966316816697</v>
      </c>
    </row>
    <row r="930" spans="8:21">
      <c r="H930" s="8">
        <v>926</v>
      </c>
      <c r="I930" s="9">
        <v>-2.1140677844445381</v>
      </c>
      <c r="J930" s="9">
        <f t="shared" ca="1" si="141"/>
        <v>-1.0322754464599699</v>
      </c>
      <c r="K930" s="9">
        <f t="shared" si="142"/>
        <v>-2.1140677844445381</v>
      </c>
      <c r="L930" s="9">
        <f t="shared" si="140"/>
        <v>47.934946696317475</v>
      </c>
      <c r="M930" s="9">
        <f t="shared" si="143"/>
        <v>83.599313025215835</v>
      </c>
      <c r="N930" s="9">
        <f t="shared" si="144"/>
        <v>0</v>
      </c>
      <c r="O930" s="9">
        <f t="shared" si="145"/>
        <v>0</v>
      </c>
      <c r="R930" s="9">
        <f t="shared" si="146"/>
        <v>47.934946696317475</v>
      </c>
      <c r="S930" s="9">
        <f t="shared" si="147"/>
        <v>0</v>
      </c>
      <c r="T930" s="9">
        <f t="shared" si="148"/>
        <v>83.599313025215835</v>
      </c>
      <c r="U930" s="9">
        <f t="shared" si="149"/>
        <v>0</v>
      </c>
    </row>
    <row r="931" spans="8:21">
      <c r="H931" s="8">
        <v>927</v>
      </c>
      <c r="I931" s="9">
        <v>-1.724056314891961</v>
      </c>
      <c r="J931" s="9">
        <f t="shared" ca="1" si="141"/>
        <v>-0.56452396834439444</v>
      </c>
      <c r="K931" s="9">
        <f t="shared" si="142"/>
        <v>-1.724056314891961</v>
      </c>
      <c r="L931" s="9">
        <f t="shared" si="140"/>
        <v>54.634082988826982</v>
      </c>
      <c r="M931" s="9">
        <f t="shared" si="143"/>
        <v>86.812840478900355</v>
      </c>
      <c r="N931" s="9">
        <f t="shared" si="144"/>
        <v>0</v>
      </c>
      <c r="O931" s="9">
        <f t="shared" si="145"/>
        <v>0</v>
      </c>
      <c r="R931" s="9">
        <f t="shared" si="146"/>
        <v>54.634082988826982</v>
      </c>
      <c r="S931" s="9">
        <f t="shared" si="147"/>
        <v>0</v>
      </c>
      <c r="T931" s="9">
        <f t="shared" si="148"/>
        <v>86.812840478900355</v>
      </c>
      <c r="U931" s="9">
        <f t="shared" si="149"/>
        <v>0</v>
      </c>
    </row>
    <row r="932" spans="8:21">
      <c r="H932" s="8">
        <v>928</v>
      </c>
      <c r="I932" s="9">
        <v>1.4657934980259364</v>
      </c>
      <c r="J932" s="9">
        <f t="shared" ca="1" si="141"/>
        <v>-0.10416272372337204</v>
      </c>
      <c r="K932" s="9">
        <f t="shared" si="142"/>
        <v>1.4657934980259364</v>
      </c>
      <c r="L932" s="9">
        <f t="shared" si="140"/>
        <v>159.26351948529646</v>
      </c>
      <c r="M932" s="9">
        <f t="shared" si="143"/>
        <v>118.18544789130827</v>
      </c>
      <c r="N932" s="9">
        <f t="shared" si="144"/>
        <v>0</v>
      </c>
      <c r="O932" s="9">
        <f t="shared" si="145"/>
        <v>0</v>
      </c>
      <c r="R932" s="9">
        <f t="shared" si="146"/>
        <v>159.26351948529646</v>
      </c>
      <c r="S932" s="9">
        <f t="shared" si="147"/>
        <v>0</v>
      </c>
      <c r="T932" s="9">
        <f t="shared" si="148"/>
        <v>118.18544789130827</v>
      </c>
      <c r="U932" s="9">
        <f t="shared" si="149"/>
        <v>0</v>
      </c>
    </row>
    <row r="933" spans="8:21">
      <c r="H933" s="8">
        <v>929</v>
      </c>
      <c r="I933" s="9">
        <v>-1.0669997551657817</v>
      </c>
      <c r="J933" s="9">
        <f t="shared" ca="1" si="141"/>
        <v>-0.42097330545495015</v>
      </c>
      <c r="K933" s="9">
        <f t="shared" si="142"/>
        <v>-1.0669997551657817</v>
      </c>
      <c r="L933" s="9">
        <f t="shared" si="140"/>
        <v>68.104287908011017</v>
      </c>
      <c r="M933" s="9">
        <f t="shared" si="143"/>
        <v>92.508502171721332</v>
      </c>
      <c r="N933" s="9">
        <f t="shared" si="144"/>
        <v>0</v>
      </c>
      <c r="O933" s="9">
        <f t="shared" si="145"/>
        <v>1.6815691366186201</v>
      </c>
      <c r="R933" s="9">
        <f t="shared" si="146"/>
        <v>68.104287908011017</v>
      </c>
      <c r="S933" s="9">
        <f t="shared" si="147"/>
        <v>0</v>
      </c>
      <c r="T933" s="9">
        <f t="shared" si="148"/>
        <v>92.508502171721332</v>
      </c>
      <c r="U933" s="9">
        <f t="shared" si="149"/>
        <v>1.6815691366186201</v>
      </c>
    </row>
    <row r="934" spans="8:21">
      <c r="H934" s="8">
        <v>930</v>
      </c>
      <c r="I934" s="9">
        <v>0.43443952882391118</v>
      </c>
      <c r="J934" s="9">
        <f t="shared" ca="1" si="141"/>
        <v>-1.3767855580816755</v>
      </c>
      <c r="K934" s="9">
        <f t="shared" si="142"/>
        <v>0.43443952882391118</v>
      </c>
      <c r="L934" s="9">
        <f t="shared" si="140"/>
        <v>112.68941007803545</v>
      </c>
      <c r="M934" s="9">
        <f t="shared" si="143"/>
        <v>106.96583521618177</v>
      </c>
      <c r="N934" s="9">
        <f t="shared" si="144"/>
        <v>6.1325105991400051</v>
      </c>
      <c r="O934" s="9">
        <f t="shared" si="145"/>
        <v>6.56783107769661</v>
      </c>
      <c r="R934" s="9">
        <f t="shared" si="146"/>
        <v>112.68941007803545</v>
      </c>
      <c r="S934" s="9">
        <f t="shared" si="147"/>
        <v>6.1325105991400051</v>
      </c>
      <c r="T934" s="9">
        <f t="shared" si="148"/>
        <v>106.96583521618177</v>
      </c>
      <c r="U934" s="9">
        <f t="shared" si="149"/>
        <v>6.56783107769661</v>
      </c>
    </row>
    <row r="935" spans="8:21">
      <c r="H935" s="8">
        <v>931</v>
      </c>
      <c r="I935" s="9">
        <v>0.7668455419865553</v>
      </c>
      <c r="J935" s="9">
        <f t="shared" ca="1" si="141"/>
        <v>-0.39671025174753877</v>
      </c>
      <c r="K935" s="9">
        <f t="shared" si="142"/>
        <v>0.7668455419865553</v>
      </c>
      <c r="L935" s="9">
        <f t="shared" si="140"/>
        <v>125.98050892525481</v>
      </c>
      <c r="M935" s="9">
        <f t="shared" si="143"/>
        <v>110.46044806621023</v>
      </c>
      <c r="N935" s="9">
        <f t="shared" si="144"/>
        <v>0</v>
      </c>
      <c r="O935" s="9">
        <f t="shared" si="145"/>
        <v>3.0732182276681499</v>
      </c>
      <c r="R935" s="9">
        <f t="shared" si="146"/>
        <v>125.98050892525481</v>
      </c>
      <c r="S935" s="9">
        <f t="shared" si="147"/>
        <v>0</v>
      </c>
      <c r="T935" s="9">
        <f t="shared" si="148"/>
        <v>110.46044806621023</v>
      </c>
      <c r="U935" s="9">
        <f t="shared" si="149"/>
        <v>3.0732182276681499</v>
      </c>
    </row>
    <row r="936" spans="8:21">
      <c r="H936" s="8">
        <v>932</v>
      </c>
      <c r="I936" s="9">
        <v>1.9111295804103809</v>
      </c>
      <c r="J936" s="9">
        <f t="shared" ca="1" si="141"/>
        <v>0.75013218698077277</v>
      </c>
      <c r="K936" s="9">
        <f t="shared" si="142"/>
        <v>1.9111295804103809</v>
      </c>
      <c r="L936" s="9">
        <f t="shared" si="140"/>
        <v>184.92117011719716</v>
      </c>
      <c r="M936" s="9">
        <f t="shared" si="143"/>
        <v>123.38688690064683</v>
      </c>
      <c r="N936" s="9">
        <f t="shared" si="144"/>
        <v>0</v>
      </c>
      <c r="O936" s="9">
        <f t="shared" si="145"/>
        <v>0</v>
      </c>
      <c r="R936" s="9">
        <f t="shared" si="146"/>
        <v>184.92117011719716</v>
      </c>
      <c r="S936" s="9">
        <f t="shared" si="147"/>
        <v>0</v>
      </c>
      <c r="T936" s="9">
        <f t="shared" si="148"/>
        <v>123.38688690064683</v>
      </c>
      <c r="U936" s="9">
        <f t="shared" si="149"/>
        <v>0</v>
      </c>
    </row>
    <row r="937" spans="8:21">
      <c r="H937" s="8">
        <v>933</v>
      </c>
      <c r="I937" s="9">
        <v>-1.810842276108227</v>
      </c>
      <c r="J937" s="9">
        <f t="shared" ca="1" si="141"/>
        <v>-0.26364235713501621</v>
      </c>
      <c r="K937" s="9">
        <f t="shared" si="142"/>
        <v>-1.810842276108227</v>
      </c>
      <c r="L937" s="9">
        <f t="shared" si="140"/>
        <v>53.066677155025509</v>
      </c>
      <c r="M937" s="9">
        <f t="shared" si="143"/>
        <v>86.087239799831451</v>
      </c>
      <c r="N937" s="9">
        <f t="shared" si="144"/>
        <v>0</v>
      </c>
      <c r="O937" s="9">
        <f t="shared" si="145"/>
        <v>0</v>
      </c>
      <c r="R937" s="9">
        <f t="shared" si="146"/>
        <v>53.066677155025509</v>
      </c>
      <c r="S937" s="9">
        <f t="shared" si="147"/>
        <v>0</v>
      </c>
      <c r="T937" s="9">
        <f t="shared" si="148"/>
        <v>86.087239799831451</v>
      </c>
      <c r="U937" s="9">
        <f t="shared" si="149"/>
        <v>0</v>
      </c>
    </row>
    <row r="938" spans="8:21">
      <c r="H938" s="8">
        <v>934</v>
      </c>
      <c r="I938" s="9">
        <v>-8.4580154157601853E-2</v>
      </c>
      <c r="J938" s="9">
        <f t="shared" ca="1" si="141"/>
        <v>-4.2135531780537958E-3</v>
      </c>
      <c r="K938" s="9">
        <f t="shared" si="142"/>
        <v>-8.4580154157601853E-2</v>
      </c>
      <c r="L938" s="9">
        <f t="shared" si="140"/>
        <v>94.684651759193414</v>
      </c>
      <c r="M938" s="9">
        <f t="shared" si="143"/>
        <v>101.72910583583852</v>
      </c>
      <c r="N938" s="9">
        <f t="shared" si="144"/>
        <v>15.470037974409792</v>
      </c>
      <c r="O938" s="9">
        <f t="shared" si="145"/>
        <v>10.902172800735812</v>
      </c>
      <c r="R938" s="9">
        <f t="shared" si="146"/>
        <v>94.684651759193414</v>
      </c>
      <c r="S938" s="9">
        <f t="shared" si="147"/>
        <v>15.470037974409792</v>
      </c>
      <c r="T938" s="9">
        <f t="shared" si="148"/>
        <v>101.72910583583852</v>
      </c>
      <c r="U938" s="9">
        <f t="shared" si="149"/>
        <v>10.902172800735812</v>
      </c>
    </row>
    <row r="939" spans="8:21">
      <c r="H939" s="8">
        <v>935</v>
      </c>
      <c r="I939" s="9">
        <v>0.14487999184389436</v>
      </c>
      <c r="J939" s="9">
        <f t="shared" ca="1" si="141"/>
        <v>0.50354952370299311</v>
      </c>
      <c r="K939" s="9">
        <f t="shared" si="142"/>
        <v>0.14487999184389436</v>
      </c>
      <c r="L939" s="9">
        <f t="shared" si="140"/>
        <v>102.25960880043476</v>
      </c>
      <c r="M939" s="9">
        <f t="shared" si="143"/>
        <v>104.01189524317155</v>
      </c>
      <c r="N939" s="9">
        <f t="shared" si="144"/>
        <v>16.562311876740694</v>
      </c>
      <c r="O939" s="9">
        <f t="shared" si="145"/>
        <v>9.5217710507068318</v>
      </c>
      <c r="R939" s="9">
        <f t="shared" si="146"/>
        <v>102.25960880043476</v>
      </c>
      <c r="S939" s="9">
        <f t="shared" si="147"/>
        <v>16.562311876740694</v>
      </c>
      <c r="T939" s="9">
        <f t="shared" si="148"/>
        <v>104.01189524317155</v>
      </c>
      <c r="U939" s="9">
        <f t="shared" si="149"/>
        <v>9.5217710507068318</v>
      </c>
    </row>
    <row r="940" spans="8:21">
      <c r="H940" s="8">
        <v>936</v>
      </c>
      <c r="I940" s="9">
        <v>1.3453731054282205</v>
      </c>
      <c r="J940" s="9">
        <f t="shared" ca="1" si="141"/>
        <v>-6.2836040272097202E-2</v>
      </c>
      <c r="K940" s="9">
        <f t="shared" si="142"/>
        <v>1.3453731054282205</v>
      </c>
      <c r="L940" s="9">
        <f t="shared" si="140"/>
        <v>152.95904108377138</v>
      </c>
      <c r="M940" s="9">
        <f t="shared" si="143"/>
        <v>116.81701626298141</v>
      </c>
      <c r="N940" s="9">
        <f t="shared" si="144"/>
        <v>0</v>
      </c>
      <c r="O940" s="9">
        <f t="shared" si="145"/>
        <v>0</v>
      </c>
      <c r="R940" s="9">
        <f t="shared" si="146"/>
        <v>152.95904108377138</v>
      </c>
      <c r="S940" s="9">
        <f t="shared" si="147"/>
        <v>0</v>
      </c>
      <c r="T940" s="9">
        <f t="shared" si="148"/>
        <v>116.81701626298141</v>
      </c>
      <c r="U940" s="9">
        <f t="shared" si="149"/>
        <v>0</v>
      </c>
    </row>
    <row r="941" spans="8:21">
      <c r="H941" s="8">
        <v>937</v>
      </c>
      <c r="I941" s="9">
        <v>-0.22388149408546501</v>
      </c>
      <c r="J941" s="9">
        <f t="shared" ca="1" si="141"/>
        <v>0.21851968210156567</v>
      </c>
      <c r="K941" s="9">
        <f t="shared" si="142"/>
        <v>-0.22388149408546501</v>
      </c>
      <c r="L941" s="9">
        <f t="shared" si="140"/>
        <v>90.362475034544957</v>
      </c>
      <c r="M941" s="9">
        <f t="shared" si="143"/>
        <v>100.36777434264712</v>
      </c>
      <c r="N941" s="9">
        <f t="shared" si="144"/>
        <v>11.147861249761334</v>
      </c>
      <c r="O941" s="9">
        <f t="shared" si="145"/>
        <v>9.5408413075444116</v>
      </c>
      <c r="R941" s="9">
        <f t="shared" si="146"/>
        <v>90.362475034544957</v>
      </c>
      <c r="S941" s="9">
        <f t="shared" si="147"/>
        <v>11.147861249761334</v>
      </c>
      <c r="T941" s="9">
        <f t="shared" si="148"/>
        <v>100.36777434264712</v>
      </c>
      <c r="U941" s="9">
        <f t="shared" si="149"/>
        <v>9.5408413075444116</v>
      </c>
    </row>
    <row r="942" spans="8:21">
      <c r="H942" s="8">
        <v>938</v>
      </c>
      <c r="I942" s="9">
        <v>-1.6406480153310694</v>
      </c>
      <c r="J942" s="9">
        <f t="shared" ca="1" si="141"/>
        <v>-0.50454576096343573</v>
      </c>
      <c r="K942" s="9">
        <f t="shared" si="142"/>
        <v>-1.6406480153310694</v>
      </c>
      <c r="L942" s="9">
        <f t="shared" si="140"/>
        <v>56.184097757880068</v>
      </c>
      <c r="M942" s="9">
        <f t="shared" si="143"/>
        <v>87.515963992019408</v>
      </c>
      <c r="N942" s="9">
        <f t="shared" si="144"/>
        <v>0</v>
      </c>
      <c r="O942" s="9">
        <f t="shared" si="145"/>
        <v>0</v>
      </c>
      <c r="R942" s="9">
        <f t="shared" si="146"/>
        <v>56.184097757880068</v>
      </c>
      <c r="S942" s="9">
        <f t="shared" si="147"/>
        <v>0</v>
      </c>
      <c r="T942" s="9">
        <f t="shared" si="148"/>
        <v>87.515963992019408</v>
      </c>
      <c r="U942" s="9">
        <f t="shared" si="149"/>
        <v>0</v>
      </c>
    </row>
    <row r="943" spans="8:21">
      <c r="H943" s="8">
        <v>939</v>
      </c>
      <c r="I943" s="9">
        <v>-1.2129506130269396</v>
      </c>
      <c r="J943" s="9">
        <f t="shared" ca="1" si="141"/>
        <v>-0.55354767171184061</v>
      </c>
      <c r="K943" s="9">
        <f t="shared" si="142"/>
        <v>-1.2129506130269396</v>
      </c>
      <c r="L943" s="9">
        <f t="shared" si="140"/>
        <v>64.850656847146311</v>
      </c>
      <c r="M943" s="9">
        <f t="shared" si="143"/>
        <v>91.211883275922006</v>
      </c>
      <c r="N943" s="9">
        <f t="shared" si="144"/>
        <v>0</v>
      </c>
      <c r="O943" s="9">
        <f t="shared" si="145"/>
        <v>0.3849502408192933</v>
      </c>
      <c r="R943" s="9">
        <f t="shared" si="146"/>
        <v>64.850656847146311</v>
      </c>
      <c r="S943" s="9">
        <f t="shared" si="147"/>
        <v>0</v>
      </c>
      <c r="T943" s="9">
        <f t="shared" si="148"/>
        <v>91.211883275922006</v>
      </c>
      <c r="U943" s="9">
        <f t="shared" si="149"/>
        <v>0.3849502408192933</v>
      </c>
    </row>
    <row r="944" spans="8:21">
      <c r="H944" s="8">
        <v>940</v>
      </c>
      <c r="I944" s="9">
        <v>-1.3560372555459073</v>
      </c>
      <c r="J944" s="9">
        <f t="shared" ca="1" si="141"/>
        <v>-0.18414509085885375</v>
      </c>
      <c r="K944" s="9">
        <f t="shared" si="142"/>
        <v>-1.3560372555459073</v>
      </c>
      <c r="L944" s="9">
        <f t="shared" si="140"/>
        <v>61.81181853121339</v>
      </c>
      <c r="M944" s="9">
        <f t="shared" si="143"/>
        <v>89.958353737016353</v>
      </c>
      <c r="N944" s="9">
        <f t="shared" si="144"/>
        <v>0</v>
      </c>
      <c r="O944" s="9">
        <f t="shared" si="145"/>
        <v>0</v>
      </c>
      <c r="R944" s="9">
        <f t="shared" si="146"/>
        <v>61.81181853121339</v>
      </c>
      <c r="S944" s="9">
        <f t="shared" si="147"/>
        <v>0</v>
      </c>
      <c r="T944" s="9">
        <f t="shared" si="148"/>
        <v>89.958353737016353</v>
      </c>
      <c r="U944" s="9">
        <f t="shared" si="149"/>
        <v>0</v>
      </c>
    </row>
    <row r="945" spans="8:21">
      <c r="H945" s="8">
        <v>941</v>
      </c>
      <c r="I945" s="9">
        <v>-2.2347513586311107</v>
      </c>
      <c r="J945" s="9">
        <f t="shared" ca="1" si="141"/>
        <v>-0.65452357365339742</v>
      </c>
      <c r="K945" s="9">
        <f t="shared" si="142"/>
        <v>-2.2347513586311107</v>
      </c>
      <c r="L945" s="9">
        <f t="shared" si="140"/>
        <v>46.033368508393977</v>
      </c>
      <c r="M945" s="9">
        <f t="shared" si="143"/>
        <v>82.629240028938213</v>
      </c>
      <c r="N945" s="9">
        <f t="shared" si="144"/>
        <v>0</v>
      </c>
      <c r="O945" s="9">
        <f t="shared" si="145"/>
        <v>0</v>
      </c>
      <c r="R945" s="9">
        <f t="shared" si="146"/>
        <v>46.033368508393977</v>
      </c>
      <c r="S945" s="9">
        <f t="shared" si="147"/>
        <v>0</v>
      </c>
      <c r="T945" s="9">
        <f t="shared" si="148"/>
        <v>82.629240028938213</v>
      </c>
      <c r="U945" s="9">
        <f t="shared" si="149"/>
        <v>0</v>
      </c>
    </row>
    <row r="946" spans="8:21">
      <c r="H946" s="8">
        <v>942</v>
      </c>
      <c r="I946" s="9">
        <v>1.0379111856758925</v>
      </c>
      <c r="J946" s="9">
        <f t="shared" ca="1" si="141"/>
        <v>0.79723777735669277</v>
      </c>
      <c r="K946" s="9">
        <f t="shared" si="142"/>
        <v>1.0379111856758925</v>
      </c>
      <c r="L946" s="9">
        <f t="shared" si="140"/>
        <v>137.97118852992085</v>
      </c>
      <c r="M946" s="9">
        <f t="shared" si="143"/>
        <v>113.39452781700611</v>
      </c>
      <c r="N946" s="9">
        <f t="shared" si="144"/>
        <v>0</v>
      </c>
      <c r="O946" s="9">
        <f t="shared" si="145"/>
        <v>0.13913847687226166</v>
      </c>
      <c r="R946" s="9">
        <f t="shared" si="146"/>
        <v>137.97118852992085</v>
      </c>
      <c r="S946" s="9">
        <f t="shared" si="147"/>
        <v>0</v>
      </c>
      <c r="T946" s="9">
        <f t="shared" si="148"/>
        <v>113.39452781700611</v>
      </c>
      <c r="U946" s="9">
        <f t="shared" si="149"/>
        <v>0.13913847687226166</v>
      </c>
    </row>
    <row r="947" spans="8:21">
      <c r="H947" s="8">
        <v>943</v>
      </c>
      <c r="I947" s="9">
        <v>-7.102928667853739E-2</v>
      </c>
      <c r="J947" s="9">
        <f t="shared" ca="1" si="141"/>
        <v>-0.50523940617838548</v>
      </c>
      <c r="K947" s="9">
        <f t="shared" si="142"/>
        <v>-7.102928667853739E-2</v>
      </c>
      <c r="L947" s="9">
        <f t="shared" si="140"/>
        <v>95.115979986458541</v>
      </c>
      <c r="M947" s="9">
        <f t="shared" si="143"/>
        <v>101.86251402553819</v>
      </c>
      <c r="N947" s="9">
        <f t="shared" si="144"/>
        <v>15.901366201674918</v>
      </c>
      <c r="O947" s="9">
        <f t="shared" si="145"/>
        <v>11.035580990435477</v>
      </c>
      <c r="R947" s="9">
        <f t="shared" si="146"/>
        <v>95.115979986458541</v>
      </c>
      <c r="S947" s="9">
        <f t="shared" si="147"/>
        <v>15.901366201674918</v>
      </c>
      <c r="T947" s="9">
        <f t="shared" si="148"/>
        <v>101.86251402553819</v>
      </c>
      <c r="U947" s="9">
        <f t="shared" si="149"/>
        <v>11.035580990435477</v>
      </c>
    </row>
    <row r="948" spans="8:21">
      <c r="H948" s="8">
        <v>944</v>
      </c>
      <c r="I948" s="9">
        <v>-1.2862184304681135</v>
      </c>
      <c r="J948" s="9">
        <f t="shared" ca="1" si="141"/>
        <v>-0.44668608466095749</v>
      </c>
      <c r="K948" s="9">
        <f t="shared" si="142"/>
        <v>-1.2862184304681135</v>
      </c>
      <c r="L948" s="9">
        <f t="shared" si="140"/>
        <v>63.276398085108596</v>
      </c>
      <c r="M948" s="9">
        <f t="shared" si="143"/>
        <v>90.567843868313773</v>
      </c>
      <c r="N948" s="9">
        <f t="shared" si="144"/>
        <v>0</v>
      </c>
      <c r="O948" s="9">
        <f t="shared" si="145"/>
        <v>0</v>
      </c>
      <c r="R948" s="9">
        <f t="shared" si="146"/>
        <v>63.276398085108596</v>
      </c>
      <c r="S948" s="9">
        <f t="shared" si="147"/>
        <v>0</v>
      </c>
      <c r="T948" s="9">
        <f t="shared" si="148"/>
        <v>90.567843868313773</v>
      </c>
      <c r="U948" s="9">
        <f t="shared" si="149"/>
        <v>0</v>
      </c>
    </row>
    <row r="949" spans="8:21">
      <c r="H949" s="8">
        <v>945</v>
      </c>
      <c r="I949" s="9">
        <v>-7.4924626661529353E-2</v>
      </c>
      <c r="J949" s="9">
        <f t="shared" ca="1" si="141"/>
        <v>-0.5878718312528094</v>
      </c>
      <c r="K949" s="9">
        <f t="shared" si="142"/>
        <v>-7.4924626661529353E-2</v>
      </c>
      <c r="L949" s="9">
        <f t="shared" si="140"/>
        <v>94.991789293869516</v>
      </c>
      <c r="M949" s="9">
        <f t="shared" si="143"/>
        <v>101.82414652492926</v>
      </c>
      <c r="N949" s="9">
        <f t="shared" si="144"/>
        <v>15.777175509085893</v>
      </c>
      <c r="O949" s="9">
        <f t="shared" si="145"/>
        <v>10.997213489826549</v>
      </c>
      <c r="R949" s="9">
        <f t="shared" si="146"/>
        <v>94.991789293869516</v>
      </c>
      <c r="S949" s="9">
        <f t="shared" si="147"/>
        <v>15.777175509085893</v>
      </c>
      <c r="T949" s="9">
        <f t="shared" si="148"/>
        <v>101.82414652492926</v>
      </c>
      <c r="U949" s="9">
        <f t="shared" si="149"/>
        <v>10.997213489826549</v>
      </c>
    </row>
    <row r="950" spans="8:21">
      <c r="H950" s="8">
        <v>946</v>
      </c>
      <c r="I950" s="9">
        <v>-0.17845535677287552</v>
      </c>
      <c r="J950" s="9">
        <f t="shared" ca="1" si="141"/>
        <v>8.1276282563751273E-2</v>
      </c>
      <c r="K950" s="9">
        <f t="shared" si="142"/>
        <v>-0.17845535677287552</v>
      </c>
      <c r="L950" s="9">
        <f t="shared" si="140"/>
        <v>91.749807411236816</v>
      </c>
      <c r="M950" s="9">
        <f t="shared" si="143"/>
        <v>100.80969062088096</v>
      </c>
      <c r="N950" s="9">
        <f t="shared" si="144"/>
        <v>12.535193626453193</v>
      </c>
      <c r="O950" s="9">
        <f t="shared" si="145"/>
        <v>9.9827575857782449</v>
      </c>
      <c r="R950" s="9">
        <f t="shared" si="146"/>
        <v>91.749807411236816</v>
      </c>
      <c r="S950" s="9">
        <f t="shared" si="147"/>
        <v>12.535193626453193</v>
      </c>
      <c r="T950" s="9">
        <f t="shared" si="148"/>
        <v>100.80969062088096</v>
      </c>
      <c r="U950" s="9">
        <f t="shared" si="149"/>
        <v>9.9827575857782449</v>
      </c>
    </row>
    <row r="951" spans="8:21">
      <c r="H951" s="8">
        <v>947</v>
      </c>
      <c r="I951" s="9">
        <v>-0.24945869626965561</v>
      </c>
      <c r="J951" s="9">
        <f t="shared" ca="1" si="141"/>
        <v>0.52264754504687794</v>
      </c>
      <c r="K951" s="9">
        <f t="shared" si="142"/>
        <v>-0.24945869626965561</v>
      </c>
      <c r="L951" s="9">
        <f t="shared" si="140"/>
        <v>89.590588448524301</v>
      </c>
      <c r="M951" s="9">
        <f t="shared" si="143"/>
        <v>100.11980622388187</v>
      </c>
      <c r="N951" s="9">
        <f t="shared" si="144"/>
        <v>10.375974663740678</v>
      </c>
      <c r="O951" s="9">
        <f t="shared" si="145"/>
        <v>9.2928731887791542</v>
      </c>
      <c r="R951" s="9">
        <f t="shared" si="146"/>
        <v>89.590588448524301</v>
      </c>
      <c r="S951" s="9">
        <f t="shared" si="147"/>
        <v>10.375974663740678</v>
      </c>
      <c r="T951" s="9">
        <f t="shared" si="148"/>
        <v>100.11980622388187</v>
      </c>
      <c r="U951" s="9">
        <f t="shared" si="149"/>
        <v>9.2928731887791542</v>
      </c>
    </row>
    <row r="952" spans="8:21">
      <c r="H952" s="8">
        <v>948</v>
      </c>
      <c r="I952" s="9">
        <v>-0.45091775025183234</v>
      </c>
      <c r="J952" s="9">
        <f t="shared" ca="1" si="141"/>
        <v>-0.60765255981669275</v>
      </c>
      <c r="K952" s="9">
        <f t="shared" si="142"/>
        <v>-0.45091775025183234</v>
      </c>
      <c r="L952" s="9">
        <f t="shared" si="140"/>
        <v>83.736856883288553</v>
      </c>
      <c r="M952" s="9">
        <f t="shared" si="143"/>
        <v>98.187978598136567</v>
      </c>
      <c r="N952" s="9">
        <f t="shared" si="144"/>
        <v>4.52224309850493</v>
      </c>
      <c r="O952" s="9">
        <f t="shared" si="145"/>
        <v>7.3610455630338549</v>
      </c>
      <c r="R952" s="9">
        <f t="shared" si="146"/>
        <v>83.736856883288553</v>
      </c>
      <c r="S952" s="9">
        <f t="shared" si="147"/>
        <v>4.52224309850493</v>
      </c>
      <c r="T952" s="9">
        <f t="shared" si="148"/>
        <v>98.187978598136567</v>
      </c>
      <c r="U952" s="9">
        <f t="shared" si="149"/>
        <v>7.3610455630338549</v>
      </c>
    </row>
    <row r="953" spans="8:21">
      <c r="H953" s="8">
        <v>949</v>
      </c>
      <c r="I953" s="9">
        <v>-1.8830457578061697</v>
      </c>
      <c r="J953" s="9">
        <f t="shared" ca="1" si="141"/>
        <v>-1.2736717300596911</v>
      </c>
      <c r="K953" s="9">
        <f t="shared" si="142"/>
        <v>-1.8830457578061697</v>
      </c>
      <c r="L953" s="9">
        <f t="shared" si="140"/>
        <v>51.796963695185347</v>
      </c>
      <c r="M953" s="9">
        <f t="shared" si="143"/>
        <v>85.488184363471206</v>
      </c>
      <c r="N953" s="9">
        <f t="shared" si="144"/>
        <v>0</v>
      </c>
      <c r="O953" s="9">
        <f t="shared" si="145"/>
        <v>0</v>
      </c>
      <c r="R953" s="9">
        <f t="shared" si="146"/>
        <v>51.796963695185347</v>
      </c>
      <c r="S953" s="9">
        <f t="shared" si="147"/>
        <v>0</v>
      </c>
      <c r="T953" s="9">
        <f t="shared" si="148"/>
        <v>85.488184363471206</v>
      </c>
      <c r="U953" s="9">
        <f t="shared" si="149"/>
        <v>0</v>
      </c>
    </row>
    <row r="954" spans="8:21">
      <c r="H954" s="8">
        <v>950</v>
      </c>
      <c r="I954" s="9">
        <v>0.25475518940331382</v>
      </c>
      <c r="J954" s="9">
        <f t="shared" ca="1" si="141"/>
        <v>0.3884935525758752</v>
      </c>
      <c r="K954" s="9">
        <f t="shared" si="142"/>
        <v>0.25475518940331382</v>
      </c>
      <c r="L954" s="9">
        <f t="shared" si="140"/>
        <v>106.09849098872164</v>
      </c>
      <c r="M954" s="9">
        <f t="shared" si="143"/>
        <v>105.12305822250505</v>
      </c>
      <c r="N954" s="9">
        <f t="shared" si="144"/>
        <v>12.723429688453791</v>
      </c>
      <c r="O954" s="9">
        <f t="shared" si="145"/>
        <v>8.410608071373332</v>
      </c>
      <c r="R954" s="9">
        <f t="shared" si="146"/>
        <v>106.09849098872164</v>
      </c>
      <c r="S954" s="9">
        <f t="shared" si="147"/>
        <v>12.723429688453791</v>
      </c>
      <c r="T954" s="9">
        <f t="shared" si="148"/>
        <v>105.12305822250505</v>
      </c>
      <c r="U954" s="9">
        <f t="shared" si="149"/>
        <v>8.410608071373332</v>
      </c>
    </row>
    <row r="955" spans="8:21">
      <c r="H955" s="8">
        <v>951</v>
      </c>
      <c r="I955" s="9">
        <v>7.8343124602886074E-2</v>
      </c>
      <c r="J955" s="9">
        <f t="shared" ca="1" si="141"/>
        <v>0.99999484898628788</v>
      </c>
      <c r="K955" s="9">
        <f t="shared" si="142"/>
        <v>7.8343124602886074E-2</v>
      </c>
      <c r="L955" s="9">
        <f t="shared" si="140"/>
        <v>100.00275575480551</v>
      </c>
      <c r="M955" s="9">
        <f t="shared" si="143"/>
        <v>103.34472860555427</v>
      </c>
      <c r="N955" s="9">
        <f t="shared" si="144"/>
        <v>18.819164922369936</v>
      </c>
      <c r="O955" s="9">
        <f t="shared" si="145"/>
        <v>10.188937688324103</v>
      </c>
      <c r="R955" s="9">
        <f t="shared" si="146"/>
        <v>100.00275575480551</v>
      </c>
      <c r="S955" s="9">
        <f t="shared" si="147"/>
        <v>18.819164922369936</v>
      </c>
      <c r="T955" s="9">
        <f t="shared" si="148"/>
        <v>103.34472860555427</v>
      </c>
      <c r="U955" s="9">
        <f t="shared" si="149"/>
        <v>10.188937688324103</v>
      </c>
    </row>
    <row r="956" spans="8:21">
      <c r="H956" s="8">
        <v>952</v>
      </c>
      <c r="I956" s="9">
        <v>1.2005110465722266</v>
      </c>
      <c r="J956" s="9">
        <f t="shared" ca="1" si="141"/>
        <v>-0.7309964744949865</v>
      </c>
      <c r="K956" s="9">
        <f t="shared" si="142"/>
        <v>1.2005110465722266</v>
      </c>
      <c r="L956" s="9">
        <f t="shared" si="140"/>
        <v>145.70473863059127</v>
      </c>
      <c r="M956" s="9">
        <f t="shared" si="143"/>
        <v>115.19181324547199</v>
      </c>
      <c r="N956" s="9">
        <f t="shared" si="144"/>
        <v>0</v>
      </c>
      <c r="O956" s="9">
        <f t="shared" si="145"/>
        <v>0</v>
      </c>
      <c r="R956" s="9">
        <f t="shared" si="146"/>
        <v>145.70473863059127</v>
      </c>
      <c r="S956" s="9">
        <f t="shared" si="147"/>
        <v>0</v>
      </c>
      <c r="T956" s="9">
        <f t="shared" si="148"/>
        <v>115.19181324547199</v>
      </c>
      <c r="U956" s="9">
        <f t="shared" si="149"/>
        <v>0</v>
      </c>
    </row>
    <row r="957" spans="8:21">
      <c r="H957" s="8">
        <v>953</v>
      </c>
      <c r="I957" s="9">
        <v>-0.10112763193911276</v>
      </c>
      <c r="J957" s="9">
        <f t="shared" ca="1" si="141"/>
        <v>0.30576295419320243</v>
      </c>
      <c r="K957" s="9">
        <f t="shared" si="142"/>
        <v>-0.10112763193911276</v>
      </c>
      <c r="L957" s="9">
        <f t="shared" si="140"/>
        <v>94.160592233000699</v>
      </c>
      <c r="M957" s="9">
        <f t="shared" si="143"/>
        <v>101.56643296932731</v>
      </c>
      <c r="N957" s="9">
        <f t="shared" si="144"/>
        <v>14.945978448217076</v>
      </c>
      <c r="O957" s="9">
        <f t="shared" si="145"/>
        <v>10.739499934224597</v>
      </c>
      <c r="R957" s="9">
        <f t="shared" si="146"/>
        <v>94.160592233000699</v>
      </c>
      <c r="S957" s="9">
        <f t="shared" si="147"/>
        <v>14.945978448217076</v>
      </c>
      <c r="T957" s="9">
        <f t="shared" si="148"/>
        <v>101.56643296932731</v>
      </c>
      <c r="U957" s="9">
        <f t="shared" si="149"/>
        <v>10.739499934224597</v>
      </c>
    </row>
    <row r="958" spans="8:21">
      <c r="H958" s="8">
        <v>954</v>
      </c>
      <c r="I958" s="9">
        <v>0.96610798817354582</v>
      </c>
      <c r="J958" s="9">
        <f t="shared" ca="1" si="141"/>
        <v>-0.69971464550252271</v>
      </c>
      <c r="K958" s="9">
        <f t="shared" si="142"/>
        <v>0.96610798817354582</v>
      </c>
      <c r="L958" s="9">
        <f t="shared" si="140"/>
        <v>134.6880673308799</v>
      </c>
      <c r="M958" s="9">
        <f t="shared" si="143"/>
        <v>112.60980845523605</v>
      </c>
      <c r="N958" s="9">
        <f t="shared" si="144"/>
        <v>0</v>
      </c>
      <c r="O958" s="9">
        <f t="shared" si="145"/>
        <v>0.92385783864233417</v>
      </c>
      <c r="R958" s="9">
        <f t="shared" si="146"/>
        <v>134.6880673308799</v>
      </c>
      <c r="S958" s="9">
        <f t="shared" si="147"/>
        <v>0</v>
      </c>
      <c r="T958" s="9">
        <f t="shared" si="148"/>
        <v>112.60980845523605</v>
      </c>
      <c r="U958" s="9">
        <f t="shared" si="149"/>
        <v>0.92385783864233417</v>
      </c>
    </row>
    <row r="959" spans="8:21">
      <c r="H959" s="8">
        <v>955</v>
      </c>
      <c r="I959" s="9">
        <v>0.82418031731683461</v>
      </c>
      <c r="J959" s="9">
        <f t="shared" ca="1" si="141"/>
        <v>-0.17819761500488879</v>
      </c>
      <c r="K959" s="9">
        <f t="shared" si="142"/>
        <v>0.82418031731683461</v>
      </c>
      <c r="L959" s="9">
        <f t="shared" si="140"/>
        <v>128.42662972809927</v>
      </c>
      <c r="M959" s="9">
        <f t="shared" si="143"/>
        <v>111.07465556187333</v>
      </c>
      <c r="N959" s="9">
        <f t="shared" si="144"/>
        <v>0</v>
      </c>
      <c r="O959" s="9">
        <f t="shared" si="145"/>
        <v>2.4590107320050549</v>
      </c>
      <c r="R959" s="9">
        <f t="shared" si="146"/>
        <v>128.42662972809927</v>
      </c>
      <c r="S959" s="9">
        <f t="shared" si="147"/>
        <v>0</v>
      </c>
      <c r="T959" s="9">
        <f t="shared" si="148"/>
        <v>111.07465556187333</v>
      </c>
      <c r="U959" s="9">
        <f t="shared" si="149"/>
        <v>2.4590107320050549</v>
      </c>
    </row>
    <row r="960" spans="8:21">
      <c r="H960" s="8">
        <v>956</v>
      </c>
      <c r="I960" s="9">
        <v>-7.3681400013101667E-2</v>
      </c>
      <c r="J960" s="9">
        <f t="shared" ca="1" si="141"/>
        <v>-0.61043448315266713</v>
      </c>
      <c r="K960" s="9">
        <f t="shared" si="142"/>
        <v>-7.3681400013101667E-2</v>
      </c>
      <c r="L960" s="9">
        <f t="shared" si="140"/>
        <v>95.031408046864243</v>
      </c>
      <c r="M960" s="9">
        <f t="shared" si="143"/>
        <v>101.83639022694607</v>
      </c>
      <c r="N960" s="9">
        <f t="shared" si="144"/>
        <v>15.81679426208062</v>
      </c>
      <c r="O960" s="9">
        <f t="shared" si="145"/>
        <v>11.009457191843353</v>
      </c>
      <c r="R960" s="9">
        <f t="shared" si="146"/>
        <v>95.031408046864243</v>
      </c>
      <c r="S960" s="9">
        <f t="shared" si="147"/>
        <v>15.81679426208062</v>
      </c>
      <c r="T960" s="9">
        <f t="shared" si="148"/>
        <v>101.83639022694607</v>
      </c>
      <c r="U960" s="9">
        <f t="shared" si="149"/>
        <v>11.009457191843353</v>
      </c>
    </row>
    <row r="961" spans="8:21">
      <c r="H961" s="8">
        <v>957</v>
      </c>
      <c r="I961" s="9">
        <v>-4.7171160452972302E-2</v>
      </c>
      <c r="J961" s="9">
        <f t="shared" ca="1" si="141"/>
        <v>-0.61898809134060317</v>
      </c>
      <c r="K961" s="9">
        <f t="shared" si="142"/>
        <v>-4.7171160452972302E-2</v>
      </c>
      <c r="L961" s="9">
        <f t="shared" si="140"/>
        <v>95.880172024279702</v>
      </c>
      <c r="M961" s="9">
        <f t="shared" si="143"/>
        <v>102.09782241760919</v>
      </c>
      <c r="N961" s="9">
        <f t="shared" si="144"/>
        <v>16.665558239496079</v>
      </c>
      <c r="O961" s="9">
        <f t="shared" si="145"/>
        <v>11.270889382506482</v>
      </c>
      <c r="R961" s="9">
        <f t="shared" si="146"/>
        <v>95.880172024279702</v>
      </c>
      <c r="S961" s="9">
        <f t="shared" si="147"/>
        <v>16.665558239496079</v>
      </c>
      <c r="T961" s="9">
        <f t="shared" si="148"/>
        <v>102.09782241760919</v>
      </c>
      <c r="U961" s="9">
        <f t="shared" si="149"/>
        <v>11.270889382506482</v>
      </c>
    </row>
    <row r="962" spans="8:21">
      <c r="H962" s="8">
        <v>958</v>
      </c>
      <c r="I962" s="9">
        <v>0.59271378191722834</v>
      </c>
      <c r="J962" s="9">
        <f t="shared" ca="1" si="141"/>
        <v>0.40825964058860237</v>
      </c>
      <c r="K962" s="9">
        <f t="shared" si="142"/>
        <v>0.59271378191722834</v>
      </c>
      <c r="L962" s="9">
        <f t="shared" si="140"/>
        <v>118.83333406488687</v>
      </c>
      <c r="M962" s="9">
        <f t="shared" si="143"/>
        <v>108.61577870216706</v>
      </c>
      <c r="N962" s="9">
        <f t="shared" si="144"/>
        <v>0</v>
      </c>
      <c r="O962" s="9">
        <f t="shared" si="145"/>
        <v>4.9178875917113203</v>
      </c>
      <c r="R962" s="9">
        <f t="shared" si="146"/>
        <v>118.83333406488687</v>
      </c>
      <c r="S962" s="9">
        <f t="shared" si="147"/>
        <v>0</v>
      </c>
      <c r="T962" s="9">
        <f t="shared" si="148"/>
        <v>108.61577870216706</v>
      </c>
      <c r="U962" s="9">
        <f t="shared" si="149"/>
        <v>4.9178875917113203</v>
      </c>
    </row>
    <row r="963" spans="8:21">
      <c r="H963" s="8">
        <v>959</v>
      </c>
      <c r="I963" s="9">
        <v>1.0367710036420403</v>
      </c>
      <c r="J963" s="9">
        <f t="shared" ca="1" si="141"/>
        <v>1.17175805438965</v>
      </c>
      <c r="K963" s="9">
        <f t="shared" si="142"/>
        <v>1.0367710036420403</v>
      </c>
      <c r="L963" s="9">
        <f t="shared" si="140"/>
        <v>137.91843476852824</v>
      </c>
      <c r="M963" s="9">
        <f t="shared" si="143"/>
        <v>113.38202442352839</v>
      </c>
      <c r="N963" s="9">
        <f t="shared" si="144"/>
        <v>0</v>
      </c>
      <c r="O963" s="9">
        <f t="shared" si="145"/>
        <v>0.15164187035000509</v>
      </c>
      <c r="R963" s="9">
        <f t="shared" si="146"/>
        <v>137.91843476852824</v>
      </c>
      <c r="S963" s="9">
        <f t="shared" si="147"/>
        <v>0</v>
      </c>
      <c r="T963" s="9">
        <f t="shared" si="148"/>
        <v>113.38202442352839</v>
      </c>
      <c r="U963" s="9">
        <f t="shared" si="149"/>
        <v>0.15164187035000509</v>
      </c>
    </row>
    <row r="964" spans="8:21">
      <c r="H964" s="8">
        <v>960</v>
      </c>
      <c r="I964" s="9">
        <v>-0.56145509837397245</v>
      </c>
      <c r="J964" s="9">
        <f t="shared" ca="1" si="141"/>
        <v>-0.14938477020626353</v>
      </c>
      <c r="K964" s="9">
        <f t="shared" si="142"/>
        <v>-0.56145509837397245</v>
      </c>
      <c r="L964" s="9">
        <f t="shared" si="140"/>
        <v>80.689146634275858</v>
      </c>
      <c r="M964" s="9">
        <f t="shared" si="143"/>
        <v>97.143899053522375</v>
      </c>
      <c r="N964" s="9">
        <f t="shared" si="144"/>
        <v>1.4745328494922347</v>
      </c>
      <c r="O964" s="9">
        <f t="shared" si="145"/>
        <v>6.316966018419663</v>
      </c>
      <c r="R964" s="9">
        <f t="shared" si="146"/>
        <v>80.689146634275858</v>
      </c>
      <c r="S964" s="9">
        <f t="shared" si="147"/>
        <v>1.4745328494922347</v>
      </c>
      <c r="T964" s="9">
        <f t="shared" si="148"/>
        <v>97.143899053522375</v>
      </c>
      <c r="U964" s="9">
        <f t="shared" si="149"/>
        <v>6.316966018419663</v>
      </c>
    </row>
    <row r="965" spans="8:21">
      <c r="H965" s="8">
        <v>961</v>
      </c>
      <c r="I965" s="9">
        <v>0.70501289332049044</v>
      </c>
      <c r="J965" s="9">
        <f t="shared" ca="1" si="141"/>
        <v>-0.85833759284862121</v>
      </c>
      <c r="K965" s="9">
        <f t="shared" si="142"/>
        <v>0.70501289332049044</v>
      </c>
      <c r="L965" s="9">
        <f t="shared" ref="L965:L1004" si="150">$E$7*EXP(($B$5-0.5*$E$9^2)*$B$6+$E$9*SQRT($B$6)*K965)</f>
        <v>123.39468227699939</v>
      </c>
      <c r="M965" s="9">
        <f t="shared" si="143"/>
        <v>109.80186235528764</v>
      </c>
      <c r="N965" s="9">
        <f t="shared" si="144"/>
        <v>0</v>
      </c>
      <c r="O965" s="9">
        <f t="shared" si="145"/>
        <v>3.7318039385907298</v>
      </c>
      <c r="R965" s="9">
        <f t="shared" si="146"/>
        <v>123.39468227699939</v>
      </c>
      <c r="S965" s="9">
        <f t="shared" si="147"/>
        <v>0</v>
      </c>
      <c r="T965" s="9">
        <f t="shared" si="148"/>
        <v>109.80186235528764</v>
      </c>
      <c r="U965" s="9">
        <f t="shared" si="149"/>
        <v>3.7318039385907298</v>
      </c>
    </row>
    <row r="966" spans="8:21">
      <c r="H966" s="8">
        <v>962</v>
      </c>
      <c r="I966" s="9">
        <v>2.0646024606937736</v>
      </c>
      <c r="J966" s="9">
        <f t="shared" ref="J966:J1004" ca="1" si="151">NORMSINV(RAND())</f>
        <v>0.8056936566153875</v>
      </c>
      <c r="K966" s="9">
        <f t="shared" ref="K966:K1004" si="152">IF($B$7=0,I966,J966)</f>
        <v>2.0646024606937736</v>
      </c>
      <c r="L966" s="9">
        <f t="shared" si="150"/>
        <v>194.68944758076518</v>
      </c>
      <c r="M966" s="9">
        <f t="shared" ref="M966:M1004" si="153">$E$8*EXP(($B$5-0.5*$E$10^2)*$B$6+$E$10*SQRT($B$6)*K966)</f>
        <v>125.23195871015383</v>
      </c>
      <c r="N966" s="9">
        <f t="shared" ref="N966:N1004" si="154">IF(L966&lt;$E$11,0,IF(AND(L966&gt;$E$11,L966&lt;$E$12),L966-$E$11,IF(AND(L966&gt;$E$12,L966&lt;$E$13),L966-$E$11+2*$E$12-2*L966,0)))</f>
        <v>0</v>
      </c>
      <c r="O966" s="9">
        <f t="shared" ref="O966:O1004" si="155">IF(M966&lt;$E$14,0,IF(AND(M966&gt;$E$14,M966&lt;$E$15),M966-$E$14,IF(AND(M966&gt;$E$15,M966&lt;$E$16),M966-$E$14+2*$E$15-2*M966,0)))</f>
        <v>0</v>
      </c>
      <c r="R966" s="9">
        <f t="shared" ref="R966:R1004" si="156">L966</f>
        <v>194.68944758076518</v>
      </c>
      <c r="S966" s="9">
        <f t="shared" ref="S966:S1004" si="157">N966</f>
        <v>0</v>
      </c>
      <c r="T966" s="9">
        <f t="shared" ref="T966:T1004" si="158">M966</f>
        <v>125.23195871015383</v>
      </c>
      <c r="U966" s="9">
        <f t="shared" ref="U966:U1004" si="159">O966</f>
        <v>0</v>
      </c>
    </row>
    <row r="967" spans="8:21">
      <c r="H967" s="8">
        <v>963</v>
      </c>
      <c r="I967" s="9">
        <v>-1.7549742756429758</v>
      </c>
      <c r="J967" s="9">
        <f t="shared" ca="1" si="151"/>
        <v>1.0779014322393354</v>
      </c>
      <c r="K967" s="9">
        <f t="shared" si="152"/>
        <v>-1.7549742756429758</v>
      </c>
      <c r="L967" s="9">
        <f t="shared" si="150"/>
        <v>54.070447318963552</v>
      </c>
      <c r="M967" s="9">
        <f t="shared" si="153"/>
        <v>86.553642736424194</v>
      </c>
      <c r="N967" s="9">
        <f t="shared" si="154"/>
        <v>0</v>
      </c>
      <c r="O967" s="9">
        <f t="shared" si="155"/>
        <v>0</v>
      </c>
      <c r="R967" s="9">
        <f t="shared" si="156"/>
        <v>54.070447318963552</v>
      </c>
      <c r="S967" s="9">
        <f t="shared" si="157"/>
        <v>0</v>
      </c>
      <c r="T967" s="9">
        <f t="shared" si="158"/>
        <v>86.553642736424194</v>
      </c>
      <c r="U967" s="9">
        <f t="shared" si="159"/>
        <v>0</v>
      </c>
    </row>
    <row r="968" spans="8:21">
      <c r="H968" s="8">
        <v>964</v>
      </c>
      <c r="I968" s="9">
        <v>-6.7537380412894935E-2</v>
      </c>
      <c r="J968" s="9">
        <f t="shared" ca="1" si="151"/>
        <v>0.5394393351876694</v>
      </c>
      <c r="K968" s="9">
        <f t="shared" si="152"/>
        <v>-6.7537380412894935E-2</v>
      </c>
      <c r="L968" s="9">
        <f t="shared" si="150"/>
        <v>95.227446466507516</v>
      </c>
      <c r="M968" s="9">
        <f t="shared" si="153"/>
        <v>101.89692015794721</v>
      </c>
      <c r="N968" s="9">
        <f t="shared" si="154"/>
        <v>16.012832681723893</v>
      </c>
      <c r="O968" s="9">
        <f t="shared" si="155"/>
        <v>11.069987122844495</v>
      </c>
      <c r="R968" s="9">
        <f t="shared" si="156"/>
        <v>95.227446466507516</v>
      </c>
      <c r="S968" s="9">
        <f t="shared" si="157"/>
        <v>16.012832681723893</v>
      </c>
      <c r="T968" s="9">
        <f t="shared" si="158"/>
        <v>101.89692015794721</v>
      </c>
      <c r="U968" s="9">
        <f t="shared" si="159"/>
        <v>11.069987122844495</v>
      </c>
    </row>
    <row r="969" spans="8:21">
      <c r="H969" s="8">
        <v>965</v>
      </c>
      <c r="I969" s="9">
        <v>-9.3484978085962012E-2</v>
      </c>
      <c r="J969" s="9">
        <f t="shared" ca="1" si="151"/>
        <v>0.41597638741436394</v>
      </c>
      <c r="K969" s="9">
        <f t="shared" si="152"/>
        <v>-9.3484978085962012E-2</v>
      </c>
      <c r="L969" s="9">
        <f t="shared" si="150"/>
        <v>94.40227406253976</v>
      </c>
      <c r="M969" s="9">
        <f t="shared" si="153"/>
        <v>101.64153305916693</v>
      </c>
      <c r="N969" s="9">
        <f t="shared" si="154"/>
        <v>15.187660277756137</v>
      </c>
      <c r="O969" s="9">
        <f t="shared" si="155"/>
        <v>10.814600024064219</v>
      </c>
      <c r="R969" s="9">
        <f t="shared" si="156"/>
        <v>94.40227406253976</v>
      </c>
      <c r="S969" s="9">
        <f t="shared" si="157"/>
        <v>15.187660277756137</v>
      </c>
      <c r="T969" s="9">
        <f t="shared" si="158"/>
        <v>101.64153305916693</v>
      </c>
      <c r="U969" s="9">
        <f t="shared" si="159"/>
        <v>10.814600024064219</v>
      </c>
    </row>
    <row r="970" spans="8:21">
      <c r="H970" s="8">
        <v>966</v>
      </c>
      <c r="I970" s="9">
        <v>0.36470777845417379</v>
      </c>
      <c r="J970" s="9">
        <f t="shared" ca="1" si="151"/>
        <v>-0.299918609494846</v>
      </c>
      <c r="K970" s="9">
        <f t="shared" si="152"/>
        <v>0.36470777845417379</v>
      </c>
      <c r="L970" s="9">
        <f t="shared" si="150"/>
        <v>110.08434443950495</v>
      </c>
      <c r="M970" s="9">
        <f t="shared" si="153"/>
        <v>106.2468870287404</v>
      </c>
      <c r="N970" s="9">
        <f t="shared" si="154"/>
        <v>8.7375762376705097</v>
      </c>
      <c r="O970" s="9">
        <f t="shared" si="155"/>
        <v>7.2867792651379943</v>
      </c>
      <c r="R970" s="9">
        <f t="shared" si="156"/>
        <v>110.08434443950495</v>
      </c>
      <c r="S970" s="9">
        <f t="shared" si="157"/>
        <v>8.7375762376705097</v>
      </c>
      <c r="T970" s="9">
        <f t="shared" si="158"/>
        <v>106.2468870287404</v>
      </c>
      <c r="U970" s="9">
        <f t="shared" si="159"/>
        <v>7.2867792651379943</v>
      </c>
    </row>
    <row r="971" spans="8:21">
      <c r="H971" s="8">
        <v>967</v>
      </c>
      <c r="I971" s="9">
        <v>-0.47623847321160462</v>
      </c>
      <c r="J971" s="9">
        <f t="shared" ca="1" si="151"/>
        <v>-0.37949152092621719</v>
      </c>
      <c r="K971" s="9">
        <f t="shared" si="152"/>
        <v>-0.47623847321160462</v>
      </c>
      <c r="L971" s="9">
        <f t="shared" si="150"/>
        <v>83.028709344765034</v>
      </c>
      <c r="M971" s="9">
        <f t="shared" si="153"/>
        <v>97.947825429140096</v>
      </c>
      <c r="N971" s="9">
        <f t="shared" si="154"/>
        <v>3.8140955599814106</v>
      </c>
      <c r="O971" s="9">
        <f t="shared" si="155"/>
        <v>7.1208923940373836</v>
      </c>
      <c r="R971" s="9">
        <f t="shared" si="156"/>
        <v>83.028709344765034</v>
      </c>
      <c r="S971" s="9">
        <f t="shared" si="157"/>
        <v>3.8140955599814106</v>
      </c>
      <c r="T971" s="9">
        <f t="shared" si="158"/>
        <v>97.947825429140096</v>
      </c>
      <c r="U971" s="9">
        <f t="shared" si="159"/>
        <v>7.1208923940373836</v>
      </c>
    </row>
    <row r="972" spans="8:21">
      <c r="H972" s="8">
        <v>968</v>
      </c>
      <c r="I972" s="9">
        <v>-0.99767262089770081</v>
      </c>
      <c r="J972" s="9">
        <f t="shared" ca="1" si="151"/>
        <v>1.9156084178918703E-2</v>
      </c>
      <c r="K972" s="9">
        <f t="shared" si="152"/>
        <v>-0.99767262089770081</v>
      </c>
      <c r="L972" s="9">
        <f t="shared" si="150"/>
        <v>69.706465539103021</v>
      </c>
      <c r="M972" s="9">
        <f t="shared" si="153"/>
        <v>93.130841437015235</v>
      </c>
      <c r="N972" s="9">
        <f t="shared" si="154"/>
        <v>0</v>
      </c>
      <c r="O972" s="9">
        <f t="shared" si="155"/>
        <v>2.3039084019125227</v>
      </c>
      <c r="R972" s="9">
        <f t="shared" si="156"/>
        <v>69.706465539103021</v>
      </c>
      <c r="S972" s="9">
        <f t="shared" si="157"/>
        <v>0</v>
      </c>
      <c r="T972" s="9">
        <f t="shared" si="158"/>
        <v>93.130841437015235</v>
      </c>
      <c r="U972" s="9">
        <f t="shared" si="159"/>
        <v>2.3039084019125227</v>
      </c>
    </row>
    <row r="973" spans="8:21">
      <c r="H973" s="8">
        <v>969</v>
      </c>
      <c r="I973" s="9">
        <v>1.0000931249684317</v>
      </c>
      <c r="J973" s="9">
        <f t="shared" ca="1" si="151"/>
        <v>-1.0978288699599175</v>
      </c>
      <c r="K973" s="9">
        <f t="shared" si="152"/>
        <v>1.0000931249684317</v>
      </c>
      <c r="L973" s="9">
        <f t="shared" si="150"/>
        <v>136.23214664991684</v>
      </c>
      <c r="M973" s="9">
        <f t="shared" si="153"/>
        <v>112.98054441452</v>
      </c>
      <c r="N973" s="9">
        <f t="shared" si="154"/>
        <v>0</v>
      </c>
      <c r="O973" s="9">
        <f t="shared" si="155"/>
        <v>0.55312187935837187</v>
      </c>
      <c r="R973" s="9">
        <f t="shared" si="156"/>
        <v>136.23214664991684</v>
      </c>
      <c r="S973" s="9">
        <f t="shared" si="157"/>
        <v>0</v>
      </c>
      <c r="T973" s="9">
        <f t="shared" si="158"/>
        <v>112.98054441452</v>
      </c>
      <c r="U973" s="9">
        <f t="shared" si="159"/>
        <v>0.55312187935837187</v>
      </c>
    </row>
    <row r="974" spans="8:21">
      <c r="H974" s="8">
        <v>970</v>
      </c>
      <c r="I974" s="9">
        <v>1.8335841305436849</v>
      </c>
      <c r="J974" s="9">
        <f t="shared" ca="1" si="151"/>
        <v>0.39440276202237862</v>
      </c>
      <c r="K974" s="9">
        <f t="shared" si="152"/>
        <v>1.8335841305436849</v>
      </c>
      <c r="L974" s="9">
        <f t="shared" si="150"/>
        <v>180.1734927494806</v>
      </c>
      <c r="M974" s="9">
        <f t="shared" si="153"/>
        <v>122.46498785406443</v>
      </c>
      <c r="N974" s="9">
        <f t="shared" si="154"/>
        <v>0</v>
      </c>
      <c r="O974" s="9">
        <f t="shared" si="155"/>
        <v>0</v>
      </c>
      <c r="R974" s="9">
        <f t="shared" si="156"/>
        <v>180.1734927494806</v>
      </c>
      <c r="S974" s="9">
        <f t="shared" si="157"/>
        <v>0</v>
      </c>
      <c r="T974" s="9">
        <f t="shared" si="158"/>
        <v>122.46498785406443</v>
      </c>
      <c r="U974" s="9">
        <f t="shared" si="159"/>
        <v>0</v>
      </c>
    </row>
    <row r="975" spans="8:21">
      <c r="H975" s="8">
        <v>971</v>
      </c>
      <c r="I975" s="9">
        <v>-1.175757000523955</v>
      </c>
      <c r="J975" s="9">
        <f t="shared" ca="1" si="151"/>
        <v>0.7685184003712191</v>
      </c>
      <c r="K975" s="9">
        <f t="shared" si="152"/>
        <v>-1.175757000523955</v>
      </c>
      <c r="L975" s="9">
        <f t="shared" si="150"/>
        <v>65.664739221261229</v>
      </c>
      <c r="M975" s="9">
        <f t="shared" si="153"/>
        <v>91.540573414749474</v>
      </c>
      <c r="N975" s="9">
        <f t="shared" si="154"/>
        <v>0</v>
      </c>
      <c r="O975" s="9">
        <f t="shared" si="155"/>
        <v>0.71364037964676186</v>
      </c>
      <c r="R975" s="9">
        <f t="shared" si="156"/>
        <v>65.664739221261229</v>
      </c>
      <c r="S975" s="9">
        <f t="shared" si="157"/>
        <v>0</v>
      </c>
      <c r="T975" s="9">
        <f t="shared" si="158"/>
        <v>91.540573414749474</v>
      </c>
      <c r="U975" s="9">
        <f t="shared" si="159"/>
        <v>0.71364037964676186</v>
      </c>
    </row>
    <row r="976" spans="8:21">
      <c r="H976" s="8">
        <v>972</v>
      </c>
      <c r="I976" s="9">
        <v>0.79346453736473699</v>
      </c>
      <c r="J976" s="9">
        <f t="shared" ca="1" si="151"/>
        <v>0.42658085526057593</v>
      </c>
      <c r="K976" s="9">
        <f t="shared" si="152"/>
        <v>0.79346453736473699</v>
      </c>
      <c r="L976" s="9">
        <f t="shared" si="150"/>
        <v>127.11032844830569</v>
      </c>
      <c r="M976" s="9">
        <f t="shared" si="153"/>
        <v>110.74518457749946</v>
      </c>
      <c r="N976" s="9">
        <f t="shared" si="154"/>
        <v>0</v>
      </c>
      <c r="O976" s="9">
        <f t="shared" si="155"/>
        <v>2.7884817163789251</v>
      </c>
      <c r="R976" s="9">
        <f t="shared" si="156"/>
        <v>127.11032844830569</v>
      </c>
      <c r="S976" s="9">
        <f t="shared" si="157"/>
        <v>0</v>
      </c>
      <c r="T976" s="9">
        <f t="shared" si="158"/>
        <v>110.74518457749946</v>
      </c>
      <c r="U976" s="9">
        <f t="shared" si="159"/>
        <v>2.7884817163789251</v>
      </c>
    </row>
    <row r="977" spans="8:21">
      <c r="H977" s="8">
        <v>973</v>
      </c>
      <c r="I977" s="9">
        <v>0.19457605257337079</v>
      </c>
      <c r="J977" s="9">
        <f t="shared" ca="1" si="151"/>
        <v>1.6033156969035596</v>
      </c>
      <c r="K977" s="9">
        <f t="shared" si="152"/>
        <v>0.19457605257337079</v>
      </c>
      <c r="L977" s="9">
        <f t="shared" si="150"/>
        <v>103.97840547388981</v>
      </c>
      <c r="M977" s="9">
        <f t="shared" si="153"/>
        <v>104.51300702333835</v>
      </c>
      <c r="N977" s="9">
        <f t="shared" si="154"/>
        <v>14.843515203285619</v>
      </c>
      <c r="O977" s="9">
        <f t="shared" si="155"/>
        <v>9.020659270540051</v>
      </c>
      <c r="R977" s="9">
        <f t="shared" si="156"/>
        <v>103.97840547388981</v>
      </c>
      <c r="S977" s="9">
        <f t="shared" si="157"/>
        <v>14.843515203285619</v>
      </c>
      <c r="T977" s="9">
        <f t="shared" si="158"/>
        <v>104.51300702333835</v>
      </c>
      <c r="U977" s="9">
        <f t="shared" si="159"/>
        <v>9.020659270540051</v>
      </c>
    </row>
    <row r="978" spans="8:21">
      <c r="H978" s="8">
        <v>974</v>
      </c>
      <c r="I978" s="9">
        <v>7.5039955488298463E-2</v>
      </c>
      <c r="J978" s="9">
        <f t="shared" ca="1" si="151"/>
        <v>1.2227166470874964</v>
      </c>
      <c r="K978" s="9">
        <f t="shared" si="152"/>
        <v>7.5039955488298463E-2</v>
      </c>
      <c r="L978" s="9">
        <f t="shared" si="150"/>
        <v>99.892023003275185</v>
      </c>
      <c r="M978" s="9">
        <f t="shared" si="153"/>
        <v>103.31171938092228</v>
      </c>
      <c r="N978" s="9">
        <f t="shared" si="154"/>
        <v>18.929897673900257</v>
      </c>
      <c r="O978" s="9">
        <f t="shared" si="155"/>
        <v>10.221946912956099</v>
      </c>
      <c r="R978" s="9">
        <f t="shared" si="156"/>
        <v>99.892023003275185</v>
      </c>
      <c r="S978" s="9">
        <f t="shared" si="157"/>
        <v>18.929897673900257</v>
      </c>
      <c r="T978" s="9">
        <f t="shared" si="158"/>
        <v>103.31171938092228</v>
      </c>
      <c r="U978" s="9">
        <f t="shared" si="159"/>
        <v>10.221946912956099</v>
      </c>
    </row>
    <row r="979" spans="8:21">
      <c r="H979" s="8">
        <v>975</v>
      </c>
      <c r="I979" s="9">
        <v>1.0388664991682663</v>
      </c>
      <c r="J979" s="9">
        <f t="shared" ca="1" si="151"/>
        <v>-1.7086718520458382</v>
      </c>
      <c r="K979" s="9">
        <f t="shared" si="152"/>
        <v>1.0388664991682663</v>
      </c>
      <c r="L979" s="9">
        <f t="shared" si="150"/>
        <v>138.01540435863987</v>
      </c>
      <c r="M979" s="9">
        <f t="shared" si="153"/>
        <v>113.40500497816006</v>
      </c>
      <c r="N979" s="9">
        <f t="shared" si="154"/>
        <v>0</v>
      </c>
      <c r="O979" s="9">
        <f t="shared" si="155"/>
        <v>0.12866131571831829</v>
      </c>
      <c r="R979" s="9">
        <f t="shared" si="156"/>
        <v>138.01540435863987</v>
      </c>
      <c r="S979" s="9">
        <f t="shared" si="157"/>
        <v>0</v>
      </c>
      <c r="T979" s="9">
        <f t="shared" si="158"/>
        <v>113.40500497816006</v>
      </c>
      <c r="U979" s="9">
        <f t="shared" si="159"/>
        <v>0.12866131571831829</v>
      </c>
    </row>
    <row r="980" spans="8:21">
      <c r="H980" s="8">
        <v>976</v>
      </c>
      <c r="I980" s="9">
        <v>-1.1635937169140353</v>
      </c>
      <c r="J980" s="9">
        <f t="shared" ca="1" si="151"/>
        <v>-1.3531739014947184</v>
      </c>
      <c r="K980" s="9">
        <f t="shared" si="152"/>
        <v>-1.1635937169140353</v>
      </c>
      <c r="L980" s="9">
        <f t="shared" si="150"/>
        <v>65.933176679974579</v>
      </c>
      <c r="M980" s="9">
        <f t="shared" si="153"/>
        <v>91.64832048765129</v>
      </c>
      <c r="N980" s="9">
        <f t="shared" si="154"/>
        <v>0</v>
      </c>
      <c r="O980" s="9">
        <f t="shared" si="155"/>
        <v>0.82138745254857781</v>
      </c>
      <c r="R980" s="9">
        <f t="shared" si="156"/>
        <v>65.933176679974579</v>
      </c>
      <c r="S980" s="9">
        <f t="shared" si="157"/>
        <v>0</v>
      </c>
      <c r="T980" s="9">
        <f t="shared" si="158"/>
        <v>91.64832048765129</v>
      </c>
      <c r="U980" s="9">
        <f t="shared" si="159"/>
        <v>0.82138745254857781</v>
      </c>
    </row>
    <row r="981" spans="8:21">
      <c r="H981" s="8">
        <v>977</v>
      </c>
      <c r="I981" s="9">
        <v>-0.53483758004068682</v>
      </c>
      <c r="J981" s="9">
        <f t="shared" ca="1" si="151"/>
        <v>0.65090609891236073</v>
      </c>
      <c r="K981" s="9">
        <f t="shared" si="152"/>
        <v>-0.53483758004068682</v>
      </c>
      <c r="L981" s="9">
        <f t="shared" si="150"/>
        <v>81.41274342537416</v>
      </c>
      <c r="M981" s="9">
        <f t="shared" si="153"/>
        <v>97.394295268509637</v>
      </c>
      <c r="N981" s="9">
        <f t="shared" si="154"/>
        <v>2.1981296405905368</v>
      </c>
      <c r="O981" s="9">
        <f t="shared" si="155"/>
        <v>6.567362233406925</v>
      </c>
      <c r="R981" s="9">
        <f t="shared" si="156"/>
        <v>81.41274342537416</v>
      </c>
      <c r="S981" s="9">
        <f t="shared" si="157"/>
        <v>2.1981296405905368</v>
      </c>
      <c r="T981" s="9">
        <f t="shared" si="158"/>
        <v>97.394295268509637</v>
      </c>
      <c r="U981" s="9">
        <f t="shared" si="159"/>
        <v>6.567362233406925</v>
      </c>
    </row>
    <row r="982" spans="8:21">
      <c r="H982" s="8">
        <v>978</v>
      </c>
      <c r="I982" s="9">
        <v>-0.22037150996519178</v>
      </c>
      <c r="J982" s="9">
        <f t="shared" ca="1" si="151"/>
        <v>1.7709224977968805</v>
      </c>
      <c r="K982" s="9">
        <f t="shared" si="152"/>
        <v>-0.22037150996519178</v>
      </c>
      <c r="L982" s="9">
        <f t="shared" si="150"/>
        <v>90.468919432307601</v>
      </c>
      <c r="M982" s="9">
        <f t="shared" si="153"/>
        <v>100.40185113544381</v>
      </c>
      <c r="N982" s="9">
        <f t="shared" si="154"/>
        <v>11.254305647523978</v>
      </c>
      <c r="O982" s="9">
        <f t="shared" si="155"/>
        <v>9.5749181003410939</v>
      </c>
      <c r="R982" s="9">
        <f t="shared" si="156"/>
        <v>90.468919432307601</v>
      </c>
      <c r="S982" s="9">
        <f t="shared" si="157"/>
        <v>11.254305647523978</v>
      </c>
      <c r="T982" s="9">
        <f t="shared" si="158"/>
        <v>100.40185113544381</v>
      </c>
      <c r="U982" s="9">
        <f t="shared" si="159"/>
        <v>9.5749181003410939</v>
      </c>
    </row>
    <row r="983" spans="8:21">
      <c r="H983" s="8">
        <v>979</v>
      </c>
      <c r="I983" s="9">
        <v>0.5289924820767562</v>
      </c>
      <c r="J983" s="9">
        <f t="shared" ca="1" si="151"/>
        <v>0.60868980347004964</v>
      </c>
      <c r="K983" s="9">
        <f t="shared" si="152"/>
        <v>0.5289924820767562</v>
      </c>
      <c r="L983" s="9">
        <f t="shared" si="150"/>
        <v>116.32049871465502</v>
      </c>
      <c r="M983" s="9">
        <f t="shared" si="153"/>
        <v>107.94847186300557</v>
      </c>
      <c r="N983" s="9">
        <f t="shared" si="154"/>
        <v>2.5014219625204248</v>
      </c>
      <c r="O983" s="9">
        <f t="shared" si="155"/>
        <v>5.5851944308728037</v>
      </c>
      <c r="R983" s="9">
        <f t="shared" si="156"/>
        <v>116.32049871465502</v>
      </c>
      <c r="S983" s="9">
        <f t="shared" si="157"/>
        <v>2.5014219625204248</v>
      </c>
      <c r="T983" s="9">
        <f t="shared" si="158"/>
        <v>107.94847186300557</v>
      </c>
      <c r="U983" s="9">
        <f t="shared" si="159"/>
        <v>5.5851944308728037</v>
      </c>
    </row>
    <row r="984" spans="8:21">
      <c r="H984" s="8">
        <v>980</v>
      </c>
      <c r="I984" s="9">
        <v>-0.77257813105421402</v>
      </c>
      <c r="J984" s="9">
        <f t="shared" ca="1" si="151"/>
        <v>0.16092367106320474</v>
      </c>
      <c r="K984" s="9">
        <f t="shared" si="152"/>
        <v>-0.77257813105421402</v>
      </c>
      <c r="L984" s="9">
        <f t="shared" si="150"/>
        <v>75.17296419370517</v>
      </c>
      <c r="M984" s="9">
        <f t="shared" si="153"/>
        <v>95.180491534716651</v>
      </c>
      <c r="N984" s="9">
        <f t="shared" si="154"/>
        <v>0</v>
      </c>
      <c r="O984" s="9">
        <f t="shared" si="155"/>
        <v>4.3535584996139391</v>
      </c>
      <c r="R984" s="9">
        <f t="shared" si="156"/>
        <v>75.17296419370517</v>
      </c>
      <c r="S984" s="9">
        <f t="shared" si="157"/>
        <v>0</v>
      </c>
      <c r="T984" s="9">
        <f t="shared" si="158"/>
        <v>95.180491534716651</v>
      </c>
      <c r="U984" s="9">
        <f t="shared" si="159"/>
        <v>4.3535584996139391</v>
      </c>
    </row>
    <row r="985" spans="8:21">
      <c r="H985" s="8">
        <v>981</v>
      </c>
      <c r="I985" s="9">
        <v>-1.177316853865092</v>
      </c>
      <c r="J985" s="9">
        <f t="shared" ca="1" si="151"/>
        <v>-0.90096862425776014</v>
      </c>
      <c r="K985" s="9">
        <f t="shared" si="152"/>
        <v>-1.177316853865092</v>
      </c>
      <c r="L985" s="9">
        <f t="shared" si="150"/>
        <v>65.630393213831638</v>
      </c>
      <c r="M985" s="9">
        <f t="shared" si="153"/>
        <v>91.526764797532792</v>
      </c>
      <c r="N985" s="9">
        <f t="shared" si="154"/>
        <v>0</v>
      </c>
      <c r="O985" s="9">
        <f t="shared" si="155"/>
        <v>0.69983176243007961</v>
      </c>
      <c r="R985" s="9">
        <f t="shared" si="156"/>
        <v>65.630393213831638</v>
      </c>
      <c r="S985" s="9">
        <f t="shared" si="157"/>
        <v>0</v>
      </c>
      <c r="T985" s="9">
        <f t="shared" si="158"/>
        <v>91.526764797532792</v>
      </c>
      <c r="U985" s="9">
        <f t="shared" si="159"/>
        <v>0.69983176243007961</v>
      </c>
    </row>
    <row r="986" spans="8:21">
      <c r="H986" s="8">
        <v>982</v>
      </c>
      <c r="I986" s="9">
        <v>1.3932028699646768</v>
      </c>
      <c r="J986" s="9">
        <f t="shared" ca="1" si="151"/>
        <v>-0.41110962154650166</v>
      </c>
      <c r="K986" s="9">
        <f t="shared" si="152"/>
        <v>1.3932028699646768</v>
      </c>
      <c r="L986" s="9">
        <f t="shared" si="150"/>
        <v>155.43267546993485</v>
      </c>
      <c r="M986" s="9">
        <f t="shared" si="153"/>
        <v>117.3586363528526</v>
      </c>
      <c r="N986" s="9">
        <f t="shared" si="154"/>
        <v>0</v>
      </c>
      <c r="O986" s="9">
        <f t="shared" si="155"/>
        <v>0</v>
      </c>
      <c r="R986" s="9">
        <f t="shared" si="156"/>
        <v>155.43267546993485</v>
      </c>
      <c r="S986" s="9">
        <f t="shared" si="157"/>
        <v>0</v>
      </c>
      <c r="T986" s="9">
        <f t="shared" si="158"/>
        <v>117.3586363528526</v>
      </c>
      <c r="U986" s="9">
        <f t="shared" si="159"/>
        <v>0</v>
      </c>
    </row>
    <row r="987" spans="8:21">
      <c r="H987" s="8">
        <v>983</v>
      </c>
      <c r="I987" s="9">
        <v>-6.3095779926524001E-2</v>
      </c>
      <c r="J987" s="9">
        <f t="shared" ca="1" si="151"/>
        <v>-1.8424808430113437</v>
      </c>
      <c r="K987" s="9">
        <f t="shared" si="152"/>
        <v>-6.3095779926524001E-2</v>
      </c>
      <c r="L987" s="9">
        <f t="shared" si="150"/>
        <v>95.369417269288732</v>
      </c>
      <c r="M987" s="9">
        <f t="shared" si="153"/>
        <v>101.94070052354014</v>
      </c>
      <c r="N987" s="9">
        <f t="shared" si="154"/>
        <v>16.154803484505109</v>
      </c>
      <c r="O987" s="9">
        <f t="shared" si="155"/>
        <v>11.113767488437432</v>
      </c>
      <c r="R987" s="9">
        <f t="shared" si="156"/>
        <v>95.369417269288732</v>
      </c>
      <c r="S987" s="9">
        <f t="shared" si="157"/>
        <v>16.154803484505109</v>
      </c>
      <c r="T987" s="9">
        <f t="shared" si="158"/>
        <v>101.94070052354014</v>
      </c>
      <c r="U987" s="9">
        <f t="shared" si="159"/>
        <v>11.113767488437432</v>
      </c>
    </row>
    <row r="988" spans="8:21">
      <c r="H988" s="8">
        <v>984</v>
      </c>
      <c r="I988" s="9">
        <v>-0.34905811091659705</v>
      </c>
      <c r="J988" s="9">
        <f t="shared" ca="1" si="151"/>
        <v>0.3443389882223713</v>
      </c>
      <c r="K988" s="9">
        <f t="shared" si="152"/>
        <v>-0.34905811091659705</v>
      </c>
      <c r="L988" s="9">
        <f t="shared" si="150"/>
        <v>86.647121811788622</v>
      </c>
      <c r="M988" s="9">
        <f t="shared" si="153"/>
        <v>99.160024818911751</v>
      </c>
      <c r="N988" s="9">
        <f t="shared" si="154"/>
        <v>7.4325080270049995</v>
      </c>
      <c r="O988" s="9">
        <f t="shared" si="155"/>
        <v>8.3330917838090386</v>
      </c>
      <c r="R988" s="9">
        <f t="shared" si="156"/>
        <v>86.647121811788622</v>
      </c>
      <c r="S988" s="9">
        <f t="shared" si="157"/>
        <v>7.4325080270049995</v>
      </c>
      <c r="T988" s="9">
        <f t="shared" si="158"/>
        <v>99.160024818911751</v>
      </c>
      <c r="U988" s="9">
        <f t="shared" si="159"/>
        <v>8.3330917838090386</v>
      </c>
    </row>
    <row r="989" spans="8:21">
      <c r="H989" s="8">
        <v>985</v>
      </c>
      <c r="I989" s="9">
        <v>-0.3471885481070025</v>
      </c>
      <c r="J989" s="9">
        <f t="shared" ca="1" si="151"/>
        <v>0.85702794447610675</v>
      </c>
      <c r="K989" s="9">
        <f t="shared" si="152"/>
        <v>-0.3471885481070025</v>
      </c>
      <c r="L989" s="9">
        <f t="shared" si="150"/>
        <v>86.701472399722874</v>
      </c>
      <c r="M989" s="9">
        <f t="shared" si="153"/>
        <v>99.177955694745279</v>
      </c>
      <c r="N989" s="9">
        <f t="shared" si="154"/>
        <v>7.4868586149392513</v>
      </c>
      <c r="O989" s="9">
        <f t="shared" si="155"/>
        <v>8.3510226596425667</v>
      </c>
      <c r="R989" s="9">
        <f t="shared" si="156"/>
        <v>86.701472399722874</v>
      </c>
      <c r="S989" s="9">
        <f t="shared" si="157"/>
        <v>7.4868586149392513</v>
      </c>
      <c r="T989" s="9">
        <f t="shared" si="158"/>
        <v>99.177955694745279</v>
      </c>
      <c r="U989" s="9">
        <f t="shared" si="159"/>
        <v>8.3510226596425667</v>
      </c>
    </row>
    <row r="990" spans="8:21">
      <c r="H990" s="8">
        <v>986</v>
      </c>
      <c r="I990" s="9">
        <v>-1.3819769837134972</v>
      </c>
      <c r="J990" s="9">
        <f t="shared" ca="1" si="151"/>
        <v>-7.6661413321978469E-2</v>
      </c>
      <c r="K990" s="9">
        <f t="shared" si="152"/>
        <v>-1.3819769837134972</v>
      </c>
      <c r="L990" s="9">
        <f t="shared" si="150"/>
        <v>61.276363609050222</v>
      </c>
      <c r="M990" s="9">
        <f t="shared" si="153"/>
        <v>89.73295689526789</v>
      </c>
      <c r="N990" s="9">
        <f t="shared" si="154"/>
        <v>0</v>
      </c>
      <c r="O990" s="9">
        <f t="shared" si="155"/>
        <v>0</v>
      </c>
      <c r="R990" s="9">
        <f t="shared" si="156"/>
        <v>61.276363609050222</v>
      </c>
      <c r="S990" s="9">
        <f t="shared" si="157"/>
        <v>0</v>
      </c>
      <c r="T990" s="9">
        <f t="shared" si="158"/>
        <v>89.73295689526789</v>
      </c>
      <c r="U990" s="9">
        <f t="shared" si="159"/>
        <v>0</v>
      </c>
    </row>
    <row r="991" spans="8:21">
      <c r="H991" s="8">
        <v>987</v>
      </c>
      <c r="I991" s="9">
        <v>-1.5377677191507144</v>
      </c>
      <c r="J991" s="9">
        <f t="shared" ca="1" si="151"/>
        <v>-0.43945126090395981</v>
      </c>
      <c r="K991" s="9">
        <f t="shared" si="152"/>
        <v>-1.5377677191507144</v>
      </c>
      <c r="L991" s="9">
        <f t="shared" si="150"/>
        <v>58.156675444011086</v>
      </c>
      <c r="M991" s="9">
        <f t="shared" si="153"/>
        <v>88.391083609939685</v>
      </c>
      <c r="N991" s="9">
        <f t="shared" si="154"/>
        <v>0</v>
      </c>
      <c r="O991" s="9">
        <f t="shared" si="155"/>
        <v>0</v>
      </c>
      <c r="R991" s="9">
        <f t="shared" si="156"/>
        <v>58.156675444011086</v>
      </c>
      <c r="S991" s="9">
        <f t="shared" si="157"/>
        <v>0</v>
      </c>
      <c r="T991" s="9">
        <f t="shared" si="158"/>
        <v>88.391083609939685</v>
      </c>
      <c r="U991" s="9">
        <f t="shared" si="159"/>
        <v>0</v>
      </c>
    </row>
    <row r="992" spans="8:21">
      <c r="H992" s="8">
        <v>988</v>
      </c>
      <c r="I992" s="9">
        <v>0.75124204607401246</v>
      </c>
      <c r="J992" s="9">
        <f t="shared" ca="1" si="151"/>
        <v>0.66776778693606187</v>
      </c>
      <c r="K992" s="9">
        <f t="shared" si="152"/>
        <v>0.75124204607401246</v>
      </c>
      <c r="L992" s="9">
        <f t="shared" si="150"/>
        <v>125.3229068300905</v>
      </c>
      <c r="M992" s="9">
        <f t="shared" si="153"/>
        <v>110.29388196621369</v>
      </c>
      <c r="N992" s="9">
        <f t="shared" si="154"/>
        <v>0</v>
      </c>
      <c r="O992" s="9">
        <f t="shared" si="155"/>
        <v>3.2397843276646938</v>
      </c>
      <c r="R992" s="9">
        <f t="shared" si="156"/>
        <v>125.3229068300905</v>
      </c>
      <c r="S992" s="9">
        <f t="shared" si="157"/>
        <v>0</v>
      </c>
      <c r="T992" s="9">
        <f t="shared" si="158"/>
        <v>110.29388196621369</v>
      </c>
      <c r="U992" s="9">
        <f t="shared" si="159"/>
        <v>3.2397843276646938</v>
      </c>
    </row>
    <row r="993" spans="8:21">
      <c r="H993" s="8">
        <v>989</v>
      </c>
      <c r="I993" s="9">
        <v>-0.13030963599931639</v>
      </c>
      <c r="J993" s="9">
        <f t="shared" ca="1" si="151"/>
        <v>0.42964631399306707</v>
      </c>
      <c r="K993" s="9">
        <f t="shared" si="152"/>
        <v>-0.13030963599931639</v>
      </c>
      <c r="L993" s="9">
        <f t="shared" si="150"/>
        <v>93.243454656083358</v>
      </c>
      <c r="M993" s="9">
        <f t="shared" si="153"/>
        <v>101.28018780433668</v>
      </c>
      <c r="N993" s="9">
        <f t="shared" si="154"/>
        <v>14.028840871299735</v>
      </c>
      <c r="O993" s="9">
        <f t="shared" si="155"/>
        <v>10.453254769233965</v>
      </c>
      <c r="R993" s="9">
        <f t="shared" si="156"/>
        <v>93.243454656083358</v>
      </c>
      <c r="S993" s="9">
        <f t="shared" si="157"/>
        <v>14.028840871299735</v>
      </c>
      <c r="T993" s="9">
        <f t="shared" si="158"/>
        <v>101.28018780433668</v>
      </c>
      <c r="U993" s="9">
        <f t="shared" si="159"/>
        <v>10.453254769233965</v>
      </c>
    </row>
    <row r="994" spans="8:21">
      <c r="H994" s="8">
        <v>990</v>
      </c>
      <c r="I994" s="9">
        <v>0.45931136057039229</v>
      </c>
      <c r="J994" s="9">
        <f t="shared" ca="1" si="151"/>
        <v>-1.6867218101568113</v>
      </c>
      <c r="K994" s="9">
        <f t="shared" si="152"/>
        <v>0.45931136057039229</v>
      </c>
      <c r="L994" s="9">
        <f t="shared" si="150"/>
        <v>113.63342204099611</v>
      </c>
      <c r="M994" s="9">
        <f t="shared" si="153"/>
        <v>107.22344410749238</v>
      </c>
      <c r="N994" s="9">
        <f t="shared" si="154"/>
        <v>5.1884986361793324</v>
      </c>
      <c r="O994" s="9">
        <f t="shared" si="155"/>
        <v>6.3102221863859995</v>
      </c>
      <c r="R994" s="9">
        <f t="shared" si="156"/>
        <v>113.63342204099611</v>
      </c>
      <c r="S994" s="9">
        <f t="shared" si="157"/>
        <v>5.1884986361793324</v>
      </c>
      <c r="T994" s="9">
        <f t="shared" si="158"/>
        <v>107.22344410749238</v>
      </c>
      <c r="U994" s="9">
        <f t="shared" si="159"/>
        <v>6.3102221863859995</v>
      </c>
    </row>
    <row r="995" spans="8:21">
      <c r="H995" s="8">
        <v>991</v>
      </c>
      <c r="I995" s="9">
        <v>0.96129156399396032</v>
      </c>
      <c r="J995" s="9">
        <f t="shared" ca="1" si="151"/>
        <v>0.68162102346064724</v>
      </c>
      <c r="K995" s="9">
        <f t="shared" si="152"/>
        <v>0.96129156399396032</v>
      </c>
      <c r="L995" s="9">
        <f t="shared" si="150"/>
        <v>134.47065860354212</v>
      </c>
      <c r="M995" s="9">
        <f t="shared" si="153"/>
        <v>112.55736571759512</v>
      </c>
      <c r="N995" s="9">
        <f t="shared" si="154"/>
        <v>0</v>
      </c>
      <c r="O995" s="9">
        <f t="shared" si="155"/>
        <v>0.97630057628325062</v>
      </c>
      <c r="R995" s="9">
        <f t="shared" si="156"/>
        <v>134.47065860354212</v>
      </c>
      <c r="S995" s="9">
        <f t="shared" si="157"/>
        <v>0</v>
      </c>
      <c r="T995" s="9">
        <f t="shared" si="158"/>
        <v>112.55736571759512</v>
      </c>
      <c r="U995" s="9">
        <f t="shared" si="159"/>
        <v>0.97630057628325062</v>
      </c>
    </row>
    <row r="996" spans="8:21">
      <c r="H996" s="8">
        <v>992</v>
      </c>
      <c r="I996" s="9">
        <v>0.53792107999690997</v>
      </c>
      <c r="J996" s="9">
        <f t="shared" ca="1" si="151"/>
        <v>-0.29771441613800959</v>
      </c>
      <c r="K996" s="9">
        <f t="shared" si="152"/>
        <v>0.53792107999690997</v>
      </c>
      <c r="L996" s="9">
        <f t="shared" si="150"/>
        <v>116.66936889703695</v>
      </c>
      <c r="M996" s="9">
        <f t="shared" si="153"/>
        <v>108.04172701633561</v>
      </c>
      <c r="N996" s="9">
        <f t="shared" si="154"/>
        <v>2.1525517801384808</v>
      </c>
      <c r="O996" s="9">
        <f t="shared" si="155"/>
        <v>5.4919392775427696</v>
      </c>
      <c r="R996" s="9">
        <f t="shared" si="156"/>
        <v>116.66936889703695</v>
      </c>
      <c r="S996" s="9">
        <f t="shared" si="157"/>
        <v>2.1525517801384808</v>
      </c>
      <c r="T996" s="9">
        <f t="shared" si="158"/>
        <v>108.04172701633561</v>
      </c>
      <c r="U996" s="9">
        <f t="shared" si="159"/>
        <v>5.4919392775427696</v>
      </c>
    </row>
    <row r="997" spans="8:21">
      <c r="H997" s="8">
        <v>993</v>
      </c>
      <c r="I997" s="9">
        <v>1.69925508117306</v>
      </c>
      <c r="J997" s="9">
        <f t="shared" ca="1" si="151"/>
        <v>-1.3124752016692545</v>
      </c>
      <c r="K997" s="9">
        <f t="shared" si="152"/>
        <v>1.69925508117306</v>
      </c>
      <c r="L997" s="9">
        <f t="shared" si="150"/>
        <v>172.23591748534631</v>
      </c>
      <c r="M997" s="9">
        <f t="shared" si="153"/>
        <v>120.88428787191066</v>
      </c>
      <c r="N997" s="9">
        <f t="shared" si="154"/>
        <v>0</v>
      </c>
      <c r="O997" s="9">
        <f t="shared" si="155"/>
        <v>0</v>
      </c>
      <c r="R997" s="9">
        <f t="shared" si="156"/>
        <v>172.23591748534631</v>
      </c>
      <c r="S997" s="9">
        <f t="shared" si="157"/>
        <v>0</v>
      </c>
      <c r="T997" s="9">
        <f t="shared" si="158"/>
        <v>120.88428787191066</v>
      </c>
      <c r="U997" s="9">
        <f t="shared" si="159"/>
        <v>0</v>
      </c>
    </row>
    <row r="998" spans="8:21">
      <c r="H998" s="8">
        <v>994</v>
      </c>
      <c r="I998" s="9">
        <v>0.96166084160148746</v>
      </c>
      <c r="J998" s="9">
        <f t="shared" ca="1" si="151"/>
        <v>1.2353690003893905</v>
      </c>
      <c r="K998" s="9">
        <f t="shared" si="152"/>
        <v>0.96166084160148746</v>
      </c>
      <c r="L998" s="9">
        <f t="shared" si="150"/>
        <v>134.48731500858514</v>
      </c>
      <c r="M998" s="9">
        <f t="shared" si="153"/>
        <v>112.56138566343471</v>
      </c>
      <c r="N998" s="9">
        <f t="shared" si="154"/>
        <v>0</v>
      </c>
      <c r="O998" s="9">
        <f t="shared" si="155"/>
        <v>0.97228063044369151</v>
      </c>
      <c r="R998" s="9">
        <f t="shared" si="156"/>
        <v>134.48731500858514</v>
      </c>
      <c r="S998" s="9">
        <f t="shared" si="157"/>
        <v>0</v>
      </c>
      <c r="T998" s="9">
        <f t="shared" si="158"/>
        <v>112.56138566343471</v>
      </c>
      <c r="U998" s="9">
        <f t="shared" si="159"/>
        <v>0.97228063044369151</v>
      </c>
    </row>
    <row r="999" spans="8:21">
      <c r="H999" s="8">
        <v>995</v>
      </c>
      <c r="I999" s="9">
        <v>-1.1486593955360449</v>
      </c>
      <c r="J999" s="9">
        <f t="shared" ca="1" si="151"/>
        <v>-0.30719190528194967</v>
      </c>
      <c r="K999" s="9">
        <f t="shared" si="152"/>
        <v>-1.1486593955360449</v>
      </c>
      <c r="L999" s="9">
        <f t="shared" si="150"/>
        <v>66.264270847956411</v>
      </c>
      <c r="M999" s="9">
        <f t="shared" si="153"/>
        <v>91.780787953981687</v>
      </c>
      <c r="N999" s="9">
        <f t="shared" si="154"/>
        <v>0</v>
      </c>
      <c r="O999" s="9">
        <f t="shared" si="155"/>
        <v>0.95385491887897444</v>
      </c>
      <c r="R999" s="9">
        <f t="shared" si="156"/>
        <v>66.264270847956411</v>
      </c>
      <c r="S999" s="9">
        <f t="shared" si="157"/>
        <v>0</v>
      </c>
      <c r="T999" s="9">
        <f t="shared" si="158"/>
        <v>91.780787953981687</v>
      </c>
      <c r="U999" s="9">
        <f t="shared" si="159"/>
        <v>0.95385491887897444</v>
      </c>
    </row>
    <row r="1000" spans="8:21">
      <c r="H1000" s="8">
        <v>996</v>
      </c>
      <c r="I1000" s="9">
        <v>0.178112479710826</v>
      </c>
      <c r="J1000" s="9">
        <f t="shared" ca="1" si="151"/>
        <v>0.16789891049719832</v>
      </c>
      <c r="K1000" s="9">
        <f t="shared" si="152"/>
        <v>0.178112479710826</v>
      </c>
      <c r="L1000" s="9">
        <f t="shared" si="150"/>
        <v>103.40581703408027</v>
      </c>
      <c r="M1000" s="9">
        <f t="shared" si="153"/>
        <v>104.34672921913828</v>
      </c>
      <c r="N1000" s="9">
        <f t="shared" si="154"/>
        <v>15.41610364309517</v>
      </c>
      <c r="O1000" s="9">
        <f t="shared" si="155"/>
        <v>9.1869370747400865</v>
      </c>
      <c r="R1000" s="9">
        <f t="shared" si="156"/>
        <v>103.40581703408027</v>
      </c>
      <c r="S1000" s="9">
        <f t="shared" si="157"/>
        <v>15.41610364309517</v>
      </c>
      <c r="T1000" s="9">
        <f t="shared" si="158"/>
        <v>104.34672921913828</v>
      </c>
      <c r="U1000" s="9">
        <f t="shared" si="159"/>
        <v>9.1869370747400865</v>
      </c>
    </row>
    <row r="1001" spans="8:21">
      <c r="H1001" s="8">
        <v>997</v>
      </c>
      <c r="I1001" s="9">
        <v>0.37291811682163811</v>
      </c>
      <c r="J1001" s="9">
        <f t="shared" ca="1" si="151"/>
        <v>-0.73980594681964507</v>
      </c>
      <c r="K1001" s="9">
        <f t="shared" si="152"/>
        <v>0.37291811682163811</v>
      </c>
      <c r="L1001" s="9">
        <f t="shared" si="150"/>
        <v>110.38791427067358</v>
      </c>
      <c r="M1001" s="9">
        <f t="shared" si="153"/>
        <v>106.33128563205752</v>
      </c>
      <c r="N1001" s="9">
        <f t="shared" si="154"/>
        <v>8.434006406501851</v>
      </c>
      <c r="O1001" s="9">
        <f t="shared" si="155"/>
        <v>7.2023806618208539</v>
      </c>
      <c r="R1001" s="9">
        <f t="shared" si="156"/>
        <v>110.38791427067358</v>
      </c>
      <c r="S1001" s="9">
        <f t="shared" si="157"/>
        <v>8.434006406501851</v>
      </c>
      <c r="T1001" s="9">
        <f t="shared" si="158"/>
        <v>106.33128563205752</v>
      </c>
      <c r="U1001" s="9">
        <f t="shared" si="159"/>
        <v>7.2023806618208539</v>
      </c>
    </row>
    <row r="1002" spans="8:21">
      <c r="H1002" s="8">
        <v>998</v>
      </c>
      <c r="I1002" s="9">
        <v>0.49154985423227332</v>
      </c>
      <c r="J1002" s="9">
        <f t="shared" ca="1" si="151"/>
        <v>-0.61224837960059642</v>
      </c>
      <c r="K1002" s="9">
        <f t="shared" si="152"/>
        <v>0.49154985423227332</v>
      </c>
      <c r="L1002" s="9">
        <f t="shared" si="150"/>
        <v>114.86881420053818</v>
      </c>
      <c r="M1002" s="9">
        <f t="shared" si="153"/>
        <v>107.5582763438461</v>
      </c>
      <c r="N1002" s="9">
        <f t="shared" si="154"/>
        <v>3.9531064766372594</v>
      </c>
      <c r="O1002" s="9">
        <f t="shared" si="155"/>
        <v>5.9753899500322802</v>
      </c>
      <c r="R1002" s="9">
        <f t="shared" si="156"/>
        <v>114.86881420053818</v>
      </c>
      <c r="S1002" s="9">
        <f t="shared" si="157"/>
        <v>3.9531064766372594</v>
      </c>
      <c r="T1002" s="9">
        <f t="shared" si="158"/>
        <v>107.5582763438461</v>
      </c>
      <c r="U1002" s="9">
        <f t="shared" si="159"/>
        <v>5.9753899500322802</v>
      </c>
    </row>
    <row r="1003" spans="8:21">
      <c r="H1003" s="8">
        <v>999</v>
      </c>
      <c r="I1003" s="9">
        <v>0.56115627845645022</v>
      </c>
      <c r="J1003" s="9">
        <f t="shared" ca="1" si="151"/>
        <v>-2.31445724008868</v>
      </c>
      <c r="K1003" s="9">
        <f t="shared" si="152"/>
        <v>0.56115627845645022</v>
      </c>
      <c r="L1003" s="9">
        <f t="shared" si="150"/>
        <v>117.58215810166945</v>
      </c>
      <c r="M1003" s="9">
        <f t="shared" si="153"/>
        <v>108.28478590646924</v>
      </c>
      <c r="N1003" s="9">
        <f t="shared" si="154"/>
        <v>1.2397625755060062</v>
      </c>
      <c r="O1003" s="9">
        <f t="shared" si="155"/>
        <v>5.2488803874091445</v>
      </c>
      <c r="R1003" s="9">
        <f t="shared" si="156"/>
        <v>117.58215810166945</v>
      </c>
      <c r="S1003" s="9">
        <f t="shared" si="157"/>
        <v>1.2397625755060062</v>
      </c>
      <c r="T1003" s="9">
        <f t="shared" si="158"/>
        <v>108.28478590646924</v>
      </c>
      <c r="U1003" s="9">
        <f t="shared" si="159"/>
        <v>5.2488803874091445</v>
      </c>
    </row>
    <row r="1004" spans="8:21">
      <c r="H1004" s="8">
        <v>1000</v>
      </c>
      <c r="I1004" s="9">
        <v>-0.32356015474410404</v>
      </c>
      <c r="J1004" s="9">
        <f t="shared" ca="1" si="151"/>
        <v>-2.0215854341123149</v>
      </c>
      <c r="K1004" s="9">
        <f t="shared" si="152"/>
        <v>-0.32356015474410404</v>
      </c>
      <c r="L1004" s="9">
        <f t="shared" si="150"/>
        <v>87.391325468429287</v>
      </c>
      <c r="M1004" s="9">
        <f t="shared" si="153"/>
        <v>99.404853978875181</v>
      </c>
      <c r="N1004" s="9">
        <f t="shared" si="154"/>
        <v>8.1767116836456637</v>
      </c>
      <c r="O1004" s="9">
        <f t="shared" si="155"/>
        <v>8.5779209437724688</v>
      </c>
      <c r="R1004" s="9">
        <f t="shared" si="156"/>
        <v>87.391325468429287</v>
      </c>
      <c r="S1004" s="9">
        <f t="shared" si="157"/>
        <v>8.1767116836456637</v>
      </c>
      <c r="T1004" s="9">
        <f t="shared" si="158"/>
        <v>99.404853978875181</v>
      </c>
      <c r="U1004" s="9">
        <f t="shared" si="159"/>
        <v>8.5779209437724688</v>
      </c>
    </row>
  </sheetData>
  <mergeCells count="45">
    <mergeCell ref="R4:U4"/>
    <mergeCell ref="A26:D26"/>
    <mergeCell ref="A1:C2"/>
    <mergeCell ref="A4:B4"/>
    <mergeCell ref="D4:E4"/>
    <mergeCell ref="A48:B48"/>
    <mergeCell ref="C48:E48"/>
    <mergeCell ref="A49:B49"/>
    <mergeCell ref="C49:E49"/>
    <mergeCell ref="A50:B50"/>
    <mergeCell ref="C50:E50"/>
    <mergeCell ref="A51:B51"/>
    <mergeCell ref="C51:E51"/>
    <mergeCell ref="A52:B52"/>
    <mergeCell ref="C52:E52"/>
    <mergeCell ref="A53:B53"/>
    <mergeCell ref="C53:E53"/>
    <mergeCell ref="A54:B54"/>
    <mergeCell ref="C54:E54"/>
    <mergeCell ref="A55:B55"/>
    <mergeCell ref="C55:E55"/>
    <mergeCell ref="A56:B56"/>
    <mergeCell ref="C56:E56"/>
    <mergeCell ref="A57:B57"/>
    <mergeCell ref="C57:E57"/>
    <mergeCell ref="A60:B60"/>
    <mergeCell ref="C60:E60"/>
    <mergeCell ref="A61:B61"/>
    <mergeCell ref="C61:E61"/>
    <mergeCell ref="A62:B62"/>
    <mergeCell ref="C62:E62"/>
    <mergeCell ref="A63:B63"/>
    <mergeCell ref="C63:E63"/>
    <mergeCell ref="A64:B64"/>
    <mergeCell ref="C64:E64"/>
    <mergeCell ref="A68:B68"/>
    <mergeCell ref="C68:E68"/>
    <mergeCell ref="A69:B69"/>
    <mergeCell ref="C69:E69"/>
    <mergeCell ref="A65:B65"/>
    <mergeCell ref="C65:E65"/>
    <mergeCell ref="A66:B66"/>
    <mergeCell ref="C66:E66"/>
    <mergeCell ref="A67:B67"/>
    <mergeCell ref="C67:E67"/>
  </mergeCells>
  <phoneticPr fontId="6" type="noConversion"/>
  <dataValidations count="1">
    <dataValidation type="list" allowBlank="1" showInputMessage="1" showErrorMessage="1" sqref="B7" xr:uid="{EAB834FE-715F-1240-98F0-038786E7BEE7}">
      <formula1>"1,0"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Part A Code and Graph</vt:lpstr>
      <vt:lpstr>Part B Code and Graph</vt:lpstr>
      <vt:lpstr>Part C Bull Spread</vt:lpstr>
      <vt:lpstr>Part C Bear Spread</vt:lpstr>
      <vt:lpstr>Part C Butterfly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钟治</dc:creator>
  <cp:lastModifiedBy>Microsoft Office User</cp:lastModifiedBy>
  <dcterms:created xsi:type="dcterms:W3CDTF">2020-11-16T13:30:39Z</dcterms:created>
  <dcterms:modified xsi:type="dcterms:W3CDTF">2021-04-08T04:01:23Z</dcterms:modified>
</cp:coreProperties>
</file>